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0968"/>
  </bookViews>
  <sheets>
    <sheet name="MainDisplay" sheetId="1" r:id="rId1"/>
    <sheet name="Sheet3" sheetId="3" state="hidden" r:id="rId2"/>
    <sheet name="Symbols1" sheetId="2" r:id="rId3"/>
    <sheet name="Symbols2" sheetId="6" r:id="rId4"/>
    <sheet name="Sheet4" sheetId="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H2" i="4"/>
  <c r="H3" i="4" s="1"/>
  <c r="H4" i="4" s="1"/>
  <c r="H5" i="4" s="1"/>
  <c r="H6" i="4" s="1"/>
  <c r="H3" i="3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2" i="3"/>
  <c r="AC3" i="1"/>
  <c r="Z3" i="1"/>
  <c r="H3" i="1"/>
  <c r="E3" i="1"/>
  <c r="Q64" i="1"/>
  <c r="AB64" i="1"/>
  <c r="D2" i="1"/>
  <c r="Y2" i="1"/>
  <c r="D1" i="4" l="1"/>
  <c r="A2" i="4"/>
  <c r="B1" i="4"/>
  <c r="H7" i="4"/>
  <c r="B2" i="4" l="1"/>
  <c r="A3" i="4"/>
  <c r="C2" i="4"/>
  <c r="J1" i="4"/>
  <c r="H8" i="4"/>
  <c r="F1" i="4"/>
  <c r="D2" i="4" l="1"/>
  <c r="B3" i="4"/>
  <c r="A4" i="4"/>
  <c r="C3" i="4"/>
  <c r="H9" i="4"/>
  <c r="D3" i="4" l="1"/>
  <c r="J3" i="4" s="1"/>
  <c r="B4" i="4"/>
  <c r="A5" i="4"/>
  <c r="C4" i="4"/>
  <c r="D4" i="4" s="1"/>
  <c r="J2" i="4"/>
  <c r="H10" i="4"/>
  <c r="F3" i="4"/>
  <c r="F2" i="4"/>
  <c r="B5" i="4" l="1"/>
  <c r="A6" i="4"/>
  <c r="H11" i="4"/>
  <c r="C5" i="4"/>
  <c r="J4" i="4"/>
  <c r="F4" i="4"/>
  <c r="D5" i="4" l="1"/>
  <c r="J5" i="4" s="1"/>
  <c r="A7" i="4"/>
  <c r="B6" i="4"/>
  <c r="C6" i="4"/>
  <c r="H12" i="4"/>
  <c r="A1" i="3"/>
  <c r="B1" i="3" s="1"/>
  <c r="F5" i="4"/>
  <c r="D6" i="4" l="1"/>
  <c r="J6" i="4" s="1"/>
  <c r="A8" i="4"/>
  <c r="B7" i="4"/>
  <c r="C7" i="4"/>
  <c r="H13" i="4"/>
  <c r="D1" i="3"/>
  <c r="A2" i="3"/>
  <c r="B2" i="3" s="1"/>
  <c r="F6" i="4"/>
  <c r="F1" i="3"/>
  <c r="D7" i="4" l="1"/>
  <c r="J7" i="4" s="1"/>
  <c r="B8" i="4"/>
  <c r="A9" i="4"/>
  <c r="H14" i="4"/>
  <c r="C8" i="4"/>
  <c r="J1" i="3"/>
  <c r="A3" i="3"/>
  <c r="B3" i="3" s="1"/>
  <c r="C2" i="3"/>
  <c r="D2" i="3" s="1"/>
  <c r="F7" i="4"/>
  <c r="F2" i="3"/>
  <c r="D8" i="4" l="1"/>
  <c r="A10" i="4"/>
  <c r="B9" i="4"/>
  <c r="C9" i="4"/>
  <c r="H15" i="4"/>
  <c r="J2" i="3"/>
  <c r="A4" i="3"/>
  <c r="B4" i="3" s="1"/>
  <c r="C3" i="3"/>
  <c r="D3" i="3" s="1"/>
  <c r="F8" i="4"/>
  <c r="F3" i="3"/>
  <c r="D9" i="4" l="1"/>
  <c r="A11" i="4"/>
  <c r="B10" i="4"/>
  <c r="J8" i="4"/>
  <c r="C10" i="4"/>
  <c r="H16" i="4"/>
  <c r="J3" i="3"/>
  <c r="A5" i="3"/>
  <c r="C4" i="3"/>
  <c r="D4" i="3" s="1"/>
  <c r="F9" i="4"/>
  <c r="F4" i="3"/>
  <c r="D10" i="4" l="1"/>
  <c r="J10" i="4" s="1"/>
  <c r="B11" i="4"/>
  <c r="A12" i="4"/>
  <c r="J9" i="4"/>
  <c r="C11" i="4"/>
  <c r="H17" i="4"/>
  <c r="J4" i="3"/>
  <c r="A6" i="3"/>
  <c r="B5" i="3"/>
  <c r="C5" i="3"/>
  <c r="D5" i="3" s="1"/>
  <c r="F10" i="4"/>
  <c r="F5" i="3"/>
  <c r="D11" i="4" l="1"/>
  <c r="J11" i="4" s="1"/>
  <c r="B12" i="4"/>
  <c r="A13" i="4"/>
  <c r="H18" i="4"/>
  <c r="C12" i="4"/>
  <c r="J5" i="3"/>
  <c r="A7" i="3"/>
  <c r="B6" i="3"/>
  <c r="C6" i="3"/>
  <c r="D6" i="3" s="1"/>
  <c r="F11" i="4"/>
  <c r="F6" i="3"/>
  <c r="D12" i="4" l="1"/>
  <c r="J12" i="4" s="1"/>
  <c r="A14" i="4"/>
  <c r="B13" i="4"/>
  <c r="C13" i="4"/>
  <c r="H19" i="4"/>
  <c r="J6" i="3"/>
  <c r="A8" i="3"/>
  <c r="B7" i="3"/>
  <c r="C7" i="3"/>
  <c r="D7" i="3" s="1"/>
  <c r="F12" i="4"/>
  <c r="F7" i="3"/>
  <c r="D13" i="4" l="1"/>
  <c r="A15" i="4"/>
  <c r="B14" i="4"/>
  <c r="H20" i="4"/>
  <c r="C14" i="4"/>
  <c r="J7" i="3"/>
  <c r="A9" i="3"/>
  <c r="B8" i="3"/>
  <c r="C8" i="3"/>
  <c r="D8" i="3" s="1"/>
  <c r="F13" i="4"/>
  <c r="F8" i="3"/>
  <c r="D14" i="4" l="1"/>
  <c r="J14" i="4" s="1"/>
  <c r="A16" i="4"/>
  <c r="B15" i="4"/>
  <c r="J13" i="4"/>
  <c r="C15" i="4"/>
  <c r="H21" i="4"/>
  <c r="J8" i="3"/>
  <c r="A10" i="3"/>
  <c r="B9" i="3"/>
  <c r="C9" i="3"/>
  <c r="D9" i="3" s="1"/>
  <c r="F14" i="4"/>
  <c r="F9" i="3"/>
  <c r="D15" i="4" l="1"/>
  <c r="J15" i="4" s="1"/>
  <c r="A17" i="4"/>
  <c r="B16" i="4"/>
  <c r="H22" i="4"/>
  <c r="C16" i="4"/>
  <c r="J9" i="3"/>
  <c r="A11" i="3"/>
  <c r="B10" i="3"/>
  <c r="C10" i="3"/>
  <c r="D10" i="3" s="1"/>
  <c r="F15" i="4"/>
  <c r="F10" i="3"/>
  <c r="D16" i="4" l="1"/>
  <c r="J16" i="4" s="1"/>
  <c r="A18" i="4"/>
  <c r="B17" i="4"/>
  <c r="H23" i="4"/>
  <c r="C17" i="4"/>
  <c r="J10" i="3"/>
  <c r="A12" i="3"/>
  <c r="B11" i="3"/>
  <c r="C11" i="3"/>
  <c r="D11" i="3" s="1"/>
  <c r="F16" i="4"/>
  <c r="F11" i="3"/>
  <c r="D17" i="4" l="1"/>
  <c r="J17" i="4" s="1"/>
  <c r="A19" i="4"/>
  <c r="B18" i="4"/>
  <c r="H24" i="4"/>
  <c r="C18" i="4"/>
  <c r="J11" i="3"/>
  <c r="A13" i="3"/>
  <c r="B12" i="3"/>
  <c r="C12" i="3"/>
  <c r="D12" i="3" s="1"/>
  <c r="F17" i="4"/>
  <c r="F12" i="3"/>
  <c r="D18" i="4" l="1"/>
  <c r="J18" i="4" s="1"/>
  <c r="A20" i="4"/>
  <c r="B19" i="4"/>
  <c r="H25" i="4"/>
  <c r="C19" i="4"/>
  <c r="J12" i="3"/>
  <c r="A14" i="3"/>
  <c r="B13" i="3"/>
  <c r="C13" i="3"/>
  <c r="D13" i="3" s="1"/>
  <c r="F18" i="4"/>
  <c r="F13" i="3"/>
  <c r="D19" i="4" l="1"/>
  <c r="J19" i="4" s="1"/>
  <c r="B20" i="4"/>
  <c r="A21" i="4"/>
  <c r="H26" i="4"/>
  <c r="C20" i="4"/>
  <c r="J13" i="3"/>
  <c r="A15" i="3"/>
  <c r="B14" i="3"/>
  <c r="C14" i="3"/>
  <c r="D14" i="3" s="1"/>
  <c r="F19" i="4"/>
  <c r="F14" i="3"/>
  <c r="B21" i="4" l="1"/>
  <c r="A22" i="4"/>
  <c r="D20" i="4"/>
  <c r="J20" i="4" s="1"/>
  <c r="H27" i="4"/>
  <c r="C21" i="4"/>
  <c r="J14" i="3"/>
  <c r="A16" i="3"/>
  <c r="B15" i="3"/>
  <c r="C15" i="3"/>
  <c r="D15" i="3" s="1"/>
  <c r="F20" i="4"/>
  <c r="F15" i="3"/>
  <c r="D21" i="4" l="1"/>
  <c r="J21" i="4" s="1"/>
  <c r="A23" i="4"/>
  <c r="B22" i="4"/>
  <c r="H28" i="4"/>
  <c r="C22" i="4"/>
  <c r="J15" i="3"/>
  <c r="A17" i="3"/>
  <c r="B16" i="3"/>
  <c r="C16" i="3"/>
  <c r="D16" i="3" s="1"/>
  <c r="F21" i="4"/>
  <c r="F16" i="3"/>
  <c r="D22" i="4" l="1"/>
  <c r="A24" i="4"/>
  <c r="B23" i="4"/>
  <c r="H29" i="4"/>
  <c r="C23" i="4"/>
  <c r="J16" i="3"/>
  <c r="A18" i="3"/>
  <c r="B17" i="3"/>
  <c r="C17" i="3"/>
  <c r="D17" i="3" s="1"/>
  <c r="F22" i="4"/>
  <c r="F17" i="3"/>
  <c r="D23" i="4" l="1"/>
  <c r="J23" i="4" s="1"/>
  <c r="A25" i="4"/>
  <c r="B24" i="4"/>
  <c r="J22" i="4"/>
  <c r="H30" i="4"/>
  <c r="C24" i="4"/>
  <c r="J17" i="3"/>
  <c r="A19" i="3"/>
  <c r="B18" i="3"/>
  <c r="C18" i="3"/>
  <c r="D18" i="3" s="1"/>
  <c r="F23" i="4"/>
  <c r="F18" i="3"/>
  <c r="D24" i="4" l="1"/>
  <c r="J24" i="4" s="1"/>
  <c r="A26" i="4"/>
  <c r="B25" i="4"/>
  <c r="H31" i="4"/>
  <c r="C25" i="4"/>
  <c r="J18" i="3"/>
  <c r="A20" i="3"/>
  <c r="B19" i="3"/>
  <c r="C19" i="3"/>
  <c r="D19" i="3" s="1"/>
  <c r="F24" i="4"/>
  <c r="F19" i="3"/>
  <c r="D25" i="4" l="1"/>
  <c r="J25" i="4" s="1"/>
  <c r="A27" i="4"/>
  <c r="B26" i="4"/>
  <c r="C26" i="4"/>
  <c r="H32" i="4"/>
  <c r="J19" i="3"/>
  <c r="A21" i="3"/>
  <c r="B20" i="3"/>
  <c r="C20" i="3"/>
  <c r="D20" i="3" s="1"/>
  <c r="F25" i="4"/>
  <c r="F20" i="3"/>
  <c r="D26" i="4" l="1"/>
  <c r="B27" i="4"/>
  <c r="A28" i="4"/>
  <c r="C27" i="4"/>
  <c r="H33" i="4"/>
  <c r="J20" i="3"/>
  <c r="A22" i="3"/>
  <c r="B21" i="3"/>
  <c r="C21" i="3"/>
  <c r="D21" i="3" s="1"/>
  <c r="F26" i="4"/>
  <c r="F21" i="3"/>
  <c r="B28" i="4" l="1"/>
  <c r="A29" i="4"/>
  <c r="D27" i="4"/>
  <c r="J27" i="4" s="1"/>
  <c r="J26" i="4"/>
  <c r="H34" i="4"/>
  <c r="C28" i="4"/>
  <c r="J21" i="3"/>
  <c r="A23" i="3"/>
  <c r="B22" i="3"/>
  <c r="C22" i="3"/>
  <c r="D22" i="3" s="1"/>
  <c r="F27" i="4"/>
  <c r="F22" i="3"/>
  <c r="D28" i="4" l="1"/>
  <c r="J28" i="4" s="1"/>
  <c r="A30" i="4"/>
  <c r="B29" i="4"/>
  <c r="C29" i="4"/>
  <c r="H35" i="4"/>
  <c r="J22" i="3"/>
  <c r="A24" i="3"/>
  <c r="B23" i="3"/>
  <c r="C23" i="3"/>
  <c r="D23" i="3" s="1"/>
  <c r="F28" i="4"/>
  <c r="F23" i="3"/>
  <c r="D29" i="4" l="1"/>
  <c r="J29" i="4" s="1"/>
  <c r="A31" i="4"/>
  <c r="B30" i="4"/>
  <c r="H36" i="4"/>
  <c r="C30" i="4"/>
  <c r="J23" i="3"/>
  <c r="A25" i="3"/>
  <c r="B24" i="3"/>
  <c r="C24" i="3"/>
  <c r="D24" i="3" s="1"/>
  <c r="F29" i="4"/>
  <c r="F24" i="3"/>
  <c r="D30" i="4" l="1"/>
  <c r="J30" i="4" s="1"/>
  <c r="A32" i="4"/>
  <c r="B31" i="4"/>
  <c r="H37" i="4"/>
  <c r="C31" i="4"/>
  <c r="J24" i="3"/>
  <c r="A26" i="3"/>
  <c r="B25" i="3"/>
  <c r="C25" i="3"/>
  <c r="D25" i="3" s="1"/>
  <c r="F30" i="4"/>
  <c r="F25" i="3"/>
  <c r="D31" i="4" l="1"/>
  <c r="A33" i="4"/>
  <c r="B32" i="4"/>
  <c r="H38" i="4"/>
  <c r="C32" i="4"/>
  <c r="J25" i="3"/>
  <c r="A27" i="3"/>
  <c r="B26" i="3"/>
  <c r="C26" i="3"/>
  <c r="D26" i="3" s="1"/>
  <c r="F31" i="4"/>
  <c r="F26" i="3"/>
  <c r="D32" i="4" l="1"/>
  <c r="J32" i="4" s="1"/>
  <c r="A34" i="4"/>
  <c r="B33" i="4"/>
  <c r="J31" i="4"/>
  <c r="H39" i="4"/>
  <c r="C33" i="4"/>
  <c r="J26" i="3"/>
  <c r="A28" i="3"/>
  <c r="B27" i="3"/>
  <c r="C27" i="3"/>
  <c r="D27" i="3" s="1"/>
  <c r="F32" i="4"/>
  <c r="F27" i="3"/>
  <c r="D33" i="4" l="1"/>
  <c r="J33" i="4" s="1"/>
  <c r="A35" i="4"/>
  <c r="B34" i="4"/>
  <c r="C34" i="4"/>
  <c r="H40" i="4"/>
  <c r="J27" i="3"/>
  <c r="A29" i="3"/>
  <c r="B28" i="3"/>
  <c r="C28" i="3"/>
  <c r="D28" i="3" s="1"/>
  <c r="F33" i="4"/>
  <c r="F28" i="3"/>
  <c r="D34" i="4" l="1"/>
  <c r="J34" i="4" s="1"/>
  <c r="A36" i="4"/>
  <c r="B35" i="4"/>
  <c r="C35" i="4"/>
  <c r="H41" i="4"/>
  <c r="J28" i="3"/>
  <c r="A30" i="3"/>
  <c r="B29" i="3"/>
  <c r="C29" i="3"/>
  <c r="D29" i="3" s="1"/>
  <c r="F34" i="4"/>
  <c r="F29" i="3"/>
  <c r="D35" i="4" l="1"/>
  <c r="J35" i="4" s="1"/>
  <c r="B36" i="4"/>
  <c r="A37" i="4"/>
  <c r="H42" i="4"/>
  <c r="C36" i="4"/>
  <c r="J29" i="3"/>
  <c r="A31" i="3"/>
  <c r="B30" i="3"/>
  <c r="C30" i="3"/>
  <c r="D30" i="3" s="1"/>
  <c r="F35" i="4"/>
  <c r="F30" i="3"/>
  <c r="A38" i="4" l="1"/>
  <c r="B37" i="4"/>
  <c r="D36" i="4"/>
  <c r="J36" i="4" s="1"/>
  <c r="H43" i="4"/>
  <c r="C37" i="4"/>
  <c r="J30" i="3"/>
  <c r="A32" i="3"/>
  <c r="B31" i="3"/>
  <c r="C31" i="3"/>
  <c r="D31" i="3" s="1"/>
  <c r="F36" i="4"/>
  <c r="F31" i="3"/>
  <c r="D37" i="4" l="1"/>
  <c r="A39" i="4"/>
  <c r="B38" i="4"/>
  <c r="H44" i="4"/>
  <c r="C38" i="4"/>
  <c r="J31" i="3"/>
  <c r="A33" i="3"/>
  <c r="B32" i="3"/>
  <c r="C32" i="3"/>
  <c r="D32" i="3" s="1"/>
  <c r="F37" i="4"/>
  <c r="F32" i="3"/>
  <c r="D38" i="4" l="1"/>
  <c r="J38" i="4" s="1"/>
  <c r="B39" i="4"/>
  <c r="A40" i="4"/>
  <c r="J37" i="4"/>
  <c r="H45" i="4"/>
  <c r="C39" i="4"/>
  <c r="J32" i="3"/>
  <c r="A34" i="3"/>
  <c r="B33" i="3"/>
  <c r="C33" i="3"/>
  <c r="D33" i="3" s="1"/>
  <c r="F38" i="4"/>
  <c r="F33" i="3"/>
  <c r="D39" i="4" l="1"/>
  <c r="J39" i="4" s="1"/>
  <c r="A41" i="4"/>
  <c r="B40" i="4"/>
  <c r="C40" i="4"/>
  <c r="H46" i="4"/>
  <c r="J33" i="3"/>
  <c r="A35" i="3"/>
  <c r="B34" i="3"/>
  <c r="C34" i="3"/>
  <c r="D34" i="3" s="1"/>
  <c r="F34" i="3"/>
  <c r="F39" i="4"/>
  <c r="D40" i="4" l="1"/>
  <c r="A42" i="4"/>
  <c r="B41" i="4"/>
  <c r="H47" i="4"/>
  <c r="C41" i="4"/>
  <c r="J34" i="3"/>
  <c r="A36" i="3"/>
  <c r="B35" i="3"/>
  <c r="C35" i="3"/>
  <c r="D35" i="3" s="1"/>
  <c r="F35" i="3"/>
  <c r="F40" i="4"/>
  <c r="D41" i="4" l="1"/>
  <c r="J41" i="4" s="1"/>
  <c r="B42" i="4"/>
  <c r="A43" i="4"/>
  <c r="J40" i="4"/>
  <c r="C42" i="4"/>
  <c r="H48" i="4"/>
  <c r="J35" i="3"/>
  <c r="A37" i="3"/>
  <c r="B36" i="3"/>
  <c r="C36" i="3"/>
  <c r="D36" i="3" s="1"/>
  <c r="F36" i="3"/>
  <c r="F41" i="4"/>
  <c r="D42" i="4" l="1"/>
  <c r="J42" i="4" s="1"/>
  <c r="A44" i="4"/>
  <c r="B43" i="4"/>
  <c r="H49" i="4"/>
  <c r="C43" i="4"/>
  <c r="J36" i="3"/>
  <c r="A38" i="3"/>
  <c r="B37" i="3"/>
  <c r="C37" i="3"/>
  <c r="D37" i="3" s="1"/>
  <c r="F37" i="3"/>
  <c r="F42" i="4"/>
  <c r="D43" i="4" l="1"/>
  <c r="B44" i="4"/>
  <c r="A45" i="4"/>
  <c r="H50" i="4"/>
  <c r="C44" i="4"/>
  <c r="J37" i="3"/>
  <c r="A39" i="3"/>
  <c r="B38" i="3"/>
  <c r="C38" i="3"/>
  <c r="D38" i="3" s="1"/>
  <c r="F38" i="3"/>
  <c r="F43" i="4"/>
  <c r="B45" i="4" l="1"/>
  <c r="A46" i="4"/>
  <c r="D44" i="4"/>
  <c r="J44" i="4" s="1"/>
  <c r="J43" i="4"/>
  <c r="C45" i="4"/>
  <c r="H51" i="4"/>
  <c r="J38" i="3"/>
  <c r="A40" i="3"/>
  <c r="B39" i="3"/>
  <c r="C39" i="3"/>
  <c r="D39" i="3" s="1"/>
  <c r="F39" i="3"/>
  <c r="D45" i="4" l="1"/>
  <c r="J45" i="4" s="1"/>
  <c r="A47" i="4"/>
  <c r="B46" i="4"/>
  <c r="H52" i="4"/>
  <c r="C46" i="4"/>
  <c r="J39" i="3"/>
  <c r="A41" i="3"/>
  <c r="B40" i="3"/>
  <c r="C40" i="3"/>
  <c r="D40" i="3" s="1"/>
  <c r="F44" i="4"/>
  <c r="F40" i="3"/>
  <c r="D46" i="4" l="1"/>
  <c r="J46" i="4" s="1"/>
  <c r="A48" i="4"/>
  <c r="B47" i="4"/>
  <c r="C47" i="4"/>
  <c r="H53" i="4"/>
  <c r="J40" i="3"/>
  <c r="A42" i="3"/>
  <c r="B41" i="3"/>
  <c r="C41" i="3"/>
  <c r="D41" i="3" s="1"/>
  <c r="F45" i="4"/>
  <c r="F46" i="4"/>
  <c r="F41" i="3"/>
  <c r="D47" i="4" l="1"/>
  <c r="J47" i="4" s="1"/>
  <c r="B48" i="4"/>
  <c r="A49" i="4"/>
  <c r="C48" i="4"/>
  <c r="H54" i="4"/>
  <c r="J41" i="3"/>
  <c r="A43" i="3"/>
  <c r="B42" i="3"/>
  <c r="C42" i="3"/>
  <c r="D42" i="3" s="1"/>
  <c r="F47" i="4"/>
  <c r="F42" i="3"/>
  <c r="B49" i="4" l="1"/>
  <c r="A50" i="4"/>
  <c r="D48" i="4"/>
  <c r="J48" i="4" s="1"/>
  <c r="C49" i="4"/>
  <c r="H55" i="4"/>
  <c r="J42" i="3"/>
  <c r="A44" i="3"/>
  <c r="B43" i="3"/>
  <c r="C43" i="3"/>
  <c r="D43" i="3" s="1"/>
  <c r="F43" i="3"/>
  <c r="D49" i="4" l="1"/>
  <c r="J49" i="4" s="1"/>
  <c r="A51" i="4"/>
  <c r="B50" i="4"/>
  <c r="H56" i="4"/>
  <c r="C50" i="4"/>
  <c r="J43" i="3"/>
  <c r="A45" i="3"/>
  <c r="B44" i="3"/>
  <c r="C44" i="3"/>
  <c r="D44" i="3" s="1"/>
  <c r="F49" i="4"/>
  <c r="F48" i="4"/>
  <c r="F44" i="3"/>
  <c r="D50" i="4" l="1"/>
  <c r="J50" i="4" s="1"/>
  <c r="B51" i="4"/>
  <c r="A52" i="4"/>
  <c r="C51" i="4"/>
  <c r="H57" i="4"/>
  <c r="J44" i="3"/>
  <c r="A46" i="3"/>
  <c r="B45" i="3"/>
  <c r="C45" i="3"/>
  <c r="D45" i="3" s="1"/>
  <c r="F50" i="4"/>
  <c r="F45" i="3"/>
  <c r="B52" i="4" l="1"/>
  <c r="A53" i="4"/>
  <c r="D51" i="4"/>
  <c r="J51" i="4" s="1"/>
  <c r="H58" i="4"/>
  <c r="C52" i="4"/>
  <c r="J45" i="3"/>
  <c r="A47" i="3"/>
  <c r="B46" i="3"/>
  <c r="C46" i="3"/>
  <c r="D46" i="3" s="1"/>
  <c r="F46" i="3"/>
  <c r="D52" i="4" l="1"/>
  <c r="J52" i="4" s="1"/>
  <c r="A54" i="4"/>
  <c r="B53" i="4"/>
  <c r="H59" i="4"/>
  <c r="C53" i="4"/>
  <c r="J46" i="3"/>
  <c r="A48" i="3"/>
  <c r="B47" i="3"/>
  <c r="C47" i="3"/>
  <c r="D47" i="3" s="1"/>
  <c r="F52" i="4"/>
  <c r="F51" i="4"/>
  <c r="F47" i="3"/>
  <c r="D53" i="4" l="1"/>
  <c r="J53" i="4" s="1"/>
  <c r="A55" i="4"/>
  <c r="B54" i="4"/>
  <c r="H60" i="4"/>
  <c r="C54" i="4"/>
  <c r="J47" i="3"/>
  <c r="A49" i="3"/>
  <c r="B48" i="3"/>
  <c r="C48" i="3"/>
  <c r="D48" i="3" s="1"/>
  <c r="F53" i="4"/>
  <c r="F48" i="3"/>
  <c r="D54" i="4" l="1"/>
  <c r="J54" i="4" s="1"/>
  <c r="B55" i="4"/>
  <c r="A56" i="4"/>
  <c r="H61" i="4"/>
  <c r="C55" i="4"/>
  <c r="J48" i="3"/>
  <c r="A50" i="3"/>
  <c r="B49" i="3"/>
  <c r="C49" i="3"/>
  <c r="D49" i="3" s="1"/>
  <c r="F54" i="4"/>
  <c r="F49" i="3"/>
  <c r="A57" i="4" l="1"/>
  <c r="B56" i="4"/>
  <c r="D55" i="4"/>
  <c r="H62" i="4"/>
  <c r="C56" i="4"/>
  <c r="J49" i="3"/>
  <c r="A51" i="3"/>
  <c r="B50" i="3"/>
  <c r="C50" i="3"/>
  <c r="D50" i="3" s="1"/>
  <c r="F55" i="4"/>
  <c r="F50" i="3"/>
  <c r="J55" i="4" l="1"/>
  <c r="D56" i="4"/>
  <c r="J56" i="4" s="1"/>
  <c r="B57" i="4"/>
  <c r="A58" i="4"/>
  <c r="H63" i="4"/>
  <c r="C57" i="4"/>
  <c r="J50" i="3"/>
  <c r="A52" i="3"/>
  <c r="B51" i="3"/>
  <c r="C51" i="3"/>
  <c r="D51" i="3" s="1"/>
  <c r="F56" i="4"/>
  <c r="F51" i="3"/>
  <c r="A59" i="4" l="1"/>
  <c r="B58" i="4"/>
  <c r="D57" i="4"/>
  <c r="J57" i="4" s="1"/>
  <c r="C58" i="4"/>
  <c r="H64" i="4"/>
  <c r="J51" i="3"/>
  <c r="A53" i="3"/>
  <c r="B52" i="3"/>
  <c r="C52" i="3"/>
  <c r="D52" i="3" s="1"/>
  <c r="F52" i="3"/>
  <c r="D58" i="4" l="1"/>
  <c r="A60" i="4"/>
  <c r="B59" i="4"/>
  <c r="C59" i="4"/>
  <c r="H65" i="4"/>
  <c r="J52" i="3"/>
  <c r="A54" i="3"/>
  <c r="B53" i="3"/>
  <c r="C53" i="3"/>
  <c r="D53" i="3" s="1"/>
  <c r="F57" i="4"/>
  <c r="F58" i="4"/>
  <c r="F53" i="3"/>
  <c r="D59" i="4" l="1"/>
  <c r="J59" i="4" s="1"/>
  <c r="B60" i="4"/>
  <c r="A61" i="4"/>
  <c r="J58" i="4"/>
  <c r="C60" i="4"/>
  <c r="H66" i="4"/>
  <c r="J53" i="3"/>
  <c r="A55" i="3"/>
  <c r="B54" i="3"/>
  <c r="C54" i="3"/>
  <c r="D54" i="3" s="1"/>
  <c r="F59" i="4"/>
  <c r="F54" i="3"/>
  <c r="D60" i="4" l="1"/>
  <c r="B61" i="4"/>
  <c r="A62" i="4"/>
  <c r="H67" i="4"/>
  <c r="C61" i="4"/>
  <c r="J54" i="3"/>
  <c r="A56" i="3"/>
  <c r="B55" i="3"/>
  <c r="C55" i="3"/>
  <c r="D55" i="3" s="1"/>
  <c r="F60" i="4"/>
  <c r="F55" i="3"/>
  <c r="A63" i="4" l="1"/>
  <c r="B62" i="4"/>
  <c r="D61" i="4"/>
  <c r="J61" i="4" s="1"/>
  <c r="J60" i="4"/>
  <c r="C62" i="4"/>
  <c r="H68" i="4"/>
  <c r="J55" i="3"/>
  <c r="A57" i="3"/>
  <c r="B56" i="3"/>
  <c r="C56" i="3"/>
  <c r="D56" i="3" s="1"/>
  <c r="F61" i="4"/>
  <c r="F56" i="3"/>
  <c r="D62" i="4" l="1"/>
  <c r="J62" i="4" s="1"/>
  <c r="B63" i="4"/>
  <c r="A64" i="4"/>
  <c r="H69" i="4"/>
  <c r="C63" i="4"/>
  <c r="J56" i="3"/>
  <c r="A58" i="3"/>
  <c r="B57" i="3"/>
  <c r="C57" i="3"/>
  <c r="D57" i="3" s="1"/>
  <c r="F62" i="4"/>
  <c r="F57" i="3"/>
  <c r="B64" i="4" l="1"/>
  <c r="A65" i="4"/>
  <c r="D63" i="4"/>
  <c r="J63" i="4" s="1"/>
  <c r="C64" i="4"/>
  <c r="H70" i="4"/>
  <c r="J57" i="3"/>
  <c r="A59" i="3"/>
  <c r="B58" i="3"/>
  <c r="C58" i="3"/>
  <c r="D58" i="3" s="1"/>
  <c r="F58" i="3"/>
  <c r="D64" i="4" l="1"/>
  <c r="J64" i="4" s="1"/>
  <c r="A66" i="4"/>
  <c r="B65" i="4"/>
  <c r="H71" i="4"/>
  <c r="C65" i="4"/>
  <c r="J58" i="3"/>
  <c r="A60" i="3"/>
  <c r="B59" i="3"/>
  <c r="C59" i="3"/>
  <c r="D59" i="3" s="1"/>
  <c r="F64" i="4"/>
  <c r="F63" i="4"/>
  <c r="F59" i="3"/>
  <c r="D65" i="4" l="1"/>
  <c r="J65" i="4" s="1"/>
  <c r="B66" i="4"/>
  <c r="A67" i="4"/>
  <c r="C66" i="4"/>
  <c r="H72" i="4"/>
  <c r="J59" i="3"/>
  <c r="A61" i="3"/>
  <c r="B60" i="3"/>
  <c r="C60" i="3"/>
  <c r="D60" i="3" s="1"/>
  <c r="F65" i="4"/>
  <c r="F60" i="3"/>
  <c r="B67" i="4" l="1"/>
  <c r="A68" i="4"/>
  <c r="D66" i="4"/>
  <c r="J66" i="4" s="1"/>
  <c r="H73" i="4"/>
  <c r="C67" i="4"/>
  <c r="J60" i="3"/>
  <c r="A62" i="3"/>
  <c r="B61" i="3"/>
  <c r="C61" i="3"/>
  <c r="D61" i="3" s="1"/>
  <c r="F61" i="3"/>
  <c r="D67" i="4" l="1"/>
  <c r="J67" i="4" s="1"/>
  <c r="A69" i="4"/>
  <c r="B68" i="4"/>
  <c r="C68" i="4"/>
  <c r="H74" i="4"/>
  <c r="J61" i="3"/>
  <c r="A63" i="3"/>
  <c r="B62" i="3"/>
  <c r="C62" i="3"/>
  <c r="D62" i="3" s="1"/>
  <c r="F67" i="4"/>
  <c r="F66" i="4"/>
  <c r="F62" i="3"/>
  <c r="D68" i="4" l="1"/>
  <c r="J68" i="4" s="1"/>
  <c r="B69" i="4"/>
  <c r="A70" i="4"/>
  <c r="H75" i="4"/>
  <c r="C69" i="4"/>
  <c r="J62" i="3"/>
  <c r="A64" i="3"/>
  <c r="B63" i="3"/>
  <c r="C63" i="3"/>
  <c r="D63" i="3" s="1"/>
  <c r="F63" i="3"/>
  <c r="F68" i="4"/>
  <c r="A71" i="4" l="1"/>
  <c r="B70" i="4"/>
  <c r="D69" i="4"/>
  <c r="J69" i="4" s="1"/>
  <c r="C70" i="4"/>
  <c r="H76" i="4"/>
  <c r="J63" i="3"/>
  <c r="A65" i="3"/>
  <c r="B64" i="3"/>
  <c r="C64" i="3"/>
  <c r="D64" i="3" s="1"/>
  <c r="F64" i="3"/>
  <c r="D70" i="4" l="1"/>
  <c r="J70" i="4" s="1"/>
  <c r="B71" i="4"/>
  <c r="A72" i="4"/>
  <c r="C71" i="4"/>
  <c r="H77" i="4"/>
  <c r="J64" i="3"/>
  <c r="A66" i="3"/>
  <c r="B65" i="3"/>
  <c r="C65" i="3"/>
  <c r="D65" i="3" s="1"/>
  <c r="F65" i="3"/>
  <c r="F69" i="4"/>
  <c r="F70" i="4"/>
  <c r="B72" i="4" l="1"/>
  <c r="A73" i="4"/>
  <c r="D71" i="4"/>
  <c r="J71" i="4" s="1"/>
  <c r="H78" i="4"/>
  <c r="C72" i="4"/>
  <c r="J65" i="3"/>
  <c r="A67" i="3"/>
  <c r="B66" i="3"/>
  <c r="C66" i="3"/>
  <c r="D66" i="3" s="1"/>
  <c r="F66" i="3"/>
  <c r="D72" i="4" l="1"/>
  <c r="A74" i="4"/>
  <c r="B73" i="4"/>
  <c r="C73" i="4"/>
  <c r="H79" i="4"/>
  <c r="J66" i="3"/>
  <c r="A68" i="3"/>
  <c r="B67" i="3"/>
  <c r="C67" i="3"/>
  <c r="D67" i="3" s="1"/>
  <c r="F67" i="3"/>
  <c r="F72" i="4"/>
  <c r="F71" i="4"/>
  <c r="D73" i="4" l="1"/>
  <c r="B74" i="4"/>
  <c r="A75" i="4"/>
  <c r="J72" i="4"/>
  <c r="C74" i="4"/>
  <c r="H80" i="4"/>
  <c r="J67" i="3"/>
  <c r="A69" i="3"/>
  <c r="B68" i="3"/>
  <c r="C68" i="3"/>
  <c r="D68" i="3" s="1"/>
  <c r="F68" i="3"/>
  <c r="F73" i="4"/>
  <c r="D74" i="4" l="1"/>
  <c r="J74" i="4" s="1"/>
  <c r="A76" i="4"/>
  <c r="B75" i="4"/>
  <c r="J73" i="4"/>
  <c r="H81" i="4"/>
  <c r="C75" i="4"/>
  <c r="J68" i="3"/>
  <c r="A70" i="3"/>
  <c r="B69" i="3"/>
  <c r="C69" i="3"/>
  <c r="D69" i="3" s="1"/>
  <c r="F69" i="3"/>
  <c r="D75" i="4" l="1"/>
  <c r="J75" i="4" s="1"/>
  <c r="A77" i="4"/>
  <c r="B76" i="4"/>
  <c r="C76" i="4"/>
  <c r="H82" i="4"/>
  <c r="J69" i="3"/>
  <c r="A71" i="3"/>
  <c r="B70" i="3"/>
  <c r="C70" i="3"/>
  <c r="D70" i="3" s="1"/>
  <c r="F70" i="3"/>
  <c r="F75" i="4"/>
  <c r="F74" i="4"/>
  <c r="D76" i="4" l="1"/>
  <c r="A78" i="4"/>
  <c r="B77" i="4"/>
  <c r="H83" i="4"/>
  <c r="C77" i="4"/>
  <c r="J70" i="3"/>
  <c r="A72" i="3"/>
  <c r="B71" i="3"/>
  <c r="C71" i="3"/>
  <c r="D71" i="3" s="1"/>
  <c r="F71" i="3"/>
  <c r="F76" i="4"/>
  <c r="D77" i="4" l="1"/>
  <c r="J77" i="4" s="1"/>
  <c r="A79" i="4"/>
  <c r="B78" i="4"/>
  <c r="J76" i="4"/>
  <c r="H84" i="4"/>
  <c r="C78" i="4"/>
  <c r="J71" i="3"/>
  <c r="A73" i="3"/>
  <c r="B72" i="3"/>
  <c r="C72" i="3"/>
  <c r="D72" i="3" s="1"/>
  <c r="F72" i="3"/>
  <c r="F77" i="4"/>
  <c r="D78" i="4" l="1"/>
  <c r="B79" i="4"/>
  <c r="A80" i="4"/>
  <c r="C79" i="4"/>
  <c r="H85" i="4"/>
  <c r="J72" i="3"/>
  <c r="A74" i="3"/>
  <c r="B73" i="3"/>
  <c r="C73" i="3"/>
  <c r="D73" i="3" s="1"/>
  <c r="F73" i="3"/>
  <c r="F78" i="4"/>
  <c r="B80" i="4" l="1"/>
  <c r="A81" i="4"/>
  <c r="D79" i="4"/>
  <c r="J79" i="4" s="1"/>
  <c r="J78" i="4"/>
  <c r="H86" i="4"/>
  <c r="C80" i="4"/>
  <c r="J73" i="3"/>
  <c r="A75" i="3"/>
  <c r="B74" i="3"/>
  <c r="C74" i="3"/>
  <c r="D74" i="3" s="1"/>
  <c r="F74" i="3"/>
  <c r="D80" i="4" l="1"/>
  <c r="J80" i="4" s="1"/>
  <c r="A82" i="4"/>
  <c r="B81" i="4"/>
  <c r="C81" i="4"/>
  <c r="H87" i="4"/>
  <c r="J74" i="3"/>
  <c r="A76" i="3"/>
  <c r="B75" i="3"/>
  <c r="C75" i="3"/>
  <c r="D75" i="3" s="1"/>
  <c r="F75" i="3"/>
  <c r="F79" i="4"/>
  <c r="D81" i="4" l="1"/>
  <c r="J81" i="4" s="1"/>
  <c r="B82" i="4"/>
  <c r="A83" i="4"/>
  <c r="H88" i="4"/>
  <c r="C82" i="4"/>
  <c r="J75" i="3"/>
  <c r="A77" i="3"/>
  <c r="B76" i="3"/>
  <c r="C76" i="3"/>
  <c r="D76" i="3" s="1"/>
  <c r="F76" i="3"/>
  <c r="F80" i="4"/>
  <c r="A84" i="4" l="1"/>
  <c r="B83" i="4"/>
  <c r="D82" i="4"/>
  <c r="C83" i="4"/>
  <c r="H89" i="4"/>
  <c r="J76" i="3"/>
  <c r="A78" i="3"/>
  <c r="B77" i="3"/>
  <c r="C77" i="3"/>
  <c r="D77" i="3" s="1"/>
  <c r="F77" i="3"/>
  <c r="F82" i="4"/>
  <c r="F81" i="4"/>
  <c r="D83" i="4" l="1"/>
  <c r="J83" i="4" s="1"/>
  <c r="J82" i="4"/>
  <c r="A85" i="4"/>
  <c r="B84" i="4"/>
  <c r="C84" i="4"/>
  <c r="H90" i="4"/>
  <c r="J77" i="3"/>
  <c r="A79" i="3"/>
  <c r="B78" i="3"/>
  <c r="C78" i="3"/>
  <c r="D78" i="3" s="1"/>
  <c r="F78" i="3"/>
  <c r="F83" i="4"/>
  <c r="D84" i="4" l="1"/>
  <c r="B85" i="4"/>
  <c r="A86" i="4"/>
  <c r="H91" i="4"/>
  <c r="C85" i="4"/>
  <c r="J78" i="3"/>
  <c r="A80" i="3"/>
  <c r="B79" i="3"/>
  <c r="C79" i="3"/>
  <c r="D79" i="3" s="1"/>
  <c r="F79" i="3"/>
  <c r="F84" i="4"/>
  <c r="A87" i="4" l="1"/>
  <c r="B86" i="4"/>
  <c r="D85" i="4"/>
  <c r="J85" i="4" s="1"/>
  <c r="J84" i="4"/>
  <c r="C86" i="4"/>
  <c r="H92" i="4"/>
  <c r="J79" i="3"/>
  <c r="A81" i="3"/>
  <c r="B80" i="3"/>
  <c r="C80" i="3"/>
  <c r="D80" i="3" s="1"/>
  <c r="F80" i="3"/>
  <c r="F85" i="4"/>
  <c r="D86" i="4" l="1"/>
  <c r="J86" i="4" s="1"/>
  <c r="B87" i="4"/>
  <c r="A88" i="4"/>
  <c r="H93" i="4"/>
  <c r="C87" i="4"/>
  <c r="J80" i="3"/>
  <c r="A82" i="3"/>
  <c r="B81" i="3"/>
  <c r="C81" i="3"/>
  <c r="D81" i="3" s="1"/>
  <c r="F81" i="3"/>
  <c r="F86" i="4"/>
  <c r="D87" i="4" l="1"/>
  <c r="A89" i="4"/>
  <c r="B88" i="4"/>
  <c r="H94" i="4"/>
  <c r="C88" i="4"/>
  <c r="J81" i="3"/>
  <c r="A83" i="3"/>
  <c r="B82" i="3"/>
  <c r="C82" i="3"/>
  <c r="D82" i="3" s="1"/>
  <c r="F87" i="4"/>
  <c r="F82" i="3"/>
  <c r="D88" i="4" l="1"/>
  <c r="J88" i="4" s="1"/>
  <c r="A90" i="4"/>
  <c r="B89" i="4"/>
  <c r="J87" i="4"/>
  <c r="C89" i="4"/>
  <c r="H95" i="4"/>
  <c r="J82" i="3"/>
  <c r="A84" i="3"/>
  <c r="B83" i="3"/>
  <c r="C83" i="3"/>
  <c r="D83" i="3" s="1"/>
  <c r="F88" i="4"/>
  <c r="F83" i="3"/>
  <c r="B90" i="4" l="1"/>
  <c r="A91" i="4"/>
  <c r="D89" i="4"/>
  <c r="J89" i="4" s="1"/>
  <c r="H96" i="4"/>
  <c r="C90" i="4"/>
  <c r="J83" i="3"/>
  <c r="A85" i="3"/>
  <c r="B84" i="3"/>
  <c r="C84" i="3"/>
  <c r="D84" i="3" s="1"/>
  <c r="F84" i="3"/>
  <c r="D90" i="4" l="1"/>
  <c r="J90" i="4" s="1"/>
  <c r="A92" i="4"/>
  <c r="B91" i="4"/>
  <c r="C91" i="4"/>
  <c r="H97" i="4"/>
  <c r="J84" i="3"/>
  <c r="A86" i="3"/>
  <c r="B85" i="3"/>
  <c r="C85" i="3"/>
  <c r="D85" i="3" s="1"/>
  <c r="F89" i="4"/>
  <c r="F90" i="4"/>
  <c r="F85" i="3"/>
  <c r="D91" i="4" l="1"/>
  <c r="A93" i="4"/>
  <c r="B92" i="4"/>
  <c r="H98" i="4"/>
  <c r="C92" i="4"/>
  <c r="J85" i="3"/>
  <c r="A87" i="3"/>
  <c r="B86" i="3"/>
  <c r="C86" i="3"/>
  <c r="D86" i="3" s="1"/>
  <c r="F91" i="4"/>
  <c r="F86" i="3"/>
  <c r="D92" i="4" l="1"/>
  <c r="J92" i="4" s="1"/>
  <c r="B93" i="4"/>
  <c r="A94" i="4"/>
  <c r="J91" i="4"/>
  <c r="C93" i="4"/>
  <c r="H99" i="4"/>
  <c r="J86" i="3"/>
  <c r="A88" i="3"/>
  <c r="B87" i="3"/>
  <c r="C87" i="3"/>
  <c r="D87" i="3" s="1"/>
  <c r="F92" i="4"/>
  <c r="F87" i="3"/>
  <c r="D93" i="4" l="1"/>
  <c r="A95" i="4"/>
  <c r="B94" i="4"/>
  <c r="H100" i="4"/>
  <c r="C94" i="4"/>
  <c r="J87" i="3"/>
  <c r="A89" i="3"/>
  <c r="B88" i="3"/>
  <c r="C88" i="3"/>
  <c r="D88" i="3" s="1"/>
  <c r="F93" i="4"/>
  <c r="F88" i="3"/>
  <c r="D94" i="4" l="1"/>
  <c r="J94" i="4" s="1"/>
  <c r="B95" i="4"/>
  <c r="A96" i="4"/>
  <c r="J93" i="4"/>
  <c r="C95" i="4"/>
  <c r="J88" i="3"/>
  <c r="A90" i="3"/>
  <c r="B89" i="3"/>
  <c r="C89" i="3"/>
  <c r="D89" i="3" s="1"/>
  <c r="F94" i="4"/>
  <c r="F89" i="3"/>
  <c r="D95" i="4" l="1"/>
  <c r="J95" i="4" s="1"/>
  <c r="A97" i="4"/>
  <c r="B96" i="4"/>
  <c r="C96" i="4"/>
  <c r="J89" i="3"/>
  <c r="A91" i="3"/>
  <c r="B90" i="3"/>
  <c r="C90" i="3"/>
  <c r="D90" i="3" s="1"/>
  <c r="F95" i="4"/>
  <c r="F90" i="3"/>
  <c r="D96" i="4" l="1"/>
  <c r="A98" i="4"/>
  <c r="B97" i="4"/>
  <c r="C97" i="4"/>
  <c r="J90" i="3"/>
  <c r="A92" i="3"/>
  <c r="B91" i="3"/>
  <c r="C91" i="3"/>
  <c r="D91" i="3" s="1"/>
  <c r="F96" i="4"/>
  <c r="F91" i="3"/>
  <c r="D97" i="4" l="1"/>
  <c r="J97" i="4" s="1"/>
  <c r="B98" i="4"/>
  <c r="A99" i="4"/>
  <c r="J96" i="4"/>
  <c r="C98" i="4"/>
  <c r="J91" i="3"/>
  <c r="B92" i="3"/>
  <c r="A93" i="3"/>
  <c r="C92" i="3"/>
  <c r="D92" i="3" s="1"/>
  <c r="F97" i="4"/>
  <c r="F92" i="3"/>
  <c r="D98" i="4" l="1"/>
  <c r="A100" i="4"/>
  <c r="B99" i="4"/>
  <c r="C99" i="4"/>
  <c r="J92" i="3"/>
  <c r="B93" i="3"/>
  <c r="A94" i="3"/>
  <c r="C93" i="3"/>
  <c r="D93" i="3" s="1"/>
  <c r="F98" i="4"/>
  <c r="F93" i="3"/>
  <c r="D99" i="4" l="1"/>
  <c r="J99" i="4" s="1"/>
  <c r="A101" i="4"/>
  <c r="B100" i="4"/>
  <c r="J98" i="4"/>
  <c r="C100" i="4"/>
  <c r="J93" i="3"/>
  <c r="A95" i="3"/>
  <c r="B94" i="3"/>
  <c r="C94" i="3"/>
  <c r="D94" i="3" s="1"/>
  <c r="F99" i="4"/>
  <c r="F94" i="3"/>
  <c r="D100" i="4" l="1"/>
  <c r="J100" i="4" s="1"/>
  <c r="A102" i="4"/>
  <c r="B101" i="4"/>
  <c r="C101" i="4"/>
  <c r="J94" i="3"/>
  <c r="B95" i="3"/>
  <c r="A96" i="3"/>
  <c r="C95" i="3"/>
  <c r="D95" i="3" s="1"/>
  <c r="F100" i="4"/>
  <c r="F95" i="3"/>
  <c r="D101" i="4" l="1"/>
  <c r="J101" i="4" s="1"/>
  <c r="A103" i="4"/>
  <c r="B102" i="4"/>
  <c r="C102" i="4"/>
  <c r="J95" i="3"/>
  <c r="A97" i="3"/>
  <c r="B96" i="3"/>
  <c r="C96" i="3"/>
  <c r="D96" i="3" s="1"/>
  <c r="F96" i="3"/>
  <c r="D102" i="4" l="1"/>
  <c r="B103" i="4"/>
  <c r="A104" i="4"/>
  <c r="C103" i="4"/>
  <c r="J96" i="3"/>
  <c r="A98" i="3"/>
  <c r="B97" i="3"/>
  <c r="C97" i="3"/>
  <c r="D97" i="3" s="1"/>
  <c r="F101" i="4"/>
  <c r="F102" i="4"/>
  <c r="F97" i="3"/>
  <c r="D103" i="4" l="1"/>
  <c r="A105" i="4"/>
  <c r="B104" i="4"/>
  <c r="J102" i="4"/>
  <c r="C104" i="4"/>
  <c r="J97" i="3"/>
  <c r="A99" i="3"/>
  <c r="B98" i="3"/>
  <c r="C98" i="3"/>
  <c r="D98" i="3" s="1"/>
  <c r="F103" i="4"/>
  <c r="F98" i="3"/>
  <c r="D104" i="4" l="1"/>
  <c r="A106" i="4"/>
  <c r="B105" i="4"/>
  <c r="J103" i="4"/>
  <c r="C105" i="4"/>
  <c r="J98" i="3"/>
  <c r="A100" i="3"/>
  <c r="B99" i="3"/>
  <c r="C99" i="3"/>
  <c r="D99" i="3" s="1"/>
  <c r="F104" i="4"/>
  <c r="F99" i="3"/>
  <c r="D105" i="4" l="1"/>
  <c r="J105" i="4" s="1"/>
  <c r="B106" i="4"/>
  <c r="A107" i="4"/>
  <c r="J104" i="4"/>
  <c r="C106" i="4"/>
  <c r="J99" i="3"/>
  <c r="A101" i="3"/>
  <c r="B100" i="3"/>
  <c r="C100" i="3"/>
  <c r="D100" i="3" s="1"/>
  <c r="F105" i="4"/>
  <c r="F100" i="3"/>
  <c r="B107" i="4" l="1"/>
  <c r="A108" i="4"/>
  <c r="D106" i="4"/>
  <c r="J106" i="4" s="1"/>
  <c r="C107" i="4"/>
  <c r="J100" i="3"/>
  <c r="A102" i="3"/>
  <c r="B101" i="3"/>
  <c r="C101" i="3"/>
  <c r="D101" i="3" s="1"/>
  <c r="F101" i="3"/>
  <c r="D107" i="4" l="1"/>
  <c r="J107" i="4" s="1"/>
  <c r="A109" i="4"/>
  <c r="B108" i="4"/>
  <c r="C108" i="4"/>
  <c r="J101" i="3"/>
  <c r="A103" i="3"/>
  <c r="B102" i="3"/>
  <c r="C102" i="3"/>
  <c r="D102" i="3" s="1"/>
  <c r="F106" i="4"/>
  <c r="F107" i="4"/>
  <c r="F102" i="3"/>
  <c r="D108" i="4" l="1"/>
  <c r="J108" i="4" s="1"/>
  <c r="A110" i="4"/>
  <c r="B109" i="4"/>
  <c r="C109" i="4"/>
  <c r="J102" i="3"/>
  <c r="A104" i="3"/>
  <c r="B103" i="3"/>
  <c r="C103" i="3"/>
  <c r="D103" i="3" s="1"/>
  <c r="F108" i="4"/>
  <c r="F103" i="3"/>
  <c r="A111" i="4" l="1"/>
  <c r="B110" i="4"/>
  <c r="D109" i="4"/>
  <c r="J109" i="4" s="1"/>
  <c r="C110" i="4"/>
  <c r="J103" i="3"/>
  <c r="A105" i="3"/>
  <c r="B104" i="3"/>
  <c r="C104" i="3"/>
  <c r="D104" i="3" s="1"/>
  <c r="F104" i="3"/>
  <c r="D110" i="4" l="1"/>
  <c r="J110" i="4" s="1"/>
  <c r="B111" i="4"/>
  <c r="A112" i="4"/>
  <c r="C111" i="4"/>
  <c r="J104" i="3"/>
  <c r="A106" i="3"/>
  <c r="B105" i="3"/>
  <c r="C105" i="3"/>
  <c r="D105" i="3" s="1"/>
  <c r="F109" i="4"/>
  <c r="F110" i="4"/>
  <c r="F105" i="3"/>
  <c r="D111" i="4" l="1"/>
  <c r="J111" i="4" s="1"/>
  <c r="A113" i="4"/>
  <c r="B112" i="4"/>
  <c r="C112" i="4"/>
  <c r="J105" i="3"/>
  <c r="A107" i="3"/>
  <c r="B106" i="3"/>
  <c r="C106" i="3"/>
  <c r="D106" i="3" s="1"/>
  <c r="F111" i="4"/>
  <c r="F106" i="3"/>
  <c r="D112" i="4" l="1"/>
  <c r="J112" i="4" s="1"/>
  <c r="A114" i="4"/>
  <c r="B113" i="4"/>
  <c r="C113" i="4"/>
  <c r="J106" i="3"/>
  <c r="A108" i="3"/>
  <c r="B107" i="3"/>
  <c r="C107" i="3"/>
  <c r="D107" i="3" s="1"/>
  <c r="F112" i="4"/>
  <c r="F107" i="3"/>
  <c r="D113" i="4" l="1"/>
  <c r="J113" i="4" s="1"/>
  <c r="B114" i="4"/>
  <c r="A115" i="4"/>
  <c r="C114" i="4"/>
  <c r="J107" i="3"/>
  <c r="A109" i="3"/>
  <c r="B108" i="3"/>
  <c r="C108" i="3"/>
  <c r="D108" i="3" s="1"/>
  <c r="F113" i="4"/>
  <c r="F108" i="3"/>
  <c r="D114" i="4" l="1"/>
  <c r="J114" i="4" s="1"/>
  <c r="B115" i="4"/>
  <c r="A116" i="4"/>
  <c r="C115" i="4"/>
  <c r="J108" i="3"/>
  <c r="A110" i="3"/>
  <c r="B109" i="3"/>
  <c r="C109" i="3"/>
  <c r="D109" i="3" s="1"/>
  <c r="F114" i="4"/>
  <c r="F109" i="3"/>
  <c r="A117" i="4" l="1"/>
  <c r="B116" i="4"/>
  <c r="D115" i="4"/>
  <c r="J115" i="4" s="1"/>
  <c r="C116" i="4"/>
  <c r="J109" i="3"/>
  <c r="A111" i="3"/>
  <c r="B110" i="3"/>
  <c r="C110" i="3"/>
  <c r="D110" i="3" s="1"/>
  <c r="F110" i="3"/>
  <c r="D116" i="4" l="1"/>
  <c r="J116" i="4" s="1"/>
  <c r="B117" i="4"/>
  <c r="A118" i="4"/>
  <c r="C117" i="4"/>
  <c r="J110" i="3"/>
  <c r="A112" i="3"/>
  <c r="B111" i="3"/>
  <c r="C111" i="3"/>
  <c r="D111" i="3" s="1"/>
  <c r="F115" i="4"/>
  <c r="F111" i="3"/>
  <c r="D117" i="4" l="1"/>
  <c r="J117" i="4" s="1"/>
  <c r="A119" i="4"/>
  <c r="B118" i="4"/>
  <c r="C118" i="4"/>
  <c r="J111" i="3"/>
  <c r="A113" i="3"/>
  <c r="B112" i="3"/>
  <c r="C112" i="3"/>
  <c r="D112" i="3" s="1"/>
  <c r="F116" i="4"/>
  <c r="F112" i="3"/>
  <c r="D118" i="4" l="1"/>
  <c r="J118" i="4" s="1"/>
  <c r="B119" i="4"/>
  <c r="A120" i="4"/>
  <c r="C119" i="4"/>
  <c r="J112" i="3"/>
  <c r="A114" i="3"/>
  <c r="B113" i="3"/>
  <c r="C113" i="3"/>
  <c r="D113" i="3" s="1"/>
  <c r="F117" i="4"/>
  <c r="F118" i="4"/>
  <c r="F113" i="3"/>
  <c r="D119" i="4" l="1"/>
  <c r="J119" i="4" s="1"/>
  <c r="B120" i="4"/>
  <c r="A121" i="4"/>
  <c r="C120" i="4"/>
  <c r="J113" i="3"/>
  <c r="A115" i="3"/>
  <c r="B114" i="3"/>
  <c r="C114" i="3"/>
  <c r="D114" i="3" s="1"/>
  <c r="F119" i="4"/>
  <c r="F114" i="3"/>
  <c r="A122" i="4" l="1"/>
  <c r="B121" i="4"/>
  <c r="D120" i="4"/>
  <c r="J120" i="4" s="1"/>
  <c r="C121" i="4"/>
  <c r="J114" i="3"/>
  <c r="A116" i="3"/>
  <c r="B115" i="3"/>
  <c r="C115" i="3"/>
  <c r="D115" i="3" s="1"/>
  <c r="F115" i="3"/>
  <c r="D121" i="4" l="1"/>
  <c r="J121" i="4" s="1"/>
  <c r="A123" i="4"/>
  <c r="B122" i="4"/>
  <c r="C122" i="4"/>
  <c r="J115" i="3"/>
  <c r="A117" i="3"/>
  <c r="B116" i="3"/>
  <c r="C116" i="3"/>
  <c r="D116" i="3" s="1"/>
  <c r="F120" i="4"/>
  <c r="F116" i="3"/>
  <c r="D122" i="4" l="1"/>
  <c r="J122" i="4" s="1"/>
  <c r="B123" i="4"/>
  <c r="A124" i="4"/>
  <c r="C123" i="4"/>
  <c r="J116" i="3"/>
  <c r="A118" i="3"/>
  <c r="B117" i="3"/>
  <c r="C117" i="3"/>
  <c r="D117" i="3" s="1"/>
  <c r="F122" i="4"/>
  <c r="F121" i="4"/>
  <c r="F117" i="3"/>
  <c r="B124" i="4" l="1"/>
  <c r="A125" i="4"/>
  <c r="D123" i="4"/>
  <c r="J123" i="4" s="1"/>
  <c r="C124" i="4"/>
  <c r="J117" i="3"/>
  <c r="A119" i="3"/>
  <c r="B118" i="3"/>
  <c r="C118" i="3"/>
  <c r="D118" i="3" s="1"/>
  <c r="F118" i="3"/>
  <c r="D124" i="4" l="1"/>
  <c r="J124" i="4" s="1"/>
  <c r="A126" i="4"/>
  <c r="B125" i="4"/>
  <c r="C125" i="4"/>
  <c r="J118" i="3"/>
  <c r="A120" i="3"/>
  <c r="B119" i="3"/>
  <c r="C119" i="3"/>
  <c r="D119" i="3" s="1"/>
  <c r="F123" i="4"/>
  <c r="F124" i="4"/>
  <c r="F119" i="3"/>
  <c r="D125" i="4" l="1"/>
  <c r="J125" i="4" s="1"/>
  <c r="B126" i="4"/>
  <c r="A127" i="4"/>
  <c r="C126" i="4"/>
  <c r="J119" i="3"/>
  <c r="A121" i="3"/>
  <c r="B120" i="3"/>
  <c r="C120" i="3"/>
  <c r="D120" i="3" s="1"/>
  <c r="F125" i="4"/>
  <c r="F120" i="3"/>
  <c r="B127" i="4" l="1"/>
  <c r="A128" i="4"/>
  <c r="D126" i="4"/>
  <c r="J126" i="4" s="1"/>
  <c r="C127" i="4"/>
  <c r="J120" i="3"/>
  <c r="A122" i="3"/>
  <c r="B121" i="3"/>
  <c r="C121" i="3"/>
  <c r="D121" i="3" s="1"/>
  <c r="F121" i="3"/>
  <c r="D127" i="4" l="1"/>
  <c r="J127" i="4" s="1"/>
  <c r="A129" i="4"/>
  <c r="B128" i="4"/>
  <c r="C128" i="4"/>
  <c r="J121" i="3"/>
  <c r="A123" i="3"/>
  <c r="B122" i="3"/>
  <c r="C122" i="3"/>
  <c r="D122" i="3" s="1"/>
  <c r="F126" i="4"/>
  <c r="F127" i="4"/>
  <c r="F122" i="3"/>
  <c r="D128" i="4" l="1"/>
  <c r="J128" i="4" s="1"/>
  <c r="A130" i="4"/>
  <c r="B129" i="4"/>
  <c r="C129" i="4"/>
  <c r="J122" i="3"/>
  <c r="A124" i="3"/>
  <c r="B123" i="3"/>
  <c r="C123" i="3"/>
  <c r="D123" i="3" s="1"/>
  <c r="F128" i="4"/>
  <c r="F123" i="3"/>
  <c r="D129" i="4" l="1"/>
  <c r="J129" i="4" s="1"/>
  <c r="A131" i="4"/>
  <c r="B130" i="4"/>
  <c r="C130" i="4"/>
  <c r="J123" i="3"/>
  <c r="A125" i="3"/>
  <c r="B124" i="3"/>
  <c r="C124" i="3"/>
  <c r="D124" i="3" s="1"/>
  <c r="F129" i="4"/>
  <c r="F124" i="3"/>
  <c r="D130" i="4" l="1"/>
  <c r="J130" i="4" s="1"/>
  <c r="A132" i="4"/>
  <c r="B131" i="4"/>
  <c r="C131" i="4"/>
  <c r="J124" i="3"/>
  <c r="A126" i="3"/>
  <c r="B125" i="3"/>
  <c r="C125" i="3"/>
  <c r="D125" i="3" s="1"/>
  <c r="F130" i="4"/>
  <c r="F125" i="3"/>
  <c r="D131" i="4" l="1"/>
  <c r="J131" i="4" s="1"/>
  <c r="B132" i="4"/>
  <c r="A133" i="4"/>
  <c r="C132" i="4"/>
  <c r="J125" i="3"/>
  <c r="A127" i="3"/>
  <c r="B126" i="3"/>
  <c r="C126" i="3"/>
  <c r="D126" i="3" s="1"/>
  <c r="F131" i="4"/>
  <c r="F126" i="3"/>
  <c r="A134" i="4" l="1"/>
  <c r="B133" i="4"/>
  <c r="D132" i="4"/>
  <c r="J132" i="4" s="1"/>
  <c r="C133" i="4"/>
  <c r="J126" i="3"/>
  <c r="A128" i="3"/>
  <c r="B127" i="3"/>
  <c r="C127" i="3"/>
  <c r="D127" i="3" s="1"/>
  <c r="F127" i="3"/>
  <c r="D133" i="4" l="1"/>
  <c r="J133" i="4" s="1"/>
  <c r="A135" i="4"/>
  <c r="B134" i="4"/>
  <c r="C134" i="4"/>
  <c r="J127" i="3"/>
  <c r="A129" i="3"/>
  <c r="B128" i="3"/>
  <c r="C128" i="3"/>
  <c r="D128" i="3" s="1"/>
  <c r="F132" i="4"/>
  <c r="F133" i="4"/>
  <c r="F128" i="3"/>
  <c r="D134" i="4" l="1"/>
  <c r="J134" i="4" s="1"/>
  <c r="B135" i="4"/>
  <c r="A136" i="4"/>
  <c r="C135" i="4"/>
  <c r="J128" i="3"/>
  <c r="A130" i="3"/>
  <c r="B129" i="3"/>
  <c r="C129" i="3"/>
  <c r="D129" i="3" s="1"/>
  <c r="F134" i="4"/>
  <c r="F129" i="3"/>
  <c r="A137" i="4" l="1"/>
  <c r="B136" i="4"/>
  <c r="D135" i="4"/>
  <c r="J135" i="4" s="1"/>
  <c r="C136" i="4"/>
  <c r="J129" i="3"/>
  <c r="A131" i="3"/>
  <c r="B130" i="3"/>
  <c r="C130" i="3"/>
  <c r="D130" i="3" s="1"/>
  <c r="F130" i="3"/>
  <c r="D136" i="4" l="1"/>
  <c r="J136" i="4" s="1"/>
  <c r="A138" i="4"/>
  <c r="B137" i="4"/>
  <c r="C137" i="4"/>
  <c r="J130" i="3"/>
  <c r="A132" i="3"/>
  <c r="B131" i="3"/>
  <c r="C131" i="3"/>
  <c r="D131" i="3" s="1"/>
  <c r="F135" i="4"/>
  <c r="F136" i="4"/>
  <c r="F131" i="3"/>
  <c r="D137" i="4" l="1"/>
  <c r="J137" i="4" s="1"/>
  <c r="B138" i="4"/>
  <c r="A139" i="4"/>
  <c r="C138" i="4"/>
  <c r="J131" i="3"/>
  <c r="A133" i="3"/>
  <c r="B132" i="3"/>
  <c r="C132" i="3"/>
  <c r="D132" i="3" s="1"/>
  <c r="F137" i="4"/>
  <c r="F132" i="3"/>
  <c r="B139" i="4" l="1"/>
  <c r="A140" i="4"/>
  <c r="D138" i="4"/>
  <c r="J138" i="4" s="1"/>
  <c r="C139" i="4"/>
  <c r="J132" i="3"/>
  <c r="A134" i="3"/>
  <c r="B133" i="3"/>
  <c r="C133" i="3"/>
  <c r="D133" i="3" s="1"/>
  <c r="F133" i="3"/>
  <c r="A141" i="4" l="1"/>
  <c r="B140" i="4"/>
  <c r="D139" i="4"/>
  <c r="J139" i="4" s="1"/>
  <c r="C140" i="4"/>
  <c r="J133" i="3"/>
  <c r="A135" i="3"/>
  <c r="B134" i="3"/>
  <c r="C134" i="3"/>
  <c r="D134" i="3" s="1"/>
  <c r="F138" i="4"/>
  <c r="F134" i="3"/>
  <c r="D140" i="4" l="1"/>
  <c r="J140" i="4" s="1"/>
  <c r="B141" i="4"/>
  <c r="A142" i="4"/>
  <c r="C141" i="4"/>
  <c r="J134" i="3"/>
  <c r="A136" i="3"/>
  <c r="B135" i="3"/>
  <c r="C135" i="3"/>
  <c r="D135" i="3" s="1"/>
  <c r="F139" i="4"/>
  <c r="F140" i="4"/>
  <c r="F135" i="3"/>
  <c r="A143" i="4" l="1"/>
  <c r="B142" i="4"/>
  <c r="D141" i="4"/>
  <c r="J141" i="4" s="1"/>
  <c r="C142" i="4"/>
  <c r="J135" i="3"/>
  <c r="A137" i="3"/>
  <c r="B136" i="3"/>
  <c r="C136" i="3"/>
  <c r="D136" i="3" s="1"/>
  <c r="F136" i="3"/>
  <c r="D142" i="4" l="1"/>
  <c r="J142" i="4" s="1"/>
  <c r="B143" i="4"/>
  <c r="A144" i="4"/>
  <c r="C143" i="4"/>
  <c r="J136" i="3"/>
  <c r="A138" i="3"/>
  <c r="B137" i="3"/>
  <c r="C137" i="3"/>
  <c r="D137" i="3" s="1"/>
  <c r="F141" i="4"/>
  <c r="F142" i="4"/>
  <c r="F137" i="3"/>
  <c r="B144" i="4" l="1"/>
  <c r="A145" i="4"/>
  <c r="D143" i="4"/>
  <c r="J143" i="4" s="1"/>
  <c r="C144" i="4"/>
  <c r="J137" i="3"/>
  <c r="A139" i="3"/>
  <c r="B138" i="3"/>
  <c r="C138" i="3"/>
  <c r="D138" i="3" s="1"/>
  <c r="F143" i="4"/>
  <c r="F138" i="3"/>
  <c r="D144" i="4" l="1"/>
  <c r="J144" i="4" s="1"/>
  <c r="A146" i="4"/>
  <c r="B145" i="4"/>
  <c r="C145" i="4"/>
  <c r="J138" i="3"/>
  <c r="A140" i="3"/>
  <c r="B139" i="3"/>
  <c r="C139" i="3"/>
  <c r="D139" i="3" s="1"/>
  <c r="F144" i="4"/>
  <c r="F139" i="3"/>
  <c r="D145" i="4" l="1"/>
  <c r="J145" i="4" s="1"/>
  <c r="A147" i="4"/>
  <c r="B146" i="4"/>
  <c r="C146" i="4"/>
  <c r="J139" i="3"/>
  <c r="A141" i="3"/>
  <c r="B140" i="3"/>
  <c r="C140" i="3"/>
  <c r="D140" i="3" s="1"/>
  <c r="F145" i="4"/>
  <c r="F140" i="3"/>
  <c r="D146" i="4" l="1"/>
  <c r="J146" i="4" s="1"/>
  <c r="B147" i="4"/>
  <c r="A148" i="4"/>
  <c r="C147" i="4"/>
  <c r="J140" i="3"/>
  <c r="A142" i="3"/>
  <c r="B141" i="3"/>
  <c r="C141" i="3"/>
  <c r="D141" i="3" s="1"/>
  <c r="F146" i="4"/>
  <c r="F141" i="3"/>
  <c r="A149" i="4" l="1"/>
  <c r="B148" i="4"/>
  <c r="D147" i="4"/>
  <c r="J147" i="4" s="1"/>
  <c r="C148" i="4"/>
  <c r="J141" i="3"/>
  <c r="A143" i="3"/>
  <c r="B142" i="3"/>
  <c r="C142" i="3"/>
  <c r="D142" i="3" s="1"/>
  <c r="F147" i="4"/>
  <c r="F142" i="3"/>
  <c r="D148" i="4" l="1"/>
  <c r="J148" i="4" s="1"/>
  <c r="A150" i="4"/>
  <c r="B149" i="4"/>
  <c r="C149" i="4"/>
  <c r="J142" i="3"/>
  <c r="A144" i="3"/>
  <c r="B143" i="3"/>
  <c r="C143" i="3"/>
  <c r="D143" i="3" s="1"/>
  <c r="F148" i="4"/>
  <c r="F143" i="3"/>
  <c r="D149" i="4" l="1"/>
  <c r="J149" i="4" s="1"/>
  <c r="B150" i="4"/>
  <c r="A151" i="4"/>
  <c r="C150" i="4"/>
  <c r="J143" i="3"/>
  <c r="A145" i="3"/>
  <c r="B144" i="3"/>
  <c r="C144" i="3"/>
  <c r="D144" i="3" s="1"/>
  <c r="F149" i="4"/>
  <c r="F144" i="3"/>
  <c r="B151" i="4" l="1"/>
  <c r="A152" i="4"/>
  <c r="D150" i="4"/>
  <c r="J150" i="4" s="1"/>
  <c r="C151" i="4"/>
  <c r="J144" i="3"/>
  <c r="A146" i="3"/>
  <c r="B145" i="3"/>
  <c r="C145" i="3"/>
  <c r="D145" i="3" s="1"/>
  <c r="F150" i="4"/>
  <c r="F145" i="3"/>
  <c r="D151" i="4" l="1"/>
  <c r="J151" i="4" s="1"/>
  <c r="A153" i="4"/>
  <c r="B152" i="4"/>
  <c r="C152" i="4"/>
  <c r="J145" i="3"/>
  <c r="A147" i="3"/>
  <c r="B146" i="3"/>
  <c r="C146" i="3"/>
  <c r="D146" i="3" s="1"/>
  <c r="F151" i="4"/>
  <c r="F146" i="3"/>
  <c r="D152" i="4" l="1"/>
  <c r="J152" i="4" s="1"/>
  <c r="A154" i="4"/>
  <c r="B153" i="4"/>
  <c r="C153" i="4"/>
  <c r="J146" i="3"/>
  <c r="A148" i="3"/>
  <c r="B147" i="3"/>
  <c r="C147" i="3"/>
  <c r="D147" i="3" s="1"/>
  <c r="F152" i="4"/>
  <c r="F147" i="3"/>
  <c r="D153" i="4" l="1"/>
  <c r="J153" i="4" s="1"/>
  <c r="B154" i="4"/>
  <c r="A155" i="4"/>
  <c r="C154" i="4"/>
  <c r="J147" i="3"/>
  <c r="A149" i="3"/>
  <c r="B148" i="3"/>
  <c r="C148" i="3"/>
  <c r="D148" i="3" s="1"/>
  <c r="F153" i="4"/>
  <c r="F148" i="3"/>
  <c r="A156" i="4" l="1"/>
  <c r="B155" i="4"/>
  <c r="D154" i="4"/>
  <c r="J154" i="4" s="1"/>
  <c r="C155" i="4"/>
  <c r="J148" i="3"/>
  <c r="A150" i="3"/>
  <c r="B149" i="3"/>
  <c r="C149" i="3"/>
  <c r="D149" i="3" s="1"/>
  <c r="F149" i="3"/>
  <c r="D155" i="4" l="1"/>
  <c r="J155" i="4" s="1"/>
  <c r="A157" i="4"/>
  <c r="B156" i="4"/>
  <c r="C156" i="4"/>
  <c r="J149" i="3"/>
  <c r="A151" i="3"/>
  <c r="B150" i="3"/>
  <c r="C150" i="3"/>
  <c r="D150" i="3" s="1"/>
  <c r="F154" i="4"/>
  <c r="F150" i="3"/>
  <c r="D156" i="4" l="1"/>
  <c r="J156" i="4" s="1"/>
  <c r="A158" i="4"/>
  <c r="B157" i="4"/>
  <c r="C157" i="4"/>
  <c r="J150" i="3"/>
  <c r="A152" i="3"/>
  <c r="B151" i="3"/>
  <c r="C151" i="3"/>
  <c r="D151" i="3" s="1"/>
  <c r="F155" i="4"/>
  <c r="F156" i="4"/>
  <c r="F151" i="3"/>
  <c r="D157" i="4" l="1"/>
  <c r="J157" i="4" s="1"/>
  <c r="A159" i="4"/>
  <c r="B158" i="4"/>
  <c r="C158" i="4"/>
  <c r="J151" i="3"/>
  <c r="A153" i="3"/>
  <c r="B152" i="3"/>
  <c r="C152" i="3"/>
  <c r="D152" i="3" s="1"/>
  <c r="F157" i="4"/>
  <c r="F152" i="3"/>
  <c r="D158" i="4" l="1"/>
  <c r="J158" i="4" s="1"/>
  <c r="B159" i="4"/>
  <c r="A160" i="4"/>
  <c r="C159" i="4"/>
  <c r="J152" i="3"/>
  <c r="B153" i="3"/>
  <c r="A154" i="3"/>
  <c r="C153" i="3"/>
  <c r="D153" i="3" s="1"/>
  <c r="F158" i="4"/>
  <c r="F153" i="3"/>
  <c r="B160" i="4" l="1"/>
  <c r="A161" i="4"/>
  <c r="D159" i="4"/>
  <c r="J159" i="4" s="1"/>
  <c r="C160" i="4"/>
  <c r="J153" i="3"/>
  <c r="B154" i="3"/>
  <c r="A155" i="3"/>
  <c r="C154" i="3"/>
  <c r="D154" i="3" s="1"/>
  <c r="F154" i="3"/>
  <c r="D160" i="4" l="1"/>
  <c r="J160" i="4" s="1"/>
  <c r="A162" i="4"/>
  <c r="B161" i="4"/>
  <c r="C161" i="4"/>
  <c r="J154" i="3"/>
  <c r="B155" i="3"/>
  <c r="A156" i="3"/>
  <c r="C155" i="3"/>
  <c r="D155" i="3" s="1"/>
  <c r="F159" i="4"/>
  <c r="F160" i="4"/>
  <c r="F155" i="3"/>
  <c r="D161" i="4" l="1"/>
  <c r="J161" i="4" s="1"/>
  <c r="A163" i="4"/>
  <c r="B162" i="4"/>
  <c r="C162" i="4"/>
  <c r="J155" i="3"/>
  <c r="B156" i="3"/>
  <c r="A157" i="3"/>
  <c r="C156" i="3"/>
  <c r="D156" i="3" s="1"/>
  <c r="F161" i="4"/>
  <c r="F156" i="3"/>
  <c r="D162" i="4" l="1"/>
  <c r="B163" i="4"/>
  <c r="A164" i="4"/>
  <c r="C163" i="4"/>
  <c r="J156" i="3"/>
  <c r="B157" i="3"/>
  <c r="A158" i="3"/>
  <c r="C157" i="3"/>
  <c r="D157" i="3" s="1"/>
  <c r="F162" i="4"/>
  <c r="F157" i="3"/>
  <c r="A165" i="4" l="1"/>
  <c r="B164" i="4"/>
  <c r="D163" i="4"/>
  <c r="J163" i="4" s="1"/>
  <c r="J162" i="4"/>
  <c r="C164" i="4"/>
  <c r="J157" i="3"/>
  <c r="B158" i="3"/>
  <c r="A159" i="3"/>
  <c r="C158" i="3"/>
  <c r="D158" i="3" s="1"/>
  <c r="F163" i="4"/>
  <c r="F158" i="3"/>
  <c r="D164" i="4" l="1"/>
  <c r="J164" i="4" s="1"/>
  <c r="A166" i="4"/>
  <c r="B165" i="4"/>
  <c r="C165" i="4"/>
  <c r="J158" i="3"/>
  <c r="B159" i="3"/>
  <c r="A160" i="3"/>
  <c r="C159" i="3"/>
  <c r="D159" i="3" s="1"/>
  <c r="F164" i="4"/>
  <c r="F159" i="3"/>
  <c r="D165" i="4" l="1"/>
  <c r="J165" i="4" s="1"/>
  <c r="A167" i="4"/>
  <c r="B166" i="4"/>
  <c r="C166" i="4"/>
  <c r="J159" i="3"/>
  <c r="B160" i="3"/>
  <c r="A161" i="3"/>
  <c r="C160" i="3"/>
  <c r="D160" i="3" s="1"/>
  <c r="F165" i="4"/>
  <c r="F160" i="3"/>
  <c r="D166" i="4" l="1"/>
  <c r="J166" i="4" s="1"/>
  <c r="B167" i="4"/>
  <c r="A168" i="4"/>
  <c r="C167" i="4"/>
  <c r="J160" i="3"/>
  <c r="B161" i="3"/>
  <c r="A162" i="3"/>
  <c r="C161" i="3"/>
  <c r="D161" i="3" s="1"/>
  <c r="F166" i="4"/>
  <c r="F161" i="3"/>
  <c r="A169" i="4" l="1"/>
  <c r="B168" i="4"/>
  <c r="D167" i="4"/>
  <c r="J167" i="4" s="1"/>
  <c r="C168" i="4"/>
  <c r="J161" i="3"/>
  <c r="B162" i="3"/>
  <c r="A163" i="3"/>
  <c r="C162" i="3"/>
  <c r="D162" i="3" s="1"/>
  <c r="F162" i="3"/>
  <c r="D168" i="4" l="1"/>
  <c r="A170" i="4"/>
  <c r="B169" i="4"/>
  <c r="C169" i="4"/>
  <c r="J162" i="3"/>
  <c r="B163" i="3"/>
  <c r="A164" i="3"/>
  <c r="C163" i="3"/>
  <c r="D163" i="3" s="1"/>
  <c r="F167" i="4"/>
  <c r="F168" i="4"/>
  <c r="F163" i="3"/>
  <c r="D169" i="4" l="1"/>
  <c r="A171" i="4"/>
  <c r="B170" i="4"/>
  <c r="J168" i="4"/>
  <c r="C170" i="4"/>
  <c r="J163" i="3"/>
  <c r="B164" i="3"/>
  <c r="A165" i="3"/>
  <c r="C164" i="3"/>
  <c r="D164" i="3" s="1"/>
  <c r="F169" i="4"/>
  <c r="F164" i="3"/>
  <c r="D170" i="4" l="1"/>
  <c r="A172" i="4"/>
  <c r="B171" i="4"/>
  <c r="J169" i="4"/>
  <c r="C171" i="4"/>
  <c r="J164" i="3"/>
  <c r="B165" i="3"/>
  <c r="A166" i="3"/>
  <c r="C165" i="3"/>
  <c r="D165" i="3" s="1"/>
  <c r="F170" i="4"/>
  <c r="F165" i="3"/>
  <c r="D171" i="4" l="1"/>
  <c r="J171" i="4" s="1"/>
  <c r="A173" i="4"/>
  <c r="B172" i="4"/>
  <c r="J170" i="4"/>
  <c r="C172" i="4"/>
  <c r="J165" i="3"/>
  <c r="B166" i="3"/>
  <c r="A167" i="3"/>
  <c r="C166" i="3"/>
  <c r="D166" i="3" s="1"/>
  <c r="F171" i="4"/>
  <c r="F166" i="3"/>
  <c r="D172" i="4" l="1"/>
  <c r="B173" i="4"/>
  <c r="A174" i="4"/>
  <c r="C173" i="4"/>
  <c r="J166" i="3"/>
  <c r="B167" i="3"/>
  <c r="A168" i="3"/>
  <c r="C167" i="3"/>
  <c r="D167" i="3" s="1"/>
  <c r="F172" i="4"/>
  <c r="F167" i="3"/>
  <c r="A175" i="4" l="1"/>
  <c r="B174" i="4"/>
  <c r="D173" i="4"/>
  <c r="J172" i="4"/>
  <c r="C174" i="4"/>
  <c r="J167" i="3"/>
  <c r="B168" i="3"/>
  <c r="A169" i="3"/>
  <c r="C168" i="3"/>
  <c r="D168" i="3" s="1"/>
  <c r="F173" i="4"/>
  <c r="F168" i="3"/>
  <c r="J173" i="4" l="1"/>
  <c r="D174" i="4"/>
  <c r="B175" i="4"/>
  <c r="A176" i="4"/>
  <c r="C175" i="4"/>
  <c r="J168" i="3"/>
  <c r="B169" i="3"/>
  <c r="A170" i="3"/>
  <c r="C169" i="3"/>
  <c r="D169" i="3" s="1"/>
  <c r="F174" i="4"/>
  <c r="F169" i="3"/>
  <c r="B176" i="4" l="1"/>
  <c r="A177" i="4"/>
  <c r="J174" i="4"/>
  <c r="D175" i="4"/>
  <c r="J175" i="4" s="1"/>
  <c r="C176" i="4"/>
  <c r="J169" i="3"/>
  <c r="B170" i="3"/>
  <c r="A171" i="3"/>
  <c r="C170" i="3"/>
  <c r="D170" i="3" s="1"/>
  <c r="F170" i="3"/>
  <c r="D176" i="4" l="1"/>
  <c r="B177" i="4"/>
  <c r="A178" i="4"/>
  <c r="C177" i="4"/>
  <c r="J170" i="3"/>
  <c r="B171" i="3"/>
  <c r="A172" i="3"/>
  <c r="C171" i="3"/>
  <c r="D171" i="3" s="1"/>
  <c r="F175" i="4"/>
  <c r="F176" i="4"/>
  <c r="F171" i="3"/>
  <c r="A179" i="4" l="1"/>
  <c r="B178" i="4"/>
  <c r="D177" i="4"/>
  <c r="J177" i="4" s="1"/>
  <c r="J176" i="4"/>
  <c r="C178" i="4"/>
  <c r="J171" i="3"/>
  <c r="B172" i="3"/>
  <c r="A173" i="3"/>
  <c r="C172" i="3"/>
  <c r="D172" i="3" s="1"/>
  <c r="F172" i="3"/>
  <c r="D178" i="4" l="1"/>
  <c r="A180" i="4"/>
  <c r="B179" i="4"/>
  <c r="C179" i="4"/>
  <c r="J172" i="3"/>
  <c r="B173" i="3"/>
  <c r="A174" i="3"/>
  <c r="C173" i="3"/>
  <c r="D173" i="3" s="1"/>
  <c r="F177" i="4"/>
  <c r="F178" i="4"/>
  <c r="F173" i="3"/>
  <c r="D179" i="4" l="1"/>
  <c r="B180" i="4"/>
  <c r="A181" i="4"/>
  <c r="J178" i="4"/>
  <c r="C180" i="4"/>
  <c r="J173" i="3"/>
  <c r="B174" i="3"/>
  <c r="A175" i="3"/>
  <c r="C174" i="3"/>
  <c r="D174" i="3" s="1"/>
  <c r="F179" i="4"/>
  <c r="F174" i="3"/>
  <c r="D180" i="4" l="1"/>
  <c r="J180" i="4" s="1"/>
  <c r="A182" i="4"/>
  <c r="B181" i="4"/>
  <c r="J179" i="4"/>
  <c r="C181" i="4"/>
  <c r="J174" i="3"/>
  <c r="B175" i="3"/>
  <c r="A176" i="3"/>
  <c r="C175" i="3"/>
  <c r="D175" i="3" s="1"/>
  <c r="F180" i="4"/>
  <c r="F175" i="3"/>
  <c r="D181" i="4" l="1"/>
  <c r="J181" i="4" s="1"/>
  <c r="A183" i="4"/>
  <c r="B182" i="4"/>
  <c r="C182" i="4"/>
  <c r="J175" i="3"/>
  <c r="B176" i="3"/>
  <c r="A177" i="3"/>
  <c r="C176" i="3"/>
  <c r="D176" i="3" s="1"/>
  <c r="F181" i="4"/>
  <c r="F176" i="3"/>
  <c r="D182" i="4" l="1"/>
  <c r="J182" i="4" s="1"/>
  <c r="B183" i="4"/>
  <c r="A184" i="4"/>
  <c r="C183" i="4"/>
  <c r="J176" i="3"/>
  <c r="B177" i="3"/>
  <c r="A178" i="3"/>
  <c r="C177" i="3"/>
  <c r="D177" i="3" s="1"/>
  <c r="F182" i="4"/>
  <c r="F177" i="3"/>
  <c r="B184" i="4" l="1"/>
  <c r="A185" i="4"/>
  <c r="D183" i="4"/>
  <c r="J183" i="4" s="1"/>
  <c r="C184" i="4"/>
  <c r="J177" i="3"/>
  <c r="B178" i="3"/>
  <c r="A179" i="3"/>
  <c r="C178" i="3"/>
  <c r="D178" i="3" s="1"/>
  <c r="F178" i="3"/>
  <c r="D184" i="4" l="1"/>
  <c r="J184" i="4" s="1"/>
  <c r="B185" i="4"/>
  <c r="A186" i="4"/>
  <c r="C185" i="4"/>
  <c r="J178" i="3"/>
  <c r="B179" i="3"/>
  <c r="A180" i="3"/>
  <c r="C179" i="3"/>
  <c r="D179" i="3" s="1"/>
  <c r="F183" i="4"/>
  <c r="F184" i="4"/>
  <c r="F179" i="3"/>
  <c r="A187" i="4" l="1"/>
  <c r="B186" i="4"/>
  <c r="D185" i="4"/>
  <c r="J185" i="4" s="1"/>
  <c r="C186" i="4"/>
  <c r="J179" i="3"/>
  <c r="B180" i="3"/>
  <c r="A181" i="3"/>
  <c r="C180" i="3"/>
  <c r="D180" i="3" s="1"/>
  <c r="F180" i="3"/>
  <c r="D186" i="4" l="1"/>
  <c r="J186" i="4" s="1"/>
  <c r="A188" i="4"/>
  <c r="B187" i="4"/>
  <c r="C187" i="4"/>
  <c r="J180" i="3"/>
  <c r="B181" i="3"/>
  <c r="A182" i="3"/>
  <c r="C181" i="3"/>
  <c r="D181" i="3" s="1"/>
  <c r="F186" i="4"/>
  <c r="F185" i="4"/>
  <c r="F181" i="3"/>
  <c r="D187" i="4" l="1"/>
  <c r="J187" i="4" s="1"/>
  <c r="A189" i="4"/>
  <c r="B188" i="4"/>
  <c r="C188" i="4"/>
  <c r="J181" i="3"/>
  <c r="B182" i="3"/>
  <c r="A183" i="3"/>
  <c r="C182" i="3"/>
  <c r="D182" i="3" s="1"/>
  <c r="F187" i="4"/>
  <c r="F182" i="3"/>
  <c r="D188" i="4" l="1"/>
  <c r="A190" i="4"/>
  <c r="B189" i="4"/>
  <c r="C189" i="4"/>
  <c r="J182" i="3"/>
  <c r="B183" i="3"/>
  <c r="A184" i="3"/>
  <c r="C183" i="3"/>
  <c r="D183" i="3" s="1"/>
  <c r="F188" i="4"/>
  <c r="F183" i="3"/>
  <c r="D189" i="4" l="1"/>
  <c r="A191" i="4"/>
  <c r="B190" i="4"/>
  <c r="J188" i="4"/>
  <c r="C190" i="4"/>
  <c r="J183" i="3"/>
  <c r="B184" i="3"/>
  <c r="A185" i="3"/>
  <c r="C184" i="3"/>
  <c r="D184" i="3" s="1"/>
  <c r="F189" i="4"/>
  <c r="F184" i="3"/>
  <c r="D190" i="4" l="1"/>
  <c r="B191" i="4"/>
  <c r="A192" i="4"/>
  <c r="J189" i="4"/>
  <c r="C191" i="4"/>
  <c r="J184" i="3"/>
  <c r="B185" i="3"/>
  <c r="A186" i="3"/>
  <c r="C185" i="3"/>
  <c r="D185" i="3" s="1"/>
  <c r="F190" i="4"/>
  <c r="F185" i="3"/>
  <c r="D191" i="4" l="1"/>
  <c r="J191" i="4" s="1"/>
  <c r="B192" i="4"/>
  <c r="A193" i="4"/>
  <c r="J190" i="4"/>
  <c r="C192" i="4"/>
  <c r="J185" i="3"/>
  <c r="B186" i="3"/>
  <c r="A187" i="3"/>
  <c r="C186" i="3"/>
  <c r="D186" i="3" s="1"/>
  <c r="F191" i="4"/>
  <c r="F186" i="3"/>
  <c r="D192" i="4" l="1"/>
  <c r="J192" i="4" s="1"/>
  <c r="B193" i="4"/>
  <c r="A194" i="4"/>
  <c r="C193" i="4"/>
  <c r="J186" i="3"/>
  <c r="B187" i="3"/>
  <c r="A188" i="3"/>
  <c r="C187" i="3"/>
  <c r="D187" i="3" s="1"/>
  <c r="F192" i="4"/>
  <c r="F187" i="3"/>
  <c r="A195" i="4" l="1"/>
  <c r="B194" i="4"/>
  <c r="D193" i="4"/>
  <c r="J193" i="4" s="1"/>
  <c r="C194" i="4"/>
  <c r="J187" i="3"/>
  <c r="B188" i="3"/>
  <c r="A189" i="3"/>
  <c r="C188" i="3"/>
  <c r="D188" i="3" s="1"/>
  <c r="F193" i="4"/>
  <c r="F188" i="3"/>
  <c r="D194" i="4" l="1"/>
  <c r="J194" i="4" s="1"/>
  <c r="A196" i="4"/>
  <c r="B195" i="4"/>
  <c r="C195" i="4"/>
  <c r="J188" i="3"/>
  <c r="B189" i="3"/>
  <c r="A190" i="3"/>
  <c r="C189" i="3"/>
  <c r="D189" i="3" s="1"/>
  <c r="F194" i="4"/>
  <c r="F189" i="3"/>
  <c r="D195" i="4" l="1"/>
  <c r="J195" i="4" s="1"/>
  <c r="A197" i="4"/>
  <c r="B196" i="4"/>
  <c r="C196" i="4"/>
  <c r="J189" i="3"/>
  <c r="B190" i="3"/>
  <c r="A191" i="3"/>
  <c r="C190" i="3"/>
  <c r="D190" i="3" s="1"/>
  <c r="F195" i="4"/>
  <c r="F190" i="3"/>
  <c r="D196" i="4" l="1"/>
  <c r="A198" i="4"/>
  <c r="B197" i="4"/>
  <c r="C197" i="4"/>
  <c r="J190" i="3"/>
  <c r="B191" i="3"/>
  <c r="A192" i="3"/>
  <c r="C191" i="3"/>
  <c r="D191" i="3" s="1"/>
  <c r="F196" i="4"/>
  <c r="F191" i="3"/>
  <c r="D197" i="4" l="1"/>
  <c r="J197" i="4" s="1"/>
  <c r="A199" i="4"/>
  <c r="B198" i="4"/>
  <c r="J196" i="4"/>
  <c r="C198" i="4"/>
  <c r="J191" i="3"/>
  <c r="B192" i="3"/>
  <c r="A193" i="3"/>
  <c r="C192" i="3"/>
  <c r="D192" i="3" s="1"/>
  <c r="F197" i="4"/>
  <c r="F192" i="3"/>
  <c r="D198" i="4" l="1"/>
  <c r="J198" i="4" s="1"/>
  <c r="B199" i="4"/>
  <c r="A200" i="4"/>
  <c r="C199" i="4"/>
  <c r="J192" i="3"/>
  <c r="B193" i="3"/>
  <c r="A194" i="3"/>
  <c r="C193" i="3"/>
  <c r="D193" i="3" s="1"/>
  <c r="F198" i="4"/>
  <c r="F193" i="3"/>
  <c r="B200" i="4" l="1"/>
  <c r="A201" i="4"/>
  <c r="D199" i="4"/>
  <c r="J199" i="4" s="1"/>
  <c r="C200" i="4"/>
  <c r="J193" i="3"/>
  <c r="B194" i="3"/>
  <c r="A195" i="3"/>
  <c r="C194" i="3"/>
  <c r="D194" i="3" s="1"/>
  <c r="F194" i="3"/>
  <c r="D200" i="4" l="1"/>
  <c r="B201" i="4"/>
  <c r="A202" i="4"/>
  <c r="C201" i="4"/>
  <c r="J194" i="3"/>
  <c r="B195" i="3"/>
  <c r="A196" i="3"/>
  <c r="C195" i="3"/>
  <c r="D195" i="3" s="1"/>
  <c r="F199" i="4"/>
  <c r="F200" i="4"/>
  <c r="F195" i="3"/>
  <c r="A203" i="4" l="1"/>
  <c r="B202" i="4"/>
  <c r="D201" i="4"/>
  <c r="J201" i="4" s="1"/>
  <c r="J200" i="4"/>
  <c r="C202" i="4"/>
  <c r="J195" i="3"/>
  <c r="B196" i="3"/>
  <c r="A197" i="3"/>
  <c r="C196" i="3"/>
  <c r="D196" i="3" s="1"/>
  <c r="F196" i="3"/>
  <c r="D202" i="4" l="1"/>
  <c r="A204" i="4"/>
  <c r="B203" i="4"/>
  <c r="C203" i="4"/>
  <c r="J196" i="3"/>
  <c r="B197" i="3"/>
  <c r="A198" i="3"/>
  <c r="C197" i="3"/>
  <c r="D197" i="3" s="1"/>
  <c r="F201" i="4"/>
  <c r="F202" i="4"/>
  <c r="F197" i="3"/>
  <c r="D203" i="4" l="1"/>
  <c r="B204" i="4"/>
  <c r="A205" i="4"/>
  <c r="J202" i="4"/>
  <c r="C204" i="4"/>
  <c r="J197" i="3"/>
  <c r="B198" i="3"/>
  <c r="A199" i="3"/>
  <c r="C198" i="3"/>
  <c r="D198" i="3" s="1"/>
  <c r="F203" i="4"/>
  <c r="F198" i="3"/>
  <c r="D204" i="4" l="1"/>
  <c r="J204" i="4" s="1"/>
  <c r="B205" i="4"/>
  <c r="A206" i="4"/>
  <c r="J203" i="4"/>
  <c r="C205" i="4"/>
  <c r="J198" i="3"/>
  <c r="B199" i="3"/>
  <c r="A200" i="3"/>
  <c r="C199" i="3"/>
  <c r="D199" i="3" s="1"/>
  <c r="F204" i="4"/>
  <c r="F199" i="3"/>
  <c r="D205" i="4" l="1"/>
  <c r="J205" i="4" s="1"/>
  <c r="A207" i="4"/>
  <c r="B206" i="4"/>
  <c r="C206" i="4"/>
  <c r="J199" i="3"/>
  <c r="B200" i="3"/>
  <c r="A201" i="3"/>
  <c r="C200" i="3"/>
  <c r="D200" i="3" s="1"/>
  <c r="F205" i="4"/>
  <c r="F200" i="3"/>
  <c r="D206" i="4" l="1"/>
  <c r="A208" i="4"/>
  <c r="B207" i="4"/>
  <c r="C207" i="4"/>
  <c r="J200" i="3"/>
  <c r="B201" i="3"/>
  <c r="A202" i="3"/>
  <c r="C201" i="3"/>
  <c r="D201" i="3" s="1"/>
  <c r="F206" i="4"/>
  <c r="F201" i="3"/>
  <c r="D207" i="4" l="1"/>
  <c r="B208" i="4"/>
  <c r="A209" i="4"/>
  <c r="J206" i="4"/>
  <c r="C208" i="4"/>
  <c r="J201" i="3"/>
  <c r="B202" i="3"/>
  <c r="A203" i="3"/>
  <c r="C202" i="3"/>
  <c r="D202" i="3" s="1"/>
  <c r="F207" i="4"/>
  <c r="F202" i="3"/>
  <c r="B209" i="4" l="1"/>
  <c r="A210" i="4"/>
  <c r="D208" i="4"/>
  <c r="J208" i="4" s="1"/>
  <c r="J207" i="4"/>
  <c r="C209" i="4"/>
  <c r="J202" i="3"/>
  <c r="B203" i="3"/>
  <c r="A204" i="3"/>
  <c r="C203" i="3"/>
  <c r="D203" i="3" s="1"/>
  <c r="F208" i="4"/>
  <c r="F203" i="3"/>
  <c r="D209" i="4" l="1"/>
  <c r="J209" i="4" s="1"/>
  <c r="A211" i="4"/>
  <c r="B210" i="4"/>
  <c r="C210" i="4"/>
  <c r="J203" i="3"/>
  <c r="B204" i="3"/>
  <c r="A205" i="3"/>
  <c r="C204" i="3"/>
  <c r="D204" i="3" s="1"/>
  <c r="F209" i="4"/>
  <c r="F204" i="3"/>
  <c r="D210" i="4" l="1"/>
  <c r="J210" i="4" s="1"/>
  <c r="A212" i="4"/>
  <c r="B211" i="4"/>
  <c r="C211" i="4"/>
  <c r="J204" i="3"/>
  <c r="B205" i="3"/>
  <c r="A206" i="3"/>
  <c r="C205" i="3"/>
  <c r="D205" i="3" s="1"/>
  <c r="F210" i="4"/>
  <c r="F205" i="3"/>
  <c r="D211" i="4" l="1"/>
  <c r="B212" i="4"/>
  <c r="A213" i="4"/>
  <c r="C212" i="4"/>
  <c r="J205" i="3"/>
  <c r="B206" i="3"/>
  <c r="A207" i="3"/>
  <c r="C206" i="3"/>
  <c r="D206" i="3" s="1"/>
  <c r="F211" i="4"/>
  <c r="F206" i="3"/>
  <c r="A214" i="4" l="1"/>
  <c r="B213" i="4"/>
  <c r="D212" i="4"/>
  <c r="J212" i="4" s="1"/>
  <c r="J211" i="4"/>
  <c r="C213" i="4"/>
  <c r="J206" i="3"/>
  <c r="B207" i="3"/>
  <c r="A208" i="3"/>
  <c r="C207" i="3"/>
  <c r="D207" i="3" s="1"/>
  <c r="F212" i="4"/>
  <c r="F207" i="3"/>
  <c r="D213" i="4" l="1"/>
  <c r="J213" i="4" s="1"/>
  <c r="A215" i="4"/>
  <c r="B214" i="4"/>
  <c r="C214" i="4"/>
  <c r="J207" i="3"/>
  <c r="B208" i="3"/>
  <c r="A209" i="3"/>
  <c r="C208" i="3"/>
  <c r="D208" i="3" s="1"/>
  <c r="F213" i="4"/>
  <c r="F208" i="3"/>
  <c r="D214" i="4" l="1"/>
  <c r="A216" i="4"/>
  <c r="B215" i="4"/>
  <c r="C215" i="4"/>
  <c r="J208" i="3"/>
  <c r="B209" i="3"/>
  <c r="A210" i="3"/>
  <c r="C209" i="3"/>
  <c r="D209" i="3" s="1"/>
  <c r="F214" i="4"/>
  <c r="F209" i="3"/>
  <c r="D215" i="4" l="1"/>
  <c r="J215" i="4" s="1"/>
  <c r="B216" i="4"/>
  <c r="A217" i="4"/>
  <c r="J214" i="4"/>
  <c r="C216" i="4"/>
  <c r="J209" i="3"/>
  <c r="B210" i="3"/>
  <c r="A211" i="3"/>
  <c r="C210" i="3"/>
  <c r="D210" i="3" s="1"/>
  <c r="F215" i="4"/>
  <c r="F210" i="3"/>
  <c r="B217" i="4" l="1"/>
  <c r="A218" i="4"/>
  <c r="D216" i="4"/>
  <c r="J216" i="4" s="1"/>
  <c r="C217" i="4"/>
  <c r="J210" i="3"/>
  <c r="B211" i="3"/>
  <c r="A212" i="3"/>
  <c r="C211" i="3"/>
  <c r="D211" i="3" s="1"/>
  <c r="F211" i="3"/>
  <c r="D217" i="4" l="1"/>
  <c r="A219" i="4"/>
  <c r="B218" i="4"/>
  <c r="C218" i="4"/>
  <c r="J211" i="3"/>
  <c r="B212" i="3"/>
  <c r="A213" i="3"/>
  <c r="C212" i="3"/>
  <c r="D212" i="3" s="1"/>
  <c r="F216" i="4"/>
  <c r="F217" i="4"/>
  <c r="F212" i="3"/>
  <c r="D218" i="4" l="1"/>
  <c r="J218" i="4" s="1"/>
  <c r="A220" i="4"/>
  <c r="B219" i="4"/>
  <c r="J217" i="4"/>
  <c r="C219" i="4"/>
  <c r="J212" i="3"/>
  <c r="B213" i="3"/>
  <c r="A214" i="3"/>
  <c r="C213" i="3"/>
  <c r="D213" i="3" s="1"/>
  <c r="F218" i="4"/>
  <c r="F213" i="3"/>
  <c r="D219" i="4" l="1"/>
  <c r="B220" i="4"/>
  <c r="A221" i="4"/>
  <c r="C220" i="4"/>
  <c r="J213" i="3"/>
  <c r="B214" i="3"/>
  <c r="A215" i="3"/>
  <c r="C214" i="3"/>
  <c r="D214" i="3" s="1"/>
  <c r="F219" i="4"/>
  <c r="F214" i="3"/>
  <c r="A222" i="4" l="1"/>
  <c r="B221" i="4"/>
  <c r="D220" i="4"/>
  <c r="J220" i="4" s="1"/>
  <c r="J219" i="4"/>
  <c r="C221" i="4"/>
  <c r="J214" i="3"/>
  <c r="B215" i="3"/>
  <c r="A216" i="3"/>
  <c r="C215" i="3"/>
  <c r="D215" i="3" s="1"/>
  <c r="F220" i="4"/>
  <c r="F215" i="3"/>
  <c r="D221" i="4" l="1"/>
  <c r="J221" i="4" s="1"/>
  <c r="A223" i="4"/>
  <c r="B222" i="4"/>
  <c r="C222" i="4"/>
  <c r="J215" i="3"/>
  <c r="B216" i="3"/>
  <c r="A217" i="3"/>
  <c r="C216" i="3"/>
  <c r="D216" i="3" s="1"/>
  <c r="F221" i="4"/>
  <c r="F216" i="3"/>
  <c r="D222" i="4" l="1"/>
  <c r="A224" i="4"/>
  <c r="B223" i="4"/>
  <c r="C223" i="4"/>
  <c r="J216" i="3"/>
  <c r="B217" i="3"/>
  <c r="A218" i="3"/>
  <c r="C217" i="3"/>
  <c r="D217" i="3" s="1"/>
  <c r="F222" i="4"/>
  <c r="F217" i="3"/>
  <c r="D223" i="4" l="1"/>
  <c r="J223" i="4" s="1"/>
  <c r="B224" i="4"/>
  <c r="A225" i="4"/>
  <c r="J222" i="4"/>
  <c r="C224" i="4"/>
  <c r="J217" i="3"/>
  <c r="B218" i="3"/>
  <c r="A219" i="3"/>
  <c r="C218" i="3"/>
  <c r="D218" i="3" s="1"/>
  <c r="F223" i="4"/>
  <c r="F218" i="3"/>
  <c r="D224" i="4" l="1"/>
  <c r="J224" i="4" s="1"/>
  <c r="B225" i="4"/>
  <c r="A226" i="4"/>
  <c r="C225" i="4"/>
  <c r="J218" i="3"/>
  <c r="B219" i="3"/>
  <c r="A220" i="3"/>
  <c r="C219" i="3"/>
  <c r="D219" i="3" s="1"/>
  <c r="F224" i="4"/>
  <c r="F219" i="3"/>
  <c r="A227" i="4" l="1"/>
  <c r="B226" i="4"/>
  <c r="D225" i="4"/>
  <c r="J225" i="4" s="1"/>
  <c r="C226" i="4"/>
  <c r="J219" i="3"/>
  <c r="B220" i="3"/>
  <c r="A221" i="3"/>
  <c r="C220" i="3"/>
  <c r="D220" i="3" s="1"/>
  <c r="F220" i="3"/>
  <c r="D226" i="4" l="1"/>
  <c r="J226" i="4" s="1"/>
  <c r="A228" i="4"/>
  <c r="B227" i="4"/>
  <c r="C227" i="4"/>
  <c r="J220" i="3"/>
  <c r="B221" i="3"/>
  <c r="A222" i="3"/>
  <c r="C221" i="3"/>
  <c r="D221" i="3" s="1"/>
  <c r="F225" i="4"/>
  <c r="F226" i="4"/>
  <c r="F221" i="3"/>
  <c r="D227" i="4" l="1"/>
  <c r="J227" i="4" s="1"/>
  <c r="A229" i="4"/>
  <c r="B228" i="4"/>
  <c r="C228" i="4"/>
  <c r="J221" i="3"/>
  <c r="B222" i="3"/>
  <c r="A223" i="3"/>
  <c r="C222" i="3"/>
  <c r="D222" i="3" s="1"/>
  <c r="F227" i="4"/>
  <c r="F222" i="3"/>
  <c r="D228" i="4" l="1"/>
  <c r="A230" i="4"/>
  <c r="B229" i="4"/>
  <c r="C229" i="4"/>
  <c r="J222" i="3"/>
  <c r="B223" i="3"/>
  <c r="A224" i="3"/>
  <c r="C223" i="3"/>
  <c r="D223" i="3" s="1"/>
  <c r="F228" i="4"/>
  <c r="F223" i="3"/>
  <c r="D229" i="4" l="1"/>
  <c r="J229" i="4" s="1"/>
  <c r="A231" i="4"/>
  <c r="B230" i="4"/>
  <c r="J228" i="4"/>
  <c r="C230" i="4"/>
  <c r="J223" i="3"/>
  <c r="B224" i="3"/>
  <c r="A225" i="3"/>
  <c r="C224" i="3"/>
  <c r="D224" i="3" s="1"/>
  <c r="F229" i="4"/>
  <c r="F224" i="3"/>
  <c r="D230" i="4" l="1"/>
  <c r="J230" i="4" s="1"/>
  <c r="A232" i="4"/>
  <c r="B231" i="4"/>
  <c r="C231" i="4"/>
  <c r="J224" i="3"/>
  <c r="B225" i="3"/>
  <c r="A226" i="3"/>
  <c r="C225" i="3"/>
  <c r="D225" i="3" s="1"/>
  <c r="F230" i="4"/>
  <c r="F225" i="3"/>
  <c r="D231" i="4" l="1"/>
  <c r="B232" i="4"/>
  <c r="A233" i="4"/>
  <c r="C232" i="4"/>
  <c r="J225" i="3"/>
  <c r="B226" i="3"/>
  <c r="A227" i="3"/>
  <c r="C226" i="3"/>
  <c r="D226" i="3" s="1"/>
  <c r="F231" i="4"/>
  <c r="F226" i="3"/>
  <c r="B233" i="4" l="1"/>
  <c r="A234" i="4"/>
  <c r="D232" i="4"/>
  <c r="J232" i="4" s="1"/>
  <c r="J231" i="4"/>
  <c r="C233" i="4"/>
  <c r="J226" i="3"/>
  <c r="B227" i="3"/>
  <c r="A228" i="3"/>
  <c r="C227" i="3"/>
  <c r="D227" i="3" s="1"/>
  <c r="F232" i="4"/>
  <c r="F227" i="3"/>
  <c r="D233" i="4" l="1"/>
  <c r="J233" i="4" s="1"/>
  <c r="A235" i="4"/>
  <c r="B234" i="4"/>
  <c r="C234" i="4"/>
  <c r="J227" i="3"/>
  <c r="B228" i="3"/>
  <c r="A229" i="3"/>
  <c r="C228" i="3"/>
  <c r="D228" i="3" s="1"/>
  <c r="F233" i="4"/>
  <c r="F228" i="3"/>
  <c r="D234" i="4" l="1"/>
  <c r="J234" i="4" s="1"/>
  <c r="A236" i="4"/>
  <c r="B235" i="4"/>
  <c r="C235" i="4"/>
  <c r="J228" i="3"/>
  <c r="B229" i="3"/>
  <c r="A230" i="3"/>
  <c r="C229" i="3"/>
  <c r="D229" i="3" s="1"/>
  <c r="F234" i="4"/>
  <c r="F229" i="3"/>
  <c r="D235" i="4" l="1"/>
  <c r="B236" i="4"/>
  <c r="A237" i="4"/>
  <c r="C236" i="4"/>
  <c r="J229" i="3"/>
  <c r="B230" i="3"/>
  <c r="A231" i="3"/>
  <c r="C230" i="3"/>
  <c r="D230" i="3" s="1"/>
  <c r="F235" i="4"/>
  <c r="F230" i="3"/>
  <c r="A238" i="4" l="1"/>
  <c r="B237" i="4"/>
  <c r="D236" i="4"/>
  <c r="J235" i="4"/>
  <c r="C237" i="4"/>
  <c r="J230" i="3"/>
  <c r="B231" i="3"/>
  <c r="A232" i="3"/>
  <c r="C231" i="3"/>
  <c r="D231" i="3" s="1"/>
  <c r="F236" i="4"/>
  <c r="F231" i="3"/>
  <c r="J236" i="4" l="1"/>
  <c r="D237" i="4"/>
  <c r="B238" i="4"/>
  <c r="A239" i="4"/>
  <c r="C238" i="4"/>
  <c r="J231" i="3"/>
  <c r="B232" i="3"/>
  <c r="A233" i="3"/>
  <c r="C232" i="3"/>
  <c r="D232" i="3" s="1"/>
  <c r="F237" i="4"/>
  <c r="F232" i="3"/>
  <c r="A240" i="4" l="1"/>
  <c r="B239" i="4"/>
  <c r="J237" i="4"/>
  <c r="D238" i="4"/>
  <c r="C239" i="4"/>
  <c r="J232" i="3"/>
  <c r="B233" i="3"/>
  <c r="A234" i="3"/>
  <c r="C233" i="3"/>
  <c r="D233" i="3" s="1"/>
  <c r="F238" i="4"/>
  <c r="F233" i="3"/>
  <c r="D239" i="4" l="1"/>
  <c r="J239" i="4" s="1"/>
  <c r="J238" i="4"/>
  <c r="B240" i="4"/>
  <c r="A241" i="4"/>
  <c r="C240" i="4"/>
  <c r="J233" i="3"/>
  <c r="B234" i="3"/>
  <c r="A235" i="3"/>
  <c r="C234" i="3"/>
  <c r="D234" i="3" s="1"/>
  <c r="F239" i="4"/>
  <c r="F234" i="3"/>
  <c r="D240" i="4" l="1"/>
  <c r="J240" i="4" s="1"/>
  <c r="B241" i="4"/>
  <c r="A242" i="4"/>
  <c r="C241" i="4"/>
  <c r="J234" i="3"/>
  <c r="B235" i="3"/>
  <c r="A236" i="3"/>
  <c r="C235" i="3"/>
  <c r="D235" i="3" s="1"/>
  <c r="F240" i="4"/>
  <c r="F235" i="3"/>
  <c r="A243" i="4" l="1"/>
  <c r="B242" i="4"/>
  <c r="D241" i="4"/>
  <c r="J241" i="4" s="1"/>
  <c r="C242" i="4"/>
  <c r="J235" i="3"/>
  <c r="B236" i="3"/>
  <c r="A237" i="3"/>
  <c r="C236" i="3"/>
  <c r="D236" i="3" s="1"/>
  <c r="F236" i="3"/>
  <c r="D242" i="4" l="1"/>
  <c r="J242" i="4" s="1"/>
  <c r="A244" i="4"/>
  <c r="B243" i="4"/>
  <c r="C243" i="4"/>
  <c r="J236" i="3"/>
  <c r="B237" i="3"/>
  <c r="A238" i="3"/>
  <c r="C237" i="3"/>
  <c r="D237" i="3" s="1"/>
  <c r="F241" i="4"/>
  <c r="F242" i="4"/>
  <c r="F237" i="3"/>
  <c r="D243" i="4" l="1"/>
  <c r="B244" i="4"/>
  <c r="A245" i="4"/>
  <c r="C244" i="4"/>
  <c r="J237" i="3"/>
  <c r="B238" i="3"/>
  <c r="A239" i="3"/>
  <c r="C238" i="3"/>
  <c r="D238" i="3" s="1"/>
  <c r="F238" i="3"/>
  <c r="J243" i="4" l="1"/>
  <c r="A246" i="4"/>
  <c r="B245" i="4"/>
  <c r="D244" i="4"/>
  <c r="C245" i="4"/>
  <c r="J238" i="3"/>
  <c r="B239" i="3"/>
  <c r="A240" i="3"/>
  <c r="C239" i="3"/>
  <c r="D239" i="3" s="1"/>
  <c r="F243" i="4"/>
  <c r="F239" i="3"/>
  <c r="J244" i="4" l="1"/>
  <c r="D245" i="4"/>
  <c r="A247" i="4"/>
  <c r="B246" i="4"/>
  <c r="C246" i="4"/>
  <c r="J239" i="3"/>
  <c r="B240" i="3"/>
  <c r="A241" i="3"/>
  <c r="C240" i="3"/>
  <c r="D240" i="3" s="1"/>
  <c r="F244" i="4"/>
  <c r="F240" i="3"/>
  <c r="J245" i="4" l="1"/>
  <c r="D246" i="4"/>
  <c r="A248" i="4"/>
  <c r="B247" i="4"/>
  <c r="C247" i="4"/>
  <c r="J240" i="3"/>
  <c r="B241" i="3"/>
  <c r="A242" i="3"/>
  <c r="C241" i="3"/>
  <c r="D241" i="3" s="1"/>
  <c r="F245" i="4"/>
  <c r="F241" i="3"/>
  <c r="J246" i="4" l="1"/>
  <c r="D247" i="4"/>
  <c r="B248" i="4"/>
  <c r="A249" i="4"/>
  <c r="C248" i="4"/>
  <c r="J241" i="3"/>
  <c r="B242" i="3"/>
  <c r="A243" i="3"/>
  <c r="C242" i="3"/>
  <c r="D242" i="3" s="1"/>
  <c r="F246" i="4"/>
  <c r="F242" i="3"/>
  <c r="J247" i="4" l="1"/>
  <c r="D248" i="4"/>
  <c r="B249" i="4"/>
  <c r="A250" i="4"/>
  <c r="C249" i="4"/>
  <c r="J242" i="3"/>
  <c r="B243" i="3"/>
  <c r="A244" i="3"/>
  <c r="C243" i="3"/>
  <c r="D243" i="3" s="1"/>
  <c r="J243" i="3" s="1"/>
  <c r="F247" i="4"/>
  <c r="J248" i="4" l="1"/>
  <c r="A251" i="4"/>
  <c r="B250" i="4"/>
  <c r="D249" i="4"/>
  <c r="C250" i="4"/>
  <c r="B244" i="3"/>
  <c r="A245" i="3"/>
  <c r="C244" i="3"/>
  <c r="D244" i="3" s="1"/>
  <c r="J244" i="3" s="1"/>
  <c r="F248" i="4"/>
  <c r="F243" i="3"/>
  <c r="J249" i="4" l="1"/>
  <c r="D250" i="4"/>
  <c r="A252" i="4"/>
  <c r="B251" i="4"/>
  <c r="C251" i="4"/>
  <c r="B245" i="3"/>
  <c r="A246" i="3"/>
  <c r="C245" i="3"/>
  <c r="D245" i="3" s="1"/>
  <c r="J245" i="3" s="1"/>
  <c r="F249" i="4"/>
  <c r="F244" i="3"/>
  <c r="J250" i="4" l="1"/>
  <c r="D251" i="4"/>
  <c r="B252" i="4"/>
  <c r="A253" i="4"/>
  <c r="C252" i="4"/>
  <c r="B246" i="3"/>
  <c r="A247" i="3"/>
  <c r="C246" i="3"/>
  <c r="D246" i="3" s="1"/>
  <c r="J246" i="3" s="1"/>
  <c r="F250" i="4"/>
  <c r="F245" i="3"/>
  <c r="J251" i="4" l="1"/>
  <c r="D252" i="4"/>
  <c r="A254" i="4"/>
  <c r="B253" i="4"/>
  <c r="C253" i="4"/>
  <c r="B247" i="3"/>
  <c r="A248" i="3"/>
  <c r="C247" i="3"/>
  <c r="D247" i="3" s="1"/>
  <c r="J247" i="3" s="1"/>
  <c r="F251" i="4"/>
  <c r="F246" i="3"/>
  <c r="J252" i="4" l="1"/>
  <c r="D253" i="4"/>
  <c r="A255" i="4"/>
  <c r="B254" i="4"/>
  <c r="C254" i="4"/>
  <c r="B248" i="3"/>
  <c r="A249" i="3"/>
  <c r="C248" i="3"/>
  <c r="D248" i="3" s="1"/>
  <c r="J248" i="3" s="1"/>
  <c r="F252" i="4"/>
  <c r="F247" i="3"/>
  <c r="J253" i="4" l="1"/>
  <c r="D254" i="4"/>
  <c r="A256" i="4"/>
  <c r="B255" i="4"/>
  <c r="C255" i="4"/>
  <c r="B249" i="3"/>
  <c r="A250" i="3"/>
  <c r="C249" i="3"/>
  <c r="D249" i="3" s="1"/>
  <c r="J249" i="3" s="1"/>
  <c r="F253" i="4"/>
  <c r="F248" i="3"/>
  <c r="J254" i="4" l="1"/>
  <c r="D255" i="4"/>
  <c r="B256" i="4"/>
  <c r="A257" i="4"/>
  <c r="C256" i="4"/>
  <c r="B250" i="3"/>
  <c r="A251" i="3"/>
  <c r="C250" i="3"/>
  <c r="D250" i="3" s="1"/>
  <c r="J250" i="3" s="1"/>
  <c r="F254" i="4"/>
  <c r="F249" i="3"/>
  <c r="J255" i="4" l="1"/>
  <c r="D256" i="4"/>
  <c r="B257" i="4"/>
  <c r="A258" i="4"/>
  <c r="C257" i="4"/>
  <c r="B251" i="3"/>
  <c r="A252" i="3"/>
  <c r="C251" i="3"/>
  <c r="D251" i="3" s="1"/>
  <c r="J251" i="3" s="1"/>
  <c r="F255" i="4"/>
  <c r="F250" i="3"/>
  <c r="J256" i="4" l="1"/>
  <c r="A259" i="4"/>
  <c r="B258" i="4"/>
  <c r="D257" i="4"/>
  <c r="C258" i="4"/>
  <c r="B252" i="3"/>
  <c r="A253" i="3"/>
  <c r="C252" i="3"/>
  <c r="D252" i="3" s="1"/>
  <c r="J252" i="3" s="1"/>
  <c r="F256" i="4"/>
  <c r="F251" i="3"/>
  <c r="J257" i="4" l="1"/>
  <c r="D258" i="4"/>
  <c r="A260" i="4"/>
  <c r="B259" i="4"/>
  <c r="C259" i="4"/>
  <c r="B253" i="3"/>
  <c r="A254" i="3"/>
  <c r="C253" i="3"/>
  <c r="D253" i="3" s="1"/>
  <c r="J253" i="3" s="1"/>
  <c r="F257" i="4"/>
  <c r="F252" i="3"/>
  <c r="J258" i="4" l="1"/>
  <c r="D259" i="4"/>
  <c r="A261" i="4"/>
  <c r="B260" i="4"/>
  <c r="C260" i="4"/>
  <c r="B254" i="3"/>
  <c r="A255" i="3"/>
  <c r="C254" i="3"/>
  <c r="D254" i="3" s="1"/>
  <c r="J254" i="3" s="1"/>
  <c r="F258" i="4"/>
  <c r="F253" i="3"/>
  <c r="J259" i="4" l="1"/>
  <c r="D260" i="4"/>
  <c r="A262" i="4"/>
  <c r="B261" i="4"/>
  <c r="C261" i="4"/>
  <c r="B255" i="3"/>
  <c r="A256" i="3"/>
  <c r="C255" i="3"/>
  <c r="D255" i="3" s="1"/>
  <c r="J255" i="3" s="1"/>
  <c r="F259" i="4"/>
  <c r="F254" i="3"/>
  <c r="J260" i="4" l="1"/>
  <c r="D261" i="4"/>
  <c r="A263" i="4"/>
  <c r="B262" i="4"/>
  <c r="C262" i="4"/>
  <c r="B256" i="3"/>
  <c r="A257" i="3"/>
  <c r="C256" i="3"/>
  <c r="D256" i="3" s="1"/>
  <c r="J256" i="3" s="1"/>
  <c r="F260" i="4"/>
  <c r="F255" i="3"/>
  <c r="J261" i="4" l="1"/>
  <c r="D262" i="4"/>
  <c r="A264" i="4"/>
  <c r="B263" i="4"/>
  <c r="C263" i="4"/>
  <c r="B257" i="3"/>
  <c r="A258" i="3"/>
  <c r="C257" i="3"/>
  <c r="D257" i="3" s="1"/>
  <c r="J257" i="3" s="1"/>
  <c r="F261" i="4"/>
  <c r="F256" i="3"/>
  <c r="J262" i="4" l="1"/>
  <c r="D263" i="4"/>
  <c r="B264" i="4"/>
  <c r="A265" i="4"/>
  <c r="C264" i="4"/>
  <c r="B258" i="3"/>
  <c r="A259" i="3"/>
  <c r="C258" i="3"/>
  <c r="D258" i="3" s="1"/>
  <c r="J258" i="3" s="1"/>
  <c r="F262" i="4"/>
  <c r="F257" i="3"/>
  <c r="J263" i="4" l="1"/>
  <c r="D264" i="4"/>
  <c r="B265" i="4"/>
  <c r="A266" i="4"/>
  <c r="C265" i="4"/>
  <c r="B259" i="3"/>
  <c r="A260" i="3"/>
  <c r="C259" i="3"/>
  <c r="D259" i="3" s="1"/>
  <c r="J259" i="3" s="1"/>
  <c r="F263" i="4"/>
  <c r="F258" i="3"/>
  <c r="J264" i="4" l="1"/>
  <c r="A267" i="4"/>
  <c r="B266" i="4"/>
  <c r="D265" i="4"/>
  <c r="C266" i="4"/>
  <c r="A261" i="3"/>
  <c r="B260" i="3"/>
  <c r="C260" i="3"/>
  <c r="D260" i="3" s="1"/>
  <c r="J260" i="3" s="1"/>
  <c r="F264" i="4"/>
  <c r="F259" i="3"/>
  <c r="J265" i="4" l="1"/>
  <c r="D266" i="4"/>
  <c r="A268" i="4"/>
  <c r="B267" i="4"/>
  <c r="C267" i="4"/>
  <c r="A262" i="3"/>
  <c r="B261" i="3"/>
  <c r="C261" i="3"/>
  <c r="D261" i="3" s="1"/>
  <c r="J261" i="3" s="1"/>
  <c r="F265" i="4"/>
  <c r="F260" i="3"/>
  <c r="J266" i="4" l="1"/>
  <c r="D267" i="4"/>
  <c r="B268" i="4"/>
  <c r="A269" i="4"/>
  <c r="C268" i="4"/>
  <c r="A263" i="3"/>
  <c r="B262" i="3"/>
  <c r="C262" i="3"/>
  <c r="D262" i="3" s="1"/>
  <c r="J262" i="3" s="1"/>
  <c r="F266" i="4"/>
  <c r="F261" i="3"/>
  <c r="J267" i="4" l="1"/>
  <c r="D268" i="4"/>
  <c r="A270" i="4"/>
  <c r="B269" i="4"/>
  <c r="C269" i="4"/>
  <c r="A264" i="3"/>
  <c r="B263" i="3"/>
  <c r="C263" i="3"/>
  <c r="D263" i="3" s="1"/>
  <c r="J263" i="3" s="1"/>
  <c r="F267" i="4"/>
  <c r="F262" i="3"/>
  <c r="J268" i="4" l="1"/>
  <c r="D269" i="4"/>
  <c r="B270" i="4"/>
  <c r="A271" i="4"/>
  <c r="C270" i="4"/>
  <c r="A265" i="3"/>
  <c r="B264" i="3"/>
  <c r="C264" i="3"/>
  <c r="D264" i="3" s="1"/>
  <c r="J264" i="3" s="1"/>
  <c r="F268" i="4"/>
  <c r="F263" i="3"/>
  <c r="J269" i="4" l="1"/>
  <c r="A272" i="4"/>
  <c r="B271" i="4"/>
  <c r="D270" i="4"/>
  <c r="C271" i="4"/>
  <c r="A266" i="3"/>
  <c r="B265" i="3"/>
  <c r="C265" i="3"/>
  <c r="D265" i="3" s="1"/>
  <c r="J265" i="3" s="1"/>
  <c r="F269" i="4"/>
  <c r="F264" i="3"/>
  <c r="J270" i="4" l="1"/>
  <c r="D271" i="4"/>
  <c r="B272" i="4"/>
  <c r="A273" i="4"/>
  <c r="C272" i="4"/>
  <c r="A267" i="3"/>
  <c r="B266" i="3"/>
  <c r="C266" i="3"/>
  <c r="D266" i="3" s="1"/>
  <c r="J266" i="3" s="1"/>
  <c r="F270" i="4"/>
  <c r="F265" i="3"/>
  <c r="J271" i="4" l="1"/>
  <c r="D272" i="4"/>
  <c r="B273" i="4"/>
  <c r="A274" i="4"/>
  <c r="C273" i="4"/>
  <c r="A268" i="3"/>
  <c r="B267" i="3"/>
  <c r="C267" i="3"/>
  <c r="D267" i="3" s="1"/>
  <c r="J267" i="3" s="1"/>
  <c r="F271" i="4"/>
  <c r="F266" i="3"/>
  <c r="J272" i="4" l="1"/>
  <c r="A275" i="4"/>
  <c r="B274" i="4"/>
  <c r="D273" i="4"/>
  <c r="C274" i="4"/>
  <c r="A269" i="3"/>
  <c r="B268" i="3"/>
  <c r="C268" i="3"/>
  <c r="D268" i="3" s="1"/>
  <c r="J268" i="3" s="1"/>
  <c r="F272" i="4"/>
  <c r="F267" i="3"/>
  <c r="J273" i="4" l="1"/>
  <c r="D274" i="4"/>
  <c r="A276" i="4"/>
  <c r="B275" i="4"/>
  <c r="C275" i="4"/>
  <c r="A270" i="3"/>
  <c r="B269" i="3"/>
  <c r="C269" i="3"/>
  <c r="D269" i="3" s="1"/>
  <c r="J269" i="3" s="1"/>
  <c r="F273" i="4"/>
  <c r="F268" i="3"/>
  <c r="J274" i="4" l="1"/>
  <c r="D275" i="4"/>
  <c r="A277" i="4"/>
  <c r="B276" i="4"/>
  <c r="C276" i="4"/>
  <c r="A271" i="3"/>
  <c r="B270" i="3"/>
  <c r="C270" i="3"/>
  <c r="D270" i="3" s="1"/>
  <c r="J270" i="3" s="1"/>
  <c r="F274" i="4"/>
  <c r="F269" i="3"/>
  <c r="J275" i="4" l="1"/>
  <c r="D276" i="4"/>
  <c r="B277" i="4"/>
  <c r="A278" i="4"/>
  <c r="C277" i="4"/>
  <c r="A272" i="3"/>
  <c r="B271" i="3"/>
  <c r="C271" i="3"/>
  <c r="D271" i="3" s="1"/>
  <c r="J271" i="3" s="1"/>
  <c r="F275" i="4"/>
  <c r="F270" i="3"/>
  <c r="J276" i="4" l="1"/>
  <c r="A279" i="4"/>
  <c r="B278" i="4"/>
  <c r="D277" i="4"/>
  <c r="C278" i="4"/>
  <c r="A273" i="3"/>
  <c r="B272" i="3"/>
  <c r="C272" i="3"/>
  <c r="D272" i="3" s="1"/>
  <c r="J272" i="3" s="1"/>
  <c r="F276" i="4"/>
  <c r="F271" i="3"/>
  <c r="J277" i="4" l="1"/>
  <c r="D278" i="4"/>
  <c r="B279" i="4"/>
  <c r="A280" i="4"/>
  <c r="C279" i="4"/>
  <c r="A274" i="3"/>
  <c r="B273" i="3"/>
  <c r="C273" i="3"/>
  <c r="D273" i="3" s="1"/>
  <c r="J273" i="3" s="1"/>
  <c r="F277" i="4"/>
  <c r="F272" i="3"/>
  <c r="J278" i="4" l="1"/>
  <c r="B280" i="4"/>
  <c r="A281" i="4"/>
  <c r="D279" i="4"/>
  <c r="C280" i="4"/>
  <c r="B274" i="3"/>
  <c r="A275" i="3"/>
  <c r="C274" i="3"/>
  <c r="D274" i="3" s="1"/>
  <c r="J274" i="3" s="1"/>
  <c r="F278" i="4"/>
  <c r="F273" i="3"/>
  <c r="J279" i="4" l="1"/>
  <c r="D280" i="4"/>
  <c r="B281" i="4"/>
  <c r="A282" i="4"/>
  <c r="C281" i="4"/>
  <c r="A276" i="3"/>
  <c r="B275" i="3"/>
  <c r="C275" i="3"/>
  <c r="D275" i="3" s="1"/>
  <c r="J275" i="3" s="1"/>
  <c r="F279" i="4"/>
  <c r="F274" i="3"/>
  <c r="J280" i="4" l="1"/>
  <c r="A283" i="4"/>
  <c r="B282" i="4"/>
  <c r="D281" i="4"/>
  <c r="C282" i="4"/>
  <c r="A277" i="3"/>
  <c r="B276" i="3"/>
  <c r="C276" i="3"/>
  <c r="D276" i="3" s="1"/>
  <c r="J276" i="3" s="1"/>
  <c r="F280" i="4"/>
  <c r="F275" i="3"/>
  <c r="J281" i="4" l="1"/>
  <c r="D282" i="4"/>
  <c r="A284" i="4"/>
  <c r="B283" i="4"/>
  <c r="C283" i="4"/>
  <c r="A278" i="3"/>
  <c r="B277" i="3"/>
  <c r="C277" i="3"/>
  <c r="D277" i="3" s="1"/>
  <c r="J277" i="3" s="1"/>
  <c r="F281" i="4"/>
  <c r="F276" i="3"/>
  <c r="J282" i="4" l="1"/>
  <c r="D283" i="4"/>
  <c r="A285" i="4"/>
  <c r="B284" i="4"/>
  <c r="C284" i="4"/>
  <c r="A279" i="3"/>
  <c r="B278" i="3"/>
  <c r="C278" i="3"/>
  <c r="D278" i="3" s="1"/>
  <c r="J278" i="3" s="1"/>
  <c r="F282" i="4"/>
  <c r="F277" i="3"/>
  <c r="J283" i="4" l="1"/>
  <c r="D284" i="4"/>
  <c r="A286" i="4"/>
  <c r="B285" i="4"/>
  <c r="C285" i="4"/>
  <c r="A280" i="3"/>
  <c r="B279" i="3"/>
  <c r="C279" i="3"/>
  <c r="D279" i="3" s="1"/>
  <c r="J279" i="3" s="1"/>
  <c r="F283" i="4"/>
  <c r="F278" i="3"/>
  <c r="J284" i="4" l="1"/>
  <c r="D285" i="4"/>
  <c r="A287" i="4"/>
  <c r="B286" i="4"/>
  <c r="C286" i="4"/>
  <c r="A281" i="3"/>
  <c r="B280" i="3"/>
  <c r="C280" i="3"/>
  <c r="D280" i="3" s="1"/>
  <c r="J280" i="3" s="1"/>
  <c r="F284" i="4"/>
  <c r="F279" i="3"/>
  <c r="J285" i="4" l="1"/>
  <c r="D286" i="4"/>
  <c r="A288" i="4"/>
  <c r="B287" i="4"/>
  <c r="C287" i="4"/>
  <c r="A282" i="3"/>
  <c r="B281" i="3"/>
  <c r="C281" i="3"/>
  <c r="D281" i="3" s="1"/>
  <c r="J281" i="3" s="1"/>
  <c r="F285" i="4"/>
  <c r="F280" i="3"/>
  <c r="J286" i="4" l="1"/>
  <c r="D287" i="4"/>
  <c r="B288" i="4"/>
  <c r="A289" i="4"/>
  <c r="C288" i="4"/>
  <c r="A283" i="3"/>
  <c r="B282" i="3"/>
  <c r="C282" i="3"/>
  <c r="D282" i="3" s="1"/>
  <c r="J282" i="3" s="1"/>
  <c r="F286" i="4"/>
  <c r="F281" i="3"/>
  <c r="J287" i="4" l="1"/>
  <c r="D288" i="4"/>
  <c r="B289" i="4"/>
  <c r="A290" i="4"/>
  <c r="C289" i="4"/>
  <c r="A284" i="3"/>
  <c r="B283" i="3"/>
  <c r="C283" i="3"/>
  <c r="D283" i="3" s="1"/>
  <c r="J283" i="3" s="1"/>
  <c r="F287" i="4"/>
  <c r="F282" i="3"/>
  <c r="J288" i="4" l="1"/>
  <c r="A291" i="4"/>
  <c r="B290" i="4"/>
  <c r="D289" i="4"/>
  <c r="C290" i="4"/>
  <c r="A285" i="3"/>
  <c r="B284" i="3"/>
  <c r="C284" i="3"/>
  <c r="D284" i="3" s="1"/>
  <c r="J284" i="3" s="1"/>
  <c r="F288" i="4"/>
  <c r="F283" i="3"/>
  <c r="J289" i="4" l="1"/>
  <c r="D290" i="4"/>
  <c r="A292" i="4"/>
  <c r="B291" i="4"/>
  <c r="C291" i="4"/>
  <c r="A286" i="3"/>
  <c r="B285" i="3"/>
  <c r="C285" i="3"/>
  <c r="D285" i="3" s="1"/>
  <c r="J285" i="3" s="1"/>
  <c r="F289" i="4"/>
  <c r="F284" i="3"/>
  <c r="J290" i="4" l="1"/>
  <c r="D291" i="4"/>
  <c r="A293" i="4"/>
  <c r="B292" i="4"/>
  <c r="C292" i="4"/>
  <c r="A287" i="3"/>
  <c r="B286" i="3"/>
  <c r="C286" i="3"/>
  <c r="D286" i="3" s="1"/>
  <c r="J286" i="3" s="1"/>
  <c r="F290" i="4"/>
  <c r="F285" i="3"/>
  <c r="J291" i="4" l="1"/>
  <c r="D292" i="4"/>
  <c r="A294" i="4"/>
  <c r="B293" i="4"/>
  <c r="C293" i="4"/>
  <c r="A288" i="3"/>
  <c r="B287" i="3"/>
  <c r="C287" i="3"/>
  <c r="D287" i="3" s="1"/>
  <c r="J287" i="3" s="1"/>
  <c r="F291" i="4"/>
  <c r="F286" i="3"/>
  <c r="J292" i="4" l="1"/>
  <c r="D293" i="4"/>
  <c r="B294" i="4"/>
  <c r="A295" i="4"/>
  <c r="C294" i="4"/>
  <c r="A289" i="3"/>
  <c r="B288" i="3"/>
  <c r="C288" i="3"/>
  <c r="D288" i="3" s="1"/>
  <c r="J288" i="3" s="1"/>
  <c r="F292" i="4"/>
  <c r="F287" i="3"/>
  <c r="J293" i="4" l="1"/>
  <c r="B295" i="4"/>
  <c r="A296" i="4"/>
  <c r="D294" i="4"/>
  <c r="C295" i="4"/>
  <c r="A290" i="3"/>
  <c r="B289" i="3"/>
  <c r="C289" i="3"/>
  <c r="D289" i="3" s="1"/>
  <c r="J289" i="3" s="1"/>
  <c r="F293" i="4"/>
  <c r="F288" i="3"/>
  <c r="J294" i="4" l="1"/>
  <c r="D295" i="4"/>
  <c r="B296" i="4"/>
  <c r="A297" i="4"/>
  <c r="C296" i="4"/>
  <c r="A291" i="3"/>
  <c r="B290" i="3"/>
  <c r="C290" i="3"/>
  <c r="D290" i="3" s="1"/>
  <c r="J290" i="3" s="1"/>
  <c r="F294" i="4"/>
  <c r="F289" i="3"/>
  <c r="J295" i="4" l="1"/>
  <c r="B297" i="4"/>
  <c r="A298" i="4"/>
  <c r="D296" i="4"/>
  <c r="C297" i="4"/>
  <c r="A292" i="3"/>
  <c r="B291" i="3"/>
  <c r="C291" i="3"/>
  <c r="D291" i="3" s="1"/>
  <c r="J291" i="3" s="1"/>
  <c r="F295" i="4"/>
  <c r="F290" i="3"/>
  <c r="J296" i="4" l="1"/>
  <c r="D297" i="4"/>
  <c r="A299" i="4"/>
  <c r="B298" i="4"/>
  <c r="C298" i="4"/>
  <c r="A293" i="3"/>
  <c r="B292" i="3"/>
  <c r="C292" i="3"/>
  <c r="D292" i="3" s="1"/>
  <c r="J292" i="3" s="1"/>
  <c r="F296" i="4"/>
  <c r="F291" i="3"/>
  <c r="J297" i="4" l="1"/>
  <c r="D298" i="4"/>
  <c r="A300" i="4"/>
  <c r="B299" i="4"/>
  <c r="C299" i="4"/>
  <c r="A294" i="3"/>
  <c r="B293" i="3"/>
  <c r="C293" i="3"/>
  <c r="D293" i="3" s="1"/>
  <c r="J293" i="3" s="1"/>
  <c r="F297" i="4"/>
  <c r="F292" i="3"/>
  <c r="J298" i="4" l="1"/>
  <c r="D299" i="4"/>
  <c r="A301" i="4"/>
  <c r="B300" i="4"/>
  <c r="C300" i="4"/>
  <c r="A295" i="3"/>
  <c r="B294" i="3"/>
  <c r="C294" i="3"/>
  <c r="D294" i="3" s="1"/>
  <c r="J294" i="3" s="1"/>
  <c r="F298" i="4"/>
  <c r="F293" i="3"/>
  <c r="J299" i="4" l="1"/>
  <c r="D300" i="4"/>
  <c r="A302" i="4"/>
  <c r="B301" i="4"/>
  <c r="C301" i="4"/>
  <c r="A296" i="3"/>
  <c r="B295" i="3"/>
  <c r="C295" i="3"/>
  <c r="D295" i="3" s="1"/>
  <c r="J295" i="3" s="1"/>
  <c r="F299" i="4"/>
  <c r="F294" i="3"/>
  <c r="J300" i="4" l="1"/>
  <c r="D301" i="4"/>
  <c r="A303" i="4"/>
  <c r="B302" i="4"/>
  <c r="C302" i="4"/>
  <c r="A297" i="3"/>
  <c r="B296" i="3"/>
  <c r="C296" i="3"/>
  <c r="D296" i="3" s="1"/>
  <c r="J296" i="3" s="1"/>
  <c r="F300" i="4"/>
  <c r="F295" i="3"/>
  <c r="J301" i="4" l="1"/>
  <c r="D302" i="4"/>
  <c r="A304" i="4"/>
  <c r="B303" i="4"/>
  <c r="C303" i="4"/>
  <c r="A298" i="3"/>
  <c r="B297" i="3"/>
  <c r="C297" i="3"/>
  <c r="D297" i="3" s="1"/>
  <c r="J297" i="3" s="1"/>
  <c r="F301" i="4"/>
  <c r="F296" i="3"/>
  <c r="J302" i="4" l="1"/>
  <c r="D303" i="4"/>
  <c r="B304" i="4"/>
  <c r="A305" i="4"/>
  <c r="C304" i="4"/>
  <c r="A299" i="3"/>
  <c r="B298" i="3"/>
  <c r="C298" i="3"/>
  <c r="D298" i="3" s="1"/>
  <c r="J298" i="3" s="1"/>
  <c r="F302" i="4"/>
  <c r="F297" i="3"/>
  <c r="J303" i="4" l="1"/>
  <c r="B305" i="4"/>
  <c r="A306" i="4"/>
  <c r="D304" i="4"/>
  <c r="C305" i="4"/>
  <c r="A300" i="3"/>
  <c r="B299" i="3"/>
  <c r="C299" i="3"/>
  <c r="D299" i="3" s="1"/>
  <c r="J299" i="3" s="1"/>
  <c r="F303" i="4"/>
  <c r="F298" i="3"/>
  <c r="J304" i="4" l="1"/>
  <c r="A307" i="4"/>
  <c r="B306" i="4"/>
  <c r="D305" i="4"/>
  <c r="C306" i="4"/>
  <c r="A301" i="3"/>
  <c r="B300" i="3"/>
  <c r="C300" i="3"/>
  <c r="D300" i="3" s="1"/>
  <c r="J300" i="3" s="1"/>
  <c r="F304" i="4"/>
  <c r="F299" i="3"/>
  <c r="J305" i="4" l="1"/>
  <c r="D306" i="4"/>
  <c r="A308" i="4"/>
  <c r="B307" i="4"/>
  <c r="C307" i="4"/>
  <c r="A302" i="3"/>
  <c r="B301" i="3"/>
  <c r="C301" i="3"/>
  <c r="D301" i="3" s="1"/>
  <c r="J301" i="3" s="1"/>
  <c r="F305" i="4"/>
  <c r="F300" i="3"/>
  <c r="J306" i="4" l="1"/>
  <c r="D307" i="4"/>
  <c r="B308" i="4"/>
  <c r="A309" i="4"/>
  <c r="C308" i="4"/>
  <c r="A303" i="3"/>
  <c r="B302" i="3"/>
  <c r="C302" i="3"/>
  <c r="D302" i="3" s="1"/>
  <c r="J302" i="3" s="1"/>
  <c r="F306" i="4"/>
  <c r="F301" i="3"/>
  <c r="J307" i="4" l="1"/>
  <c r="A310" i="4"/>
  <c r="B309" i="4"/>
  <c r="D308" i="4"/>
  <c r="C309" i="4"/>
  <c r="A304" i="3"/>
  <c r="B303" i="3"/>
  <c r="C303" i="3"/>
  <c r="D303" i="3" s="1"/>
  <c r="J303" i="3" s="1"/>
  <c r="F307" i="4"/>
  <c r="F302" i="3"/>
  <c r="J308" i="4" l="1"/>
  <c r="D309" i="4"/>
  <c r="A311" i="4"/>
  <c r="B310" i="4"/>
  <c r="C310" i="4"/>
  <c r="A305" i="3"/>
  <c r="B304" i="3"/>
  <c r="C304" i="3"/>
  <c r="D304" i="3" s="1"/>
  <c r="J304" i="3" s="1"/>
  <c r="F308" i="4"/>
  <c r="F303" i="3"/>
  <c r="J309" i="4" l="1"/>
  <c r="D310" i="4"/>
  <c r="B311" i="4"/>
  <c r="A312" i="4"/>
  <c r="C311" i="4"/>
  <c r="A306" i="3"/>
  <c r="B305" i="3"/>
  <c r="C305" i="3"/>
  <c r="D305" i="3" s="1"/>
  <c r="J305" i="3" s="1"/>
  <c r="F309" i="4"/>
  <c r="F304" i="3"/>
  <c r="J310" i="4" l="1"/>
  <c r="B312" i="4"/>
  <c r="A313" i="4"/>
  <c r="D311" i="4"/>
  <c r="C312" i="4"/>
  <c r="A307" i="3"/>
  <c r="B306" i="3"/>
  <c r="C306" i="3"/>
  <c r="D306" i="3" s="1"/>
  <c r="J306" i="3" s="1"/>
  <c r="F310" i="4"/>
  <c r="F305" i="3"/>
  <c r="J311" i="4" l="1"/>
  <c r="D312" i="4"/>
  <c r="B313" i="4"/>
  <c r="A314" i="4"/>
  <c r="C313" i="4"/>
  <c r="A308" i="3"/>
  <c r="B307" i="3"/>
  <c r="C307" i="3"/>
  <c r="D307" i="3" s="1"/>
  <c r="J307" i="3" s="1"/>
  <c r="F311" i="4"/>
  <c r="F306" i="3"/>
  <c r="J312" i="4" l="1"/>
  <c r="A315" i="4"/>
  <c r="B314" i="4"/>
  <c r="D313" i="4"/>
  <c r="C314" i="4"/>
  <c r="A309" i="3"/>
  <c r="B308" i="3"/>
  <c r="C308" i="3"/>
  <c r="D308" i="3" s="1"/>
  <c r="J308" i="3" s="1"/>
  <c r="F312" i="4"/>
  <c r="F307" i="3"/>
  <c r="J313" i="4" l="1"/>
  <c r="D314" i="4"/>
  <c r="A316" i="4"/>
  <c r="B315" i="4"/>
  <c r="C315" i="4"/>
  <c r="A310" i="3"/>
  <c r="B309" i="3"/>
  <c r="C309" i="3"/>
  <c r="D309" i="3" s="1"/>
  <c r="J309" i="3" s="1"/>
  <c r="F313" i="4"/>
  <c r="F308" i="3"/>
  <c r="J314" i="4" l="1"/>
  <c r="D315" i="4"/>
  <c r="B316" i="4"/>
  <c r="A317" i="4"/>
  <c r="C316" i="4"/>
  <c r="A311" i="3"/>
  <c r="B310" i="3"/>
  <c r="C310" i="3"/>
  <c r="D310" i="3" s="1"/>
  <c r="J310" i="3" s="1"/>
  <c r="F314" i="4"/>
  <c r="F309" i="3"/>
  <c r="J315" i="4" l="1"/>
  <c r="A318" i="4"/>
  <c r="B317" i="4"/>
  <c r="D316" i="4"/>
  <c r="C317" i="4"/>
  <c r="A312" i="3"/>
  <c r="B311" i="3"/>
  <c r="C311" i="3"/>
  <c r="D311" i="3" s="1"/>
  <c r="J311" i="3" s="1"/>
  <c r="F315" i="4"/>
  <c r="F310" i="3"/>
  <c r="J316" i="4" l="1"/>
  <c r="D317" i="4"/>
  <c r="A319" i="4"/>
  <c r="B318" i="4"/>
  <c r="C318" i="4"/>
  <c r="A313" i="3"/>
  <c r="B312" i="3"/>
  <c r="C312" i="3"/>
  <c r="D312" i="3" s="1"/>
  <c r="J312" i="3" s="1"/>
  <c r="F316" i="4"/>
  <c r="F311" i="3"/>
  <c r="J317" i="4" l="1"/>
  <c r="D318" i="4"/>
  <c r="A320" i="4"/>
  <c r="B319" i="4"/>
  <c r="C319" i="4"/>
  <c r="A314" i="3"/>
  <c r="B313" i="3"/>
  <c r="C313" i="3"/>
  <c r="D313" i="3" s="1"/>
  <c r="J313" i="3" s="1"/>
  <c r="F317" i="4"/>
  <c r="F312" i="3"/>
  <c r="J318" i="4" l="1"/>
  <c r="D319" i="4"/>
  <c r="B320" i="4"/>
  <c r="A321" i="4"/>
  <c r="C320" i="4"/>
  <c r="A315" i="3"/>
  <c r="B314" i="3"/>
  <c r="C314" i="3"/>
  <c r="D314" i="3" s="1"/>
  <c r="J314" i="3" s="1"/>
  <c r="F318" i="4"/>
  <c r="F313" i="3"/>
  <c r="J319" i="4" l="1"/>
  <c r="B321" i="4"/>
  <c r="A322" i="4"/>
  <c r="D320" i="4"/>
  <c r="C321" i="4"/>
  <c r="A316" i="3"/>
  <c r="B315" i="3"/>
  <c r="C315" i="3"/>
  <c r="D315" i="3" s="1"/>
  <c r="J315" i="3" s="1"/>
  <c r="F319" i="4"/>
  <c r="F314" i="3"/>
  <c r="J320" i="4" l="1"/>
  <c r="A323" i="4"/>
  <c r="B322" i="4"/>
  <c r="D321" i="4"/>
  <c r="C322" i="4"/>
  <c r="A317" i="3"/>
  <c r="B316" i="3"/>
  <c r="C316" i="3"/>
  <c r="D316" i="3" s="1"/>
  <c r="J316" i="3" s="1"/>
  <c r="F320" i="4"/>
  <c r="F315" i="3"/>
  <c r="J321" i="4" l="1"/>
  <c r="D322" i="4"/>
  <c r="A324" i="4"/>
  <c r="B323" i="4"/>
  <c r="C323" i="4"/>
  <c r="A318" i="3"/>
  <c r="B317" i="3"/>
  <c r="C317" i="3"/>
  <c r="D317" i="3" s="1"/>
  <c r="J317" i="3" s="1"/>
  <c r="F321" i="4"/>
  <c r="F316" i="3"/>
  <c r="J322" i="4" l="1"/>
  <c r="D323" i="4"/>
  <c r="A325" i="4"/>
  <c r="B324" i="4"/>
  <c r="C324" i="4"/>
  <c r="A319" i="3"/>
  <c r="B318" i="3"/>
  <c r="C318" i="3"/>
  <c r="D318" i="3" s="1"/>
  <c r="J318" i="3" s="1"/>
  <c r="F322" i="4"/>
  <c r="F317" i="3"/>
  <c r="J323" i="4" l="1"/>
  <c r="D324" i="4"/>
  <c r="A326" i="4"/>
  <c r="B325" i="4"/>
  <c r="C325" i="4"/>
  <c r="A320" i="3"/>
  <c r="B319" i="3"/>
  <c r="C319" i="3"/>
  <c r="D319" i="3" s="1"/>
  <c r="J319" i="3" s="1"/>
  <c r="F323" i="4"/>
  <c r="F318" i="3"/>
  <c r="J324" i="4" l="1"/>
  <c r="D325" i="4"/>
  <c r="A327" i="4"/>
  <c r="B326" i="4"/>
  <c r="C326" i="4"/>
  <c r="A321" i="3"/>
  <c r="B320" i="3"/>
  <c r="C320" i="3"/>
  <c r="D320" i="3" s="1"/>
  <c r="J320" i="3" s="1"/>
  <c r="F324" i="4"/>
  <c r="F319" i="3"/>
  <c r="J325" i="4" l="1"/>
  <c r="D326" i="4"/>
  <c r="B327" i="4"/>
  <c r="A328" i="4"/>
  <c r="C327" i="4"/>
  <c r="A322" i="3"/>
  <c r="B321" i="3"/>
  <c r="C321" i="3"/>
  <c r="D321" i="3" s="1"/>
  <c r="J321" i="3" s="1"/>
  <c r="F325" i="4"/>
  <c r="F320" i="3"/>
  <c r="J326" i="4" l="1"/>
  <c r="D327" i="4"/>
  <c r="B328" i="4"/>
  <c r="A329" i="4"/>
  <c r="C328" i="4"/>
  <c r="A323" i="3"/>
  <c r="B322" i="3"/>
  <c r="C322" i="3"/>
  <c r="D322" i="3" s="1"/>
  <c r="J322" i="3" s="1"/>
  <c r="F326" i="4"/>
  <c r="F321" i="3"/>
  <c r="J327" i="4" l="1"/>
  <c r="D328" i="4"/>
  <c r="B329" i="4"/>
  <c r="A330" i="4"/>
  <c r="C329" i="4"/>
  <c r="A324" i="3"/>
  <c r="B323" i="3"/>
  <c r="C323" i="3"/>
  <c r="D323" i="3" s="1"/>
  <c r="J323" i="3" s="1"/>
  <c r="F327" i="4"/>
  <c r="F322" i="3"/>
  <c r="J328" i="4" l="1"/>
  <c r="D329" i="4"/>
  <c r="A331" i="4"/>
  <c r="B330" i="4"/>
  <c r="C330" i="4"/>
  <c r="A325" i="3"/>
  <c r="B324" i="3"/>
  <c r="C324" i="3"/>
  <c r="D324" i="3" s="1"/>
  <c r="J324" i="3" s="1"/>
  <c r="F328" i="4"/>
  <c r="F323" i="3"/>
  <c r="J329" i="4" l="1"/>
  <c r="D330" i="4"/>
  <c r="A332" i="4"/>
  <c r="B331" i="4"/>
  <c r="C331" i="4"/>
  <c r="A326" i="3"/>
  <c r="B325" i="3"/>
  <c r="C325" i="3"/>
  <c r="D325" i="3" s="1"/>
  <c r="J325" i="3" s="1"/>
  <c r="F329" i="4"/>
  <c r="F324" i="3"/>
  <c r="J330" i="4" l="1"/>
  <c r="D331" i="4"/>
  <c r="A333" i="4"/>
  <c r="B332" i="4"/>
  <c r="C332" i="4"/>
  <c r="A327" i="3"/>
  <c r="B326" i="3"/>
  <c r="C326" i="3"/>
  <c r="D326" i="3" s="1"/>
  <c r="J326" i="3" s="1"/>
  <c r="F330" i="4"/>
  <c r="F325" i="3"/>
  <c r="J331" i="4" l="1"/>
  <c r="D332" i="4"/>
  <c r="A334" i="4"/>
  <c r="B333" i="4"/>
  <c r="C333" i="4"/>
  <c r="A328" i="3"/>
  <c r="B327" i="3"/>
  <c r="C327" i="3"/>
  <c r="D327" i="3" s="1"/>
  <c r="J327" i="3" s="1"/>
  <c r="F331" i="4"/>
  <c r="F326" i="3"/>
  <c r="J332" i="4" l="1"/>
  <c r="D333" i="4"/>
  <c r="A335" i="4"/>
  <c r="B334" i="4"/>
  <c r="C334" i="4"/>
  <c r="A329" i="3"/>
  <c r="B328" i="3"/>
  <c r="C328" i="3"/>
  <c r="D328" i="3" s="1"/>
  <c r="J328" i="3" s="1"/>
  <c r="F332" i="4"/>
  <c r="F327" i="3"/>
  <c r="J333" i="4" l="1"/>
  <c r="D334" i="4"/>
  <c r="A336" i="4"/>
  <c r="B335" i="4"/>
  <c r="C335" i="4"/>
  <c r="A330" i="3"/>
  <c r="B329" i="3"/>
  <c r="C329" i="3"/>
  <c r="D329" i="3" s="1"/>
  <c r="J329" i="3" s="1"/>
  <c r="F333" i="4"/>
  <c r="F328" i="3"/>
  <c r="J334" i="4" l="1"/>
  <c r="D335" i="4"/>
  <c r="B336" i="4"/>
  <c r="A337" i="4"/>
  <c r="C336" i="4"/>
  <c r="A331" i="3"/>
  <c r="B330" i="3"/>
  <c r="C330" i="3"/>
  <c r="D330" i="3" s="1"/>
  <c r="J330" i="3" s="1"/>
  <c r="F334" i="4"/>
  <c r="F329" i="3"/>
  <c r="J335" i="4" l="1"/>
  <c r="B337" i="4"/>
  <c r="A338" i="4"/>
  <c r="D336" i="4"/>
  <c r="C337" i="4"/>
  <c r="A332" i="3"/>
  <c r="B331" i="3"/>
  <c r="C331" i="3"/>
  <c r="D331" i="3" s="1"/>
  <c r="J331" i="3" s="1"/>
  <c r="F335" i="4"/>
  <c r="F330" i="3"/>
  <c r="J336" i="4" l="1"/>
  <c r="D337" i="4"/>
  <c r="A339" i="4"/>
  <c r="B338" i="4"/>
  <c r="C338" i="4"/>
  <c r="A333" i="3"/>
  <c r="B332" i="3"/>
  <c r="C332" i="3"/>
  <c r="D332" i="3" s="1"/>
  <c r="J332" i="3" s="1"/>
  <c r="F336" i="4"/>
  <c r="F331" i="3"/>
  <c r="J337" i="4" l="1"/>
  <c r="D338" i="4"/>
  <c r="A340" i="4"/>
  <c r="B339" i="4"/>
  <c r="C339" i="4"/>
  <c r="A334" i="3"/>
  <c r="B333" i="3"/>
  <c r="C333" i="3"/>
  <c r="D333" i="3" s="1"/>
  <c r="J333" i="3" s="1"/>
  <c r="F337" i="4"/>
  <c r="F332" i="3"/>
  <c r="J338" i="4" l="1"/>
  <c r="D339" i="4"/>
  <c r="B340" i="4"/>
  <c r="A341" i="4"/>
  <c r="C340" i="4"/>
  <c r="A335" i="3"/>
  <c r="B334" i="3"/>
  <c r="C334" i="3"/>
  <c r="D334" i="3" s="1"/>
  <c r="J334" i="3" s="1"/>
  <c r="F338" i="4"/>
  <c r="F333" i="3"/>
  <c r="J339" i="4" l="1"/>
  <c r="A342" i="4"/>
  <c r="B341" i="4"/>
  <c r="D340" i="4"/>
  <c r="C341" i="4"/>
  <c r="A336" i="3"/>
  <c r="B335" i="3"/>
  <c r="C335" i="3"/>
  <c r="D335" i="3" s="1"/>
  <c r="J335" i="3" s="1"/>
  <c r="F339" i="4"/>
  <c r="F334" i="3"/>
  <c r="J340" i="4" l="1"/>
  <c r="D341" i="4"/>
  <c r="A343" i="4"/>
  <c r="B342" i="4"/>
  <c r="C342" i="4"/>
  <c r="A337" i="3"/>
  <c r="B336" i="3"/>
  <c r="C336" i="3"/>
  <c r="D336" i="3" s="1"/>
  <c r="J336" i="3" s="1"/>
  <c r="F340" i="4"/>
  <c r="F335" i="3"/>
  <c r="J341" i="4" l="1"/>
  <c r="D342" i="4"/>
  <c r="B343" i="4"/>
  <c r="A344" i="4"/>
  <c r="C343" i="4"/>
  <c r="A338" i="3"/>
  <c r="B337" i="3"/>
  <c r="C337" i="3"/>
  <c r="D337" i="3" s="1"/>
  <c r="J337" i="3" s="1"/>
  <c r="F341" i="4"/>
  <c r="F336" i="3"/>
  <c r="J342" i="4" l="1"/>
  <c r="D343" i="4"/>
  <c r="B344" i="4"/>
  <c r="A345" i="4"/>
  <c r="C344" i="4"/>
  <c r="A339" i="3"/>
  <c r="B338" i="3"/>
  <c r="C338" i="3"/>
  <c r="D338" i="3" s="1"/>
  <c r="J338" i="3" s="1"/>
  <c r="F342" i="4"/>
  <c r="F337" i="3"/>
  <c r="J343" i="4" l="1"/>
  <c r="D344" i="4"/>
  <c r="B345" i="4"/>
  <c r="A346" i="4"/>
  <c r="C345" i="4"/>
  <c r="A340" i="3"/>
  <c r="B339" i="3"/>
  <c r="C339" i="3"/>
  <c r="D339" i="3" s="1"/>
  <c r="J339" i="3" s="1"/>
  <c r="F343" i="4"/>
  <c r="F338" i="3"/>
  <c r="J344" i="4" l="1"/>
  <c r="D345" i="4"/>
  <c r="A347" i="4"/>
  <c r="B346" i="4"/>
  <c r="C346" i="4"/>
  <c r="A341" i="3"/>
  <c r="B340" i="3"/>
  <c r="C340" i="3"/>
  <c r="D340" i="3" s="1"/>
  <c r="J340" i="3" s="1"/>
  <c r="F344" i="4"/>
  <c r="F339" i="3"/>
  <c r="J345" i="4" l="1"/>
  <c r="D346" i="4"/>
  <c r="A348" i="4"/>
  <c r="B347" i="4"/>
  <c r="C347" i="4"/>
  <c r="A342" i="3"/>
  <c r="B341" i="3"/>
  <c r="C341" i="3"/>
  <c r="D341" i="3" s="1"/>
  <c r="J341" i="3" s="1"/>
  <c r="F345" i="4"/>
  <c r="F340" i="3"/>
  <c r="J346" i="4" l="1"/>
  <c r="D347" i="4"/>
  <c r="A349" i="4"/>
  <c r="B348" i="4"/>
  <c r="C348" i="4"/>
  <c r="A343" i="3"/>
  <c r="B342" i="3"/>
  <c r="C342" i="3"/>
  <c r="D342" i="3" s="1"/>
  <c r="J342" i="3" s="1"/>
  <c r="F346" i="4"/>
  <c r="F341" i="3"/>
  <c r="J347" i="4" l="1"/>
  <c r="D348" i="4"/>
  <c r="A350" i="4"/>
  <c r="B349" i="4"/>
  <c r="C349" i="4"/>
  <c r="A344" i="3"/>
  <c r="B343" i="3"/>
  <c r="C343" i="3"/>
  <c r="D343" i="3" s="1"/>
  <c r="J343" i="3" s="1"/>
  <c r="F347" i="4"/>
  <c r="F342" i="3"/>
  <c r="J348" i="4" l="1"/>
  <c r="D349" i="4"/>
  <c r="A351" i="4"/>
  <c r="B350" i="4"/>
  <c r="C350" i="4"/>
  <c r="A345" i="3"/>
  <c r="B344" i="3"/>
  <c r="C344" i="3"/>
  <c r="D344" i="3" s="1"/>
  <c r="J344" i="3" s="1"/>
  <c r="F348" i="4"/>
  <c r="F343" i="3"/>
  <c r="J349" i="4" l="1"/>
  <c r="D350" i="4"/>
  <c r="B351" i="4"/>
  <c r="A352" i="4"/>
  <c r="C351" i="4"/>
  <c r="A346" i="3"/>
  <c r="B345" i="3"/>
  <c r="C345" i="3"/>
  <c r="D345" i="3" s="1"/>
  <c r="J345" i="3" s="1"/>
  <c r="F349" i="4"/>
  <c r="F344" i="3"/>
  <c r="J350" i="4" l="1"/>
  <c r="B352" i="4"/>
  <c r="A353" i="4"/>
  <c r="D351" i="4"/>
  <c r="C352" i="4"/>
  <c r="A347" i="3"/>
  <c r="B346" i="3"/>
  <c r="C346" i="3"/>
  <c r="D346" i="3" s="1"/>
  <c r="J346" i="3" s="1"/>
  <c r="F350" i="4"/>
  <c r="F345" i="3"/>
  <c r="J351" i="4" l="1"/>
  <c r="D352" i="4"/>
  <c r="B353" i="4"/>
  <c r="A354" i="4"/>
  <c r="C353" i="4"/>
  <c r="A348" i="3"/>
  <c r="B347" i="3"/>
  <c r="C347" i="3"/>
  <c r="D347" i="3" s="1"/>
  <c r="J347" i="3" s="1"/>
  <c r="F351" i="4"/>
  <c r="F346" i="3"/>
  <c r="J352" i="4" l="1"/>
  <c r="A355" i="4"/>
  <c r="B354" i="4"/>
  <c r="D353" i="4"/>
  <c r="C354" i="4"/>
  <c r="A349" i="3"/>
  <c r="B348" i="3"/>
  <c r="C348" i="3"/>
  <c r="D348" i="3" s="1"/>
  <c r="J348" i="3" s="1"/>
  <c r="F352" i="4"/>
  <c r="F347" i="3"/>
  <c r="J353" i="4" l="1"/>
  <c r="D354" i="4"/>
  <c r="A356" i="4"/>
  <c r="B355" i="4"/>
  <c r="C355" i="4"/>
  <c r="A350" i="3"/>
  <c r="B349" i="3"/>
  <c r="C349" i="3"/>
  <c r="D349" i="3" s="1"/>
  <c r="J349" i="3" s="1"/>
  <c r="F353" i="4"/>
  <c r="F348" i="3"/>
  <c r="J354" i="4" l="1"/>
  <c r="D355" i="4"/>
  <c r="A357" i="4"/>
  <c r="B356" i="4"/>
  <c r="C356" i="4"/>
  <c r="A351" i="3"/>
  <c r="B350" i="3"/>
  <c r="C350" i="3"/>
  <c r="D350" i="3" s="1"/>
  <c r="J350" i="3" s="1"/>
  <c r="F354" i="4"/>
  <c r="F349" i="3"/>
  <c r="J355" i="4" l="1"/>
  <c r="D356" i="4"/>
  <c r="A358" i="4"/>
  <c r="B357" i="4"/>
  <c r="C357" i="4"/>
  <c r="A352" i="3"/>
  <c r="B351" i="3"/>
  <c r="C351" i="3"/>
  <c r="D351" i="3" s="1"/>
  <c r="J351" i="3" s="1"/>
  <c r="F355" i="4"/>
  <c r="F350" i="3"/>
  <c r="J356" i="4" l="1"/>
  <c r="D357" i="4"/>
  <c r="A359" i="4"/>
  <c r="B358" i="4"/>
  <c r="C358" i="4"/>
  <c r="A353" i="3"/>
  <c r="B352" i="3"/>
  <c r="C352" i="3"/>
  <c r="D352" i="3" s="1"/>
  <c r="J352" i="3" s="1"/>
  <c r="F356" i="4"/>
  <c r="F351" i="3"/>
  <c r="J357" i="4" l="1"/>
  <c r="D358" i="4"/>
  <c r="A360" i="4"/>
  <c r="B359" i="4"/>
  <c r="C359" i="4"/>
  <c r="A354" i="3"/>
  <c r="B353" i="3"/>
  <c r="C353" i="3"/>
  <c r="D353" i="3" s="1"/>
  <c r="J353" i="3" s="1"/>
  <c r="F357" i="4"/>
  <c r="F352" i="3"/>
  <c r="J358" i="4" l="1"/>
  <c r="D359" i="4"/>
  <c r="B360" i="4"/>
  <c r="A361" i="4"/>
  <c r="C360" i="4"/>
  <c r="A355" i="3"/>
  <c r="B354" i="3"/>
  <c r="C354" i="3"/>
  <c r="D354" i="3" s="1"/>
  <c r="J354" i="3" s="1"/>
  <c r="F358" i="4"/>
  <c r="F353" i="3"/>
  <c r="J359" i="4" l="1"/>
  <c r="D360" i="4"/>
  <c r="B361" i="4"/>
  <c r="A362" i="4"/>
  <c r="C361" i="4"/>
  <c r="A356" i="3"/>
  <c r="B355" i="3"/>
  <c r="C355" i="3"/>
  <c r="D355" i="3" s="1"/>
  <c r="J355" i="3" s="1"/>
  <c r="F359" i="4"/>
  <c r="F354" i="3"/>
  <c r="J360" i="4" l="1"/>
  <c r="D361" i="4"/>
  <c r="A363" i="4"/>
  <c r="B362" i="4"/>
  <c r="C362" i="4"/>
  <c r="A357" i="3"/>
  <c r="B356" i="3"/>
  <c r="C356" i="3"/>
  <c r="D356" i="3" s="1"/>
  <c r="J356" i="3" s="1"/>
  <c r="F360" i="4"/>
  <c r="F355" i="3"/>
  <c r="J361" i="4" l="1"/>
  <c r="D362" i="4"/>
  <c r="A364" i="4"/>
  <c r="B363" i="4"/>
  <c r="C363" i="4"/>
  <c r="A358" i="3"/>
  <c r="B357" i="3"/>
  <c r="C357" i="3"/>
  <c r="D357" i="3" s="1"/>
  <c r="J357" i="3" s="1"/>
  <c r="F361" i="4"/>
  <c r="F356" i="3"/>
  <c r="J362" i="4" l="1"/>
  <c r="D363" i="4"/>
  <c r="A365" i="4"/>
  <c r="B364" i="4"/>
  <c r="C364" i="4"/>
  <c r="A359" i="3"/>
  <c r="B358" i="3"/>
  <c r="C358" i="3"/>
  <c r="D358" i="3" s="1"/>
  <c r="J358" i="3" s="1"/>
  <c r="F362" i="4"/>
  <c r="F357" i="3"/>
  <c r="J363" i="4" l="1"/>
  <c r="D364" i="4"/>
  <c r="A366" i="4"/>
  <c r="B365" i="4"/>
  <c r="C365" i="4"/>
  <c r="A360" i="3"/>
  <c r="B359" i="3"/>
  <c r="C359" i="3"/>
  <c r="D359" i="3" s="1"/>
  <c r="J359" i="3" s="1"/>
  <c r="F363" i="4"/>
  <c r="F358" i="3"/>
  <c r="J364" i="4" l="1"/>
  <c r="D365" i="4"/>
  <c r="A367" i="4"/>
  <c r="B366" i="4"/>
  <c r="C366" i="4"/>
  <c r="A361" i="3"/>
  <c r="B360" i="3"/>
  <c r="C360" i="3"/>
  <c r="D360" i="3" s="1"/>
  <c r="J360" i="3" s="1"/>
  <c r="F364" i="4"/>
  <c r="F359" i="3"/>
  <c r="J365" i="4" l="1"/>
  <c r="D366" i="4"/>
  <c r="A368" i="4"/>
  <c r="B367" i="4"/>
  <c r="C367" i="4"/>
  <c r="A362" i="3"/>
  <c r="B361" i="3"/>
  <c r="C361" i="3"/>
  <c r="D361" i="3" s="1"/>
  <c r="J361" i="3" s="1"/>
  <c r="F365" i="4"/>
  <c r="F360" i="3"/>
  <c r="J366" i="4" l="1"/>
  <c r="D367" i="4"/>
  <c r="B368" i="4"/>
  <c r="A369" i="4"/>
  <c r="C368" i="4"/>
  <c r="A363" i="3"/>
  <c r="B362" i="3"/>
  <c r="C362" i="3"/>
  <c r="D362" i="3" s="1"/>
  <c r="J362" i="3" s="1"/>
  <c r="F366" i="4"/>
  <c r="F361" i="3"/>
  <c r="J367" i="4" l="1"/>
  <c r="B369" i="4"/>
  <c r="A370" i="4"/>
  <c r="D368" i="4"/>
  <c r="C369" i="4"/>
  <c r="A364" i="3"/>
  <c r="B363" i="3"/>
  <c r="C363" i="3"/>
  <c r="D363" i="3" s="1"/>
  <c r="J363" i="3" s="1"/>
  <c r="F367" i="4"/>
  <c r="F362" i="3"/>
  <c r="J368" i="4" l="1"/>
  <c r="A371" i="4"/>
  <c r="B370" i="4"/>
  <c r="D369" i="4"/>
  <c r="C370" i="4"/>
  <c r="A365" i="3"/>
  <c r="B364" i="3"/>
  <c r="C364" i="3"/>
  <c r="D364" i="3" s="1"/>
  <c r="J364" i="3" s="1"/>
  <c r="F368" i="4"/>
  <c r="F363" i="3"/>
  <c r="J369" i="4" l="1"/>
  <c r="D370" i="4"/>
  <c r="A372" i="4"/>
  <c r="B371" i="4"/>
  <c r="C371" i="4"/>
  <c r="B365" i="3"/>
  <c r="A366" i="3"/>
  <c r="C365" i="3"/>
  <c r="D365" i="3" s="1"/>
  <c r="J365" i="3" s="1"/>
  <c r="F369" i="4"/>
  <c r="F364" i="3"/>
  <c r="J370" i="4" l="1"/>
  <c r="D371" i="4"/>
  <c r="B372" i="4"/>
  <c r="A373" i="4"/>
  <c r="C372" i="4"/>
  <c r="A367" i="3"/>
  <c r="B366" i="3"/>
  <c r="C366" i="3"/>
  <c r="D366" i="3" s="1"/>
  <c r="J366" i="3" s="1"/>
  <c r="F370" i="4"/>
  <c r="F365" i="3"/>
  <c r="J371" i="4" l="1"/>
  <c r="D372" i="4"/>
  <c r="B373" i="4"/>
  <c r="A374" i="4"/>
  <c r="C373" i="4"/>
  <c r="A368" i="3"/>
  <c r="B367" i="3"/>
  <c r="C367" i="3"/>
  <c r="D367" i="3" s="1"/>
  <c r="J367" i="3" s="1"/>
  <c r="F371" i="4"/>
  <c r="F366" i="3"/>
  <c r="J372" i="4" l="1"/>
  <c r="D373" i="4"/>
  <c r="A375" i="4"/>
  <c r="B374" i="4"/>
  <c r="C374" i="4"/>
  <c r="A369" i="3"/>
  <c r="B368" i="3"/>
  <c r="C368" i="3"/>
  <c r="D368" i="3" s="1"/>
  <c r="J368" i="3" s="1"/>
  <c r="F372" i="4"/>
  <c r="F367" i="3"/>
  <c r="J373" i="4" l="1"/>
  <c r="D374" i="4"/>
  <c r="B375" i="4"/>
  <c r="A376" i="4"/>
  <c r="C375" i="4"/>
  <c r="B369" i="3"/>
  <c r="A370" i="3"/>
  <c r="C369" i="3"/>
  <c r="D369" i="3" s="1"/>
  <c r="J369" i="3" s="1"/>
  <c r="F373" i="4"/>
  <c r="F368" i="3"/>
  <c r="J374" i="4" l="1"/>
  <c r="D375" i="4"/>
  <c r="B376" i="4"/>
  <c r="A377" i="4"/>
  <c r="C376" i="4"/>
  <c r="A371" i="3"/>
  <c r="B370" i="3"/>
  <c r="C370" i="3"/>
  <c r="D370" i="3" s="1"/>
  <c r="J370" i="3" s="1"/>
  <c r="F374" i="4"/>
  <c r="F369" i="3"/>
  <c r="J375" i="4" l="1"/>
  <c r="D376" i="4"/>
  <c r="B377" i="4"/>
  <c r="A378" i="4"/>
  <c r="C377" i="4"/>
  <c r="A372" i="3"/>
  <c r="B371" i="3"/>
  <c r="C371" i="3"/>
  <c r="D371" i="3" s="1"/>
  <c r="J371" i="3" s="1"/>
  <c r="F375" i="4"/>
  <c r="F370" i="3"/>
  <c r="J376" i="4" l="1"/>
  <c r="A379" i="4"/>
  <c r="B378" i="4"/>
  <c r="D377" i="4"/>
  <c r="C378" i="4"/>
  <c r="A373" i="3"/>
  <c r="B372" i="3"/>
  <c r="C372" i="3"/>
  <c r="D372" i="3" s="1"/>
  <c r="J372" i="3" s="1"/>
  <c r="F376" i="4"/>
  <c r="F371" i="3"/>
  <c r="J377" i="4" l="1"/>
  <c r="D378" i="4"/>
  <c r="A380" i="4"/>
  <c r="B379" i="4"/>
  <c r="C379" i="4"/>
  <c r="A374" i="3"/>
  <c r="B373" i="3"/>
  <c r="C373" i="3"/>
  <c r="D373" i="3" s="1"/>
  <c r="J373" i="3" s="1"/>
  <c r="F377" i="4"/>
  <c r="F372" i="3"/>
  <c r="J378" i="4" l="1"/>
  <c r="D379" i="4"/>
  <c r="A381" i="4"/>
  <c r="B380" i="4"/>
  <c r="C380" i="4"/>
  <c r="A375" i="3"/>
  <c r="B374" i="3"/>
  <c r="C374" i="3"/>
  <c r="D374" i="3" s="1"/>
  <c r="J374" i="3" s="1"/>
  <c r="F378" i="4"/>
  <c r="F373" i="3"/>
  <c r="J379" i="4" l="1"/>
  <c r="D380" i="4"/>
  <c r="A382" i="4"/>
  <c r="B381" i="4"/>
  <c r="C381" i="4"/>
  <c r="A376" i="3"/>
  <c r="B375" i="3"/>
  <c r="C375" i="3"/>
  <c r="D375" i="3" s="1"/>
  <c r="J375" i="3" s="1"/>
  <c r="F379" i="4"/>
  <c r="F374" i="3"/>
  <c r="J380" i="4" l="1"/>
  <c r="D381" i="4"/>
  <c r="A383" i="4"/>
  <c r="B382" i="4"/>
  <c r="C382" i="4"/>
  <c r="A377" i="3"/>
  <c r="B376" i="3"/>
  <c r="C376" i="3"/>
  <c r="D376" i="3" s="1"/>
  <c r="J376" i="3" s="1"/>
  <c r="F380" i="4"/>
  <c r="F375" i="3"/>
  <c r="J381" i="4" l="1"/>
  <c r="D382" i="4"/>
  <c r="B383" i="4"/>
  <c r="A384" i="4"/>
  <c r="C383" i="4"/>
  <c r="A378" i="3"/>
  <c r="B377" i="3"/>
  <c r="C377" i="3"/>
  <c r="D377" i="3" s="1"/>
  <c r="J377" i="3" s="1"/>
  <c r="F381" i="4"/>
  <c r="F376" i="3"/>
  <c r="J382" i="4" l="1"/>
  <c r="D383" i="4"/>
  <c r="B384" i="4"/>
  <c r="A385" i="4"/>
  <c r="C384" i="4"/>
  <c r="A379" i="3"/>
  <c r="B378" i="3"/>
  <c r="C378" i="3"/>
  <c r="D378" i="3" s="1"/>
  <c r="J378" i="3" s="1"/>
  <c r="F382" i="4"/>
  <c r="F377" i="3"/>
  <c r="J383" i="4" l="1"/>
  <c r="D384" i="4"/>
  <c r="B385" i="4"/>
  <c r="A386" i="4"/>
  <c r="C385" i="4"/>
  <c r="A380" i="3"/>
  <c r="B379" i="3"/>
  <c r="C379" i="3"/>
  <c r="D379" i="3" s="1"/>
  <c r="J379" i="3" s="1"/>
  <c r="F383" i="4"/>
  <c r="F378" i="3"/>
  <c r="J384" i="4" l="1"/>
  <c r="D385" i="4"/>
  <c r="A387" i="4"/>
  <c r="B386" i="4"/>
  <c r="C386" i="4"/>
  <c r="B380" i="3"/>
  <c r="A381" i="3"/>
  <c r="C380" i="3"/>
  <c r="D380" i="3" s="1"/>
  <c r="J380" i="3" s="1"/>
  <c r="F384" i="4"/>
  <c r="F379" i="3"/>
  <c r="J385" i="4" l="1"/>
  <c r="B387" i="4"/>
  <c r="A388" i="4"/>
  <c r="D386" i="4"/>
  <c r="C387" i="4"/>
  <c r="B381" i="3"/>
  <c r="A382" i="3"/>
  <c r="C381" i="3"/>
  <c r="D381" i="3" s="1"/>
  <c r="J381" i="3" s="1"/>
  <c r="F385" i="4"/>
  <c r="F380" i="3"/>
  <c r="J386" i="4" l="1"/>
  <c r="D387" i="4"/>
  <c r="B388" i="4"/>
  <c r="A389" i="4"/>
  <c r="C388" i="4"/>
  <c r="B382" i="3"/>
  <c r="A383" i="3"/>
  <c r="C382" i="3"/>
  <c r="D382" i="3" s="1"/>
  <c r="J382" i="3" s="1"/>
  <c r="F386" i="4"/>
  <c r="F381" i="3"/>
  <c r="J387" i="4" l="1"/>
  <c r="A390" i="4"/>
  <c r="B389" i="4"/>
  <c r="D388" i="4"/>
  <c r="C389" i="4"/>
  <c r="B383" i="3"/>
  <c r="A384" i="3"/>
  <c r="C383" i="3"/>
  <c r="D383" i="3" s="1"/>
  <c r="J383" i="3" s="1"/>
  <c r="F387" i="4"/>
  <c r="F382" i="3"/>
  <c r="J388" i="4" l="1"/>
  <c r="D389" i="4"/>
  <c r="A391" i="4"/>
  <c r="B390" i="4"/>
  <c r="C390" i="4"/>
  <c r="B384" i="3"/>
  <c r="A385" i="3"/>
  <c r="C384" i="3"/>
  <c r="D384" i="3" s="1"/>
  <c r="J384" i="3" s="1"/>
  <c r="F388" i="4"/>
  <c r="F383" i="3"/>
  <c r="J389" i="4" l="1"/>
  <c r="B391" i="4"/>
  <c r="A392" i="4"/>
  <c r="D390" i="4"/>
  <c r="C391" i="4"/>
  <c r="B385" i="3"/>
  <c r="A386" i="3"/>
  <c r="C385" i="3"/>
  <c r="D385" i="3" s="1"/>
  <c r="J385" i="3" s="1"/>
  <c r="F389" i="4"/>
  <c r="F384" i="3"/>
  <c r="J390" i="4" l="1"/>
  <c r="B392" i="4"/>
  <c r="A393" i="4"/>
  <c r="D391" i="4"/>
  <c r="C392" i="4"/>
  <c r="B386" i="3"/>
  <c r="A387" i="3"/>
  <c r="C386" i="3"/>
  <c r="D386" i="3" s="1"/>
  <c r="J386" i="3" s="1"/>
  <c r="F390" i="4"/>
  <c r="F385" i="3"/>
  <c r="J391" i="4" l="1"/>
  <c r="D392" i="4"/>
  <c r="B393" i="4"/>
  <c r="A394" i="4"/>
  <c r="C393" i="4"/>
  <c r="B387" i="3"/>
  <c r="A388" i="3"/>
  <c r="C387" i="3"/>
  <c r="D387" i="3" s="1"/>
  <c r="J387" i="3" s="1"/>
  <c r="F391" i="4"/>
  <c r="F386" i="3"/>
  <c r="J392" i="4" l="1"/>
  <c r="A395" i="4"/>
  <c r="B394" i="4"/>
  <c r="D393" i="4"/>
  <c r="C394" i="4"/>
  <c r="B388" i="3"/>
  <c r="A389" i="3"/>
  <c r="C388" i="3"/>
  <c r="D388" i="3" s="1"/>
  <c r="J388" i="3" s="1"/>
  <c r="F392" i="4"/>
  <c r="F387" i="3"/>
  <c r="J393" i="4" l="1"/>
  <c r="D394" i="4"/>
  <c r="B395" i="4"/>
  <c r="A396" i="4"/>
  <c r="C395" i="4"/>
  <c r="B389" i="3"/>
  <c r="A390" i="3"/>
  <c r="C389" i="3"/>
  <c r="D389" i="3" s="1"/>
  <c r="J389" i="3" s="1"/>
  <c r="F393" i="4"/>
  <c r="F388" i="3"/>
  <c r="J394" i="4" l="1"/>
  <c r="B396" i="4"/>
  <c r="A397" i="4"/>
  <c r="D395" i="4"/>
  <c r="C396" i="4"/>
  <c r="B390" i="3"/>
  <c r="A391" i="3"/>
  <c r="C390" i="3"/>
  <c r="D390" i="3" s="1"/>
  <c r="J390" i="3" s="1"/>
  <c r="F394" i="4"/>
  <c r="F389" i="3"/>
  <c r="J395" i="4" l="1"/>
  <c r="D396" i="4"/>
  <c r="A398" i="4"/>
  <c r="B397" i="4"/>
  <c r="C397" i="4"/>
  <c r="B391" i="3"/>
  <c r="A392" i="3"/>
  <c r="C391" i="3"/>
  <c r="D391" i="3" s="1"/>
  <c r="J391" i="3" s="1"/>
  <c r="F395" i="4"/>
  <c r="F390" i="3"/>
  <c r="J396" i="4" l="1"/>
  <c r="D397" i="4"/>
  <c r="A399" i="4"/>
  <c r="B398" i="4"/>
  <c r="C398" i="4"/>
  <c r="B392" i="3"/>
  <c r="A393" i="3"/>
  <c r="C392" i="3"/>
  <c r="D392" i="3" s="1"/>
  <c r="J392" i="3" s="1"/>
  <c r="F396" i="4"/>
  <c r="F391" i="3"/>
  <c r="J397" i="4" l="1"/>
  <c r="D398" i="4"/>
  <c r="A400" i="4"/>
  <c r="B400" i="4" s="1"/>
  <c r="B399" i="4"/>
  <c r="C399" i="4"/>
  <c r="B393" i="3"/>
  <c r="A394" i="3"/>
  <c r="C393" i="3"/>
  <c r="D393" i="3" s="1"/>
  <c r="J393" i="3" s="1"/>
  <c r="F397" i="4"/>
  <c r="F392" i="3"/>
  <c r="J398" i="4" l="1"/>
  <c r="D399" i="4"/>
  <c r="C400" i="4"/>
  <c r="B394" i="3"/>
  <c r="A395" i="3"/>
  <c r="C394" i="3"/>
  <c r="D394" i="3" s="1"/>
  <c r="J394" i="3" s="1"/>
  <c r="F398" i="4"/>
  <c r="F393" i="3"/>
  <c r="J399" i="4" l="1"/>
  <c r="D400" i="4"/>
  <c r="B395" i="3"/>
  <c r="A396" i="3"/>
  <c r="C395" i="3"/>
  <c r="D395" i="3" s="1"/>
  <c r="J395" i="3" s="1"/>
  <c r="F399" i="4"/>
  <c r="F394" i="3"/>
  <c r="E65" i="4" l="1"/>
  <c r="I65" i="4" s="1"/>
  <c r="E311" i="4"/>
  <c r="I311" i="4" s="1"/>
  <c r="E399" i="4"/>
  <c r="I399" i="4" s="1"/>
  <c r="J400" i="4"/>
  <c r="B396" i="3"/>
  <c r="A397" i="3"/>
  <c r="C396" i="3"/>
  <c r="D396" i="3" s="1"/>
  <c r="J396" i="3" s="1"/>
  <c r="F400" i="4"/>
  <c r="E94" i="4" s="1"/>
  <c r="I94" i="4" s="1"/>
  <c r="F395" i="3"/>
  <c r="F396" i="3"/>
  <c r="E10" i="4" l="1"/>
  <c r="I10" i="4" s="1"/>
  <c r="E63" i="4"/>
  <c r="I63" i="4" s="1"/>
  <c r="E190" i="4"/>
  <c r="I190" i="4" s="1"/>
  <c r="E221" i="4"/>
  <c r="I221" i="4" s="1"/>
  <c r="E133" i="4"/>
  <c r="I133" i="4" s="1"/>
  <c r="E5" i="4"/>
  <c r="I5" i="4" s="1"/>
  <c r="E109" i="4"/>
  <c r="I109" i="4" s="1"/>
  <c r="E110" i="4"/>
  <c r="I110" i="4" s="1"/>
  <c r="E206" i="4"/>
  <c r="I206" i="4" s="1"/>
  <c r="E3" i="4"/>
  <c r="I3" i="4" s="1"/>
  <c r="E99" i="4"/>
  <c r="I99" i="4" s="1"/>
  <c r="E195" i="4"/>
  <c r="I195" i="4" s="1"/>
  <c r="E291" i="4"/>
  <c r="I291" i="4" s="1"/>
  <c r="E47" i="4"/>
  <c r="I47" i="4" s="1"/>
  <c r="E144" i="4"/>
  <c r="I144" i="4" s="1"/>
  <c r="E239" i="4"/>
  <c r="I239" i="4" s="1"/>
  <c r="E387" i="4"/>
  <c r="I387" i="4" s="1"/>
  <c r="E314" i="4"/>
  <c r="I314" i="4" s="1"/>
  <c r="E26" i="4"/>
  <c r="I26" i="4" s="1"/>
  <c r="E363" i="4"/>
  <c r="I363" i="4" s="1"/>
  <c r="E229" i="4"/>
  <c r="I229" i="4" s="1"/>
  <c r="E37" i="4"/>
  <c r="I37" i="4" s="1"/>
  <c r="E398" i="4"/>
  <c r="I398" i="4" s="1"/>
  <c r="E193" i="4"/>
  <c r="I193" i="4" s="1"/>
  <c r="E332" i="4"/>
  <c r="I332" i="4" s="1"/>
  <c r="E77" i="4"/>
  <c r="I77" i="4" s="1"/>
  <c r="E174" i="4"/>
  <c r="I174" i="4" s="1"/>
  <c r="E273" i="4"/>
  <c r="I273" i="4" s="1"/>
  <c r="E67" i="4"/>
  <c r="I67" i="4" s="1"/>
  <c r="E163" i="4"/>
  <c r="I163" i="4" s="1"/>
  <c r="E258" i="4"/>
  <c r="I258" i="4" s="1"/>
  <c r="E16" i="4"/>
  <c r="I16" i="4" s="1"/>
  <c r="E112" i="4"/>
  <c r="I112" i="4" s="1"/>
  <c r="E208" i="4"/>
  <c r="I208" i="4" s="1"/>
  <c r="E304" i="4"/>
  <c r="I304" i="4" s="1"/>
  <c r="E358" i="4"/>
  <c r="I358" i="4" s="1"/>
  <c r="E105" i="4"/>
  <c r="I105" i="4" s="1"/>
  <c r="E380" i="4"/>
  <c r="I380" i="4" s="1"/>
  <c r="E328" i="4"/>
  <c r="I328" i="4" s="1"/>
  <c r="E102" i="4"/>
  <c r="I102" i="4" s="1"/>
  <c r="E293" i="4"/>
  <c r="I293" i="4" s="1"/>
  <c r="E69" i="4"/>
  <c r="I69" i="4" s="1"/>
  <c r="E356" i="4"/>
  <c r="I356" i="4" s="1"/>
  <c r="E43" i="4"/>
  <c r="I43" i="4" s="1"/>
  <c r="E142" i="4"/>
  <c r="I142" i="4" s="1"/>
  <c r="E238" i="4"/>
  <c r="I238" i="4" s="1"/>
  <c r="E35" i="4"/>
  <c r="I35" i="4" s="1"/>
  <c r="E131" i="4"/>
  <c r="I131" i="4" s="1"/>
  <c r="E227" i="4"/>
  <c r="I227" i="4" s="1"/>
  <c r="E323" i="4"/>
  <c r="I323" i="4" s="1"/>
  <c r="E80" i="4"/>
  <c r="I80" i="4" s="1"/>
  <c r="E176" i="4"/>
  <c r="I176" i="4" s="1"/>
  <c r="E270" i="4"/>
  <c r="I270" i="4" s="1"/>
  <c r="E389" i="4"/>
  <c r="I389" i="4" s="1"/>
  <c r="E201" i="4"/>
  <c r="I201" i="4" s="1"/>
  <c r="E359" i="4"/>
  <c r="I359" i="4" s="1"/>
  <c r="E347" i="4"/>
  <c r="I347" i="4" s="1"/>
  <c r="E165" i="4"/>
  <c r="I165" i="4" s="1"/>
  <c r="E392" i="4"/>
  <c r="I392" i="4" s="1"/>
  <c r="E240" i="4"/>
  <c r="I240" i="4" s="1"/>
  <c r="E394" i="4"/>
  <c r="I394" i="4" s="1"/>
  <c r="E348" i="4"/>
  <c r="I348" i="4" s="1"/>
  <c r="E157" i="4"/>
  <c r="I157" i="4" s="1"/>
  <c r="E30" i="4"/>
  <c r="I30" i="4" s="1"/>
  <c r="E224" i="4"/>
  <c r="I224" i="4" s="1"/>
  <c r="E381" i="4"/>
  <c r="I381" i="4" s="1"/>
  <c r="E343" i="4"/>
  <c r="I343" i="4" s="1"/>
  <c r="E141" i="4"/>
  <c r="I141" i="4" s="1"/>
  <c r="E34" i="4"/>
  <c r="I34" i="4" s="1"/>
  <c r="E98" i="4"/>
  <c r="I98" i="4" s="1"/>
  <c r="E161" i="4"/>
  <c r="I161" i="4" s="1"/>
  <c r="E226" i="4"/>
  <c r="I226" i="4" s="1"/>
  <c r="E290" i="4"/>
  <c r="I290" i="4" s="1"/>
  <c r="E55" i="4"/>
  <c r="I55" i="4" s="1"/>
  <c r="E119" i="4"/>
  <c r="I119" i="4" s="1"/>
  <c r="E183" i="4"/>
  <c r="I183" i="4" s="1"/>
  <c r="E247" i="4"/>
  <c r="I247" i="4" s="1"/>
  <c r="E310" i="4"/>
  <c r="I310" i="4" s="1"/>
  <c r="E36" i="4"/>
  <c r="I36" i="4" s="1"/>
  <c r="E100" i="4"/>
  <c r="I100" i="4" s="1"/>
  <c r="E164" i="4"/>
  <c r="I164" i="4" s="1"/>
  <c r="E228" i="4"/>
  <c r="I228" i="4" s="1"/>
  <c r="E292" i="4"/>
  <c r="I292" i="4" s="1"/>
  <c r="E333" i="4"/>
  <c r="I333" i="4" s="1"/>
  <c r="E336" i="4"/>
  <c r="I336" i="4" s="1"/>
  <c r="E121" i="4"/>
  <c r="I121" i="4" s="1"/>
  <c r="E209" i="4"/>
  <c r="I209" i="4" s="1"/>
  <c r="E370" i="4"/>
  <c r="I370" i="4" s="1"/>
  <c r="E338" i="4"/>
  <c r="I338" i="4" s="1"/>
  <c r="E125" i="4"/>
  <c r="I125" i="4" s="1"/>
  <c r="E38" i="4"/>
  <c r="I38" i="4" s="1"/>
  <c r="E101" i="4"/>
  <c r="I101" i="4" s="1"/>
  <c r="E166" i="4"/>
  <c r="I166" i="4" s="1"/>
  <c r="E231" i="4"/>
  <c r="I231" i="4" s="1"/>
  <c r="E294" i="4"/>
  <c r="I294" i="4" s="1"/>
  <c r="E60" i="4"/>
  <c r="I60" i="4" s="1"/>
  <c r="E123" i="4"/>
  <c r="I123" i="4" s="1"/>
  <c r="E188" i="4"/>
  <c r="I188" i="4" s="1"/>
  <c r="E251" i="4"/>
  <c r="I251" i="4" s="1"/>
  <c r="E315" i="4"/>
  <c r="I315" i="4" s="1"/>
  <c r="E40" i="4"/>
  <c r="I40" i="4" s="1"/>
  <c r="E104" i="4"/>
  <c r="I104" i="4" s="1"/>
  <c r="E168" i="4"/>
  <c r="I168" i="4" s="1"/>
  <c r="E232" i="4"/>
  <c r="I232" i="4" s="1"/>
  <c r="E296" i="4"/>
  <c r="I296" i="4" s="1"/>
  <c r="E393" i="4"/>
  <c r="I393" i="4" s="1"/>
  <c r="E331" i="4"/>
  <c r="I331" i="4" s="1"/>
  <c r="E85" i="4"/>
  <c r="I85" i="4" s="1"/>
  <c r="E318" i="4"/>
  <c r="I318" i="4" s="1"/>
  <c r="E396" i="4"/>
  <c r="I396" i="4" s="1"/>
  <c r="E282" i="4"/>
  <c r="I282" i="4" s="1"/>
  <c r="E316" i="4"/>
  <c r="I316" i="4" s="1"/>
  <c r="E187" i="4"/>
  <c r="I187" i="4" s="1"/>
  <c r="E59" i="4"/>
  <c r="I59" i="4" s="1"/>
  <c r="E271" i="4"/>
  <c r="I271" i="4" s="1"/>
  <c r="E143" i="4"/>
  <c r="I143" i="4" s="1"/>
  <c r="E15" i="4"/>
  <c r="I15" i="4" s="1"/>
  <c r="E186" i="4"/>
  <c r="I186" i="4" s="1"/>
  <c r="E58" i="4"/>
  <c r="I58" i="4" s="1"/>
  <c r="E129" i="4"/>
  <c r="I129" i="4" s="1"/>
  <c r="E245" i="4"/>
  <c r="I245" i="4" s="1"/>
  <c r="E368" i="4"/>
  <c r="I368" i="4" s="1"/>
  <c r="E137" i="4"/>
  <c r="I137" i="4" s="1"/>
  <c r="E397" i="4"/>
  <c r="I397" i="4" s="1"/>
  <c r="E236" i="4"/>
  <c r="I236" i="4" s="1"/>
  <c r="E108" i="4"/>
  <c r="I108" i="4" s="1"/>
  <c r="E320" i="4"/>
  <c r="I320" i="4" s="1"/>
  <c r="E191" i="4"/>
  <c r="I191" i="4" s="1"/>
  <c r="E62" i="4"/>
  <c r="I62" i="4" s="1"/>
  <c r="E234" i="4"/>
  <c r="I234" i="4" s="1"/>
  <c r="E106" i="4"/>
  <c r="I106" i="4" s="1"/>
  <c r="E351" i="4"/>
  <c r="I351" i="4" s="1"/>
  <c r="E263" i="4"/>
  <c r="I263" i="4" s="1"/>
  <c r="E375" i="4"/>
  <c r="I375" i="4" s="1"/>
  <c r="E153" i="4"/>
  <c r="I153" i="4" s="1"/>
  <c r="E344" i="4"/>
  <c r="I344" i="4" s="1"/>
  <c r="E225" i="4"/>
  <c r="I225" i="4" s="1"/>
  <c r="E96" i="4"/>
  <c r="I96" i="4" s="1"/>
  <c r="E308" i="4"/>
  <c r="I308" i="4" s="1"/>
  <c r="E179" i="4"/>
  <c r="I179" i="4" s="1"/>
  <c r="E51" i="4"/>
  <c r="I51" i="4" s="1"/>
  <c r="E340" i="4"/>
  <c r="I340" i="4" s="1"/>
  <c r="E177" i="4"/>
  <c r="I177" i="4" s="1"/>
  <c r="E349" i="4"/>
  <c r="I349" i="4" s="1"/>
  <c r="E325" i="4"/>
  <c r="I325" i="4" s="1"/>
  <c r="E93" i="4"/>
  <c r="I93" i="4" s="1"/>
  <c r="E46" i="4"/>
  <c r="I46" i="4" s="1"/>
  <c r="E162" i="4"/>
  <c r="I162" i="4" s="1"/>
  <c r="E390" i="4"/>
  <c r="I390" i="4" s="1"/>
  <c r="E319" i="4"/>
  <c r="I319" i="4" s="1"/>
  <c r="E78" i="4"/>
  <c r="I78" i="4" s="1"/>
  <c r="E50" i="4"/>
  <c r="I50" i="4" s="1"/>
  <c r="E114" i="4"/>
  <c r="I114" i="4" s="1"/>
  <c r="E178" i="4"/>
  <c r="I178" i="4" s="1"/>
  <c r="E242" i="4"/>
  <c r="I242" i="4" s="1"/>
  <c r="E7" i="4"/>
  <c r="I7" i="4" s="1"/>
  <c r="E70" i="4"/>
  <c r="I70" i="4" s="1"/>
  <c r="E135" i="4"/>
  <c r="I135" i="4" s="1"/>
  <c r="E199" i="4"/>
  <c r="I199" i="4" s="1"/>
  <c r="E262" i="4"/>
  <c r="I262" i="4" s="1"/>
  <c r="E327" i="4"/>
  <c r="I327" i="4" s="1"/>
  <c r="E52" i="4"/>
  <c r="I52" i="4" s="1"/>
  <c r="E116" i="4"/>
  <c r="I116" i="4" s="1"/>
  <c r="E180" i="4"/>
  <c r="I180" i="4" s="1"/>
  <c r="E244" i="4"/>
  <c r="I244" i="4" s="1"/>
  <c r="E307" i="4"/>
  <c r="I307" i="4" s="1"/>
  <c r="E384" i="4"/>
  <c r="I384" i="4" s="1"/>
  <c r="E306" i="4"/>
  <c r="I306" i="4" s="1"/>
  <c r="E57" i="4"/>
  <c r="I57" i="4" s="1"/>
  <c r="E145" i="4"/>
  <c r="I145" i="4" s="1"/>
  <c r="E388" i="4"/>
  <c r="I388" i="4" s="1"/>
  <c r="E309" i="4"/>
  <c r="I309" i="4" s="1"/>
  <c r="E61" i="4"/>
  <c r="I61" i="4" s="1"/>
  <c r="E54" i="4"/>
  <c r="I54" i="4" s="1"/>
  <c r="E118" i="4"/>
  <c r="I118" i="4" s="1"/>
  <c r="E182" i="4"/>
  <c r="I182" i="4" s="1"/>
  <c r="E246" i="4"/>
  <c r="I246" i="4" s="1"/>
  <c r="E11" i="4"/>
  <c r="I11" i="4" s="1"/>
  <c r="E76" i="4"/>
  <c r="I76" i="4" s="1"/>
  <c r="E139" i="4"/>
  <c r="I139" i="4" s="1"/>
  <c r="E203" i="4"/>
  <c r="I203" i="4" s="1"/>
  <c r="E268" i="4"/>
  <c r="I268" i="4" s="1"/>
  <c r="E330" i="4"/>
  <c r="I330" i="4" s="1"/>
  <c r="E56" i="4"/>
  <c r="I56" i="4" s="1"/>
  <c r="E120" i="4"/>
  <c r="I120" i="4" s="1"/>
  <c r="E185" i="4"/>
  <c r="I185" i="4" s="1"/>
  <c r="E249" i="4"/>
  <c r="I249" i="4" s="1"/>
  <c r="E312" i="4"/>
  <c r="I312" i="4" s="1"/>
  <c r="E382" i="4"/>
  <c r="I382" i="4" s="1"/>
  <c r="E297" i="4"/>
  <c r="I297" i="4" s="1"/>
  <c r="E149" i="4"/>
  <c r="I149" i="4" s="1"/>
  <c r="E345" i="4"/>
  <c r="I345" i="4" s="1"/>
  <c r="E9" i="4"/>
  <c r="I9" i="4" s="1"/>
  <c r="E346" i="4"/>
  <c r="I346" i="4" s="1"/>
  <c r="E285" i="4"/>
  <c r="I285" i="4" s="1"/>
  <c r="E156" i="4"/>
  <c r="I156" i="4" s="1"/>
  <c r="E28" i="4"/>
  <c r="I28" i="4" s="1"/>
  <c r="E241" i="4"/>
  <c r="I241" i="4" s="1"/>
  <c r="E111" i="4"/>
  <c r="I111" i="4" s="1"/>
  <c r="E281" i="4"/>
  <c r="I281" i="4" s="1"/>
  <c r="E154" i="4"/>
  <c r="I154" i="4" s="1"/>
  <c r="E45" i="4"/>
  <c r="I45" i="4" s="1"/>
  <c r="E53" i="4"/>
  <c r="I53" i="4" s="1"/>
  <c r="E305" i="4"/>
  <c r="I305" i="4" s="1"/>
  <c r="E386" i="4"/>
  <c r="I386" i="4" s="1"/>
  <c r="E217" i="4"/>
  <c r="I217" i="4" s="1"/>
  <c r="E334" i="4"/>
  <c r="I334" i="4" s="1"/>
  <c r="E204" i="4"/>
  <c r="I204" i="4" s="1"/>
  <c r="E75" i="4"/>
  <c r="I75" i="4" s="1"/>
  <c r="E287" i="4"/>
  <c r="I287" i="4" s="1"/>
  <c r="E159" i="4"/>
  <c r="I159" i="4" s="1"/>
  <c r="E31" i="4"/>
  <c r="I31" i="4" s="1"/>
  <c r="E202" i="4"/>
  <c r="I202" i="4" s="1"/>
  <c r="E74" i="4"/>
  <c r="I74" i="4" s="1"/>
  <c r="E1" i="4"/>
  <c r="I1" i="4" s="1"/>
  <c r="E313" i="4"/>
  <c r="I313" i="4" s="1"/>
  <c r="E391" i="4"/>
  <c r="I391" i="4" s="1"/>
  <c r="E265" i="4"/>
  <c r="I265" i="4" s="1"/>
  <c r="E321" i="4"/>
  <c r="I321" i="4" s="1"/>
  <c r="E192" i="4"/>
  <c r="I192" i="4" s="1"/>
  <c r="E64" i="4"/>
  <c r="I64" i="4" s="1"/>
  <c r="E278" i="4"/>
  <c r="I278" i="4" s="1"/>
  <c r="E147" i="4"/>
  <c r="I147" i="4" s="1"/>
  <c r="E19" i="4"/>
  <c r="I19" i="4" s="1"/>
  <c r="E13" i="4"/>
  <c r="I13" i="4" s="1"/>
  <c r="E113" i="4"/>
  <c r="I113" i="4" s="1"/>
  <c r="E378" i="4"/>
  <c r="I378" i="4" s="1"/>
  <c r="E283" i="4"/>
  <c r="I283" i="4" s="1"/>
  <c r="E29" i="4"/>
  <c r="I29" i="4" s="1"/>
  <c r="E326" i="4"/>
  <c r="I326" i="4" s="1"/>
  <c r="E97" i="4"/>
  <c r="I97" i="4" s="1"/>
  <c r="E374" i="4"/>
  <c r="I374" i="4" s="1"/>
  <c r="E269" i="4"/>
  <c r="I269" i="4" s="1"/>
  <c r="E2" i="4"/>
  <c r="I2" i="4" s="1"/>
  <c r="E66" i="4"/>
  <c r="I66" i="4" s="1"/>
  <c r="E130" i="4"/>
  <c r="I130" i="4" s="1"/>
  <c r="E194" i="4"/>
  <c r="I194" i="4" s="1"/>
  <c r="E259" i="4"/>
  <c r="I259" i="4" s="1"/>
  <c r="E23" i="4"/>
  <c r="I23" i="4" s="1"/>
  <c r="E87" i="4"/>
  <c r="I87" i="4" s="1"/>
  <c r="E151" i="4"/>
  <c r="I151" i="4" s="1"/>
  <c r="E215" i="4"/>
  <c r="I215" i="4" s="1"/>
  <c r="E277" i="4"/>
  <c r="I277" i="4" s="1"/>
  <c r="E4" i="4"/>
  <c r="I4" i="4" s="1"/>
  <c r="E68" i="4"/>
  <c r="I68" i="4" s="1"/>
  <c r="E132" i="4"/>
  <c r="I132" i="4" s="1"/>
  <c r="E196" i="4"/>
  <c r="I196" i="4" s="1"/>
  <c r="E260" i="4"/>
  <c r="I260" i="4" s="1"/>
  <c r="E324" i="4"/>
  <c r="I324" i="4" s="1"/>
  <c r="E372" i="4"/>
  <c r="I372" i="4" s="1"/>
  <c r="E248" i="4"/>
  <c r="I248" i="4" s="1"/>
  <c r="E317" i="4"/>
  <c r="I317" i="4" s="1"/>
  <c r="E82" i="4"/>
  <c r="I82" i="4" s="1"/>
  <c r="E369" i="4"/>
  <c r="I369" i="4" s="1"/>
  <c r="E252" i="4"/>
  <c r="I252" i="4" s="1"/>
  <c r="E6" i="4"/>
  <c r="I6" i="4" s="1"/>
  <c r="E71" i="4"/>
  <c r="I71" i="4" s="1"/>
  <c r="E134" i="4"/>
  <c r="I134" i="4" s="1"/>
  <c r="E198" i="4"/>
  <c r="I198" i="4" s="1"/>
  <c r="E261" i="4"/>
  <c r="I261" i="4" s="1"/>
  <c r="E27" i="4"/>
  <c r="I27" i="4" s="1"/>
  <c r="E91" i="4"/>
  <c r="I91" i="4" s="1"/>
  <c r="E155" i="4"/>
  <c r="I155" i="4" s="1"/>
  <c r="E218" i="4"/>
  <c r="I218" i="4" s="1"/>
  <c r="E284" i="4"/>
  <c r="I284" i="4" s="1"/>
  <c r="E8" i="4"/>
  <c r="I8" i="4" s="1"/>
  <c r="E72" i="4"/>
  <c r="I72" i="4" s="1"/>
  <c r="E136" i="4"/>
  <c r="I136" i="4" s="1"/>
  <c r="E200" i="4"/>
  <c r="I200" i="4" s="1"/>
  <c r="E264" i="4"/>
  <c r="I264" i="4" s="1"/>
  <c r="E329" i="4"/>
  <c r="I329" i="4" s="1"/>
  <c r="E364" i="4"/>
  <c r="I364" i="4" s="1"/>
  <c r="E233" i="4"/>
  <c r="I233" i="4" s="1"/>
  <c r="E213" i="4"/>
  <c r="I213" i="4" s="1"/>
  <c r="E361" i="4"/>
  <c r="I361" i="4" s="1"/>
  <c r="E89" i="4"/>
  <c r="I89" i="4" s="1"/>
  <c r="E379" i="4"/>
  <c r="I379" i="4" s="1"/>
  <c r="E253" i="4"/>
  <c r="I253" i="4" s="1"/>
  <c r="E124" i="4"/>
  <c r="I124" i="4" s="1"/>
  <c r="E335" i="4"/>
  <c r="I335" i="4" s="1"/>
  <c r="E207" i="4"/>
  <c r="I207" i="4" s="1"/>
  <c r="E79" i="4"/>
  <c r="I79" i="4" s="1"/>
  <c r="E250" i="4"/>
  <c r="I250" i="4" s="1"/>
  <c r="E122" i="4"/>
  <c r="I122" i="4" s="1"/>
  <c r="E301" i="4"/>
  <c r="I301" i="4" s="1"/>
  <c r="E117" i="4"/>
  <c r="I117" i="4" s="1"/>
  <c r="E337" i="4"/>
  <c r="I337" i="4" s="1"/>
  <c r="E371" i="4"/>
  <c r="I371" i="4" s="1"/>
  <c r="E322" i="4"/>
  <c r="I322" i="4" s="1"/>
  <c r="E299" i="4"/>
  <c r="I299" i="4" s="1"/>
  <c r="E171" i="4"/>
  <c r="I171" i="4" s="1"/>
  <c r="E44" i="4"/>
  <c r="I44" i="4" s="1"/>
  <c r="E257" i="4"/>
  <c r="I257" i="4" s="1"/>
  <c r="E127" i="4"/>
  <c r="I127" i="4" s="1"/>
  <c r="E298" i="4"/>
  <c r="I298" i="4" s="1"/>
  <c r="E170" i="4"/>
  <c r="I170" i="4" s="1"/>
  <c r="E25" i="4"/>
  <c r="I25" i="4" s="1"/>
  <c r="E255" i="4"/>
  <c r="I255" i="4" s="1"/>
  <c r="E341" i="4"/>
  <c r="I341" i="4" s="1"/>
  <c r="E385" i="4"/>
  <c r="I385" i="4" s="1"/>
  <c r="E342" i="4"/>
  <c r="I342" i="4" s="1"/>
  <c r="E286" i="4"/>
  <c r="I286" i="4" s="1"/>
  <c r="E160" i="4"/>
  <c r="I160" i="4" s="1"/>
  <c r="E32" i="4"/>
  <c r="I32" i="4" s="1"/>
  <c r="E243" i="4"/>
  <c r="I243" i="4" s="1"/>
  <c r="E115" i="4"/>
  <c r="I115" i="4" s="1"/>
  <c r="E288" i="4"/>
  <c r="I288" i="4" s="1"/>
  <c r="E302" i="4"/>
  <c r="I302" i="4" s="1"/>
  <c r="E49" i="4"/>
  <c r="I49" i="4" s="1"/>
  <c r="E362" i="4"/>
  <c r="I362" i="4" s="1"/>
  <c r="E222" i="4"/>
  <c r="I222" i="4" s="1"/>
  <c r="E14" i="4"/>
  <c r="I14" i="4" s="1"/>
  <c r="E289" i="4"/>
  <c r="I289" i="4" s="1"/>
  <c r="E33" i="4"/>
  <c r="I33" i="4" s="1"/>
  <c r="E360" i="4"/>
  <c r="I360" i="4" s="1"/>
  <c r="E205" i="4"/>
  <c r="I205" i="4" s="1"/>
  <c r="E18" i="4"/>
  <c r="I18" i="4" s="1"/>
  <c r="E81" i="4"/>
  <c r="I81" i="4" s="1"/>
  <c r="E146" i="4"/>
  <c r="I146" i="4" s="1"/>
  <c r="E210" i="4"/>
  <c r="I210" i="4" s="1"/>
  <c r="E274" i="4"/>
  <c r="I274" i="4" s="1"/>
  <c r="E39" i="4"/>
  <c r="I39" i="4" s="1"/>
  <c r="E103" i="4"/>
  <c r="I103" i="4" s="1"/>
  <c r="E167" i="4"/>
  <c r="I167" i="4" s="1"/>
  <c r="E230" i="4"/>
  <c r="I230" i="4" s="1"/>
  <c r="E295" i="4"/>
  <c r="I295" i="4" s="1"/>
  <c r="E20" i="4"/>
  <c r="I20" i="4" s="1"/>
  <c r="E84" i="4"/>
  <c r="I84" i="4" s="1"/>
  <c r="E148" i="4"/>
  <c r="I148" i="4" s="1"/>
  <c r="E212" i="4"/>
  <c r="I212" i="4" s="1"/>
  <c r="E276" i="4"/>
  <c r="I276" i="4" s="1"/>
  <c r="E376" i="4"/>
  <c r="I376" i="4" s="1"/>
  <c r="E353" i="4"/>
  <c r="I353" i="4" s="1"/>
  <c r="E184" i="4"/>
  <c r="I184" i="4" s="1"/>
  <c r="E272" i="4"/>
  <c r="I272" i="4" s="1"/>
  <c r="E17" i="4"/>
  <c r="I17" i="4" s="1"/>
  <c r="E355" i="4"/>
  <c r="I355" i="4" s="1"/>
  <c r="E189" i="4"/>
  <c r="I189" i="4" s="1"/>
  <c r="E22" i="4"/>
  <c r="I22" i="4" s="1"/>
  <c r="E86" i="4"/>
  <c r="I86" i="4" s="1"/>
  <c r="E150" i="4"/>
  <c r="I150" i="4" s="1"/>
  <c r="E214" i="4"/>
  <c r="I214" i="4" s="1"/>
  <c r="E275" i="4"/>
  <c r="I275" i="4" s="1"/>
  <c r="E42" i="4"/>
  <c r="I42" i="4" s="1"/>
  <c r="E107" i="4"/>
  <c r="I107" i="4" s="1"/>
  <c r="E172" i="4"/>
  <c r="I172" i="4" s="1"/>
  <c r="E235" i="4"/>
  <c r="I235" i="4" s="1"/>
  <c r="E300" i="4"/>
  <c r="I300" i="4" s="1"/>
  <c r="E24" i="4"/>
  <c r="I24" i="4" s="1"/>
  <c r="E88" i="4"/>
  <c r="I88" i="4" s="1"/>
  <c r="E152" i="4"/>
  <c r="I152" i="4" s="1"/>
  <c r="E216" i="4"/>
  <c r="I216" i="4" s="1"/>
  <c r="E279" i="4"/>
  <c r="I279" i="4" s="1"/>
  <c r="E366" i="4"/>
  <c r="I366" i="4" s="1"/>
  <c r="E350" i="4"/>
  <c r="I350" i="4" s="1"/>
  <c r="E21" i="4"/>
  <c r="I21" i="4" s="1"/>
  <c r="E280" i="4"/>
  <c r="I280" i="4" s="1"/>
  <c r="E377" i="4"/>
  <c r="I377" i="4" s="1"/>
  <c r="E169" i="4"/>
  <c r="I169" i="4" s="1"/>
  <c r="E352" i="4"/>
  <c r="I352" i="4" s="1"/>
  <c r="E220" i="4"/>
  <c r="I220" i="4" s="1"/>
  <c r="E92" i="4"/>
  <c r="I92" i="4" s="1"/>
  <c r="E303" i="4"/>
  <c r="I303" i="4" s="1"/>
  <c r="E175" i="4"/>
  <c r="I175" i="4" s="1"/>
  <c r="E48" i="4"/>
  <c r="I48" i="4" s="1"/>
  <c r="E219" i="4"/>
  <c r="I219" i="4" s="1"/>
  <c r="E90" i="4"/>
  <c r="I90" i="4" s="1"/>
  <c r="E383" i="4"/>
  <c r="I383" i="4" s="1"/>
  <c r="E181" i="4"/>
  <c r="I181" i="4" s="1"/>
  <c r="E354" i="4"/>
  <c r="I354" i="4" s="1"/>
  <c r="E41" i="4"/>
  <c r="I41" i="4" s="1"/>
  <c r="E365" i="4"/>
  <c r="I365" i="4" s="1"/>
  <c r="E266" i="4"/>
  <c r="I266" i="4" s="1"/>
  <c r="E140" i="4"/>
  <c r="I140" i="4" s="1"/>
  <c r="E12" i="4"/>
  <c r="I12" i="4" s="1"/>
  <c r="E223" i="4"/>
  <c r="I223" i="4" s="1"/>
  <c r="E95" i="4"/>
  <c r="I95" i="4" s="1"/>
  <c r="E267" i="4"/>
  <c r="I267" i="4" s="1"/>
  <c r="E138" i="4"/>
  <c r="I138" i="4" s="1"/>
  <c r="E173" i="4"/>
  <c r="I173" i="4" s="1"/>
  <c r="E197" i="4"/>
  <c r="I197" i="4" s="1"/>
  <c r="E357" i="4"/>
  <c r="I357" i="4" s="1"/>
  <c r="E73" i="4"/>
  <c r="I73" i="4" s="1"/>
  <c r="E373" i="4"/>
  <c r="I373" i="4" s="1"/>
  <c r="E256" i="4"/>
  <c r="I256" i="4" s="1"/>
  <c r="E128" i="4"/>
  <c r="I128" i="4" s="1"/>
  <c r="E339" i="4"/>
  <c r="I339" i="4" s="1"/>
  <c r="E211" i="4"/>
  <c r="I211" i="4" s="1"/>
  <c r="E83" i="4"/>
  <c r="I83" i="4" s="1"/>
  <c r="E254" i="4"/>
  <c r="I254" i="4" s="1"/>
  <c r="E126" i="4"/>
  <c r="I126" i="4" s="1"/>
  <c r="E237" i="4"/>
  <c r="I237" i="4" s="1"/>
  <c r="E367" i="4"/>
  <c r="I367" i="4" s="1"/>
  <c r="E158" i="4"/>
  <c r="I158" i="4" s="1"/>
  <c r="E395" i="4"/>
  <c r="I395" i="4" s="1"/>
  <c r="E400" i="4"/>
  <c r="I400" i="4" s="1"/>
  <c r="B397" i="3"/>
  <c r="A398" i="3"/>
  <c r="C397" i="3"/>
  <c r="D397" i="3" s="1"/>
  <c r="J397" i="3" s="1"/>
  <c r="F397" i="3"/>
  <c r="L3" i="4" l="1"/>
  <c r="L4" i="4"/>
  <c r="L9" i="4"/>
  <c r="L13" i="4"/>
  <c r="L17" i="4"/>
  <c r="L21" i="4"/>
  <c r="L25" i="4"/>
  <c r="L29" i="4"/>
  <c r="L33" i="4"/>
  <c r="L37" i="4"/>
  <c r="L41" i="4"/>
  <c r="L45" i="4"/>
  <c r="L49" i="4"/>
  <c r="L53" i="4"/>
  <c r="L57" i="4"/>
  <c r="L61" i="4"/>
  <c r="L65" i="4"/>
  <c r="L69" i="4"/>
  <c r="L73" i="4"/>
  <c r="L77" i="4"/>
  <c r="L81" i="4"/>
  <c r="L85" i="4"/>
  <c r="L89" i="4"/>
  <c r="L93" i="4"/>
  <c r="L97" i="4"/>
  <c r="L100" i="4"/>
  <c r="L1" i="4"/>
  <c r="L2" i="4"/>
  <c r="L10" i="4"/>
  <c r="L14" i="4"/>
  <c r="L18" i="4"/>
  <c r="L22" i="4"/>
  <c r="L26" i="4"/>
  <c r="L30" i="4"/>
  <c r="L34" i="4"/>
  <c r="L38" i="4"/>
  <c r="L42" i="4"/>
  <c r="L46" i="4"/>
  <c r="L50" i="4"/>
  <c r="L54" i="4"/>
  <c r="L58" i="4"/>
  <c r="L62" i="4"/>
  <c r="L66" i="4"/>
  <c r="L70" i="4"/>
  <c r="L74" i="4"/>
  <c r="L78" i="4"/>
  <c r="L82" i="4"/>
  <c r="L86" i="4"/>
  <c r="L90" i="4"/>
  <c r="L94" i="4"/>
  <c r="L98" i="4"/>
  <c r="L6" i="4"/>
  <c r="L7" i="4"/>
  <c r="L11" i="4"/>
  <c r="L15" i="4"/>
  <c r="L19" i="4"/>
  <c r="L23" i="4"/>
  <c r="L27" i="4"/>
  <c r="L31" i="4"/>
  <c r="L35" i="4"/>
  <c r="L39" i="4"/>
  <c r="L43" i="4"/>
  <c r="L47" i="4"/>
  <c r="L51" i="4"/>
  <c r="L55" i="4"/>
  <c r="L59" i="4"/>
  <c r="L63" i="4"/>
  <c r="L67" i="4"/>
  <c r="L71" i="4"/>
  <c r="L75" i="4"/>
  <c r="L79" i="4"/>
  <c r="L83" i="4"/>
  <c r="L87" i="4"/>
  <c r="L91" i="4"/>
  <c r="L95" i="4"/>
  <c r="L99" i="4"/>
  <c r="L96" i="4"/>
  <c r="L5" i="4"/>
  <c r="L8" i="4"/>
  <c r="L12" i="4"/>
  <c r="L16" i="4"/>
  <c r="L20" i="4"/>
  <c r="L24" i="4"/>
  <c r="L28" i="4"/>
  <c r="L32" i="4"/>
  <c r="L36" i="4"/>
  <c r="L40" i="4"/>
  <c r="L44" i="4"/>
  <c r="L48" i="4"/>
  <c r="L52" i="4"/>
  <c r="L56" i="4"/>
  <c r="L60" i="4"/>
  <c r="L64" i="4"/>
  <c r="L68" i="4"/>
  <c r="L72" i="4"/>
  <c r="L76" i="4"/>
  <c r="L80" i="4"/>
  <c r="L84" i="4"/>
  <c r="L88" i="4"/>
  <c r="L92" i="4"/>
  <c r="B398" i="3"/>
  <c r="A399" i="3"/>
  <c r="C398" i="3"/>
  <c r="D398" i="3" s="1"/>
  <c r="J398" i="3" s="1"/>
  <c r="F398" i="3"/>
  <c r="M71" i="4"/>
  <c r="M79" i="4"/>
  <c r="M58" i="4"/>
  <c r="M70" i="4"/>
  <c r="M85" i="4"/>
  <c r="M40" i="4"/>
  <c r="M46" i="4"/>
  <c r="M62" i="4"/>
  <c r="M44" i="4"/>
  <c r="M11" i="4"/>
  <c r="M8" i="4"/>
  <c r="M86" i="4"/>
  <c r="M21" i="4"/>
  <c r="M84" i="4"/>
  <c r="M60" i="4"/>
  <c r="M94" i="4"/>
  <c r="M6" i="4"/>
  <c r="M78" i="4"/>
  <c r="M61" i="4"/>
  <c r="M54" i="4"/>
  <c r="M50" i="4"/>
  <c r="M15" i="4"/>
  <c r="M82" i="4"/>
  <c r="M88" i="4"/>
  <c r="M47" i="4"/>
  <c r="M80" i="4"/>
  <c r="M77" i="4"/>
  <c r="M49" i="4"/>
  <c r="M42" i="4"/>
  <c r="M32" i="4"/>
  <c r="M68" i="4"/>
  <c r="M66" i="4"/>
  <c r="M98" i="4"/>
  <c r="M36" i="4"/>
  <c r="M91" i="4"/>
  <c r="M12" i="4"/>
  <c r="M51" i="4"/>
  <c r="M25" i="4"/>
  <c r="M18" i="4"/>
  <c r="M28" i="4"/>
  <c r="M35" i="4"/>
  <c r="M69" i="4"/>
  <c r="M2" i="4"/>
  <c r="M59" i="4"/>
  <c r="M52" i="4"/>
  <c r="M14" i="4"/>
  <c r="M13" i="4"/>
  <c r="M92" i="4"/>
  <c r="M100" i="4"/>
  <c r="M93" i="4"/>
  <c r="M95" i="4"/>
  <c r="M31" i="4"/>
  <c r="M9" i="4"/>
  <c r="M24" i="4"/>
  <c r="M27" i="4"/>
  <c r="M22" i="4"/>
  <c r="M57" i="4"/>
  <c r="M30" i="4"/>
  <c r="M5" i="4"/>
  <c r="M45" i="4"/>
  <c r="M38" i="4"/>
  <c r="M41" i="4"/>
  <c r="M37" i="4"/>
  <c r="M53" i="4"/>
  <c r="M29" i="4"/>
  <c r="M76" i="4"/>
  <c r="M20" i="4"/>
  <c r="M43" i="4"/>
  <c r="M83" i="4"/>
  <c r="M73" i="4"/>
  <c r="M19" i="4"/>
  <c r="M89" i="4"/>
  <c r="M56" i="4"/>
  <c r="M63" i="4"/>
  <c r="M34" i="4"/>
  <c r="M72" i="4"/>
  <c r="M10" i="4"/>
  <c r="M67" i="4"/>
  <c r="M81" i="4"/>
  <c r="M99" i="4"/>
  <c r="M75" i="4"/>
  <c r="M4" i="4"/>
  <c r="M1" i="4"/>
  <c r="M3" i="4"/>
  <c r="M17" i="4"/>
  <c r="M33" i="4"/>
  <c r="M65" i="4"/>
  <c r="M97" i="4"/>
  <c r="M26" i="4"/>
  <c r="M7" i="4"/>
  <c r="M55" i="4"/>
  <c r="M16" i="4"/>
  <c r="M74" i="4"/>
  <c r="M96" i="4"/>
  <c r="M90" i="4"/>
  <c r="M39" i="4"/>
  <c r="M87" i="4"/>
  <c r="M64" i="4"/>
  <c r="M23" i="4"/>
  <c r="M48" i="4"/>
  <c r="U28" i="1" l="1"/>
  <c r="U35" i="1"/>
  <c r="U38" i="1"/>
  <c r="U45" i="1"/>
  <c r="U40" i="1"/>
  <c r="U48" i="1"/>
  <c r="U32" i="1"/>
  <c r="U16" i="1"/>
  <c r="U55" i="1"/>
  <c r="U39" i="1"/>
  <c r="U23" i="1"/>
  <c r="U10" i="1"/>
  <c r="U58" i="1"/>
  <c r="U42" i="1"/>
  <c r="U26" i="1"/>
  <c r="U6" i="1"/>
  <c r="U49" i="1"/>
  <c r="U33" i="1"/>
  <c r="U17" i="1"/>
  <c r="U44" i="1"/>
  <c r="U51" i="1"/>
  <c r="U54" i="1"/>
  <c r="U5" i="1"/>
  <c r="U61" i="1"/>
  <c r="U13" i="1"/>
  <c r="U56" i="1"/>
  <c r="U9" i="1"/>
  <c r="U63" i="1"/>
  <c r="U47" i="1"/>
  <c r="U31" i="1"/>
  <c r="U15" i="1"/>
  <c r="U50" i="1"/>
  <c r="U34" i="1"/>
  <c r="U18" i="1"/>
  <c r="U57" i="1"/>
  <c r="U41" i="1"/>
  <c r="U25" i="1"/>
  <c r="U8" i="1"/>
  <c r="U60" i="1"/>
  <c r="U12" i="1"/>
  <c r="U19" i="1"/>
  <c r="U22" i="1"/>
  <c r="U29" i="1"/>
  <c r="U24" i="1"/>
  <c r="U52" i="1"/>
  <c r="U36" i="1"/>
  <c r="U20" i="1"/>
  <c r="U59" i="1"/>
  <c r="U43" i="1"/>
  <c r="U27" i="1"/>
  <c r="U11" i="1"/>
  <c r="U62" i="1"/>
  <c r="U46" i="1"/>
  <c r="U30" i="1"/>
  <c r="U14" i="1"/>
  <c r="U53" i="1"/>
  <c r="U37" i="1"/>
  <c r="U21" i="1"/>
  <c r="U7" i="1"/>
  <c r="R28" i="1"/>
  <c r="R35" i="1"/>
  <c r="R38" i="1"/>
  <c r="R45" i="1"/>
  <c r="R40" i="1"/>
  <c r="R48" i="1"/>
  <c r="R32" i="1"/>
  <c r="R16" i="1"/>
  <c r="R55" i="1"/>
  <c r="R39" i="1"/>
  <c r="R23" i="1"/>
  <c r="R10" i="1"/>
  <c r="R58" i="1"/>
  <c r="R42" i="1"/>
  <c r="R26" i="1"/>
  <c r="R6" i="1"/>
  <c r="R49" i="1"/>
  <c r="R33" i="1"/>
  <c r="R17" i="1"/>
  <c r="R44" i="1"/>
  <c r="R51" i="1"/>
  <c r="R54" i="1"/>
  <c r="R5" i="1"/>
  <c r="R61" i="1"/>
  <c r="R13" i="1"/>
  <c r="R56" i="1"/>
  <c r="R9" i="1"/>
  <c r="R63" i="1"/>
  <c r="R47" i="1"/>
  <c r="R31" i="1"/>
  <c r="R15" i="1"/>
  <c r="R50" i="1"/>
  <c r="R34" i="1"/>
  <c r="R18" i="1"/>
  <c r="R57" i="1"/>
  <c r="R41" i="1"/>
  <c r="R25" i="1"/>
  <c r="R8" i="1"/>
  <c r="R60" i="1"/>
  <c r="R12" i="1"/>
  <c r="R19" i="1"/>
  <c r="R22" i="1"/>
  <c r="R29" i="1"/>
  <c r="R24" i="1"/>
  <c r="R52" i="1"/>
  <c r="R36" i="1"/>
  <c r="R20" i="1"/>
  <c r="R59" i="1"/>
  <c r="R43" i="1"/>
  <c r="R27" i="1"/>
  <c r="R11" i="1"/>
  <c r="R62" i="1"/>
  <c r="R46" i="1"/>
  <c r="R30" i="1"/>
  <c r="R14" i="1"/>
  <c r="R53" i="1"/>
  <c r="R37" i="1"/>
  <c r="R21" i="1"/>
  <c r="R7" i="1"/>
  <c r="B399" i="3"/>
  <c r="A400" i="3"/>
  <c r="B400" i="3" s="1"/>
  <c r="C399" i="3"/>
  <c r="D399" i="3" s="1"/>
  <c r="J399" i="3" s="1"/>
  <c r="AF56" i="1"/>
  <c r="AE39" i="1"/>
  <c r="AE42" i="1"/>
  <c r="AC42" i="1"/>
  <c r="AA8" i="1"/>
  <c r="W39" i="1"/>
  <c r="Y30" i="1"/>
  <c r="AE27" i="1"/>
  <c r="Y39" i="1"/>
  <c r="AF42" i="1"/>
  <c r="W54" i="1"/>
  <c r="AC27" i="1"/>
  <c r="Y33" i="1"/>
  <c r="W35" i="1"/>
  <c r="Y22" i="1"/>
  <c r="AA30" i="1"/>
  <c r="AE8" i="1"/>
  <c r="AE25" i="1"/>
  <c r="AC21" i="1"/>
  <c r="AA33" i="1"/>
  <c r="AF54" i="1"/>
  <c r="AC56" i="1"/>
  <c r="AF21" i="1"/>
  <c r="AE21" i="1"/>
  <c r="AA21" i="1"/>
  <c r="Y42" i="1"/>
  <c r="AE18" i="1"/>
  <c r="W31" i="1"/>
  <c r="AC54" i="1"/>
  <c r="Y21" i="1"/>
  <c r="AE36" i="1"/>
  <c r="Y8" i="1"/>
  <c r="AD35" i="1"/>
  <c r="AD36" i="1"/>
  <c r="AA27" i="1"/>
  <c r="AD29" i="1"/>
  <c r="AE33" i="1"/>
  <c r="Y26" i="1"/>
  <c r="W56" i="1"/>
  <c r="Y23" i="1"/>
  <c r="AE22" i="1"/>
  <c r="Y58" i="1"/>
  <c r="Y48" i="1"/>
  <c r="AF27" i="1"/>
  <c r="Y54" i="1"/>
  <c r="AC34" i="1"/>
  <c r="AA51" i="1"/>
  <c r="AA9" i="1"/>
  <c r="AD14" i="1"/>
  <c r="AD18" i="1"/>
  <c r="Y6" i="1"/>
  <c r="AE48" i="1"/>
  <c r="W33" i="1"/>
  <c r="AE31" i="1"/>
  <c r="AD31" i="1"/>
  <c r="AD42" i="1"/>
  <c r="AC36" i="1"/>
  <c r="AE17" i="1"/>
  <c r="W7" i="1"/>
  <c r="W10" i="1"/>
  <c r="Y36" i="1"/>
  <c r="AF18" i="1"/>
  <c r="AC39" i="1"/>
  <c r="AF35" i="1"/>
  <c r="W22" i="1"/>
  <c r="AF33" i="1"/>
  <c r="AD39" i="1"/>
  <c r="AC22" i="1"/>
  <c r="AD30" i="1"/>
  <c r="AF39" i="1"/>
  <c r="AC31" i="1"/>
  <c r="AF48" i="1"/>
  <c r="AE23" i="1"/>
  <c r="AC30" i="1"/>
  <c r="AF22" i="1"/>
  <c r="AE30" i="1"/>
  <c r="AD24" i="1"/>
  <c r="Y9" i="1"/>
  <c r="W18" i="1"/>
  <c r="AE56" i="1"/>
  <c r="AF46" i="1"/>
  <c r="AC14" i="1"/>
  <c r="AC18" i="1"/>
  <c r="AD27" i="1"/>
  <c r="W47" i="1"/>
  <c r="AE16" i="1"/>
  <c r="AD28" i="1"/>
  <c r="AF31" i="1"/>
  <c r="AC8" i="1"/>
  <c r="AD21" i="1"/>
  <c r="AC48" i="1"/>
  <c r="W8" i="1"/>
  <c r="AA19" i="1"/>
  <c r="AE52" i="1"/>
  <c r="AD48" i="1"/>
  <c r="AD55" i="1"/>
  <c r="AD22" i="1"/>
  <c r="Y27" i="1"/>
  <c r="W30" i="1"/>
  <c r="AC35" i="1"/>
  <c r="Y35" i="1"/>
  <c r="AA56" i="1"/>
  <c r="AF37" i="1"/>
  <c r="W21" i="1"/>
  <c r="AA54" i="1"/>
  <c r="AF43" i="1"/>
  <c r="W27" i="1"/>
  <c r="AF8" i="1"/>
  <c r="AF38" i="1"/>
  <c r="W42" i="1"/>
  <c r="AC33" i="1"/>
  <c r="AA31" i="1"/>
  <c r="Y49" i="1"/>
  <c r="AF36" i="1"/>
  <c r="W26" i="1"/>
  <c r="AF30" i="1"/>
  <c r="Y18" i="1"/>
  <c r="AE20" i="1"/>
  <c r="AF13" i="1"/>
  <c r="Y32" i="1"/>
  <c r="AD54" i="1"/>
  <c r="AD5" i="1"/>
  <c r="AD56" i="1"/>
  <c r="W48" i="1"/>
  <c r="W36" i="1"/>
  <c r="Y56" i="1"/>
  <c r="AD33" i="1"/>
  <c r="Y47" i="1"/>
  <c r="AD11" i="1"/>
  <c r="AC28" i="1"/>
  <c r="AA18" i="1"/>
  <c r="AA36" i="1"/>
  <c r="AF60" i="1"/>
  <c r="Y40" i="1"/>
  <c r="AE35" i="1"/>
  <c r="AE5" i="1"/>
  <c r="AA22" i="1"/>
  <c r="AA35" i="1"/>
  <c r="AF17" i="1"/>
  <c r="AF45" i="1"/>
  <c r="AC7" i="1"/>
  <c r="AD53" i="1"/>
  <c r="Y38" i="1"/>
  <c r="AF23" i="1"/>
  <c r="Y15" i="1"/>
  <c r="AC57" i="1"/>
  <c r="AE29" i="1"/>
  <c r="AD41" i="1"/>
  <c r="Y59" i="1"/>
  <c r="AA44" i="1"/>
  <c r="Y61" i="1"/>
  <c r="W63" i="1"/>
  <c r="AF50" i="1"/>
  <c r="AD12" i="1"/>
  <c r="Y62" i="1"/>
  <c r="AA11" i="1"/>
  <c r="Y24" i="1"/>
  <c r="C400" i="3" l="1"/>
  <c r="D400" i="3" s="1"/>
  <c r="J400" i="3" s="1"/>
  <c r="F399" i="3"/>
  <c r="F400" i="3"/>
  <c r="AD44" i="1"/>
  <c r="AC49" i="1"/>
  <c r="AC63" i="1"/>
  <c r="Y55" i="1"/>
  <c r="AC24" i="1"/>
  <c r="Y53" i="1"/>
  <c r="AA61" i="1"/>
  <c r="AF51" i="1"/>
  <c r="AA37" i="1"/>
  <c r="AC46" i="1"/>
  <c r="AA12" i="1"/>
  <c r="AF32" i="1"/>
  <c r="AA55" i="1"/>
  <c r="W23" i="1"/>
  <c r="AD6" i="1"/>
  <c r="AC41" i="1"/>
  <c r="AE62" i="1"/>
  <c r="Y13" i="1"/>
  <c r="AA17" i="1"/>
  <c r="W41" i="1"/>
  <c r="Y16" i="1"/>
  <c r="AE24" i="1"/>
  <c r="Y63" i="1"/>
  <c r="AE26" i="1"/>
  <c r="AE46" i="1"/>
  <c r="AD20" i="1"/>
  <c r="AC50" i="1"/>
  <c r="AF58" i="1"/>
  <c r="AE41" i="1"/>
  <c r="AF19" i="1"/>
  <c r="W15" i="1"/>
  <c r="Y5" i="1"/>
  <c r="W14" i="1"/>
  <c r="AC53" i="1"/>
  <c r="AA40" i="1"/>
  <c r="AF16" i="1"/>
  <c r="AE37" i="1"/>
  <c r="AE59" i="1"/>
  <c r="W17" i="1"/>
  <c r="W5" i="1"/>
  <c r="AD45" i="1"/>
  <c r="AF12" i="1"/>
  <c r="AD38" i="1"/>
  <c r="Y51" i="1"/>
  <c r="AE51" i="1"/>
  <c r="Y11" i="1"/>
  <c r="AC52" i="1"/>
  <c r="AC23" i="1"/>
  <c r="AE15" i="1"/>
  <c r="AA58" i="1"/>
  <c r="AD43" i="1"/>
  <c r="AE57" i="1"/>
  <c r="AC11" i="1"/>
  <c r="AC51" i="1"/>
  <c r="AD26" i="1"/>
  <c r="AC5" i="1"/>
  <c r="Y46" i="1"/>
  <c r="AC26" i="1"/>
  <c r="AD61" i="1"/>
  <c r="AA28" i="1"/>
  <c r="AF7" i="1"/>
  <c r="AC12" i="1"/>
  <c r="W9" i="1"/>
  <c r="AF24" i="1"/>
  <c r="AE11" i="1"/>
  <c r="Y17" i="1"/>
  <c r="AF11" i="1"/>
  <c r="AA43" i="1"/>
  <c r="AD46" i="1"/>
  <c r="AA10" i="1"/>
  <c r="Y10" i="1"/>
  <c r="AF44" i="1"/>
  <c r="AE63" i="1"/>
  <c r="AD34" i="1"/>
  <c r="AE47" i="1"/>
  <c r="AE53" i="1"/>
  <c r="AF25" i="1"/>
  <c r="AC45" i="1"/>
  <c r="AF40" i="1"/>
  <c r="AC40" i="1"/>
  <c r="AE12" i="1"/>
  <c r="W16" i="1"/>
  <c r="AC47" i="1"/>
  <c r="Y52" i="1"/>
  <c r="Y7" i="1"/>
  <c r="AD10" i="1"/>
  <c r="AC6" i="1"/>
  <c r="AC10" i="1"/>
  <c r="AA14" i="1"/>
  <c r="AD17" i="1"/>
  <c r="AA26" i="1"/>
  <c r="AC60" i="1"/>
  <c r="AD52" i="1"/>
  <c r="AA48" i="1"/>
  <c r="W53" i="1"/>
  <c r="AD32" i="1"/>
  <c r="Y45" i="1"/>
  <c r="AA60" i="1"/>
  <c r="AE40" i="1"/>
  <c r="AA47" i="1"/>
  <c r="AA23" i="1"/>
  <c r="W24" i="1"/>
  <c r="AF28" i="1"/>
  <c r="AA39" i="1"/>
  <c r="AD59" i="1"/>
  <c r="AA59" i="1"/>
  <c r="AD51" i="1"/>
  <c r="AA5" i="1"/>
  <c r="AC20" i="1"/>
  <c r="W32" i="1"/>
  <c r="AF29" i="1"/>
  <c r="AA20" i="1"/>
  <c r="AF62" i="1"/>
  <c r="AA15" i="1"/>
  <c r="AE54" i="1"/>
  <c r="AA62" i="1"/>
  <c r="AA50" i="1"/>
  <c r="W44" i="1"/>
  <c r="AA13" i="1"/>
  <c r="AD15" i="1"/>
  <c r="AE55" i="1"/>
  <c r="AF9" i="1"/>
  <c r="W37" i="1"/>
  <c r="W46" i="1"/>
  <c r="Y44" i="1"/>
  <c r="AA45" i="1"/>
  <c r="AA32" i="1"/>
  <c r="AE45" i="1"/>
  <c r="AA7" i="1"/>
  <c r="AA38" i="1"/>
  <c r="AC62" i="1"/>
  <c r="Y41" i="1"/>
  <c r="Y50" i="1"/>
  <c r="AD8" i="1"/>
  <c r="AE6" i="1"/>
  <c r="AD62" i="1"/>
  <c r="AF5" i="1"/>
  <c r="AD13" i="1"/>
  <c r="W29" i="1"/>
  <c r="AF41" i="1"/>
  <c r="AA6" i="1"/>
  <c r="AC32" i="1"/>
  <c r="AA41" i="1"/>
  <c r="AC13" i="1"/>
  <c r="AA57" i="1"/>
  <c r="AE10" i="1"/>
  <c r="AE32" i="1"/>
  <c r="AE34" i="1"/>
  <c r="AF14" i="1"/>
  <c r="AE19" i="1"/>
  <c r="W40" i="1"/>
  <c r="AF15" i="1"/>
  <c r="W51" i="1"/>
  <c r="AD25" i="1"/>
  <c r="W59" i="1"/>
  <c r="AE28" i="1"/>
  <c r="AA42" i="1"/>
  <c r="AE61" i="1"/>
  <c r="W34" i="1"/>
  <c r="W6" i="1"/>
  <c r="AC37" i="1"/>
  <c r="W49" i="1"/>
  <c r="AE14" i="1"/>
  <c r="W45" i="1"/>
  <c r="Y28" i="1"/>
  <c r="AD37" i="1"/>
  <c r="AE9" i="1"/>
  <c r="AD7" i="1"/>
  <c r="W52" i="1"/>
  <c r="AA16" i="1"/>
  <c r="W19" i="1"/>
  <c r="Y14" i="1"/>
  <c r="AA53" i="1"/>
  <c r="AE60" i="1"/>
  <c r="AE7" i="1"/>
  <c r="Y12" i="1"/>
  <c r="AD9" i="1"/>
  <c r="AF49" i="1"/>
  <c r="AC16" i="1"/>
  <c r="AC25" i="1"/>
  <c r="AE43" i="1"/>
  <c r="W13" i="1"/>
  <c r="AE58" i="1"/>
  <c r="AF6" i="1"/>
  <c r="AF53" i="1"/>
  <c r="AC58" i="1"/>
  <c r="AE13" i="1"/>
  <c r="AF59" i="1"/>
  <c r="Y29" i="1"/>
  <c r="W55" i="1"/>
  <c r="AF61" i="1"/>
  <c r="AE38" i="1"/>
  <c r="W57" i="1"/>
  <c r="W58" i="1"/>
  <c r="AF10" i="1"/>
  <c r="AC44" i="1"/>
  <c r="AE49" i="1"/>
  <c r="Y19" i="1"/>
  <c r="AD49" i="1"/>
  <c r="Y60" i="1"/>
  <c r="AF20" i="1"/>
  <c r="W50" i="1"/>
  <c r="Y34" i="1"/>
  <c r="AE44" i="1"/>
  <c r="AC38" i="1"/>
  <c r="AD63" i="1"/>
  <c r="AC15" i="1"/>
  <c r="AC29" i="1"/>
  <c r="AA34" i="1"/>
  <c r="Y31" i="1"/>
  <c r="AC59" i="1"/>
  <c r="W28" i="1"/>
  <c r="W38" i="1"/>
  <c r="AC19" i="1"/>
  <c r="Y37" i="1"/>
  <c r="W62" i="1"/>
  <c r="AC55" i="1"/>
  <c r="W11" i="1"/>
  <c r="AD23" i="1"/>
  <c r="AA52" i="1"/>
  <c r="W61" i="1"/>
  <c r="AE50" i="1"/>
  <c r="AF52" i="1"/>
  <c r="AA24" i="1"/>
  <c r="AA25" i="1"/>
  <c r="AC61" i="1"/>
  <c r="AD50" i="1"/>
  <c r="AC17" i="1"/>
  <c r="AA29" i="1"/>
  <c r="AF55" i="1"/>
  <c r="Y25" i="1"/>
  <c r="AF63" i="1"/>
  <c r="AD58" i="1"/>
  <c r="Y57" i="1"/>
  <c r="AA46" i="1"/>
  <c r="W25" i="1"/>
  <c r="AA63" i="1"/>
  <c r="Y20" i="1"/>
  <c r="AF47" i="1"/>
  <c r="AA49" i="1"/>
  <c r="AD40" i="1"/>
  <c r="AD19" i="1"/>
  <c r="AF34" i="1"/>
  <c r="Y43" i="1"/>
  <c r="AD57" i="1"/>
  <c r="AD16" i="1"/>
  <c r="AC43" i="1"/>
  <c r="AC9" i="1"/>
  <c r="W43" i="1"/>
  <c r="AD47" i="1"/>
  <c r="AF57" i="1"/>
  <c r="AD60" i="1"/>
  <c r="W20" i="1"/>
  <c r="W60" i="1"/>
  <c r="AF26" i="1"/>
  <c r="W12" i="1"/>
  <c r="E397" i="3" l="1"/>
  <c r="I397" i="3" s="1"/>
  <c r="E13" i="3"/>
  <c r="I13" i="3" s="1"/>
  <c r="E29" i="3"/>
  <c r="I29" i="3" s="1"/>
  <c r="E45" i="3"/>
  <c r="I45" i="3" s="1"/>
  <c r="E61" i="3"/>
  <c r="I61" i="3" s="1"/>
  <c r="E77" i="3"/>
  <c r="I77" i="3" s="1"/>
  <c r="E93" i="3"/>
  <c r="I93" i="3" s="1"/>
  <c r="E109" i="3"/>
  <c r="I109" i="3" s="1"/>
  <c r="E125" i="3"/>
  <c r="I125" i="3" s="1"/>
  <c r="E141" i="3"/>
  <c r="I141" i="3" s="1"/>
  <c r="E157" i="3"/>
  <c r="I157" i="3" s="1"/>
  <c r="E173" i="3"/>
  <c r="I173" i="3" s="1"/>
  <c r="E189" i="3"/>
  <c r="I189" i="3" s="1"/>
  <c r="E205" i="3"/>
  <c r="I205" i="3" s="1"/>
  <c r="E221" i="3"/>
  <c r="I221" i="3" s="1"/>
  <c r="E237" i="3"/>
  <c r="I237" i="3" s="1"/>
  <c r="E252" i="3"/>
  <c r="I252" i="3" s="1"/>
  <c r="E269" i="3"/>
  <c r="I269" i="3" s="1"/>
  <c r="E286" i="3"/>
  <c r="I286" i="3" s="1"/>
  <c r="E301" i="3"/>
  <c r="I301" i="3" s="1"/>
  <c r="E317" i="3"/>
  <c r="I317" i="3" s="1"/>
  <c r="E334" i="3"/>
  <c r="I334" i="3" s="1"/>
  <c r="E10" i="3"/>
  <c r="I10" i="3" s="1"/>
  <c r="E26" i="3"/>
  <c r="I26" i="3" s="1"/>
  <c r="E42" i="3"/>
  <c r="I42" i="3" s="1"/>
  <c r="E58" i="3"/>
  <c r="I58" i="3" s="1"/>
  <c r="E74" i="3"/>
  <c r="I74" i="3" s="1"/>
  <c r="E90" i="3"/>
  <c r="I90" i="3" s="1"/>
  <c r="E106" i="3"/>
  <c r="I106" i="3" s="1"/>
  <c r="E122" i="3"/>
  <c r="I122" i="3" s="1"/>
  <c r="E138" i="3"/>
  <c r="I138" i="3" s="1"/>
  <c r="E154" i="3"/>
  <c r="I154" i="3" s="1"/>
  <c r="E3" i="3"/>
  <c r="I3" i="3" s="1"/>
  <c r="E19" i="3"/>
  <c r="I19" i="3" s="1"/>
  <c r="E35" i="3"/>
  <c r="I35" i="3" s="1"/>
  <c r="E51" i="3"/>
  <c r="I51" i="3" s="1"/>
  <c r="E67" i="3"/>
  <c r="I67" i="3" s="1"/>
  <c r="E83" i="3"/>
  <c r="I83" i="3" s="1"/>
  <c r="E99" i="3"/>
  <c r="I99" i="3" s="1"/>
  <c r="E115" i="3"/>
  <c r="I115" i="3" s="1"/>
  <c r="E131" i="3"/>
  <c r="I131" i="3" s="1"/>
  <c r="E147" i="3"/>
  <c r="I147" i="3" s="1"/>
  <c r="E163" i="3"/>
  <c r="I163" i="3" s="1"/>
  <c r="E179" i="3"/>
  <c r="I179" i="3" s="1"/>
  <c r="E195" i="3"/>
  <c r="I195" i="3" s="1"/>
  <c r="E211" i="3"/>
  <c r="I211" i="3" s="1"/>
  <c r="E227" i="3"/>
  <c r="I227" i="3" s="1"/>
  <c r="E242" i="3"/>
  <c r="I242" i="3" s="1"/>
  <c r="E259" i="3"/>
  <c r="I259" i="3" s="1"/>
  <c r="E275" i="3"/>
  <c r="I275" i="3" s="1"/>
  <c r="E291" i="3"/>
  <c r="I291" i="3" s="1"/>
  <c r="E308" i="3"/>
  <c r="I308" i="3" s="1"/>
  <c r="E324" i="3"/>
  <c r="I324" i="3" s="1"/>
  <c r="E340" i="3"/>
  <c r="I340" i="3" s="1"/>
  <c r="E16" i="3"/>
  <c r="I16" i="3" s="1"/>
  <c r="E32" i="3"/>
  <c r="I32" i="3" s="1"/>
  <c r="E48" i="3"/>
  <c r="I48" i="3" s="1"/>
  <c r="E64" i="3"/>
  <c r="I64" i="3" s="1"/>
  <c r="E80" i="3"/>
  <c r="I80" i="3" s="1"/>
  <c r="E96" i="3"/>
  <c r="I96" i="3" s="1"/>
  <c r="E112" i="3"/>
  <c r="I112" i="3" s="1"/>
  <c r="E128" i="3"/>
  <c r="I128" i="3" s="1"/>
  <c r="E144" i="3"/>
  <c r="I144" i="3" s="1"/>
  <c r="E160" i="3"/>
  <c r="I160" i="3" s="1"/>
  <c r="E176" i="3"/>
  <c r="I176" i="3" s="1"/>
  <c r="E192" i="3"/>
  <c r="I192" i="3" s="1"/>
  <c r="E208" i="3"/>
  <c r="I208" i="3" s="1"/>
  <c r="E224" i="3"/>
  <c r="I224" i="3" s="1"/>
  <c r="E243" i="3"/>
  <c r="I243" i="3" s="1"/>
  <c r="E186" i="3"/>
  <c r="I186" i="3" s="1"/>
  <c r="E249" i="3"/>
  <c r="I249" i="3" s="1"/>
  <c r="E283" i="3"/>
  <c r="I283" i="3" s="1"/>
  <c r="E315" i="3"/>
  <c r="I315" i="3" s="1"/>
  <c r="E341" i="3"/>
  <c r="I341" i="3" s="1"/>
  <c r="E358" i="3"/>
  <c r="I358" i="3" s="1"/>
  <c r="E377" i="3"/>
  <c r="I377" i="3" s="1"/>
  <c r="E393" i="3"/>
  <c r="I393" i="3" s="1"/>
  <c r="E347" i="3"/>
  <c r="I347" i="3" s="1"/>
  <c r="E372" i="3"/>
  <c r="I372" i="3" s="1"/>
  <c r="E190" i="3"/>
  <c r="I190" i="3" s="1"/>
  <c r="E253" i="3"/>
  <c r="I253" i="3" s="1"/>
  <c r="E282" i="3"/>
  <c r="I282" i="3" s="1"/>
  <c r="E318" i="3"/>
  <c r="I318" i="3" s="1"/>
  <c r="E368" i="3"/>
  <c r="I368" i="3" s="1"/>
  <c r="E210" i="3"/>
  <c r="I210" i="3" s="1"/>
  <c r="E1" i="3"/>
  <c r="I1" i="3" s="1"/>
  <c r="E17" i="3"/>
  <c r="I17" i="3" s="1"/>
  <c r="E33" i="3"/>
  <c r="I33" i="3" s="1"/>
  <c r="E49" i="3"/>
  <c r="I49" i="3" s="1"/>
  <c r="E65" i="3"/>
  <c r="I65" i="3" s="1"/>
  <c r="E81" i="3"/>
  <c r="I81" i="3" s="1"/>
  <c r="E97" i="3"/>
  <c r="I97" i="3" s="1"/>
  <c r="E113" i="3"/>
  <c r="I113" i="3" s="1"/>
  <c r="E129" i="3"/>
  <c r="I129" i="3" s="1"/>
  <c r="E145" i="3"/>
  <c r="I145" i="3" s="1"/>
  <c r="E161" i="3"/>
  <c r="I161" i="3" s="1"/>
  <c r="E177" i="3"/>
  <c r="I177" i="3" s="1"/>
  <c r="E193" i="3"/>
  <c r="I193" i="3" s="1"/>
  <c r="E209" i="3"/>
  <c r="I209" i="3" s="1"/>
  <c r="E225" i="3"/>
  <c r="I225" i="3" s="1"/>
  <c r="E240" i="3"/>
  <c r="I240" i="3" s="1"/>
  <c r="E256" i="3"/>
  <c r="I256" i="3" s="1"/>
  <c r="E273" i="3"/>
  <c r="I273" i="3" s="1"/>
  <c r="E288" i="3"/>
  <c r="I288" i="3" s="1"/>
  <c r="E306" i="3"/>
  <c r="I306" i="3" s="1"/>
  <c r="E321" i="3"/>
  <c r="I321" i="3" s="1"/>
  <c r="E337" i="3"/>
  <c r="I337" i="3" s="1"/>
  <c r="E14" i="3"/>
  <c r="I14" i="3" s="1"/>
  <c r="E30" i="3"/>
  <c r="I30" i="3" s="1"/>
  <c r="E46" i="3"/>
  <c r="I46" i="3" s="1"/>
  <c r="E62" i="3"/>
  <c r="I62" i="3" s="1"/>
  <c r="E78" i="3"/>
  <c r="I78" i="3" s="1"/>
  <c r="E94" i="3"/>
  <c r="I94" i="3" s="1"/>
  <c r="E110" i="3"/>
  <c r="I110" i="3" s="1"/>
  <c r="E126" i="3"/>
  <c r="I126" i="3" s="1"/>
  <c r="E142" i="3"/>
  <c r="I142" i="3" s="1"/>
  <c r="E158" i="3"/>
  <c r="I158" i="3" s="1"/>
  <c r="E7" i="3"/>
  <c r="I7" i="3" s="1"/>
  <c r="E23" i="3"/>
  <c r="I23" i="3" s="1"/>
  <c r="E39" i="3"/>
  <c r="I39" i="3" s="1"/>
  <c r="E55" i="3"/>
  <c r="I55" i="3" s="1"/>
  <c r="E71" i="3"/>
  <c r="I71" i="3" s="1"/>
  <c r="E87" i="3"/>
  <c r="I87" i="3" s="1"/>
  <c r="E103" i="3"/>
  <c r="I103" i="3" s="1"/>
  <c r="E119" i="3"/>
  <c r="I119" i="3" s="1"/>
  <c r="E5" i="3"/>
  <c r="I5" i="3" s="1"/>
  <c r="E21" i="3"/>
  <c r="I21" i="3" s="1"/>
  <c r="E37" i="3"/>
  <c r="I37" i="3" s="1"/>
  <c r="E53" i="3"/>
  <c r="I53" i="3" s="1"/>
  <c r="E69" i="3"/>
  <c r="I69" i="3" s="1"/>
  <c r="E85" i="3"/>
  <c r="I85" i="3" s="1"/>
  <c r="E101" i="3"/>
  <c r="I101" i="3" s="1"/>
  <c r="E117" i="3"/>
  <c r="I117" i="3" s="1"/>
  <c r="E133" i="3"/>
  <c r="I133" i="3" s="1"/>
  <c r="E149" i="3"/>
  <c r="I149" i="3" s="1"/>
  <c r="E165" i="3"/>
  <c r="I165" i="3" s="1"/>
  <c r="E181" i="3"/>
  <c r="I181" i="3" s="1"/>
  <c r="E197" i="3"/>
  <c r="I197" i="3" s="1"/>
  <c r="E213" i="3"/>
  <c r="I213" i="3" s="1"/>
  <c r="E229" i="3"/>
  <c r="I229" i="3" s="1"/>
  <c r="E245" i="3"/>
  <c r="I245" i="3" s="1"/>
  <c r="E260" i="3"/>
  <c r="I260" i="3" s="1"/>
  <c r="E277" i="3"/>
  <c r="I277" i="3" s="1"/>
  <c r="E294" i="3"/>
  <c r="I294" i="3" s="1"/>
  <c r="E309" i="3"/>
  <c r="I309" i="3" s="1"/>
  <c r="E326" i="3"/>
  <c r="I326" i="3" s="1"/>
  <c r="E2" i="3"/>
  <c r="I2" i="3" s="1"/>
  <c r="E18" i="3"/>
  <c r="I18" i="3" s="1"/>
  <c r="E34" i="3"/>
  <c r="I34" i="3" s="1"/>
  <c r="E50" i="3"/>
  <c r="I50" i="3" s="1"/>
  <c r="E66" i="3"/>
  <c r="I66" i="3" s="1"/>
  <c r="E82" i="3"/>
  <c r="I82" i="3" s="1"/>
  <c r="E98" i="3"/>
  <c r="I98" i="3" s="1"/>
  <c r="E114" i="3"/>
  <c r="I114" i="3" s="1"/>
  <c r="E130" i="3"/>
  <c r="I130" i="3" s="1"/>
  <c r="E146" i="3"/>
  <c r="I146" i="3" s="1"/>
  <c r="E162" i="3"/>
  <c r="I162" i="3" s="1"/>
  <c r="E11" i="3"/>
  <c r="I11" i="3" s="1"/>
  <c r="E27" i="3"/>
  <c r="I27" i="3" s="1"/>
  <c r="E43" i="3"/>
  <c r="I43" i="3" s="1"/>
  <c r="E59" i="3"/>
  <c r="I59" i="3" s="1"/>
  <c r="E75" i="3"/>
  <c r="I75" i="3" s="1"/>
  <c r="E91" i="3"/>
  <c r="I91" i="3" s="1"/>
  <c r="E107" i="3"/>
  <c r="I107" i="3" s="1"/>
  <c r="E123" i="3"/>
  <c r="I123" i="3" s="1"/>
  <c r="E139" i="3"/>
  <c r="I139" i="3" s="1"/>
  <c r="E155" i="3"/>
  <c r="I155" i="3" s="1"/>
  <c r="E171" i="3"/>
  <c r="I171" i="3" s="1"/>
  <c r="E187" i="3"/>
  <c r="I187" i="3" s="1"/>
  <c r="E203" i="3"/>
  <c r="I203" i="3" s="1"/>
  <c r="E219" i="3"/>
  <c r="I219" i="3" s="1"/>
  <c r="E235" i="3"/>
  <c r="I235" i="3" s="1"/>
  <c r="E251" i="3"/>
  <c r="I251" i="3" s="1"/>
  <c r="E268" i="3"/>
  <c r="I268" i="3" s="1"/>
  <c r="E284" i="3"/>
  <c r="I284" i="3" s="1"/>
  <c r="E300" i="3"/>
  <c r="I300" i="3" s="1"/>
  <c r="E314" i="3"/>
  <c r="I314" i="3" s="1"/>
  <c r="E333" i="3"/>
  <c r="I333" i="3" s="1"/>
  <c r="E8" i="3"/>
  <c r="I8" i="3" s="1"/>
  <c r="E24" i="3"/>
  <c r="I24" i="3" s="1"/>
  <c r="E40" i="3"/>
  <c r="I40" i="3" s="1"/>
  <c r="E56" i="3"/>
  <c r="I56" i="3" s="1"/>
  <c r="E72" i="3"/>
  <c r="I72" i="3" s="1"/>
  <c r="E88" i="3"/>
  <c r="I88" i="3" s="1"/>
  <c r="E104" i="3"/>
  <c r="I104" i="3" s="1"/>
  <c r="E120" i="3"/>
  <c r="I120" i="3" s="1"/>
  <c r="E136" i="3"/>
  <c r="I136" i="3" s="1"/>
  <c r="E152" i="3"/>
  <c r="I152" i="3" s="1"/>
  <c r="E168" i="3"/>
  <c r="I168" i="3" s="1"/>
  <c r="E184" i="3"/>
  <c r="I184" i="3" s="1"/>
  <c r="E200" i="3"/>
  <c r="I200" i="3" s="1"/>
  <c r="E216" i="3"/>
  <c r="I216" i="3" s="1"/>
  <c r="E232" i="3"/>
  <c r="I232" i="3" s="1"/>
  <c r="E246" i="3"/>
  <c r="I246" i="3" s="1"/>
  <c r="E218" i="3"/>
  <c r="I218" i="3" s="1"/>
  <c r="E266" i="3"/>
  <c r="I266" i="3" s="1"/>
  <c r="E297" i="3"/>
  <c r="I297" i="3" s="1"/>
  <c r="E329" i="3"/>
  <c r="I329" i="3" s="1"/>
  <c r="E351" i="3"/>
  <c r="I351" i="3" s="1"/>
  <c r="E367" i="3"/>
  <c r="I367" i="3" s="1"/>
  <c r="E382" i="3"/>
  <c r="I382" i="3" s="1"/>
  <c r="E331" i="3"/>
  <c r="I331" i="3" s="1"/>
  <c r="E361" i="3"/>
  <c r="I361" i="3" s="1"/>
  <c r="E389" i="3"/>
  <c r="I389" i="3" s="1"/>
  <c r="E222" i="3"/>
  <c r="I222" i="3" s="1"/>
  <c r="E267" i="3"/>
  <c r="I267" i="3" s="1"/>
  <c r="E298" i="3"/>
  <c r="I298" i="3" s="1"/>
  <c r="E345" i="3"/>
  <c r="I345" i="3" s="1"/>
  <c r="E178" i="3"/>
  <c r="I178" i="3" s="1"/>
  <c r="E241" i="3"/>
  <c r="I241" i="3" s="1"/>
  <c r="E9" i="3"/>
  <c r="I9" i="3" s="1"/>
  <c r="E25" i="3"/>
  <c r="I25" i="3" s="1"/>
  <c r="E41" i="3"/>
  <c r="I41" i="3" s="1"/>
  <c r="E57" i="3"/>
  <c r="I57" i="3" s="1"/>
  <c r="E73" i="3"/>
  <c r="I73" i="3" s="1"/>
  <c r="E89" i="3"/>
  <c r="I89" i="3" s="1"/>
  <c r="E105" i="3"/>
  <c r="I105" i="3" s="1"/>
  <c r="E121" i="3"/>
  <c r="I121" i="3" s="1"/>
  <c r="E137" i="3"/>
  <c r="I137" i="3" s="1"/>
  <c r="E153" i="3"/>
  <c r="I153" i="3" s="1"/>
  <c r="E169" i="3"/>
  <c r="I169" i="3" s="1"/>
  <c r="E185" i="3"/>
  <c r="I185" i="3" s="1"/>
  <c r="E201" i="3"/>
  <c r="I201" i="3" s="1"/>
  <c r="E217" i="3"/>
  <c r="I217" i="3" s="1"/>
  <c r="E233" i="3"/>
  <c r="I233" i="3" s="1"/>
  <c r="E250" i="3"/>
  <c r="I250" i="3" s="1"/>
  <c r="E265" i="3"/>
  <c r="I265" i="3" s="1"/>
  <c r="E281" i="3"/>
  <c r="I281" i="3" s="1"/>
  <c r="E299" i="3"/>
  <c r="I299" i="3" s="1"/>
  <c r="E312" i="3"/>
  <c r="I312" i="3" s="1"/>
  <c r="E328" i="3"/>
  <c r="I328" i="3" s="1"/>
  <c r="E6" i="3"/>
  <c r="I6" i="3" s="1"/>
  <c r="E22" i="3"/>
  <c r="I22" i="3" s="1"/>
  <c r="E38" i="3"/>
  <c r="I38" i="3" s="1"/>
  <c r="E54" i="3"/>
  <c r="I54" i="3" s="1"/>
  <c r="E70" i="3"/>
  <c r="I70" i="3" s="1"/>
  <c r="E86" i="3"/>
  <c r="I86" i="3" s="1"/>
  <c r="E102" i="3"/>
  <c r="I102" i="3" s="1"/>
  <c r="E118" i="3"/>
  <c r="I118" i="3" s="1"/>
  <c r="E134" i="3"/>
  <c r="I134" i="3" s="1"/>
  <c r="E150" i="3"/>
  <c r="I150" i="3" s="1"/>
  <c r="E166" i="3"/>
  <c r="I166" i="3" s="1"/>
  <c r="E15" i="3"/>
  <c r="I15" i="3" s="1"/>
  <c r="E31" i="3"/>
  <c r="I31" i="3" s="1"/>
  <c r="E47" i="3"/>
  <c r="I47" i="3" s="1"/>
  <c r="E63" i="3"/>
  <c r="I63" i="3" s="1"/>
  <c r="E79" i="3"/>
  <c r="I79" i="3" s="1"/>
  <c r="E95" i="3"/>
  <c r="I95" i="3" s="1"/>
  <c r="E111" i="3"/>
  <c r="I111" i="3" s="1"/>
  <c r="E127" i="3"/>
  <c r="I127" i="3" s="1"/>
  <c r="E143" i="3"/>
  <c r="I143" i="3" s="1"/>
  <c r="E159" i="3"/>
  <c r="I159" i="3" s="1"/>
  <c r="E175" i="3"/>
  <c r="I175" i="3" s="1"/>
  <c r="E191" i="3"/>
  <c r="I191" i="3" s="1"/>
  <c r="E207" i="3"/>
  <c r="I207" i="3" s="1"/>
  <c r="E223" i="3"/>
  <c r="I223" i="3" s="1"/>
  <c r="E239" i="3"/>
  <c r="I239" i="3" s="1"/>
  <c r="E255" i="3"/>
  <c r="I255" i="3" s="1"/>
  <c r="E271" i="3"/>
  <c r="I271" i="3" s="1"/>
  <c r="E287" i="3"/>
  <c r="I287" i="3" s="1"/>
  <c r="E302" i="3"/>
  <c r="I302" i="3" s="1"/>
  <c r="E320" i="3"/>
  <c r="I320" i="3" s="1"/>
  <c r="E336" i="3"/>
  <c r="I336" i="3" s="1"/>
  <c r="E12" i="3"/>
  <c r="I12" i="3" s="1"/>
  <c r="E28" i="3"/>
  <c r="I28" i="3" s="1"/>
  <c r="E44" i="3"/>
  <c r="I44" i="3" s="1"/>
  <c r="E60" i="3"/>
  <c r="I60" i="3" s="1"/>
  <c r="E76" i="3"/>
  <c r="I76" i="3" s="1"/>
  <c r="E92" i="3"/>
  <c r="I92" i="3" s="1"/>
  <c r="E108" i="3"/>
  <c r="I108" i="3" s="1"/>
  <c r="E124" i="3"/>
  <c r="I124" i="3" s="1"/>
  <c r="E135" i="3"/>
  <c r="I135" i="3" s="1"/>
  <c r="E199" i="3"/>
  <c r="I199" i="3" s="1"/>
  <c r="E262" i="3"/>
  <c r="I262" i="3" s="1"/>
  <c r="E327" i="3"/>
  <c r="I327" i="3" s="1"/>
  <c r="E52" i="3"/>
  <c r="I52" i="3" s="1"/>
  <c r="E116" i="3"/>
  <c r="I116" i="3" s="1"/>
  <c r="E156" i="3"/>
  <c r="I156" i="3" s="1"/>
  <c r="E188" i="3"/>
  <c r="I188" i="3" s="1"/>
  <c r="E220" i="3"/>
  <c r="I220" i="3" s="1"/>
  <c r="E170" i="3"/>
  <c r="I170" i="3" s="1"/>
  <c r="E274" i="3"/>
  <c r="I274" i="3" s="1"/>
  <c r="E338" i="3"/>
  <c r="I338" i="3" s="1"/>
  <c r="E371" i="3"/>
  <c r="I371" i="3" s="1"/>
  <c r="E339" i="3"/>
  <c r="I339" i="3" s="1"/>
  <c r="E174" i="3"/>
  <c r="I174" i="3" s="1"/>
  <c r="E276" i="3"/>
  <c r="I276" i="3" s="1"/>
  <c r="E355" i="3"/>
  <c r="I355" i="3" s="1"/>
  <c r="E254" i="3"/>
  <c r="I254" i="3" s="1"/>
  <c r="E285" i="3"/>
  <c r="I285" i="3" s="1"/>
  <c r="E316" i="3"/>
  <c r="I316" i="3" s="1"/>
  <c r="E342" i="3"/>
  <c r="I342" i="3" s="1"/>
  <c r="E360" i="3"/>
  <c r="I360" i="3" s="1"/>
  <c r="E375" i="3"/>
  <c r="I375" i="3" s="1"/>
  <c r="E391" i="3"/>
  <c r="I391" i="3" s="1"/>
  <c r="E392" i="3"/>
  <c r="I392" i="3" s="1"/>
  <c r="E230" i="3"/>
  <c r="I230" i="3" s="1"/>
  <c r="E272" i="3"/>
  <c r="I272" i="3" s="1"/>
  <c r="E304" i="3"/>
  <c r="I304" i="3" s="1"/>
  <c r="E335" i="3"/>
  <c r="I335" i="3" s="1"/>
  <c r="E354" i="3"/>
  <c r="I354" i="3" s="1"/>
  <c r="E369" i="3"/>
  <c r="I369" i="3" s="1"/>
  <c r="E380" i="3"/>
  <c r="I380" i="3" s="1"/>
  <c r="E384" i="3"/>
  <c r="I384" i="3" s="1"/>
  <c r="E263" i="3"/>
  <c r="I263" i="3" s="1"/>
  <c r="E325" i="3"/>
  <c r="I325" i="3" s="1"/>
  <c r="E350" i="3"/>
  <c r="I350" i="3" s="1"/>
  <c r="E383" i="3"/>
  <c r="I383" i="3" s="1"/>
  <c r="E379" i="3"/>
  <c r="I379" i="3" s="1"/>
  <c r="E280" i="3"/>
  <c r="I280" i="3" s="1"/>
  <c r="E356" i="3"/>
  <c r="I356" i="3" s="1"/>
  <c r="E151" i="3"/>
  <c r="I151" i="3" s="1"/>
  <c r="E215" i="3"/>
  <c r="I215" i="3" s="1"/>
  <c r="E279" i="3"/>
  <c r="I279" i="3" s="1"/>
  <c r="E4" i="3"/>
  <c r="I4" i="3" s="1"/>
  <c r="E68" i="3"/>
  <c r="I68" i="3" s="1"/>
  <c r="E132" i="3"/>
  <c r="I132" i="3" s="1"/>
  <c r="E164" i="3"/>
  <c r="I164" i="3" s="1"/>
  <c r="E196" i="3"/>
  <c r="I196" i="3" s="1"/>
  <c r="E228" i="3"/>
  <c r="I228" i="3" s="1"/>
  <c r="E202" i="3"/>
  <c r="I202" i="3" s="1"/>
  <c r="E289" i="3"/>
  <c r="I289" i="3" s="1"/>
  <c r="E348" i="3"/>
  <c r="I348" i="3" s="1"/>
  <c r="E381" i="3"/>
  <c r="I381" i="3" s="1"/>
  <c r="E352" i="3"/>
  <c r="I352" i="3" s="1"/>
  <c r="E206" i="3"/>
  <c r="I206" i="3" s="1"/>
  <c r="E292" i="3"/>
  <c r="I292" i="3" s="1"/>
  <c r="E293" i="3"/>
  <c r="I293" i="3" s="1"/>
  <c r="E365" i="3"/>
  <c r="I365" i="3" s="1"/>
  <c r="E247" i="3"/>
  <c r="I247" i="3" s="1"/>
  <c r="E398" i="3"/>
  <c r="I398" i="3" s="1"/>
  <c r="E167" i="3"/>
  <c r="I167" i="3" s="1"/>
  <c r="E231" i="3"/>
  <c r="I231" i="3" s="1"/>
  <c r="E295" i="3"/>
  <c r="I295" i="3" s="1"/>
  <c r="E20" i="3"/>
  <c r="I20" i="3" s="1"/>
  <c r="E84" i="3"/>
  <c r="I84" i="3" s="1"/>
  <c r="E140" i="3"/>
  <c r="I140" i="3" s="1"/>
  <c r="E172" i="3"/>
  <c r="I172" i="3" s="1"/>
  <c r="E204" i="3"/>
  <c r="I204" i="3" s="1"/>
  <c r="E236" i="3"/>
  <c r="I236" i="3" s="1"/>
  <c r="E234" i="3"/>
  <c r="I234" i="3" s="1"/>
  <c r="E305" i="3"/>
  <c r="I305" i="3" s="1"/>
  <c r="E357" i="3"/>
  <c r="I357" i="3" s="1"/>
  <c r="E386" i="3"/>
  <c r="I386" i="3" s="1"/>
  <c r="E364" i="3"/>
  <c r="I364" i="3" s="1"/>
  <c r="E238" i="3"/>
  <c r="I238" i="3" s="1"/>
  <c r="E307" i="3"/>
  <c r="I307" i="3" s="1"/>
  <c r="E194" i="3"/>
  <c r="I194" i="3" s="1"/>
  <c r="E270" i="3"/>
  <c r="I270" i="3" s="1"/>
  <c r="E303" i="3"/>
  <c r="I303" i="3" s="1"/>
  <c r="E332" i="3"/>
  <c r="I332" i="3" s="1"/>
  <c r="E353" i="3"/>
  <c r="I353" i="3" s="1"/>
  <c r="E370" i="3"/>
  <c r="I370" i="3" s="1"/>
  <c r="E385" i="3"/>
  <c r="I385" i="3" s="1"/>
  <c r="E390" i="3"/>
  <c r="I390" i="3" s="1"/>
  <c r="E198" i="3"/>
  <c r="I198" i="3" s="1"/>
  <c r="E257" i="3"/>
  <c r="I257" i="3" s="1"/>
  <c r="E290" i="3"/>
  <c r="I290" i="3" s="1"/>
  <c r="E319" i="3"/>
  <c r="I319" i="3" s="1"/>
  <c r="E346" i="3"/>
  <c r="I346" i="3" s="1"/>
  <c r="E363" i="3"/>
  <c r="I363" i="3" s="1"/>
  <c r="E378" i="3"/>
  <c r="I378" i="3" s="1"/>
  <c r="E399" i="3"/>
  <c r="I399" i="3" s="1"/>
  <c r="E387" i="3"/>
  <c r="I387" i="3" s="1"/>
  <c r="E214" i="3"/>
  <c r="I214" i="3" s="1"/>
  <c r="E296" i="3"/>
  <c r="I296" i="3" s="1"/>
  <c r="E330" i="3"/>
  <c r="I330" i="3" s="1"/>
  <c r="E366" i="3"/>
  <c r="I366" i="3" s="1"/>
  <c r="E182" i="3"/>
  <c r="I182" i="3" s="1"/>
  <c r="E313" i="3"/>
  <c r="I313" i="3" s="1"/>
  <c r="E373" i="3"/>
  <c r="I373" i="3" s="1"/>
  <c r="E183" i="3"/>
  <c r="I183" i="3" s="1"/>
  <c r="E248" i="3"/>
  <c r="I248" i="3" s="1"/>
  <c r="E311" i="3"/>
  <c r="I311" i="3" s="1"/>
  <c r="E36" i="3"/>
  <c r="I36" i="3" s="1"/>
  <c r="E100" i="3"/>
  <c r="I100" i="3" s="1"/>
  <c r="E148" i="3"/>
  <c r="I148" i="3" s="1"/>
  <c r="E180" i="3"/>
  <c r="I180" i="3" s="1"/>
  <c r="E212" i="3"/>
  <c r="I212" i="3" s="1"/>
  <c r="E244" i="3"/>
  <c r="I244" i="3" s="1"/>
  <c r="E258" i="3"/>
  <c r="I258" i="3" s="1"/>
  <c r="E322" i="3"/>
  <c r="I322" i="3" s="1"/>
  <c r="E362" i="3"/>
  <c r="I362" i="3" s="1"/>
  <c r="E394" i="3"/>
  <c r="I394" i="3" s="1"/>
  <c r="E376" i="3"/>
  <c r="I376" i="3" s="1"/>
  <c r="E261" i="3"/>
  <c r="I261" i="3" s="1"/>
  <c r="E323" i="3"/>
  <c r="I323" i="3" s="1"/>
  <c r="E226" i="3"/>
  <c r="I226" i="3" s="1"/>
  <c r="E278" i="3"/>
  <c r="I278" i="3" s="1"/>
  <c r="E310" i="3"/>
  <c r="I310" i="3" s="1"/>
  <c r="E343" i="3"/>
  <c r="I343" i="3" s="1"/>
  <c r="E359" i="3"/>
  <c r="I359" i="3" s="1"/>
  <c r="E374" i="3"/>
  <c r="I374" i="3" s="1"/>
  <c r="E395" i="3"/>
  <c r="I395" i="3" s="1"/>
  <c r="E264" i="3"/>
  <c r="I264" i="3" s="1"/>
  <c r="E349" i="3"/>
  <c r="I349" i="3" s="1"/>
  <c r="E388" i="3"/>
  <c r="I388" i="3" s="1"/>
  <c r="E344" i="3"/>
  <c r="I344" i="3" s="1"/>
  <c r="E396" i="3"/>
  <c r="I396" i="3" s="1"/>
  <c r="E400" i="3"/>
  <c r="I400" i="3" s="1"/>
  <c r="L55" i="3" l="1"/>
  <c r="L4" i="3"/>
  <c r="L22" i="3"/>
  <c r="L19" i="3"/>
  <c r="L88" i="3"/>
  <c r="L39" i="3"/>
  <c r="L75" i="3"/>
  <c r="L78" i="3"/>
  <c r="L58" i="3"/>
  <c r="L48" i="3"/>
  <c r="L54" i="3"/>
  <c r="L80" i="3"/>
  <c r="L20" i="3"/>
  <c r="L45" i="3"/>
  <c r="L60" i="3"/>
  <c r="L85" i="3"/>
  <c r="L36" i="3"/>
  <c r="L44" i="3"/>
  <c r="L14" i="3"/>
  <c r="L26" i="3"/>
  <c r="L25" i="3"/>
  <c r="L69" i="3"/>
  <c r="L90" i="3"/>
  <c r="L47" i="3"/>
  <c r="L2" i="3"/>
  <c r="L62" i="3"/>
  <c r="L84" i="3"/>
  <c r="L61" i="3"/>
  <c r="L15" i="3"/>
  <c r="L81" i="3"/>
  <c r="L31" i="3"/>
  <c r="L33" i="3"/>
  <c r="L46" i="3"/>
  <c r="L98" i="3"/>
  <c r="L6" i="3"/>
  <c r="L11" i="3"/>
  <c r="L77" i="3"/>
  <c r="L23" i="3"/>
  <c r="L67" i="3"/>
  <c r="L66" i="3"/>
  <c r="L42" i="3"/>
  <c r="L59" i="3"/>
  <c r="L53" i="3"/>
  <c r="L24" i="3"/>
  <c r="L51" i="3"/>
  <c r="L41" i="3"/>
  <c r="L10" i="3"/>
  <c r="L43" i="3"/>
  <c r="L30" i="3"/>
  <c r="L95" i="3"/>
  <c r="L99" i="3"/>
  <c r="L17" i="3"/>
  <c r="L12" i="3"/>
  <c r="L1" i="3"/>
  <c r="L5" i="3"/>
  <c r="L83" i="3"/>
  <c r="L79" i="3"/>
  <c r="L63" i="3"/>
  <c r="L86" i="3"/>
  <c r="L76" i="3"/>
  <c r="L18" i="3"/>
  <c r="L9" i="3"/>
  <c r="L100" i="3"/>
  <c r="L64" i="3"/>
  <c r="L91" i="3"/>
  <c r="L8" i="3"/>
  <c r="L96" i="3"/>
  <c r="L68" i="3"/>
  <c r="L72" i="3"/>
  <c r="L13" i="3"/>
  <c r="L32" i="3"/>
  <c r="L37" i="3"/>
  <c r="L87" i="3"/>
  <c r="L93" i="3"/>
  <c r="L3" i="3"/>
  <c r="L65" i="3"/>
  <c r="L7" i="3"/>
  <c r="L92" i="3"/>
  <c r="L52" i="3"/>
  <c r="L94" i="3"/>
  <c r="L82" i="3"/>
  <c r="L40" i="3"/>
  <c r="L71" i="3"/>
  <c r="L73" i="3"/>
  <c r="L29" i="3"/>
  <c r="L56" i="3"/>
  <c r="L35" i="3"/>
  <c r="L16" i="3"/>
  <c r="L74" i="3"/>
  <c r="L27" i="3"/>
  <c r="L57" i="3"/>
  <c r="L89" i="3"/>
  <c r="L49" i="3"/>
  <c r="L97" i="3"/>
  <c r="L28" i="3"/>
  <c r="L70" i="3"/>
  <c r="L50" i="3"/>
  <c r="L34" i="3"/>
  <c r="L21" i="3"/>
  <c r="L38" i="3"/>
  <c r="M55" i="3"/>
  <c r="M18" i="3"/>
  <c r="M12" i="3"/>
  <c r="M19" i="3"/>
  <c r="M49" i="3"/>
  <c r="M58" i="3"/>
  <c r="M30" i="3"/>
  <c r="M80" i="3"/>
  <c r="M75" i="3"/>
  <c r="M84" i="3"/>
  <c r="M46" i="3"/>
  <c r="M33" i="3"/>
  <c r="M56" i="3"/>
  <c r="M17" i="3"/>
  <c r="M61" i="3"/>
  <c r="M70" i="3"/>
  <c r="M96" i="3"/>
  <c r="M22" i="3"/>
  <c r="M32" i="3"/>
  <c r="M85" i="3"/>
  <c r="M72" i="3"/>
  <c r="M66" i="3"/>
  <c r="M48" i="3"/>
  <c r="M100" i="3"/>
  <c r="M15" i="3"/>
  <c r="M65" i="3"/>
  <c r="M78" i="3"/>
  <c r="M7" i="3"/>
  <c r="M20" i="3"/>
  <c r="M76" i="3"/>
  <c r="M50" i="3"/>
  <c r="M24" i="3"/>
  <c r="M82" i="3"/>
  <c r="M2" i="3"/>
  <c r="M4" i="3"/>
  <c r="M6" i="3"/>
  <c r="M3" i="3"/>
  <c r="M59" i="3"/>
  <c r="M54" i="3"/>
  <c r="M67" i="3"/>
  <c r="M52" i="3"/>
  <c r="M95" i="3"/>
  <c r="M14" i="3"/>
  <c r="M28" i="3"/>
  <c r="M51" i="3"/>
  <c r="M43" i="3"/>
  <c r="M83" i="3"/>
  <c r="M8" i="3"/>
  <c r="M87" i="3"/>
  <c r="M60" i="3"/>
  <c r="M35" i="3"/>
  <c r="M90" i="3"/>
  <c r="M13" i="3"/>
  <c r="M91" i="3"/>
  <c r="M47" i="3"/>
  <c r="M68" i="3"/>
  <c r="M88" i="3"/>
  <c r="M39" i="3"/>
  <c r="M37" i="3"/>
  <c r="M5" i="3"/>
  <c r="M81" i="3"/>
  <c r="M29" i="3"/>
  <c r="M25" i="3"/>
  <c r="M77" i="3"/>
  <c r="M79" i="3"/>
  <c r="M69" i="3"/>
  <c r="M26" i="3"/>
  <c r="M11" i="3"/>
  <c r="M74" i="3"/>
  <c r="M98" i="3"/>
  <c r="M53" i="3"/>
  <c r="M57" i="3"/>
  <c r="M10" i="3"/>
  <c r="M36" i="3"/>
  <c r="M42" i="3"/>
  <c r="M1" i="3"/>
  <c r="M71" i="3"/>
  <c r="M63" i="3"/>
  <c r="M44" i="3"/>
  <c r="M31" i="3"/>
  <c r="M45" i="3"/>
  <c r="M62" i="3"/>
  <c r="M41" i="3"/>
  <c r="M92" i="3"/>
  <c r="M97" i="3"/>
  <c r="M99" i="3"/>
  <c r="M86" i="3"/>
  <c r="M21" i="3"/>
  <c r="M93" i="3"/>
  <c r="M27" i="3"/>
  <c r="M64" i="3"/>
  <c r="M94" i="3"/>
  <c r="M73" i="3"/>
  <c r="M16" i="3"/>
  <c r="M89" i="3"/>
  <c r="M38" i="3"/>
  <c r="M23" i="3"/>
  <c r="M9" i="3"/>
  <c r="M40" i="3"/>
  <c r="M34" i="3"/>
  <c r="E28" i="1" l="1"/>
  <c r="E15" i="1"/>
  <c r="E30" i="1"/>
  <c r="E23" i="1"/>
  <c r="E25" i="1"/>
  <c r="E32" i="1"/>
  <c r="E61" i="1"/>
  <c r="E39" i="1"/>
  <c r="E56" i="1"/>
  <c r="E7" i="1"/>
  <c r="E36" i="1"/>
  <c r="E9" i="1"/>
  <c r="E14" i="1"/>
  <c r="E57" i="1"/>
  <c r="E10" i="1"/>
  <c r="E35" i="1"/>
  <c r="E18" i="1"/>
  <c r="E58" i="1"/>
  <c r="E26" i="1"/>
  <c r="E41" i="1"/>
  <c r="E47" i="1"/>
  <c r="E37" i="1"/>
  <c r="E51" i="1"/>
  <c r="E38" i="1"/>
  <c r="E31" i="1"/>
  <c r="E60" i="1"/>
  <c r="E44" i="1"/>
  <c r="E17" i="1"/>
  <c r="E12" i="1"/>
  <c r="E13" i="1"/>
  <c r="E5" i="1"/>
  <c r="E45" i="1"/>
  <c r="E63" i="1"/>
  <c r="E27" i="1"/>
  <c r="E48" i="1"/>
  <c r="E49" i="1"/>
  <c r="E52" i="1"/>
  <c r="E43" i="1"/>
  <c r="E8" i="1"/>
  <c r="E42" i="1"/>
  <c r="E20" i="1"/>
  <c r="E21" i="1"/>
  <c r="E54" i="1"/>
  <c r="E53" i="1"/>
  <c r="E33" i="1"/>
  <c r="E11" i="1"/>
  <c r="E22" i="1"/>
  <c r="E16" i="1"/>
  <c r="E34" i="1"/>
  <c r="E55" i="1"/>
  <c r="E46" i="1"/>
  <c r="E50" i="1"/>
  <c r="E19" i="1"/>
  <c r="E6" i="1"/>
  <c r="E29" i="1"/>
  <c r="E40" i="1"/>
  <c r="E24" i="1"/>
  <c r="E62" i="1"/>
  <c r="E59" i="1"/>
  <c r="B28" i="1"/>
  <c r="B15" i="1"/>
  <c r="B30" i="1"/>
  <c r="B23" i="1"/>
  <c r="B25" i="1"/>
  <c r="B32" i="1"/>
  <c r="B61" i="1"/>
  <c r="B39" i="1"/>
  <c r="B56" i="1"/>
  <c r="B7" i="1"/>
  <c r="B36" i="1"/>
  <c r="B9" i="1"/>
  <c r="B14" i="1"/>
  <c r="B57" i="1"/>
  <c r="B10" i="1"/>
  <c r="B35" i="1"/>
  <c r="B18" i="1"/>
  <c r="B58" i="1"/>
  <c r="B26" i="1"/>
  <c r="B41" i="1"/>
  <c r="B47" i="1"/>
  <c r="B37" i="1"/>
  <c r="B51" i="1"/>
  <c r="B38" i="1"/>
  <c r="B31" i="1"/>
  <c r="B60" i="1"/>
  <c r="B44" i="1"/>
  <c r="B17" i="1"/>
  <c r="B12" i="1"/>
  <c r="B13" i="1"/>
  <c r="B5" i="1"/>
  <c r="B45" i="1"/>
  <c r="B63" i="1"/>
  <c r="B27" i="1"/>
  <c r="B48" i="1"/>
  <c r="B49" i="1"/>
  <c r="B52" i="1"/>
  <c r="B43" i="1"/>
  <c r="B8" i="1"/>
  <c r="B42" i="1"/>
  <c r="B20" i="1"/>
  <c r="B21" i="1"/>
  <c r="B54" i="1"/>
  <c r="B53" i="1"/>
  <c r="B33" i="1"/>
  <c r="B11" i="1"/>
  <c r="B22" i="1"/>
  <c r="B16" i="1"/>
  <c r="B34" i="1"/>
  <c r="B55" i="1"/>
  <c r="B46" i="1"/>
  <c r="B50" i="1"/>
  <c r="B19" i="1"/>
  <c r="B6" i="1"/>
  <c r="B29" i="1"/>
  <c r="B40" i="1"/>
  <c r="B24" i="1"/>
  <c r="B62" i="1"/>
  <c r="B59" i="1"/>
  <c r="I27" i="1"/>
  <c r="K37" i="1"/>
  <c r="G58" i="1"/>
  <c r="N27" i="1"/>
  <c r="M27" i="1"/>
  <c r="O13" i="1"/>
  <c r="O19" i="1"/>
  <c r="P14" i="1"/>
  <c r="K19" i="1"/>
  <c r="O14" i="1"/>
  <c r="K20" i="1"/>
  <c r="I38" i="1"/>
  <c r="G60" i="1"/>
  <c r="K58" i="1"/>
  <c r="M13" i="1"/>
  <c r="N28" i="1"/>
  <c r="G13" i="1"/>
  <c r="N21" i="1"/>
  <c r="M25" i="1"/>
  <c r="P43" i="1"/>
  <c r="M20" i="1"/>
  <c r="P56" i="1"/>
  <c r="P12" i="1"/>
  <c r="N47" i="1"/>
  <c r="I52" i="1"/>
  <c r="P53" i="1"/>
  <c r="O21" i="1"/>
  <c r="M21" i="1"/>
  <c r="K43" i="1"/>
  <c r="N13" i="1"/>
  <c r="P15" i="1"/>
  <c r="G31" i="1"/>
  <c r="K33" i="1"/>
  <c r="M24" i="1"/>
  <c r="M34" i="1"/>
  <c r="P31" i="1"/>
  <c r="N18" i="1"/>
  <c r="P33" i="1"/>
  <c r="N19" i="1"/>
  <c r="K17" i="1"/>
  <c r="O15" i="1"/>
  <c r="I20" i="1"/>
  <c r="I25" i="1"/>
  <c r="M63" i="1"/>
  <c r="M17" i="1"/>
  <c r="M15" i="1"/>
  <c r="I12" i="1"/>
  <c r="M58" i="1"/>
  <c r="G55" i="1"/>
  <c r="I53" i="1"/>
  <c r="K25" i="1"/>
  <c r="M47" i="1"/>
  <c r="G45" i="1"/>
  <c r="I43" i="1"/>
  <c r="P24" i="1"/>
  <c r="N53" i="1"/>
  <c r="N60" i="1"/>
  <c r="K16" i="1"/>
  <c r="N52" i="1"/>
  <c r="O18" i="1"/>
  <c r="I34" i="1"/>
  <c r="P38" i="1"/>
  <c r="O16" i="1"/>
  <c r="O55" i="1"/>
  <c r="I62" i="1"/>
  <c r="N11" i="1"/>
  <c r="G25" i="1"/>
  <c r="G46" i="1"/>
  <c r="I14" i="1"/>
  <c r="K6" i="1"/>
  <c r="P18" i="1"/>
  <c r="P20" i="1"/>
  <c r="M36" i="1"/>
  <c r="N24" i="1"/>
  <c r="M19" i="1"/>
  <c r="K15" i="1"/>
  <c r="O8" i="1"/>
  <c r="I33" i="1"/>
  <c r="O7" i="1"/>
  <c r="K34" i="1"/>
  <c r="K46" i="1"/>
  <c r="I61" i="1"/>
  <c r="N31" i="1"/>
  <c r="N37" i="1"/>
  <c r="K62" i="1"/>
  <c r="I57" i="1"/>
  <c r="O11" i="1"/>
  <c r="I6" i="1"/>
  <c r="G21" i="1"/>
  <c r="P27" i="1"/>
  <c r="O58" i="1"/>
  <c r="O62" i="1"/>
  <c r="I11" i="1"/>
  <c r="M37" i="1"/>
  <c r="O31" i="1"/>
  <c r="G52" i="1"/>
  <c r="N7" i="1"/>
  <c r="I60" i="1"/>
  <c r="P32" i="1"/>
  <c r="P6" i="1"/>
  <c r="K13" i="1"/>
  <c r="P37" i="1"/>
  <c r="N20" i="1"/>
  <c r="N58" i="1"/>
  <c r="K21" i="1"/>
  <c r="I63" i="1"/>
  <c r="G34" i="1"/>
  <c r="I24" i="1"/>
  <c r="I31" i="1"/>
  <c r="G56" i="1"/>
  <c r="P47" i="1"/>
  <c r="G32" i="1"/>
  <c r="I58" i="1"/>
  <c r="O57" i="1"/>
  <c r="K11" i="1"/>
  <c r="I13" i="1"/>
  <c r="G43" i="1"/>
  <c r="M55" i="1"/>
  <c r="O32" i="1"/>
  <c r="K24" i="1"/>
  <c r="N14" i="1"/>
  <c r="N34" i="1"/>
  <c r="M31" i="1"/>
  <c r="G33" i="1"/>
  <c r="P28" i="1"/>
  <c r="M12" i="1"/>
  <c r="N35" i="1"/>
  <c r="I55" i="1"/>
  <c r="M40" i="1"/>
  <c r="P40" i="1"/>
  <c r="N32" i="1"/>
  <c r="M18" i="1"/>
  <c r="O23" i="1"/>
  <c r="G16" i="1"/>
  <c r="I15" i="1"/>
  <c r="K14" i="1"/>
  <c r="N41" i="1"/>
  <c r="G50" i="1"/>
  <c r="G19" i="1"/>
  <c r="I28" i="1"/>
  <c r="K39" i="1"/>
  <c r="I40" i="1"/>
  <c r="O45" i="1"/>
  <c r="N25" i="1"/>
  <c r="I41" i="1"/>
  <c r="M41" i="1"/>
  <c r="K50" i="1"/>
  <c r="O27" i="1"/>
  <c r="G12" i="1"/>
  <c r="P50" i="1"/>
  <c r="K57" i="1"/>
  <c r="G15" i="1"/>
  <c r="P60" i="1"/>
  <c r="O37" i="1"/>
  <c r="K47" i="1"/>
  <c r="I19" i="1"/>
  <c r="I16" i="1"/>
  <c r="G26" i="1"/>
  <c r="N15" i="1"/>
  <c r="P52" i="1"/>
  <c r="P22" i="1"/>
  <c r="O34" i="1"/>
  <c r="N56" i="1"/>
  <c r="I47" i="1"/>
  <c r="K55" i="1"/>
  <c r="P13" i="1"/>
  <c r="I30" i="1"/>
  <c r="G27" i="1"/>
  <c r="O20" i="1"/>
  <c r="K28" i="1"/>
  <c r="M62" i="1"/>
  <c r="N57" i="1"/>
  <c r="P11" i="1"/>
  <c r="I7" i="1"/>
  <c r="M57" i="1"/>
  <c r="G57" i="1"/>
  <c r="O52" i="1"/>
  <c r="N43" i="1"/>
  <c r="P21" i="1"/>
  <c r="M28" i="1"/>
  <c r="M52" i="1"/>
  <c r="G18" i="1"/>
  <c r="G14" i="1"/>
  <c r="G20" i="1"/>
  <c r="G47" i="1"/>
  <c r="I56" i="1"/>
  <c r="P63" i="1"/>
  <c r="G39" i="1"/>
  <c r="P58" i="1"/>
  <c r="K32" i="1"/>
  <c r="P7" i="1"/>
  <c r="K56" i="1"/>
  <c r="G37" i="1"/>
  <c r="K27" i="1"/>
  <c r="N33" i="1"/>
  <c r="N62" i="1"/>
  <c r="O47" i="1"/>
  <c r="G63" i="1"/>
  <c r="P19" i="1"/>
  <c r="O28" i="1"/>
  <c r="M7" i="1"/>
  <c r="P57" i="1"/>
  <c r="P55" i="1"/>
  <c r="I37" i="1"/>
  <c r="N55" i="1"/>
  <c r="K31" i="1"/>
  <c r="K7" i="1"/>
  <c r="O24" i="1"/>
  <c r="O56" i="1"/>
  <c r="O25" i="1"/>
  <c r="M14" i="1"/>
  <c r="N12" i="1"/>
  <c r="K35" i="1"/>
  <c r="I45" i="1"/>
  <c r="O43" i="1"/>
  <c r="M35" i="1"/>
  <c r="M6" i="1"/>
  <c r="I17" i="1"/>
  <c r="O33" i="1"/>
  <c r="N63" i="1"/>
  <c r="P41" i="1"/>
  <c r="M42" i="1"/>
  <c r="O6" i="1"/>
  <c r="O60" i="1"/>
  <c r="M60" i="1"/>
  <c r="K9" i="1"/>
  <c r="I21" i="1"/>
  <c r="G24" i="1"/>
  <c r="O12" i="1"/>
  <c r="M46" i="1"/>
  <c r="P62" i="1"/>
  <c r="M56" i="1"/>
  <c r="K63" i="1"/>
  <c r="K52" i="1"/>
  <c r="G28" i="1"/>
  <c r="G7" i="1"/>
  <c r="I32" i="1"/>
  <c r="N44" i="1"/>
  <c r="N6" i="1"/>
  <c r="M32" i="1"/>
  <c r="K5" i="1"/>
  <c r="N26" i="1"/>
  <c r="G6" i="1"/>
  <c r="M26" i="1"/>
  <c r="M22" i="1"/>
  <c r="G62" i="1"/>
  <c r="K12" i="1"/>
  <c r="G22" i="1"/>
  <c r="O63" i="1"/>
  <c r="M43" i="1"/>
  <c r="O41" i="1"/>
  <c r="O42" i="1"/>
  <c r="P17" i="1"/>
  <c r="P34" i="1"/>
  <c r="O51" i="1"/>
  <c r="M51" i="1"/>
  <c r="M33" i="1"/>
  <c r="K30" i="1"/>
  <c r="N61" i="1"/>
  <c r="I36" i="1"/>
  <c r="I10" i="1"/>
  <c r="O26" i="1"/>
  <c r="G51" i="1"/>
  <c r="O44" i="1"/>
  <c r="I5" i="1"/>
  <c r="G48" i="1"/>
  <c r="M8" i="1"/>
  <c r="P54" i="1"/>
  <c r="N22" i="1"/>
  <c r="N46" i="1"/>
  <c r="G29" i="1"/>
  <c r="G59" i="1"/>
  <c r="N40" i="1"/>
  <c r="P10" i="1"/>
  <c r="G11" i="1"/>
  <c r="K53" i="1"/>
  <c r="P30" i="1"/>
  <c r="I18" i="1"/>
  <c r="P36" i="1"/>
  <c r="K18" i="1"/>
  <c r="P25" i="1"/>
  <c r="N10" i="1"/>
  <c r="M11" i="1"/>
  <c r="N9" i="1"/>
  <c r="I49" i="1"/>
  <c r="P42" i="1"/>
  <c r="O22" i="1"/>
  <c r="G49" i="1"/>
  <c r="I54" i="1"/>
  <c r="K54" i="1"/>
  <c r="O36" i="1"/>
  <c r="K60" i="1"/>
  <c r="P26" i="1"/>
  <c r="N59" i="1"/>
  <c r="N36" i="1"/>
  <c r="K22" i="1"/>
  <c r="G8" i="1"/>
  <c r="P48" i="1"/>
  <c r="G61" i="1"/>
  <c r="N30" i="1"/>
  <c r="O5" i="1"/>
  <c r="K29" i="1"/>
  <c r="I48" i="1"/>
  <c r="I26" i="1"/>
  <c r="N51" i="1"/>
  <c r="M44" i="1"/>
  <c r="N8" i="1"/>
  <c r="K61" i="1"/>
  <c r="K8" i="1"/>
  <c r="O50" i="1"/>
  <c r="K23" i="1"/>
  <c r="K49" i="1"/>
  <c r="G9" i="1"/>
  <c r="N17" i="1"/>
  <c r="O39" i="1"/>
  <c r="P45" i="1"/>
  <c r="N39" i="1"/>
  <c r="I42" i="1"/>
  <c r="P23" i="1"/>
  <c r="K41" i="1"/>
  <c r="N49" i="1"/>
  <c r="I23" i="1"/>
  <c r="P49" i="1"/>
  <c r="P8" i="1"/>
  <c r="I46" i="1"/>
  <c r="O48" i="1"/>
  <c r="G10" i="1"/>
  <c r="G44" i="1"/>
  <c r="N5" i="1"/>
  <c r="I44" i="1"/>
  <c r="M29" i="1"/>
  <c r="M30" i="1"/>
  <c r="K48" i="1"/>
  <c r="M48" i="1"/>
  <c r="P61" i="1"/>
  <c r="M54" i="1"/>
  <c r="N48" i="1"/>
  <c r="I59" i="1"/>
  <c r="G36" i="1"/>
  <c r="M45" i="1"/>
  <c r="O49" i="1"/>
  <c r="K42" i="1"/>
  <c r="M53" i="1"/>
  <c r="N45" i="1"/>
  <c r="P16" i="1"/>
  <c r="P9" i="1"/>
  <c r="O40" i="1"/>
  <c r="I50" i="1"/>
  <c r="P35" i="1"/>
  <c r="I39" i="1"/>
  <c r="I35" i="1"/>
  <c r="O53" i="1"/>
  <c r="O38" i="1"/>
  <c r="O10" i="1"/>
  <c r="K26" i="1"/>
  <c r="I8" i="1"/>
  <c r="O46" i="1"/>
  <c r="M59" i="1"/>
  <c r="G54" i="1"/>
  <c r="M5" i="1"/>
  <c r="P51" i="1"/>
  <c r="K10" i="1"/>
  <c r="P46" i="1"/>
  <c r="P5" i="1"/>
  <c r="O54" i="1"/>
  <c r="O29" i="1"/>
  <c r="I22" i="1"/>
  <c r="P29" i="1"/>
  <c r="K51" i="1"/>
  <c r="O9" i="1"/>
  <c r="N23" i="1"/>
  <c r="P39" i="1"/>
  <c r="M49" i="1"/>
  <c r="G41" i="1"/>
  <c r="N38" i="1"/>
  <c r="G53" i="1"/>
  <c r="M38" i="1"/>
  <c r="M9" i="1"/>
  <c r="G17" i="1"/>
  <c r="N16" i="1"/>
  <c r="M50" i="1"/>
  <c r="M16" i="1"/>
  <c r="O17" i="1"/>
  <c r="K59" i="1"/>
  <c r="I51" i="1"/>
  <c r="G5" i="1"/>
  <c r="N29" i="1"/>
  <c r="O61" i="1"/>
  <c r="I29" i="1"/>
  <c r="O59" i="1"/>
  <c r="M61" i="1"/>
  <c r="M10" i="1"/>
  <c r="G30" i="1"/>
  <c r="P44" i="1"/>
  <c r="N54" i="1"/>
  <c r="O30" i="1"/>
  <c r="P59" i="1"/>
  <c r="K36" i="1"/>
  <c r="K44" i="1"/>
  <c r="N42" i="1"/>
  <c r="M39" i="1"/>
  <c r="G42" i="1"/>
  <c r="K40" i="1"/>
  <c r="G23" i="1"/>
  <c r="G38" i="1"/>
  <c r="O35" i="1"/>
  <c r="N50" i="1"/>
  <c r="G35" i="1"/>
  <c r="G40" i="1"/>
  <c r="K45" i="1"/>
  <c r="M23" i="1"/>
  <c r="K38" i="1"/>
  <c r="I9" i="1"/>
</calcChain>
</file>

<file path=xl/sharedStrings.xml><?xml version="1.0" encoding="utf-8"?>
<sst xmlns="http://schemas.openxmlformats.org/spreadsheetml/2006/main" count="48" uniqueCount="27">
  <si>
    <t>CQG Options Ranking by Time Last Trade Dashboard</t>
  </si>
  <si>
    <t>Main symbol:</t>
  </si>
  <si>
    <t>Strike Start:</t>
  </si>
  <si>
    <t>Strike end</t>
  </si>
  <si>
    <t>Step</t>
  </si>
  <si>
    <t>Month (letter):</t>
  </si>
  <si>
    <t>Year (2 digits)</t>
  </si>
  <si>
    <t>C.US.</t>
  </si>
  <si>
    <t>Symbol</t>
  </si>
  <si>
    <t>Time</t>
  </si>
  <si>
    <t>Bid Vol</t>
  </si>
  <si>
    <t>Bid</t>
  </si>
  <si>
    <t>Ask</t>
  </si>
  <si>
    <t>Ask Vol</t>
  </si>
  <si>
    <t>Last Trade</t>
  </si>
  <si>
    <t>V L-Trade</t>
  </si>
  <si>
    <t>Ctr Vol</t>
  </si>
  <si>
    <t>Last:</t>
  </si>
  <si>
    <t>NC:</t>
  </si>
  <si>
    <t xml:space="preserve">Chicago: </t>
  </si>
  <si>
    <t>London:</t>
  </si>
  <si>
    <t xml:space="preserve">  Copyright                  © 2014, Designed by Thom Hartle</t>
  </si>
  <si>
    <t>CLE</t>
  </si>
  <si>
    <t>U</t>
  </si>
  <si>
    <t>Q</t>
  </si>
  <si>
    <t>Each Time the spreadsheet is launced please change the month code to a different month,</t>
  </si>
  <si>
    <t>hit Enter, then renter the symbol month to start the rabnking.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</si>
</sst>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entury Gothic"/>
      <family val="2"/>
    </font>
    <font>
      <sz val="18"/>
      <color theme="4"/>
      <name val="Century Gothic"/>
      <family val="2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21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45">
        <stop position="0">
          <color rgb="FF00B050"/>
        </stop>
        <stop position="0.5">
          <color theme="1"/>
        </stop>
        <stop position="1">
          <color rgb="FF00B050"/>
        </stop>
      </gradientFill>
    </fill>
    <fill>
      <gradientFill degree="45">
        <stop position="0">
          <color rgb="FFFF0000"/>
        </stop>
        <stop position="0.5">
          <color theme="1"/>
        </stop>
        <stop position="1">
          <color rgb="FFFF0000"/>
        </stop>
      </gradientFill>
    </fill>
    <fill>
      <gradientFill degree="135">
        <stop position="0">
          <color rgb="FFFF0000"/>
        </stop>
        <stop position="0.5">
          <color theme="1"/>
        </stop>
        <stop position="1">
          <color rgb="FFFF0000"/>
        </stop>
      </gradientFill>
    </fill>
    <fill>
      <gradientFill degree="135">
        <stop position="0">
          <color rgb="FF00B050"/>
        </stop>
        <stop position="0.5">
          <color theme="1"/>
        </stop>
        <stop position="1">
          <color rgb="FF00B050"/>
        </stop>
      </gradientFill>
    </fill>
  </fills>
  <borders count="2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FF0000"/>
      </right>
      <top/>
      <bottom style="thin">
        <color rgb="FF002060"/>
      </bottom>
      <diagonal/>
    </border>
    <border>
      <left style="thin">
        <color rgb="FFFF0000"/>
      </left>
      <right/>
      <top style="thin">
        <color rgb="FF002060"/>
      </top>
      <bottom style="thin">
        <color rgb="FFFF0000"/>
      </bottom>
      <diagonal/>
    </border>
    <border>
      <left/>
      <right/>
      <top style="thin">
        <color rgb="FF002060"/>
      </top>
      <bottom style="thin">
        <color rgb="FFFF000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FF0000"/>
      </top>
      <bottom/>
      <diagonal/>
    </border>
    <border>
      <left style="thin">
        <color rgb="FF00206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right" vertical="center"/>
    </xf>
    <xf numFmtId="0" fontId="4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0" fillId="2" borderId="0" xfId="0" applyFill="1"/>
    <xf numFmtId="1" fontId="0" fillId="2" borderId="0" xfId="0" quotePrefix="1" applyNumberFormat="1" applyFill="1"/>
    <xf numFmtId="2" fontId="0" fillId="2" borderId="0" xfId="0" applyNumberFormat="1" applyFill="1"/>
    <xf numFmtId="1" fontId="0" fillId="2" borderId="0" xfId="0" applyNumberFormat="1" applyFill="1"/>
    <xf numFmtId="22" fontId="0" fillId="2" borderId="0" xfId="0" applyNumberFormat="1" applyFill="1"/>
    <xf numFmtId="0" fontId="1" fillId="3" borderId="9" xfId="0" applyFont="1" applyFill="1" applyBorder="1"/>
    <xf numFmtId="0" fontId="0" fillId="3" borderId="9" xfId="0" applyFont="1" applyFill="1" applyBorder="1" applyAlignment="1"/>
    <xf numFmtId="165" fontId="1" fillId="3" borderId="9" xfId="0" applyNumberFormat="1" applyFont="1" applyFill="1" applyBorder="1" applyAlignment="1">
      <alignment horizontal="left"/>
    </xf>
    <xf numFmtId="0" fontId="1" fillId="10" borderId="18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9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2" fontId="4" fillId="8" borderId="5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22" fontId="1" fillId="2" borderId="13" xfId="0" applyNumberFormat="1" applyFont="1" applyFill="1" applyBorder="1" applyAlignment="1">
      <alignment horizontal="center" shrinkToFit="1"/>
    </xf>
    <xf numFmtId="165" fontId="1" fillId="3" borderId="9" xfId="0" applyNumberFormat="1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center"/>
    </xf>
    <xf numFmtId="165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ContractData</stp>
        <stp>P.US.CLEQ1410900</stp>
        <stp>MT_LastAskVolume</stp>
        <stp/>
        <stp>T</stp>
        <tr r="P46" s="1"/>
      </tp>
      <tp>
        <v>133</v>
        <stp/>
        <stp>ContractData</stp>
        <stp>C.US.CLEQ1410900</stp>
        <stp>MT_LastAskVolume</stp>
        <stp/>
        <stp>T</stp>
        <tr r="P35" s="1"/>
      </tp>
      <tp>
        <v>0</v>
        <stp/>
        <stp>ContractData</stp>
        <stp>P.US.CLEQ1410950</stp>
        <stp>MT_LastAskVolume</stp>
        <stp/>
        <stp>T</stp>
        <tr r="P50" s="1"/>
      </tp>
      <tp>
        <v>135</v>
        <stp/>
        <stp>ContractData</stp>
        <stp>C.US.CLEQ1410950</stp>
        <stp>MT_LastAskVolume</stp>
        <stp/>
        <stp>T</stp>
        <tr r="P42" s="1"/>
      </tp>
      <tp>
        <v>0</v>
        <stp/>
        <stp>ContractData</stp>
        <stp>P.US.CLEQ1410800</stp>
        <stp>MT_LastAskVolume</stp>
        <stp/>
        <stp>T</stp>
        <tr r="P47" s="1"/>
      </tp>
      <tp>
        <v>37</v>
        <stp/>
        <stp>ContractData</stp>
        <stp>C.US.CLEQ1410800</stp>
        <stp>MT_LastAskVolume</stp>
        <stp/>
        <stp>T</stp>
        <tr r="P37" s="1"/>
      </tp>
      <tp>
        <v>0</v>
        <stp/>
        <stp>ContractData</stp>
        <stp>P.US.CLEQ1410850</stp>
        <stp>MT_LastAskVolume</stp>
        <stp/>
        <stp>T</stp>
        <tr r="P48" s="1"/>
      </tp>
      <tp>
        <v>33</v>
        <stp/>
        <stp>ContractData</stp>
        <stp>C.US.CLEQ1410850</stp>
        <stp>MT_LastAskVolume</stp>
        <stp/>
        <stp>T</stp>
        <tr r="P39" s="1"/>
      </tp>
      <tp>
        <v>2</v>
        <stp/>
        <stp>ContractData</stp>
        <stp>C.US.CLEQ1411000</stp>
        <stp>VolumeLastTrade</stp>
        <stp/>
        <stp>T</stp>
        <tr r="G34" s="1"/>
      </tp>
      <tp>
        <v>0</v>
        <stp/>
        <stp>ContractData</stp>
        <stp>P.US.CLEQ1410700</stp>
        <stp>MT_LastAskVolume</stp>
        <stp/>
        <stp>T</stp>
        <tr r="P44" s="1"/>
      </tp>
      <tp>
        <v>7</v>
        <stp/>
        <stp>ContractData</stp>
        <stp>C.US.CLEQ1410700</stp>
        <stp>MT_LastAskVolume</stp>
        <stp/>
        <stp>T</stp>
        <tr r="P40" s="1"/>
      </tp>
      <tp>
        <v>0</v>
        <stp/>
        <stp>ContractData</stp>
        <stp>P.US.CLEQ1410750</stp>
        <stp>MT_LastAskVolume</stp>
        <stp/>
        <stp>T</stp>
        <tr r="P43" s="1"/>
      </tp>
      <tp>
        <v>31</v>
        <stp/>
        <stp>ContractData</stp>
        <stp>C.US.CLEQ1410750</stp>
        <stp>MT_LastAskVolume</stp>
        <stp/>
        <stp>T</stp>
        <tr r="P41" s="1"/>
      </tp>
      <tp>
        <v>3</v>
        <stp/>
        <stp>ContractData</stp>
        <stp>C.US.CLEQ1410450</stp>
        <stp>VolumeLastTrade</stp>
        <stp/>
        <stp>T</stp>
        <tr r="G32" s="1"/>
      </tp>
      <tp>
        <v>5</v>
        <stp/>
        <stp>ContractData</stp>
        <stp>C.US.CLEQ1410400</stp>
        <stp>VolumeLastTrade</stp>
        <stp/>
        <stp>T</stp>
        <tr r="G28" s="1"/>
      </tp>
      <tp>
        <v>11</v>
        <stp/>
        <stp>ContractData</stp>
        <stp>C.US.CLEQ1410550</stp>
        <stp>VolumeLastTrade</stp>
        <stp/>
        <stp>T</stp>
        <tr r="G18" s="1"/>
      </tp>
      <tp>
        <v>1</v>
        <stp/>
        <stp>ContractData</stp>
        <stp>C.US.CLEQ1410500</stp>
        <stp>VolumeLastTrade</stp>
        <stp/>
        <stp>T</stp>
        <tr r="G24" s="1"/>
      </tp>
      <tp>
        <v>2</v>
        <stp/>
        <stp>ContractData</stp>
        <stp>C.US.CLEQ1410650</stp>
        <stp>VolumeLastTrade</stp>
        <stp/>
        <stp>T</stp>
        <tr r="G36" s="1"/>
      </tp>
      <tp>
        <v>22</v>
        <stp/>
        <stp>ContractData</stp>
        <stp>C.US.CLEQ1410600</stp>
        <stp>VolumeLastTrade</stp>
        <stp/>
        <stp>T</stp>
        <tr r="G38" s="1"/>
      </tp>
      <tp>
        <v>25</v>
        <stp/>
        <stp>ContractData</stp>
        <stp>C.US.CLEQ1410750</stp>
        <stp>VolumeLastTrade</stp>
        <stp/>
        <stp>T</stp>
        <tr r="G41" s="1"/>
      </tp>
      <tp>
        <v>5</v>
        <stp/>
        <stp>ContractData</stp>
        <stp>C.US.CLEQ1410700</stp>
        <stp>VolumeLastTrade</stp>
        <stp/>
        <stp>T</stp>
        <tr r="G40" s="1"/>
      </tp>
      <tp>
        <v>4</v>
        <stp/>
        <stp>ContractData</stp>
        <stp>C.US.CLEQ1410050</stp>
        <stp>VolumeLastTrade</stp>
        <stp/>
        <stp>T</stp>
        <tr r="G23" s="1"/>
      </tp>
      <tp>
        <v>4</v>
        <stp/>
        <stp>ContractData</stp>
        <stp>C.US.CLEQ1410000</stp>
        <stp>VolumeLastTrade</stp>
        <stp/>
        <stp>T</stp>
        <tr r="G26" s="1"/>
      </tp>
      <tp>
        <v>1</v>
        <stp/>
        <stp>ContractData</stp>
        <stp>C.US.CLEQ1410150</stp>
        <stp>VolumeLastTrade</stp>
        <stp/>
        <stp>T</stp>
        <tr r="G7" s="1"/>
      </tp>
      <tp>
        <v>1</v>
        <stp/>
        <stp>ContractData</stp>
        <stp>C.US.CLEQ1410100</stp>
        <stp>VolumeLastTrade</stp>
        <stp/>
        <stp>T</stp>
        <tr r="G16" s="1"/>
      </tp>
      <tp>
        <v>1</v>
        <stp/>
        <stp>ContractData</stp>
        <stp>C.US.CLEQ1410250</stp>
        <stp>VolumeLastTrade</stp>
        <stp/>
        <stp>T</stp>
        <tr r="G9" s="1"/>
      </tp>
      <tp>
        <v>4</v>
        <stp/>
        <stp>ContractData</stp>
        <stp>C.US.CLEQ1410200</stp>
        <stp>VolumeLastTrade</stp>
        <stp/>
        <stp>T</stp>
        <tr r="G8" s="1"/>
      </tp>
      <tp>
        <v>8</v>
        <stp/>
        <stp>ContractData</stp>
        <stp>C.US.CLEQ1410350</stp>
        <stp>VolumeLastTrade</stp>
        <stp/>
        <stp>T</stp>
        <tr r="G31" s="1"/>
      </tp>
      <tp>
        <v>7</v>
        <stp/>
        <stp>ContractData</stp>
        <stp>C.US.CLEQ1410300</stp>
        <stp>VolumeLastTrade</stp>
        <stp/>
        <stp>T</stp>
        <tr r="G10" s="1"/>
      </tp>
      <tp>
        <v>1</v>
        <stp/>
        <stp>ContractData</stp>
        <stp>C.US.CLEQ1410850</stp>
        <stp>VolumeLastTrade</stp>
        <stp/>
        <stp>T</stp>
        <tr r="G39" s="1"/>
      </tp>
      <tp>
        <v>5</v>
        <stp/>
        <stp>ContractData</stp>
        <stp>C.US.CLEQ1410800</stp>
        <stp>VolumeLastTrade</stp>
        <stp/>
        <stp>T</stp>
        <tr r="G37" s="1"/>
      </tp>
      <tp>
        <v>1</v>
        <stp/>
        <stp>ContractData</stp>
        <stp>C.US.CLEQ1410950</stp>
        <stp>VolumeLastTrade</stp>
        <stp/>
        <stp>T</stp>
        <tr r="G42" s="1"/>
      </tp>
      <tp>
        <v>2</v>
        <stp/>
        <stp>ContractData</stp>
        <stp>C.US.CLEQ1410900</stp>
        <stp>VolumeLastTrade</stp>
        <stp/>
        <stp>T</stp>
        <tr r="G35" s="1"/>
      </tp>
      <tp>
        <v>5</v>
        <stp/>
        <stp>ContractData</stp>
        <stp>P.US.CLEQ1410600</stp>
        <stp>MT_LastAskVolume</stp>
        <stp/>
        <stp>T</stp>
        <tr r="P22" s="1"/>
      </tp>
      <tp>
        <v>1</v>
        <stp/>
        <stp>ContractData</stp>
        <stp>C.US.CLEQ1410600</stp>
        <stp>MT_LastAskVolume</stp>
        <stp/>
        <stp>T</stp>
        <tr r="P38" s="1"/>
      </tp>
      <tp>
        <v>5</v>
        <stp/>
        <stp>ContractData</stp>
        <stp>P.US.CLEQ1410650</stp>
        <stp>MT_LastAskVolume</stp>
        <stp/>
        <stp>T</stp>
        <tr r="P49" s="1"/>
      </tp>
      <tp>
        <v>1</v>
        <stp/>
        <stp>ContractData</stp>
        <stp>C.US.CLEQ1410650</stp>
        <stp>MT_LastAskVolume</stp>
        <stp/>
        <stp>T</stp>
        <tr r="P36" s="1"/>
      </tp>
      <tp>
        <v>5</v>
        <stp/>
        <stp>ContractData</stp>
        <stp>P.US.CLEQ1410500</stp>
        <stp>MT_LastAskVolume</stp>
        <stp/>
        <stp>T</stp>
        <tr r="P30" s="1"/>
        <tr r="P63" s="1"/>
      </tp>
      <tp>
        <v>245</v>
        <stp/>
        <stp>ContractData</stp>
        <stp>C.US.CLEQ1410500</stp>
        <stp>MT_LastAskVolume</stp>
        <stp/>
        <stp>T</stp>
        <tr r="P24" s="1"/>
      </tp>
      <tp>
        <v>5</v>
        <stp/>
        <stp>ContractData</stp>
        <stp>P.US.CLEQ1410550</stp>
        <stp>MT_LastAskVolume</stp>
        <stp/>
        <stp>T</stp>
        <tr r="P27" s="1"/>
      </tp>
      <tp>
        <v>5</v>
        <stp/>
        <stp>ContractData</stp>
        <stp>C.US.CLEQ1410550</stp>
        <stp>MT_LastAskVolume</stp>
        <stp/>
        <stp>T</stp>
        <tr r="P18" s="1"/>
      </tp>
      <tp>
        <v>5</v>
        <stp/>
        <stp>ContractData</stp>
        <stp>P.US.CLEU1410400</stp>
        <stp>MT_LastAskVolume</stp>
        <stp/>
        <stp>T</stp>
        <tr r="AF23" s="1"/>
      </tp>
      <tp>
        <v>5</v>
        <stp/>
        <stp>ContractData</stp>
        <stp>P.US.CLEQ1410400</stp>
        <stp>MT_LastAskVolume</stp>
        <stp/>
        <stp>T</stp>
        <tr r="P61" s="1"/>
        <tr r="P19" s="1"/>
      </tp>
      <tp>
        <v>5</v>
        <stp/>
        <stp>ContractData</stp>
        <stp>C.US.CLEU1410400</stp>
        <stp>MT_LastAskVolume</stp>
        <stp/>
        <stp>T</stp>
        <tr r="AF27" s="1"/>
      </tp>
      <tp>
        <v>170</v>
        <stp/>
        <stp>ContractData</stp>
        <stp>C.US.CLEQ1410400</stp>
        <stp>MT_LastAskVolume</stp>
        <stp/>
        <stp>T</stp>
        <tr r="P28" s="1"/>
      </tp>
      <tp>
        <v>5</v>
        <stp/>
        <stp>ContractData</stp>
        <stp>P.US.CLEQ1410450</stp>
        <stp>MT_LastAskVolume</stp>
        <stp/>
        <stp>T</stp>
        <tr r="P62" s="1"/>
        <tr r="P21" s="1"/>
      </tp>
      <tp>
        <v>79</v>
        <stp/>
        <stp>ContractData</stp>
        <stp>C.US.CLEQ1410450</stp>
        <stp>MT_LastAskVolume</stp>
        <stp/>
        <stp>T</stp>
        <tr r="P32" s="1"/>
      </tp>
      <tp>
        <v>5</v>
        <stp/>
        <stp>ContractData</stp>
        <stp>P.US.CLEU1410300</stp>
        <stp>MT_LastAskVolume</stp>
        <stp/>
        <stp>T</stp>
        <tr r="AF47" s="1"/>
      </tp>
      <tp>
        <v>5</v>
        <stp/>
        <stp>ContractData</stp>
        <stp>P.US.CLEQ1410300</stp>
        <stp>MT_LastAskVolume</stp>
        <stp/>
        <stp>T</stp>
        <tr r="P59" s="1"/>
        <tr r="P17" s="1"/>
      </tp>
      <tp>
        <v>1</v>
        <stp/>
        <stp>ContractData</stp>
        <stp>C.US.CLEU1410300</stp>
        <stp>MT_LastAskVolume</stp>
        <stp/>
        <stp>T</stp>
        <tr r="AF7" s="1"/>
      </tp>
      <tp>
        <v>37</v>
        <stp/>
        <stp>ContractData</stp>
        <stp>C.US.CLEQ1410300</stp>
        <stp>MT_LastAskVolume</stp>
        <stp/>
        <stp>T</stp>
        <tr r="P10" s="1"/>
      </tp>
      <tp>
        <v>5</v>
        <stp/>
        <stp>ContractData</stp>
        <stp>P.US.CLEU1410350</stp>
        <stp>MT_LastAskVolume</stp>
        <stp/>
        <stp>T</stp>
        <tr r="AF51" s="1"/>
      </tp>
      <tp>
        <v>5</v>
        <stp/>
        <stp>ContractData</stp>
        <stp>P.US.CLEQ1410350</stp>
        <stp>MT_LastAskVolume</stp>
        <stp/>
        <stp>T</stp>
        <tr r="P29" s="1"/>
        <tr r="P60" s="1"/>
      </tp>
      <tp>
        <v>5</v>
        <stp/>
        <stp>ContractData</stp>
        <stp>C.US.CLEU1410350</stp>
        <stp>MT_LastAskVolume</stp>
        <stp/>
        <stp>T</stp>
        <tr r="AF20" s="1"/>
      </tp>
      <tp>
        <v>46</v>
        <stp/>
        <stp>ContractData</stp>
        <stp>C.US.CLEQ1410350</stp>
        <stp>MT_LastAskVolume</stp>
        <stp/>
        <stp>T</stp>
        <tr r="P31" s="1"/>
      </tp>
      <tp>
        <v>1</v>
        <stp/>
        <stp>ContractData</stp>
        <stp>C.US.CLEU1410400</stp>
        <stp>VolumeLastTrade</stp>
        <stp/>
        <stp>T</stp>
        <tr r="W27" s="1"/>
      </tp>
      <tp>
        <v>1</v>
        <stp/>
        <stp>ContractData</stp>
        <stp>C.US.CLEU1410050</stp>
        <stp>VolumeLastTrade</stp>
        <stp/>
        <stp>T</stp>
        <tr r="W37" s="1"/>
      </tp>
      <tp>
        <v>3</v>
        <stp/>
        <stp>ContractData</stp>
        <stp>C.US.CLEU1410000</stp>
        <stp>VolumeLastTrade</stp>
        <stp/>
        <stp>T</stp>
        <tr r="W29" s="1"/>
      </tp>
      <tp>
        <v>5</v>
        <stp/>
        <stp>ContractData</stp>
        <stp>C.US.CLEU1410150</stp>
        <stp>VolumeLastTrade</stp>
        <stp/>
        <stp>T</stp>
        <tr r="W31" s="1"/>
      </tp>
      <tp>
        <v>10</v>
        <stp/>
        <stp>ContractData</stp>
        <stp>C.US.CLEU1410100</stp>
        <stp>VolumeLastTrade</stp>
        <stp/>
        <stp>T</stp>
        <tr r="W5" s="1"/>
      </tp>
      <tp>
        <v>5</v>
        <stp/>
        <stp>ContractData</stp>
        <stp>C.US.CLEU1410250</stp>
        <stp>VolumeLastTrade</stp>
        <stp/>
        <stp>T</stp>
        <tr r="W6" s="1"/>
      </tp>
      <tp>
        <v>4</v>
        <stp/>
        <stp>ContractData</stp>
        <stp>C.US.CLEU1410200</stp>
        <stp>VolumeLastTrade</stp>
        <stp/>
        <stp>T</stp>
        <tr r="W15" s="1"/>
      </tp>
      <tp>
        <v>1</v>
        <stp/>
        <stp>ContractData</stp>
        <stp>C.US.CLEU1410350</stp>
        <stp>VolumeLastTrade</stp>
        <stp/>
        <stp>T</stp>
        <tr r="W20" s="1"/>
      </tp>
      <tp>
        <v>1</v>
        <stp/>
        <stp>ContractData</stp>
        <stp>C.US.CLEU1410300</stp>
        <stp>VolumeLastTrade</stp>
        <stp/>
        <stp>T</stp>
        <tr r="W7" s="1"/>
      </tp>
      <tp>
        <v>5</v>
        <stp/>
        <stp>ContractData</stp>
        <stp>P.US.CLEU1410200</stp>
        <stp>MT_LastAskVolume</stp>
        <stp/>
        <stp>T</stp>
        <tr r="AF17" s="1"/>
      </tp>
      <tp>
        <v>5</v>
        <stp/>
        <stp>ContractData</stp>
        <stp>P.US.CLEQ1410200</stp>
        <stp>MT_LastAskVolume</stp>
        <stp/>
        <stp>T</stp>
        <tr r="P57" s="1"/>
        <tr r="P14" s="1"/>
      </tp>
      <tp>
        <v>5</v>
        <stp/>
        <stp>ContractData</stp>
        <stp>C.US.CLEU1410200</stp>
        <stp>MT_LastAskVolume</stp>
        <stp/>
        <stp>T</stp>
        <tr r="AF15" s="1"/>
      </tp>
      <tp>
        <v>1</v>
        <stp/>
        <stp>ContractData</stp>
        <stp>C.US.CLEQ1410200</stp>
        <stp>MT_LastAskVolume</stp>
        <stp/>
        <stp>T</stp>
        <tr r="P8" s="1"/>
      </tp>
      <tp>
        <v>5</v>
        <stp/>
        <stp>ContractData</stp>
        <stp>P.US.CLEU1410250</stp>
        <stp>MT_LastAskVolume</stp>
        <stp/>
        <stp>T</stp>
        <tr r="AF42" s="1"/>
      </tp>
      <tp>
        <v>1</v>
        <stp/>
        <stp>ContractData</stp>
        <stp>P.US.CLEQ1410250</stp>
        <stp>MT_LastAskVolume</stp>
        <stp/>
        <stp>T</stp>
        <tr r="P58" s="1"/>
        <tr r="P33" s="1"/>
      </tp>
      <tp>
        <v>5</v>
        <stp/>
        <stp>ContractData</stp>
        <stp>C.US.CLEU1410250</stp>
        <stp>MT_LastAskVolume</stp>
        <stp/>
        <stp>T</stp>
        <tr r="AF6" s="1"/>
      </tp>
      <tp>
        <v>1</v>
        <stp/>
        <stp>ContractData</stp>
        <stp>C.US.CLEQ1410250</stp>
        <stp>MT_LastAskVolume</stp>
        <stp/>
        <stp>T</stp>
        <tr r="P9" s="1"/>
      </tp>
      <tp>
        <v>5</v>
        <stp/>
        <stp>ContractData</stp>
        <stp>P.US.CLEU1410100</stp>
        <stp>MT_LastAskVolume</stp>
        <stp/>
        <stp>T</stp>
        <tr r="AF24" s="1"/>
      </tp>
      <tp>
        <v>4</v>
        <stp/>
        <stp>ContractData</stp>
        <stp>P.US.CLEQ1410100</stp>
        <stp>MT_LastAskVolume</stp>
        <stp/>
        <stp>T</stp>
        <tr r="P55" s="1"/>
        <tr r="P13" s="1"/>
      </tp>
      <tp>
        <v>10</v>
        <stp/>
        <stp>ContractData</stp>
        <stp>C.US.CLEU1410100</stp>
        <stp>MT_LastAskVolume</stp>
        <stp/>
        <stp>T</stp>
        <tr r="AF5" s="1"/>
      </tp>
      <tp>
        <v>1</v>
        <stp/>
        <stp>ContractData</stp>
        <stp>C.US.CLEQ1410100</stp>
        <stp>MT_LastAskVolume</stp>
        <stp/>
        <stp>T</stp>
        <tr r="P16" s="1"/>
      </tp>
      <tp>
        <v>5</v>
        <stp/>
        <stp>ContractData</stp>
        <stp>P.US.CLEU1410150</stp>
        <stp>MT_LastAskVolume</stp>
        <stp/>
        <stp>T</stp>
        <tr r="AF25" s="1"/>
      </tp>
      <tp>
        <v>4</v>
        <stp/>
        <stp>ContractData</stp>
        <stp>P.US.CLEQ1410150</stp>
        <stp>MT_LastAskVolume</stp>
        <stp/>
        <stp>T</stp>
        <tr r="P20" s="1"/>
        <tr r="P56" s="1"/>
      </tp>
      <tp>
        <v>5</v>
        <stp/>
        <stp>ContractData</stp>
        <stp>C.US.CLEU1410150</stp>
        <stp>MT_LastAskVolume</stp>
        <stp/>
        <stp>T</stp>
        <tr r="AF31" s="1"/>
      </tp>
      <tp>
        <v>2</v>
        <stp/>
        <stp>ContractData</stp>
        <stp>C.US.CLEQ1410150</stp>
        <stp>MT_LastAskVolume</stp>
        <stp/>
        <stp>T</stp>
        <tr r="P7" s="1"/>
      </tp>
      <tp>
        <v>1</v>
        <stp/>
        <stp>ContractData</stp>
        <stp>P.US.CLEU1410000</stp>
        <stp>MT_LastAskVolume</stp>
        <stp/>
        <stp>T</stp>
        <tr r="AF26" s="1"/>
      </tp>
      <tp>
        <v>2</v>
        <stp/>
        <stp>ContractData</stp>
        <stp>P.US.CLEQ1410000</stp>
        <stp>MT_LastAskVolume</stp>
        <stp/>
        <stp>T</stp>
        <tr r="P53" s="1"/>
        <tr r="P12" s="1"/>
      </tp>
      <tp>
        <v>0</v>
        <stp/>
        <stp>ContractData</stp>
        <stp>P.US.CLEQ1411000</stp>
        <stp>MT_LastAskVolume</stp>
        <stp/>
        <stp>T</stp>
        <tr r="P45" s="1"/>
      </tp>
      <tp>
        <v>5</v>
        <stp/>
        <stp>ContractData</stp>
        <stp>C.US.CLEU1410000</stp>
        <stp>MT_LastAskVolume</stp>
        <stp/>
        <stp>T</stp>
        <tr r="AF29" s="1"/>
      </tp>
      <tp>
        <v>178</v>
        <stp/>
        <stp>ContractData</stp>
        <stp>C.US.CLEQ1411000</stp>
        <stp>MT_LastAskVolume</stp>
        <stp/>
        <stp>T</stp>
        <tr r="P34" s="1"/>
      </tp>
      <tp>
        <v>26</v>
        <stp/>
        <stp>ContractData</stp>
        <stp>C.US.CLEQ1410000</stp>
        <stp>MT_LastAskVolume</stp>
        <stp/>
        <stp>T</stp>
        <tr r="P26" s="1"/>
      </tp>
      <tp>
        <v>5</v>
        <stp/>
        <stp>ContractData</stp>
        <stp>P.US.CLEU1410050</stp>
        <stp>MT_LastAskVolume</stp>
        <stp/>
        <stp>T</stp>
        <tr r="AF22" s="1"/>
      </tp>
      <tp>
        <v>1</v>
        <stp/>
        <stp>ContractData</stp>
        <stp>P.US.CLEQ1410050</stp>
        <stp>MT_LastAskVolume</stp>
        <stp/>
        <stp>T</stp>
        <tr r="P54" s="1"/>
        <tr r="P15" s="1"/>
      </tp>
      <tp>
        <v>5</v>
        <stp/>
        <stp>ContractData</stp>
        <stp>C.US.CLEU1410050</stp>
        <stp>MT_LastAskVolume</stp>
        <stp/>
        <stp>T</stp>
        <tr r="AF37" s="1"/>
      </tp>
      <tp>
        <v>5</v>
        <stp/>
        <stp>ContractData</stp>
        <stp>C.US.CLEQ1410050</stp>
        <stp>MT_LastAskVolume</stp>
        <stp/>
        <stp>T</stp>
        <tr r="P23" s="1"/>
      </tp>
      <tp>
        <v>5</v>
        <stp/>
        <stp>ContractData</stp>
        <stp>P.US.CLEQ1410550</stp>
        <stp>MT_LastBidVolume</stp>
        <stp/>
        <stp>T</stp>
        <tr r="M27" s="1"/>
      </tp>
      <tp>
        <v>0</v>
        <stp/>
        <stp>ContractData</stp>
        <stp>C.US.CLEQ1410550</stp>
        <stp>MT_LastBidVolume</stp>
        <stp/>
        <stp>T</stp>
        <tr r="M18" s="1"/>
      </tp>
      <tp>
        <v>5</v>
        <stp/>
        <stp>ContractData</stp>
        <stp>P.US.CLEQ1410500</stp>
        <stp>MT_LastBidVolume</stp>
        <stp/>
        <stp>T</stp>
        <tr r="M30" s="1"/>
        <tr r="M63" s="1"/>
      </tp>
      <tp>
        <v>6</v>
        <stp/>
        <stp>ContractData</stp>
        <stp>C.US.CLEQ1410500</stp>
        <stp>MT_LastBidVolume</stp>
        <stp/>
        <stp>T</stp>
        <tr r="M24" s="1"/>
      </tp>
      <tp>
        <v>5</v>
        <stp/>
        <stp>ContractData</stp>
        <stp>P.US.CLEQ1410450</stp>
        <stp>MT_LastBidVolume</stp>
        <stp/>
        <stp>T</stp>
        <tr r="M62" s="1"/>
        <tr r="M21" s="1"/>
      </tp>
      <tp>
        <v>116</v>
        <stp/>
        <stp>ContractData</stp>
        <stp>C.US.CLEQ1410450</stp>
        <stp>MT_LastBidVolume</stp>
        <stp/>
        <stp>T</stp>
        <tr r="M32" s="1"/>
      </tp>
      <tp>
        <v>5</v>
        <stp/>
        <stp>ContractData</stp>
        <stp>P.US.CLEU1410400</stp>
        <stp>MT_LastBidVolume</stp>
        <stp/>
        <stp>T</stp>
        <tr r="AC23" s="1"/>
      </tp>
      <tp>
        <v>1</v>
        <stp/>
        <stp>ContractData</stp>
        <stp>P.US.CLEQ1410400</stp>
        <stp>MT_LastBidVolume</stp>
        <stp/>
        <stp>T</stp>
        <tr r="M61" s="1"/>
        <tr r="M19" s="1"/>
      </tp>
      <tp>
        <v>2</v>
        <stp/>
        <stp>ContractData</stp>
        <stp>C.US.CLEU1410400</stp>
        <stp>MT_LastBidVolume</stp>
        <stp/>
        <stp>T</stp>
        <tr r="AC27" s="1"/>
      </tp>
      <tp>
        <v>190</v>
        <stp/>
        <stp>ContractData</stp>
        <stp>C.US.CLEQ1410400</stp>
        <stp>MT_LastBidVolume</stp>
        <stp/>
        <stp>T</stp>
        <tr r="M28" s="1"/>
      </tp>
      <tp>
        <v>0</v>
        <stp/>
        <stp>ContractData</stp>
        <stp>P.US.CLEQ1410750</stp>
        <stp>MT_LastBidVolume</stp>
        <stp/>
        <stp>T</stp>
        <tr r="M43" s="1"/>
      </tp>
      <tp>
        <v>0</v>
        <stp/>
        <stp>ContractData</stp>
        <stp>C.US.CLEQ1410750</stp>
        <stp>MT_LastBidVolume</stp>
        <stp/>
        <stp>T</stp>
        <tr r="M41" s="1"/>
      </tp>
      <tp>
        <v>0</v>
        <stp/>
        <stp>ContractData</stp>
        <stp>P.US.CLEQ1410700</stp>
        <stp>MT_LastBidVolume</stp>
        <stp/>
        <stp>T</stp>
        <tr r="M44" s="1"/>
      </tp>
      <tp>
        <v>0</v>
        <stp/>
        <stp>ContractData</stp>
        <stp>C.US.CLEQ1410700</stp>
        <stp>MT_LastBidVolume</stp>
        <stp/>
        <stp>T</stp>
        <tr r="M40" s="1"/>
      </tp>
      <tp>
        <v>5</v>
        <stp/>
        <stp>ContractData</stp>
        <stp>P.US.CLEQ1410650</stp>
        <stp>MT_LastBidVolume</stp>
        <stp/>
        <stp>T</stp>
        <tr r="M49" s="1"/>
      </tp>
      <tp>
        <v>0</v>
        <stp/>
        <stp>ContractData</stp>
        <stp>C.US.CLEQ1410650</stp>
        <stp>MT_LastBidVolume</stp>
        <stp/>
        <stp>T</stp>
        <tr r="M36" s="1"/>
      </tp>
      <tp>
        <v>1</v>
        <stp/>
        <stp>ContractData</stp>
        <stp>P.US.CLEQ1410600</stp>
        <stp>MT_LastBidVolume</stp>
        <stp/>
        <stp>T</stp>
        <tr r="M22" s="1"/>
      </tp>
      <tp>
        <v>0</v>
        <stp/>
        <stp>ContractData</stp>
        <stp>C.US.CLEQ1410600</stp>
        <stp>MT_LastBidVolume</stp>
        <stp/>
        <stp>T</stp>
        <tr r="M38" s="1"/>
      </tp>
      <tp>
        <v>0</v>
        <stp/>
        <stp>ContractData</stp>
        <stp>P.US.CLEU1410150</stp>
        <stp>MT_LastBidVolume</stp>
        <stp/>
        <stp>T</stp>
        <tr r="AC25" s="1"/>
      </tp>
      <tp>
        <v>0</v>
        <stp/>
        <stp>ContractData</stp>
        <stp>P.US.CLEQ1410150</stp>
        <stp>MT_LastBidVolume</stp>
        <stp/>
        <stp>T</stp>
        <tr r="M56" s="1"/>
        <tr r="M20" s="1"/>
      </tp>
      <tp>
        <v>5</v>
        <stp/>
        <stp>ContractData</stp>
        <stp>C.US.CLEU1410150</stp>
        <stp>MT_LastBidVolume</stp>
        <stp/>
        <stp>T</stp>
        <tr r="AC31" s="1"/>
      </tp>
      <tp>
        <v>5</v>
        <stp/>
        <stp>ContractData</stp>
        <stp>C.US.CLEQ1410150</stp>
        <stp>MT_LastBidVolume</stp>
        <stp/>
        <stp>T</stp>
        <tr r="M7" s="1"/>
      </tp>
      <tp>
        <v>5</v>
        <stp/>
        <stp>ContractData</stp>
        <stp>P.US.CLEU1410100</stp>
        <stp>MT_LastBidVolume</stp>
        <stp/>
        <stp>T</stp>
        <tr r="AC24" s="1"/>
      </tp>
      <tp>
        <v>1</v>
        <stp/>
        <stp>ContractData</stp>
        <stp>P.US.CLEQ1410100</stp>
        <stp>MT_LastBidVolume</stp>
        <stp/>
        <stp>T</stp>
        <tr r="M55" s="1"/>
        <tr r="M13" s="1"/>
      </tp>
      <tp>
        <v>5</v>
        <stp/>
        <stp>ContractData</stp>
        <stp>C.US.CLEU1410100</stp>
        <stp>MT_LastBidVolume</stp>
        <stp/>
        <stp>T</stp>
        <tr r="AC5" s="1"/>
      </tp>
      <tp>
        <v>1</v>
        <stp/>
        <stp>ContractData</stp>
        <stp>C.US.CLEQ1410100</stp>
        <stp>MT_LastBidVolume</stp>
        <stp/>
        <stp>T</stp>
        <tr r="M16" s="1"/>
      </tp>
      <tp>
        <v>4</v>
        <stp/>
        <stp>ContractData</stp>
        <stp>P.US.CLEU1410050</stp>
        <stp>MT_LastBidVolume</stp>
        <stp/>
        <stp>T</stp>
        <tr r="AC22" s="1"/>
      </tp>
      <tp>
        <v>0</v>
        <stp/>
        <stp>ContractData</stp>
        <stp>P.US.CLEQ1410050</stp>
        <stp>MT_LastBidVolume</stp>
        <stp/>
        <stp>T</stp>
        <tr r="M54" s="1"/>
        <tr r="M15" s="1"/>
      </tp>
      <tp>
        <v>3</v>
        <stp/>
        <stp>ContractData</stp>
        <stp>C.US.CLEU1410050</stp>
        <stp>MT_LastBidVolume</stp>
        <stp/>
        <stp>T</stp>
        <tr r="AC37" s="1"/>
      </tp>
      <tp>
        <v>1</v>
        <stp/>
        <stp>ContractData</stp>
        <stp>C.US.CLEQ1410050</stp>
        <stp>MT_LastBidVolume</stp>
        <stp/>
        <stp>T</stp>
        <tr r="M23" s="1"/>
      </tp>
      <tp>
        <v>2</v>
        <stp/>
        <stp>ContractData</stp>
        <stp>P.US.CLEU1410000</stp>
        <stp>MT_LastBidVolume</stp>
        <stp/>
        <stp>T</stp>
        <tr r="AC26" s="1"/>
      </tp>
      <tp>
        <v>0</v>
        <stp/>
        <stp>ContractData</stp>
        <stp>P.US.CLEQ1411000</stp>
        <stp>MT_LastBidVolume</stp>
        <stp/>
        <stp>T</stp>
        <tr r="M45" s="1"/>
      </tp>
      <tp>
        <v>20</v>
        <stp/>
        <stp>ContractData</stp>
        <stp>P.US.CLEQ1410000</stp>
        <stp>MT_LastBidVolume</stp>
        <stp/>
        <stp>T</stp>
        <tr r="M53" s="1"/>
        <tr r="M12" s="1"/>
      </tp>
      <tp>
        <v>5</v>
        <stp/>
        <stp>ContractData</stp>
        <stp>C.US.CLEU1410000</stp>
        <stp>MT_LastBidVolume</stp>
        <stp/>
        <stp>T</stp>
        <tr r="AC29" s="1"/>
      </tp>
      <tp>
        <v>0</v>
        <stp/>
        <stp>ContractData</stp>
        <stp>C.US.CLEQ1410000</stp>
        <stp>MT_LastBidVolume</stp>
        <stp/>
        <stp>T</stp>
        <tr r="M26" s="1"/>
      </tp>
      <tp>
        <v>0</v>
        <stp/>
        <stp>ContractData</stp>
        <stp>C.US.CLEQ1411000</stp>
        <stp>MT_LastBidVolume</stp>
        <stp/>
        <stp>T</stp>
        <tr r="M34" s="1"/>
      </tp>
      <tp>
        <v>5</v>
        <stp/>
        <stp>ContractData</stp>
        <stp>P.US.CLEU1410350</stp>
        <stp>MT_LastBidVolume</stp>
        <stp/>
        <stp>T</stp>
        <tr r="AC51" s="1"/>
      </tp>
      <tp>
        <v>5</v>
        <stp/>
        <stp>ContractData</stp>
        <stp>P.US.CLEQ1410350</stp>
        <stp>MT_LastBidVolume</stp>
        <stp/>
        <stp>T</stp>
        <tr r="M29" s="1"/>
        <tr r="M60" s="1"/>
      </tp>
      <tp>
        <v>5</v>
        <stp/>
        <stp>ContractData</stp>
        <stp>C.US.CLEU1410350</stp>
        <stp>MT_LastBidVolume</stp>
        <stp/>
        <stp>T</stp>
        <tr r="AC20" s="1"/>
      </tp>
      <tp>
        <v>172</v>
        <stp/>
        <stp>ContractData</stp>
        <stp>C.US.CLEQ1410350</stp>
        <stp>MT_LastBidVolume</stp>
        <stp/>
        <stp>T</stp>
        <tr r="M31" s="1"/>
      </tp>
      <tp>
        <v>5</v>
        <stp/>
        <stp>ContractData</stp>
        <stp>P.US.CLEU1410300</stp>
        <stp>MT_LastBidVolume</stp>
        <stp/>
        <stp>T</stp>
        <tr r="AC47" s="1"/>
      </tp>
      <tp>
        <v>1</v>
        <stp/>
        <stp>ContractData</stp>
        <stp>P.US.CLEQ1410300</stp>
        <stp>MT_LastBidVolume</stp>
        <stp/>
        <stp>T</stp>
        <tr r="M59" s="1"/>
        <tr r="M17" s="1"/>
      </tp>
      <tp>
        <v>5</v>
        <stp/>
        <stp>ContractData</stp>
        <stp>C.US.CLEU1410300</stp>
        <stp>MT_LastBidVolume</stp>
        <stp/>
        <stp>T</stp>
        <tr r="AC7" s="1"/>
      </tp>
      <tp>
        <v>214</v>
        <stp/>
        <stp>ContractData</stp>
        <stp>C.US.CLEQ1410300</stp>
        <stp>MT_LastBidVolume</stp>
        <stp/>
        <stp>T</stp>
        <tr r="M10" s="1"/>
      </tp>
      <tp>
        <v>5</v>
        <stp/>
        <stp>ContractData</stp>
        <stp>P.US.CLEU1410250</stp>
        <stp>MT_LastBidVolume</stp>
        <stp/>
        <stp>T</stp>
        <tr r="AC42" s="1"/>
      </tp>
      <tp>
        <v>0</v>
        <stp/>
        <stp>ContractData</stp>
        <stp>P.US.CLEQ1410250</stp>
        <stp>MT_LastBidVolume</stp>
        <stp/>
        <stp>T</stp>
        <tr r="M33" s="1"/>
        <tr r="M58" s="1"/>
      </tp>
      <tp>
        <v>5</v>
        <stp/>
        <stp>ContractData</stp>
        <stp>C.US.CLEU1410250</stp>
        <stp>MT_LastBidVolume</stp>
        <stp/>
        <stp>T</stp>
        <tr r="AC6" s="1"/>
      </tp>
      <tp>
        <v>1</v>
        <stp/>
        <stp>ContractData</stp>
        <stp>C.US.CLEQ1410250</stp>
        <stp>MT_LastBidVolume</stp>
        <stp/>
        <stp>T</stp>
        <tr r="M9" s="1"/>
      </tp>
      <tp>
        <v>15</v>
        <stp/>
        <stp>ContractData</stp>
        <stp>P.US.CLEU1410200</stp>
        <stp>MT_LastBidVolume</stp>
        <stp/>
        <stp>T</stp>
        <tr r="AC17" s="1"/>
      </tp>
      <tp>
        <v>1</v>
        <stp/>
        <stp>ContractData</stp>
        <stp>P.US.CLEQ1410200</stp>
        <stp>MT_LastBidVolume</stp>
        <stp/>
        <stp>T</stp>
        <tr r="M14" s="1"/>
        <tr r="M57" s="1"/>
      </tp>
      <tp>
        <v>5</v>
        <stp/>
        <stp>ContractData</stp>
        <stp>C.US.CLEU1410200</stp>
        <stp>MT_LastBidVolume</stp>
        <stp/>
        <stp>T</stp>
        <tr r="AC15" s="1"/>
      </tp>
      <tp>
        <v>10</v>
        <stp/>
        <stp>ContractData</stp>
        <stp>C.US.CLEQ1410200</stp>
        <stp>MT_LastBidVolume</stp>
        <stp/>
        <stp>T</stp>
        <tr r="M8" s="1"/>
      </tp>
      <tp>
        <v>1</v>
        <stp/>
        <stp>ContractData</stp>
        <stp>P.US.CLEQ1410450</stp>
        <stp>VolumeLastTrade</stp>
        <stp/>
        <stp>T</stp>
        <tr r="G62" s="1"/>
        <tr r="G21" s="1"/>
      </tp>
      <tp>
        <v>2</v>
        <stp/>
        <stp>ContractData</stp>
        <stp>P.US.CLEQ1410400</stp>
        <stp>VolumeLastTrade</stp>
        <stp/>
        <stp>T</stp>
        <tr r="G61" s="1"/>
        <tr r="G19" s="1"/>
      </tp>
      <tp>
        <v>1</v>
        <stp/>
        <stp>ContractData</stp>
        <stp>P.US.CLEQ1410550</stp>
        <stp>VolumeLastTrade</stp>
        <stp/>
        <stp>T</stp>
        <tr r="G27" s="1"/>
      </tp>
      <tp>
        <v>1</v>
        <stp/>
        <stp>ContractData</stp>
        <stp>P.US.CLEQ1410500</stp>
        <stp>VolumeLastTrade</stp>
        <stp/>
        <stp>T</stp>
        <tr r="G30" s="1"/>
        <tr r="G63" s="1"/>
      </tp>
      <tp>
        <v>2</v>
        <stp/>
        <stp>ContractData</stp>
        <stp>P.US.CLEQ1410650</stp>
        <stp>VolumeLastTrade</stp>
        <stp/>
        <stp>T</stp>
        <tr r="G49" s="1"/>
      </tp>
      <tp>
        <v>1</v>
        <stp/>
        <stp>ContractData</stp>
        <stp>P.US.CLEQ1410600</stp>
        <stp>VolumeLastTrade</stp>
        <stp/>
        <stp>T</stp>
        <tr r="G22" s="1"/>
      </tp>
      <tp>
        <v>2</v>
        <stp/>
        <stp>ContractData</stp>
        <stp>P.US.CLEQ1410750</stp>
        <stp>VolumeLastTrade</stp>
        <stp/>
        <stp>T</stp>
        <tr r="G43" s="1"/>
      </tp>
      <tp>
        <v>1</v>
        <stp/>
        <stp>ContractData</stp>
        <stp>P.US.CLEQ1410700</stp>
        <stp>VolumeLastTrade</stp>
        <stp/>
        <stp>T</stp>
        <tr r="G44" s="1"/>
      </tp>
      <tp>
        <v>25</v>
        <stp/>
        <stp>ContractData</stp>
        <stp>P.US.CLEQ1410050</stp>
        <stp>VolumeLastTrade</stp>
        <stp/>
        <stp>T</stp>
        <tr r="G54" s="1"/>
        <tr r="G15" s="1"/>
      </tp>
      <tp>
        <v>5</v>
        <stp/>
        <stp>ContractData</stp>
        <stp>P.US.CLEQ1410000</stp>
        <stp>VolumeLastTrade</stp>
        <stp/>
        <stp>T</stp>
        <tr r="G53" s="1"/>
        <tr r="G12" s="1"/>
      </tp>
      <tp>
        <v>1</v>
        <stp/>
        <stp>ContractData</stp>
        <stp>P.US.CLEQ1410150</stp>
        <stp>VolumeLastTrade</stp>
        <stp/>
        <stp>T</stp>
        <tr r="G20" s="1"/>
        <tr r="G56" s="1"/>
      </tp>
      <tp>
        <v>1</v>
        <stp/>
        <stp>ContractData</stp>
        <stp>P.US.CLEQ1410100</stp>
        <stp>VolumeLastTrade</stp>
        <stp/>
        <stp>T</stp>
        <tr r="G55" s="1"/>
        <tr r="G13" s="1"/>
      </tp>
      <tp>
        <v>1</v>
        <stp/>
        <stp>ContractData</stp>
        <stp>P.US.CLEQ1410250</stp>
        <stp>VolumeLastTrade</stp>
        <stp/>
        <stp>T</stp>
        <tr r="G33" s="1"/>
        <tr r="G58" s="1"/>
      </tp>
      <tp>
        <v>2</v>
        <stp/>
        <stp>ContractData</stp>
        <stp>P.US.CLEQ1410200</stp>
        <stp>VolumeLastTrade</stp>
        <stp/>
        <stp>T</stp>
        <tr r="G14" s="1"/>
        <tr r="G57" s="1"/>
      </tp>
      <tp>
        <v>1</v>
        <stp/>
        <stp>ContractData</stp>
        <stp>P.US.CLEQ1410350</stp>
        <stp>VolumeLastTrade</stp>
        <stp/>
        <stp>T</stp>
        <tr r="G29" s="1"/>
        <tr r="G60" s="1"/>
      </tp>
      <tp>
        <v>1</v>
        <stp/>
        <stp>ContractData</stp>
        <stp>P.US.CLEQ1410300</stp>
        <stp>VolumeLastTrade</stp>
        <stp/>
        <stp>T</stp>
        <tr r="G17" s="1"/>
        <tr r="G59" s="1"/>
      </tp>
      <tp>
        <v>5</v>
        <stp/>
        <stp>ContractData</stp>
        <stp>P.US.CLEQ1410850</stp>
        <stp>VolumeLastTrade</stp>
        <stp/>
        <stp>T</stp>
        <tr r="G48" s="1"/>
      </tp>
      <tp>
        <v>2</v>
        <stp/>
        <stp>ContractData</stp>
        <stp>P.US.CLEQ1410800</stp>
        <stp>VolumeLastTrade</stp>
        <stp/>
        <stp>T</stp>
        <tr r="G47" s="1"/>
      </tp>
      <tp t="s">
        <v/>
        <stp/>
        <stp>ContractData</stp>
        <stp>P.US.CLEQ1410950</stp>
        <stp>VolumeLastTrade</stp>
        <stp/>
        <stp>T</stp>
        <tr r="G50" s="1"/>
      </tp>
      <tp>
        <v>3</v>
        <stp/>
        <stp>ContractData</stp>
        <stp>P.US.CLEQ1410900</stp>
        <stp>VolumeLastTrade</stp>
        <stp/>
        <stp>T</stp>
        <tr r="G46" s="1"/>
      </tp>
      <tp>
        <v>2</v>
        <stp/>
        <stp>ContractData</stp>
        <stp>P.US.CLEQ1411000</stp>
        <stp>VolumeLastTrade</stp>
        <stp/>
        <stp>T</stp>
        <tr r="G45" s="1"/>
      </tp>
      <tp>
        <v>0</v>
        <stp/>
        <stp>ContractData</stp>
        <stp>P.US.CLEQ1410950</stp>
        <stp>MT_LastBidVolume</stp>
        <stp/>
        <stp>T</stp>
        <tr r="M50" s="1"/>
      </tp>
      <tp>
        <v>0</v>
        <stp/>
        <stp>ContractData</stp>
        <stp>C.US.CLEQ1410950</stp>
        <stp>MT_LastBidVolume</stp>
        <stp/>
        <stp>T</stp>
        <tr r="M42" s="1"/>
      </tp>
      <tp>
        <v>0</v>
        <stp/>
        <stp>ContractData</stp>
        <stp>P.US.CLEQ1410900</stp>
        <stp>MT_LastBidVolume</stp>
        <stp/>
        <stp>T</stp>
        <tr r="M46" s="1"/>
      </tp>
      <tp>
        <v>0</v>
        <stp/>
        <stp>ContractData</stp>
        <stp>C.US.CLEQ1410900</stp>
        <stp>MT_LastBidVolume</stp>
        <stp/>
        <stp>T</stp>
        <tr r="M35" s="1"/>
      </tp>
      <tp>
        <v>0</v>
        <stp/>
        <stp>ContractData</stp>
        <stp>P.US.CLEQ1410850</stp>
        <stp>MT_LastBidVolume</stp>
        <stp/>
        <stp>T</stp>
        <tr r="M48" s="1"/>
      </tp>
      <tp>
        <v>0</v>
        <stp/>
        <stp>ContractData</stp>
        <stp>C.US.CLEQ1410850</stp>
        <stp>MT_LastBidVolume</stp>
        <stp/>
        <stp>T</stp>
        <tr r="M39" s="1"/>
      </tp>
      <tp>
        <v>0</v>
        <stp/>
        <stp>ContractData</stp>
        <stp>P.US.CLEQ1410800</stp>
        <stp>MT_LastBidVolume</stp>
        <stp/>
        <stp>T</stp>
        <tr r="M47" s="1"/>
      </tp>
      <tp>
        <v>0</v>
        <stp/>
        <stp>ContractData</stp>
        <stp>C.US.CLEQ1410800</stp>
        <stp>MT_LastBidVolume</stp>
        <stp/>
        <stp>T</stp>
        <tr r="M37" s="1"/>
      </tp>
      <tp>
        <v>1</v>
        <stp/>
        <stp>ContractData</stp>
        <stp>P.US.CLEU1410400</stp>
        <stp>VolumeLastTrade</stp>
        <stp/>
        <stp>T</stp>
        <tr r="W23" s="1"/>
      </tp>
      <tp>
        <v>1</v>
        <stp/>
        <stp>ContractData</stp>
        <stp>P.US.CLEU1410050</stp>
        <stp>VolumeLastTrade</stp>
        <stp/>
        <stp>T</stp>
        <tr r="W22" s="1"/>
      </tp>
      <tp>
        <v>1</v>
        <stp/>
        <stp>ContractData</stp>
        <stp>P.US.CLEU1410000</stp>
        <stp>VolumeLastTrade</stp>
        <stp/>
        <stp>T</stp>
        <tr r="W26" s="1"/>
      </tp>
      <tp>
        <v>1</v>
        <stp/>
        <stp>ContractData</stp>
        <stp>P.US.CLEU1410150</stp>
        <stp>VolumeLastTrade</stp>
        <stp/>
        <stp>T</stp>
        <tr r="W25" s="1"/>
      </tp>
      <tp>
        <v>1</v>
        <stp/>
        <stp>ContractData</stp>
        <stp>P.US.CLEU1410100</stp>
        <stp>VolumeLastTrade</stp>
        <stp/>
        <stp>T</stp>
        <tr r="W24" s="1"/>
      </tp>
      <tp>
        <v>1</v>
        <stp/>
        <stp>ContractData</stp>
        <stp>P.US.CLEU1410250</stp>
        <stp>VolumeLastTrade</stp>
        <stp/>
        <stp>T</stp>
        <tr r="W42" s="1"/>
      </tp>
      <tp>
        <v>1</v>
        <stp/>
        <stp>ContractData</stp>
        <stp>P.US.CLEU1410200</stp>
        <stp>VolumeLastTrade</stp>
        <stp/>
        <stp>T</stp>
        <tr r="W17" s="1"/>
      </tp>
      <tp>
        <v>2</v>
        <stp/>
        <stp>ContractData</stp>
        <stp>P.US.CLEU1410350</stp>
        <stp>VolumeLastTrade</stp>
        <stp/>
        <stp>T</stp>
        <tr r="W51" s="1"/>
      </tp>
      <tp>
        <v>1</v>
        <stp/>
        <stp>ContractData</stp>
        <stp>P.US.CLEU1410300</stp>
        <stp>VolumeLastTrade</stp>
        <stp/>
        <stp>T</stp>
        <tr r="W47" s="1"/>
      </tp>
      <tp>
        <v>31</v>
        <stp/>
        <stp>ContractData</stp>
        <stp>C.US.CLEU149950</stp>
        <stp>T_CVol</stp>
        <stp/>
        <stp>T</stp>
        <tr r="AA36" s="1"/>
      </tp>
      <tp>
        <v>12</v>
        <stp/>
        <stp>ContractData</stp>
        <stp>C.US.CLEU149900</stp>
        <stp>T_CVol</stp>
        <stp/>
        <stp>T</stp>
        <tr r="AA14" s="1"/>
      </tp>
      <tp>
        <v>1</v>
        <stp/>
        <stp>ContractData</stp>
        <stp>C.US.CLEU149850</stp>
        <stp>T_CVol</stp>
        <stp/>
        <stp>T</stp>
        <tr r="AA44" s="1"/>
      </tp>
      <tp>
        <v>8</v>
        <stp/>
        <stp>ContractData</stp>
        <stp>C.US.CLEU149800</stp>
        <stp>T_CVol</stp>
        <stp/>
        <stp>T</stp>
        <tr r="AA39" s="1"/>
      </tp>
      <tp>
        <v>13</v>
        <stp/>
        <stp>ContractData</stp>
        <stp>C.US.CLEQ149950</stp>
        <stp>T_CVol</stp>
        <stp/>
        <stp>T</stp>
        <tr r="K6" s="1"/>
      </tp>
      <tp>
        <v>13</v>
        <stp/>
        <stp>ContractData</stp>
        <stp>C.US.CLEQ149900</stp>
        <stp>T_CVol</stp>
        <stp/>
        <stp>T</stp>
        <tr r="K5" s="1"/>
      </tp>
      <tp>
        <v>0</v>
        <stp/>
        <stp>ContractData</stp>
        <stp>C.US.CLEU149350</stp>
        <stp>T_CVol</stp>
        <stp/>
        <stp>T</stp>
        <tr r="AA59" s="1"/>
      </tp>
      <tp>
        <v>0</v>
        <stp/>
        <stp>ContractData</stp>
        <stp>C.US.CLEU149300</stp>
        <stp>T_CVol</stp>
        <stp/>
        <stp>T</stp>
        <tr r="AA58" s="1"/>
      </tp>
      <tp>
        <v>0</v>
        <stp/>
        <stp>ContractData</stp>
        <stp>C.US.CLEU149250</stp>
        <stp>T_CVol</stp>
        <stp/>
        <stp>T</stp>
        <tr r="AA57" s="1"/>
      </tp>
      <tp>
        <v>0</v>
        <stp/>
        <stp>ContractData</stp>
        <stp>C.US.CLEU149200</stp>
        <stp>T_CVol</stp>
        <stp/>
        <stp>T</stp>
        <tr r="AA56" s="1"/>
      </tp>
      <tp>
        <v>0</v>
        <stp/>
        <stp>ContractData</stp>
        <stp>C.US.CLEU149150</stp>
        <stp>T_CVol</stp>
        <stp/>
        <stp>T</stp>
        <tr r="AA55" s="1"/>
      </tp>
      <tp>
        <v>0</v>
        <stp/>
        <stp>ContractData</stp>
        <stp>C.US.CLEU149100</stp>
        <stp>T_CVol</stp>
        <stp/>
        <stp>T</stp>
        <tr r="AA54" s="1"/>
      </tp>
      <tp>
        <v>0</v>
        <stp/>
        <stp>ContractData</stp>
        <stp>C.US.CLEU149050</stp>
        <stp>T_CVol</stp>
        <stp/>
        <stp>T</stp>
        <tr r="AA53" s="1"/>
      </tp>
      <tp>
        <v>0</v>
        <stp/>
        <stp>ContractData</stp>
        <stp>C.US.CLEU149000</stp>
        <stp>T_CVol</stp>
        <stp/>
        <stp>T</stp>
        <tr r="AA52" s="1"/>
      </tp>
      <tp>
        <v>1</v>
        <stp/>
        <stp>ContractData</stp>
        <stp>C.US.CLEU149750</stp>
        <stp>T_CVol</stp>
        <stp/>
        <stp>T</stp>
        <tr r="AA46" s="1"/>
      </tp>
      <tp>
        <v>4</v>
        <stp/>
        <stp>ContractData</stp>
        <stp>C.US.CLEU149700</stp>
        <stp>T_CVol</stp>
        <stp/>
        <stp>T</stp>
        <tr r="AA35" s="1"/>
      </tp>
      <tp>
        <v>0</v>
        <stp/>
        <stp>ContractData</stp>
        <stp>C.US.CLEU149650</stp>
        <stp>T_CVol</stp>
        <stp/>
        <stp>T</stp>
        <tr r="AA50" s="1"/>
      </tp>
      <tp>
        <v>0</v>
        <stp/>
        <stp>ContractData</stp>
        <stp>C.US.CLEU149600</stp>
        <stp>T_CVol</stp>
        <stp/>
        <stp>T</stp>
        <tr r="AA48" s="1"/>
      </tp>
      <tp>
        <v>0</v>
        <stp/>
        <stp>ContractData</stp>
        <stp>C.US.CLEU149550</stp>
        <stp>T_CVol</stp>
        <stp/>
        <stp>T</stp>
        <tr r="AA62" s="1"/>
      </tp>
      <tp>
        <v>0</v>
        <stp/>
        <stp>ContractData</stp>
        <stp>C.US.CLEU149500</stp>
        <stp>T_CVol</stp>
        <stp/>
        <stp>T</stp>
        <tr r="AA61" s="1"/>
      </tp>
      <tp>
        <v>0</v>
        <stp/>
        <stp>ContractData</stp>
        <stp>C.US.CLEU149450</stp>
        <stp>T_CVol</stp>
        <stp/>
        <stp>T</stp>
        <tr r="AA60" s="1"/>
      </tp>
      <tp>
        <v>0</v>
        <stp/>
        <stp>ContractData</stp>
        <stp>C.US.CLEU149400</stp>
        <stp>T_CVol</stp>
        <stp/>
        <stp>T</stp>
        <tr r="AA49" s="1"/>
      </tp>
      <tp>
        <v>27</v>
        <stp/>
        <stp>ContractData</stp>
        <stp>P.US.CLEU149850</stp>
        <stp>T_CVol</stp>
        <stp/>
        <stp>T</stp>
        <tr r="AA28" s="1"/>
      </tp>
      <tp>
        <v>677</v>
        <stp/>
        <stp>ContractData</stp>
        <stp>P.US.CLEU149800</stp>
        <stp>T_CVol</stp>
        <stp/>
        <stp>T</stp>
        <tr r="AA16" s="1"/>
      </tp>
      <tp>
        <v>55</v>
        <stp/>
        <stp>ContractData</stp>
        <stp>P.US.CLEU149950</stp>
        <stp>T_CVol</stp>
        <stp/>
        <stp>T</stp>
        <tr r="AA21" s="1"/>
      </tp>
      <tp>
        <v>924</v>
        <stp/>
        <stp>ContractData</stp>
        <stp>P.US.CLEU149900</stp>
        <stp>T_CVol</stp>
        <stp/>
        <stp>T</stp>
        <tr r="AA18" s="1"/>
      </tp>
      <tp>
        <v>615</v>
        <stp/>
        <stp>ContractData</stp>
        <stp>P.US.CLEQ149950</stp>
        <stp>T_CVol</stp>
        <stp/>
        <stp>T</stp>
        <tr r="K52" s="1"/>
        <tr r="K11" s="1"/>
      </tp>
      <tp>
        <v>421</v>
        <stp/>
        <stp>ContractData</stp>
        <stp>P.US.CLEQ149900</stp>
        <stp>T_CVol</stp>
        <stp/>
        <stp>T</stp>
        <tr r="K51" s="1"/>
        <tr r="K25" s="1"/>
      </tp>
      <tp>
        <v>103</v>
        <stp/>
        <stp>ContractData</stp>
        <stp>P.US.CLEU149050</stp>
        <stp>T_CVol</stp>
        <stp/>
        <stp>T</stp>
        <tr r="AA45" s="1"/>
      </tp>
      <tp>
        <v>495</v>
        <stp/>
        <stp>ContractData</stp>
        <stp>P.US.CLEU149000</stp>
        <stp>T_CVol</stp>
        <stp/>
        <stp>T</stp>
        <tr r="AA63" s="1"/>
        <tr r="AA8" s="1"/>
      </tp>
      <tp>
        <v>44</v>
        <stp/>
        <stp>ContractData</stp>
        <stp>P.US.CLEU149150</stp>
        <stp>T_CVol</stp>
        <stp/>
        <stp>T</stp>
        <tr r="AA34" s="1"/>
      </tp>
      <tp>
        <v>9</v>
        <stp/>
        <stp>ContractData</stp>
        <stp>P.US.CLEU149100</stp>
        <stp>T_CVol</stp>
        <stp/>
        <stp>T</stp>
        <tr r="AA9" s="1"/>
      </tp>
      <tp>
        <v>122</v>
        <stp/>
        <stp>ContractData</stp>
        <stp>P.US.CLEU149250</stp>
        <stp>T_CVol</stp>
        <stp/>
        <stp>T</stp>
        <tr r="AA10" s="1"/>
      </tp>
      <tp>
        <v>27</v>
        <stp/>
        <stp>ContractData</stp>
        <stp>P.US.CLEU149200</stp>
        <stp>T_CVol</stp>
        <stp/>
        <stp>T</stp>
        <tr r="AA40" s="1"/>
      </tp>
      <tp>
        <v>1</v>
        <stp/>
        <stp>ContractData</stp>
        <stp>P.US.CLEU149350</stp>
        <stp>T_CVol</stp>
        <stp/>
        <stp>T</stp>
        <tr r="AA43" s="1"/>
      </tp>
      <tp>
        <v>495</v>
        <stp/>
        <stp>ContractData</stp>
        <stp>P.US.CLEU149300</stp>
        <stp>T_CVol</stp>
        <stp/>
        <stp>T</stp>
        <tr r="AA11" s="1"/>
      </tp>
      <tp>
        <v>25</v>
        <stp/>
        <stp>ContractData</stp>
        <stp>P.US.CLEU149450</stp>
        <stp>T_CVol</stp>
        <stp/>
        <stp>T</stp>
        <tr r="AA12" s="1"/>
      </tp>
      <tp>
        <v>88</v>
        <stp/>
        <stp>ContractData</stp>
        <stp>P.US.CLEU149400</stp>
        <stp>T_CVol</stp>
        <stp/>
        <stp>T</stp>
        <tr r="AA38" s="1"/>
      </tp>
      <tp>
        <v>128</v>
        <stp/>
        <stp>ContractData</stp>
        <stp>P.US.CLEU149550</stp>
        <stp>T_CVol</stp>
        <stp/>
        <stp>T</stp>
        <tr r="AA30" s="1"/>
      </tp>
      <tp>
        <v>203</v>
        <stp/>
        <stp>ContractData</stp>
        <stp>P.US.CLEU149500</stp>
        <stp>T_CVol</stp>
        <stp/>
        <stp>T</stp>
        <tr r="AA41" s="1"/>
      </tp>
      <tp>
        <v>44</v>
        <stp/>
        <stp>ContractData</stp>
        <stp>P.US.CLEU149650</stp>
        <stp>T_CVol</stp>
        <stp/>
        <stp>T</stp>
        <tr r="AA33" s="1"/>
      </tp>
      <tp>
        <v>124</v>
        <stp/>
        <stp>ContractData</stp>
        <stp>P.US.CLEU149600</stp>
        <stp>T_CVol</stp>
        <stp/>
        <stp>T</stp>
        <tr r="AA32" s="1"/>
      </tp>
      <tp>
        <v>96</v>
        <stp/>
        <stp>ContractData</stp>
        <stp>P.US.CLEU149750</stp>
        <stp>T_CVol</stp>
        <stp/>
        <stp>T</stp>
        <tr r="AA13" s="1"/>
      </tp>
      <tp>
        <v>382</v>
        <stp/>
        <stp>ContractData</stp>
        <stp>P.US.CLEU149700</stp>
        <stp>T_CVol</stp>
        <stp/>
        <stp>T</stp>
        <tr r="AA19" s="1"/>
      </tp>
      <tp>
        <v>1.07</v>
        <stp/>
        <stp>ContractData</stp>
        <stp>P.US.CLEU149850</stp>
        <stp>LastTrade</stp>
        <stp/>
        <stp>T</stp>
        <tr r="Y28" s="1"/>
      </tp>
      <tp>
        <v>1.42</v>
        <stp/>
        <stp>ContractData</stp>
        <stp>P.US.CLEU149950</stp>
        <stp>LastTrade</stp>
        <stp/>
        <stp>T</stp>
        <tr r="Y21" s="1"/>
      </tp>
      <tp>
        <v>7.0000000000000007E-2</v>
        <stp/>
        <stp>ContractData</stp>
        <stp>P.US.CLEQ149950</stp>
        <stp>LastTrade</stp>
        <stp/>
        <stp>T</stp>
        <tr r="I11" s="1"/>
        <tr r="I52" s="1"/>
      </tp>
      <tp>
        <v>0.16</v>
        <stp/>
        <stp>ContractData</stp>
        <stp>P.US.CLEU149250</stp>
        <stp>LastTrade</stp>
        <stp/>
        <stp>T</stp>
        <tr r="Y10" s="1"/>
      </tp>
      <tp>
        <v>0.24</v>
        <stp/>
        <stp>ContractData</stp>
        <stp>P.US.CLEU149350</stp>
        <stp>LastTrade</stp>
        <stp/>
        <stp>T</stp>
        <tr r="Y43" s="1"/>
      </tp>
      <tp>
        <v>0.11</v>
        <stp/>
        <stp>ContractData</stp>
        <stp>P.US.CLEU149050</stp>
        <stp>LastTrade</stp>
        <stp/>
        <stp>T</stp>
        <tr r="Y45" s="1"/>
      </tp>
      <tp>
        <v>0.13</v>
        <stp/>
        <stp>ContractData</stp>
        <stp>P.US.CLEU149150</stp>
        <stp>LastTrade</stp>
        <stp/>
        <stp>T</stp>
        <tr r="Y34" s="1"/>
      </tp>
      <tp>
        <v>0.55000000000000004</v>
        <stp/>
        <stp>ContractData</stp>
        <stp>P.US.CLEU149650</stp>
        <stp>LastTrade</stp>
        <stp/>
        <stp>T</stp>
        <tr r="Y33" s="1"/>
      </tp>
      <tp>
        <v>0.72</v>
        <stp/>
        <stp>ContractData</stp>
        <stp>P.US.CLEU149750</stp>
        <stp>LastTrade</stp>
        <stp/>
        <stp>T</stp>
        <tr r="Y13" s="1"/>
      </tp>
      <tp>
        <v>0.28000000000000003</v>
        <stp/>
        <stp>ContractData</stp>
        <stp>P.US.CLEU149450</stp>
        <stp>LastTrade</stp>
        <stp/>
        <stp>T</stp>
        <tr r="Y12" s="1"/>
      </tp>
      <tp>
        <v>0.41000000000000003</v>
        <stp/>
        <stp>ContractData</stp>
        <stp>P.US.CLEU149550</stp>
        <stp>LastTrade</stp>
        <stp/>
        <stp>T</stp>
        <tr r="Y30" s="1"/>
      </tp>
      <tp>
        <v>2.2400000000000002</v>
        <stp/>
        <stp>ContractData</stp>
        <stp>C.US.CLEU149950</stp>
        <stp>LastTrade</stp>
        <stp/>
        <stp>T</stp>
        <tr r="Y36" s="1"/>
      </tp>
      <tp>
        <v>2.9</v>
        <stp/>
        <stp>ContractData</stp>
        <stp>C.US.CLEU149850</stp>
        <stp>LastTrade</stp>
        <stp/>
        <stp>T</stp>
        <tr r="Y44" s="1"/>
      </tp>
      <tp>
        <v>1.35</v>
        <stp/>
        <stp>ContractData</stp>
        <stp>C.US.CLEQ149950</stp>
        <stp>LastTrade</stp>
        <stp/>
        <stp>T</stp>
        <tr r="I6" s="1"/>
      </tp>
      <tp t="s">
        <v/>
        <stp/>
        <stp>ContractData</stp>
        <stp>C.US.CLEU149150</stp>
        <stp>LastTrade</stp>
        <stp/>
        <stp>T</stp>
        <tr r="Y55" s="1"/>
      </tp>
      <tp t="s">
        <v/>
        <stp/>
        <stp>ContractData</stp>
        <stp>C.US.CLEU149050</stp>
        <stp>LastTrade</stp>
        <stp/>
        <stp>T</stp>
        <tr r="Y53" s="1"/>
      </tp>
      <tp t="s">
        <v/>
        <stp/>
        <stp>ContractData</stp>
        <stp>C.US.CLEU149350</stp>
        <stp>LastTrade</stp>
        <stp/>
        <stp>T</stp>
        <tr r="Y59" s="1"/>
      </tp>
      <tp t="s">
        <v/>
        <stp/>
        <stp>ContractData</stp>
        <stp>C.US.CLEU149250</stp>
        <stp>LastTrade</stp>
        <stp/>
        <stp>T</stp>
        <tr r="Y57" s="1"/>
      </tp>
      <tp t="s">
        <v/>
        <stp/>
        <stp>ContractData</stp>
        <stp>C.US.CLEU149550</stp>
        <stp>LastTrade</stp>
        <stp/>
        <stp>T</stp>
        <tr r="Y62" s="1"/>
      </tp>
      <tp t="s">
        <v/>
        <stp/>
        <stp>ContractData</stp>
        <stp>C.US.CLEU149450</stp>
        <stp>LastTrade</stp>
        <stp/>
        <stp>T</stp>
        <tr r="Y60" s="1"/>
      </tp>
      <tp>
        <v>3.5</v>
        <stp/>
        <stp>ContractData</stp>
        <stp>C.US.CLEU149750</stp>
        <stp>LastTrade</stp>
        <stp/>
        <stp>T</stp>
        <tr r="Y46" s="1"/>
      </tp>
      <tp>
        <v>3.64</v>
        <stp/>
        <stp>ContractData</stp>
        <stp>C.US.CLEU149650</stp>
        <stp>LastTrade</stp>
        <stp/>
        <stp>T</stp>
        <tr r="Y50" s="1"/>
      </tp>
      <tp>
        <v>100.96000000000001</v>
        <stp/>
        <stp>ContractData</stp>
        <stp>CLEQ</stp>
        <stp>LastQuote</stp>
        <stp/>
        <stp>T</stp>
        <tr r="E3" s="1"/>
      </tp>
      <tp>
        <v>100.46000000000001</v>
        <stp/>
        <stp>ContractData</stp>
        <stp>CLEU</stp>
        <stp>LastQuote</stp>
        <stp/>
        <stp>T</stp>
        <tr r="Z3" s="1"/>
      </tp>
      <tp>
        <v>0.95000000000000007</v>
        <stp/>
        <stp>ContractData</stp>
        <stp>P.US.CLEU149800</stp>
        <stp>LastTrade</stp>
        <stp/>
        <stp>T</stp>
        <tr r="Y16" s="1"/>
      </tp>
      <tp>
        <v>1.25</v>
        <stp/>
        <stp>ContractData</stp>
        <stp>P.US.CLEU149900</stp>
        <stp>LastTrade</stp>
        <stp/>
        <stp>T</stp>
        <tr r="Y18" s="1"/>
      </tp>
      <tp>
        <v>0.05</v>
        <stp/>
        <stp>ContractData</stp>
        <stp>P.US.CLEQ149900</stp>
        <stp>LastTrade</stp>
        <stp/>
        <stp>T</stp>
        <tr r="I51" s="1"/>
        <tr r="I25" s="1"/>
      </tp>
      <tp>
        <v>0.15</v>
        <stp/>
        <stp>ContractData</stp>
        <stp>P.US.CLEU149200</stp>
        <stp>LastTrade</stp>
        <stp/>
        <stp>T</stp>
        <tr r="Y40" s="1"/>
      </tp>
      <tp>
        <v>0.18</v>
        <stp/>
        <stp>ContractData</stp>
        <stp>P.US.CLEU149300</stp>
        <stp>LastTrade</stp>
        <stp/>
        <stp>T</stp>
        <tr r="Y11" s="1"/>
      </tp>
      <tp>
        <v>0.09</v>
        <stp/>
        <stp>ContractData</stp>
        <stp>P.US.CLEU149000</stp>
        <stp>LastTrade</stp>
        <stp/>
        <stp>T</stp>
        <tr r="Y63" s="1"/>
        <tr r="Y8" s="1"/>
      </tp>
      <tp>
        <v>0.11</v>
        <stp/>
        <stp>ContractData</stp>
        <stp>P.US.CLEU149100</stp>
        <stp>LastTrade</stp>
        <stp/>
        <stp>T</stp>
        <tr r="Y9" s="1"/>
      </tp>
      <tp>
        <v>0.46</v>
        <stp/>
        <stp>ContractData</stp>
        <stp>P.US.CLEU149600</stp>
        <stp>LastTrade</stp>
        <stp/>
        <stp>T</stp>
        <tr r="Y32" s="1"/>
      </tp>
      <tp>
        <v>0.67</v>
        <stp/>
        <stp>ContractData</stp>
        <stp>P.US.CLEU149700</stp>
        <stp>LastTrade</stp>
        <stp/>
        <stp>T</stp>
        <tr r="Y19" s="1"/>
      </tp>
      <tp>
        <v>0.25</v>
        <stp/>
        <stp>ContractData</stp>
        <stp>P.US.CLEU149400</stp>
        <stp>LastTrade</stp>
        <stp/>
        <stp>T</stp>
        <tr r="Y38" s="1"/>
      </tp>
      <tp>
        <v>0.37</v>
        <stp/>
        <stp>ContractData</stp>
        <stp>P.US.CLEU149500</stp>
        <stp>LastTrade</stp>
        <stp/>
        <stp>T</stp>
        <tr r="Y41" s="1"/>
      </tp>
      <tp>
        <v>2.41</v>
        <stp/>
        <stp>ContractData</stp>
        <stp>C.US.CLEU149900</stp>
        <stp>LastTrade</stp>
        <stp/>
        <stp>T</stp>
        <tr r="Y14" s="1"/>
      </tp>
      <tp>
        <v>3.22</v>
        <stp/>
        <stp>ContractData</stp>
        <stp>C.US.CLEU149800</stp>
        <stp>LastTrade</stp>
        <stp/>
        <stp>T</stp>
        <tr r="Y39" s="1"/>
      </tp>
      <tp>
        <v>1.8</v>
        <stp/>
        <stp>ContractData</stp>
        <stp>C.US.CLEQ149900</stp>
        <stp>LastTrade</stp>
        <stp/>
        <stp>T</stp>
        <tr r="I5" s="1"/>
      </tp>
      <tp t="s">
        <v/>
        <stp/>
        <stp>ContractData</stp>
        <stp>C.US.CLEU149100</stp>
        <stp>LastTrade</stp>
        <stp/>
        <stp>T</stp>
        <tr r="Y54" s="1"/>
      </tp>
      <tp t="s">
        <v/>
        <stp/>
        <stp>ContractData</stp>
        <stp>C.US.CLEU149000</stp>
        <stp>LastTrade</stp>
        <stp/>
        <stp>T</stp>
        <tr r="Y52" s="1"/>
      </tp>
      <tp t="s">
        <v/>
        <stp/>
        <stp>ContractData</stp>
        <stp>C.US.CLEU149300</stp>
        <stp>LastTrade</stp>
        <stp/>
        <stp>T</stp>
        <tr r="Y58" s="1"/>
      </tp>
      <tp t="s">
        <v/>
        <stp/>
        <stp>ContractData</stp>
        <stp>C.US.CLEU149200</stp>
        <stp>LastTrade</stp>
        <stp/>
        <stp>T</stp>
        <tr r="Y56" s="1"/>
      </tp>
      <tp t="s">
        <v/>
        <stp/>
        <stp>ContractData</stp>
        <stp>C.US.CLEU149500</stp>
        <stp>LastTrade</stp>
        <stp/>
        <stp>T</stp>
        <tr r="Y61" s="1"/>
      </tp>
      <tp>
        <v>5.45</v>
        <stp/>
        <stp>ContractData</stp>
        <stp>C.US.CLEU149400</stp>
        <stp>LastTrade</stp>
        <stp/>
        <stp>T</stp>
        <tr r="Y49" s="1"/>
      </tp>
      <tp>
        <v>3.93</v>
        <stp/>
        <stp>ContractData</stp>
        <stp>C.US.CLEU149700</stp>
        <stp>LastTrade</stp>
        <stp/>
        <stp>T</stp>
        <tr r="Y35" s="1"/>
      </tp>
      <tp>
        <v>4.05</v>
        <stp/>
        <stp>ContractData</stp>
        <stp>C.US.CLEU149600</stp>
        <stp>LastTrade</stp>
        <stp/>
        <stp>T</stp>
        <tr r="Y48" s="1"/>
      </tp>
      <tp>
        <v>23</v>
        <stp/>
        <stp>ContractData</stp>
        <stp>P.US.CLEQ1410300</stp>
        <stp>T_CVol</stp>
        <stp/>
        <stp>T</stp>
        <tr r="K59" s="1"/>
        <tr r="K17" s="1"/>
      </tp>
      <tp>
        <v>8</v>
        <stp/>
        <stp>ContractData</stp>
        <stp>P.US.CLEQ1410350</stp>
        <stp>T_CVol</stp>
        <stp/>
        <stp>T</stp>
        <tr r="K29" s="1"/>
        <tr r="K60" s="1"/>
      </tp>
      <tp>
        <v>57</v>
        <stp/>
        <stp>ContractData</stp>
        <stp>P.US.CLEQ1410200</stp>
        <stp>T_CVol</stp>
        <stp/>
        <stp>T</stp>
        <tr r="K57" s="1"/>
        <tr r="K14" s="1"/>
      </tp>
      <tp>
        <v>5</v>
        <stp/>
        <stp>ContractData</stp>
        <stp>P.US.CLEQ1410250</stp>
        <stp>T_CVol</stp>
        <stp/>
        <stp>T</stp>
        <tr r="K33" s="1"/>
        <tr r="K58" s="1"/>
      </tp>
      <tp>
        <v>613</v>
        <stp/>
        <stp>ContractData</stp>
        <stp>P.US.CLEQ1410100</stp>
        <stp>T_CVol</stp>
        <stp/>
        <stp>T</stp>
        <tr r="K55" s="1"/>
        <tr r="K13" s="1"/>
      </tp>
      <tp>
        <v>10</v>
        <stp/>
        <stp>ContractData</stp>
        <stp>P.US.CLEQ1410150</stp>
        <stp>T_CVol</stp>
        <stp/>
        <stp>T</stp>
        <tr r="K56" s="1"/>
        <tr r="K20" s="1"/>
      </tp>
      <tp>
        <v>1218</v>
        <stp/>
        <stp>ContractData</stp>
        <stp>P.US.CLEQ1410000</stp>
        <stp>T_CVol</stp>
        <stp/>
        <stp>T</stp>
        <tr r="K53" s="1"/>
        <tr r="K12" s="1"/>
      </tp>
      <tp>
        <v>820</v>
        <stp/>
        <stp>ContractData</stp>
        <stp>P.US.CLEQ1410050</stp>
        <stp>T_CVol</stp>
        <stp/>
        <stp>T</stp>
        <tr r="K54" s="1"/>
        <tr r="K15" s="1"/>
      </tp>
      <tp>
        <v>0</v>
        <stp/>
        <stp>ContractData</stp>
        <stp>P.US.CLEQ1410700</stp>
        <stp>T_CVol</stp>
        <stp/>
        <stp>T</stp>
        <tr r="K44" s="1"/>
      </tp>
      <tp>
        <v>0</v>
        <stp/>
        <stp>ContractData</stp>
        <stp>P.US.CLEQ1410750</stp>
        <stp>T_CVol</stp>
        <stp/>
        <stp>T</stp>
        <tr r="K43" s="1"/>
      </tp>
      <tp>
        <v>2</v>
        <stp/>
        <stp>ContractData</stp>
        <stp>P.US.CLEQ1410600</stp>
        <stp>T_CVol</stp>
        <stp/>
        <stp>T</stp>
        <tr r="K22" s="1"/>
      </tp>
      <tp>
        <v>0</v>
        <stp/>
        <stp>ContractData</stp>
        <stp>P.US.CLEQ1410650</stp>
        <stp>T_CVol</stp>
        <stp/>
        <stp>T</stp>
        <tr r="K49" s="1"/>
      </tp>
      <tp>
        <v>1</v>
        <stp/>
        <stp>ContractData</stp>
        <stp>P.US.CLEQ1410500</stp>
        <stp>T_CVol</stp>
        <stp/>
        <stp>T</stp>
        <tr r="K30" s="1"/>
        <tr r="K63" s="1"/>
      </tp>
      <tp>
        <v>3</v>
        <stp/>
        <stp>ContractData</stp>
        <stp>P.US.CLEQ1410550</stp>
        <stp>T_CVol</stp>
        <stp/>
        <stp>T</stp>
        <tr r="K27" s="1"/>
      </tp>
      <tp>
        <v>10</v>
        <stp/>
        <stp>ContractData</stp>
        <stp>P.US.CLEQ1410400</stp>
        <stp>T_CVol</stp>
        <stp/>
        <stp>T</stp>
        <tr r="K61" s="1"/>
        <tr r="K19" s="1"/>
      </tp>
      <tp>
        <v>6</v>
        <stp/>
        <stp>ContractData</stp>
        <stp>P.US.CLEQ1410450</stp>
        <stp>T_CVol</stp>
        <stp/>
        <stp>T</stp>
        <tr r="K21" s="1"/>
        <tr r="K62" s="1"/>
      </tp>
      <tp>
        <v>0</v>
        <stp/>
        <stp>ContractData</stp>
        <stp>P.US.CLEQ1410900</stp>
        <stp>T_CVol</stp>
        <stp/>
        <stp>T</stp>
        <tr r="K46" s="1"/>
      </tp>
      <tp>
        <v>0</v>
        <stp/>
        <stp>ContractData</stp>
        <stp>P.US.CLEQ1410950</stp>
        <stp>T_CVol</stp>
        <stp/>
        <stp>T</stp>
        <tr r="K50" s="1"/>
      </tp>
      <tp>
        <v>0</v>
        <stp/>
        <stp>ContractData</stp>
        <stp>P.US.CLEQ1410800</stp>
        <stp>T_CVol</stp>
        <stp/>
        <stp>T</stp>
        <tr r="K47" s="1"/>
      </tp>
      <tp>
        <v>0</v>
        <stp/>
        <stp>ContractData</stp>
        <stp>P.US.CLEQ1410850</stp>
        <stp>T_CVol</stp>
        <stp/>
        <stp>T</stp>
        <tr r="K48" s="1"/>
      </tp>
      <tp>
        <v>0</v>
        <stp/>
        <stp>ContractData</stp>
        <stp>P.US.CLEQ1411000</stp>
        <stp>T_CVol</stp>
        <stp/>
        <stp>T</stp>
        <tr r="K45" s="1"/>
      </tp>
      <tp>
        <v>51</v>
        <stp/>
        <stp>ContractData</stp>
        <stp>P.US.CLEU1410300</stp>
        <stp>T_CVol</stp>
        <stp/>
        <stp>T</stp>
        <tr r="AA47" s="1"/>
      </tp>
      <tp>
        <v>0</v>
        <stp/>
        <stp>ContractData</stp>
        <stp>P.US.CLEU1410350</stp>
        <stp>T_CVol</stp>
        <stp/>
        <stp>T</stp>
        <tr r="AA51" s="1"/>
      </tp>
      <tp>
        <v>104</v>
        <stp/>
        <stp>ContractData</stp>
        <stp>P.US.CLEU1410200</stp>
        <stp>T_CVol</stp>
        <stp/>
        <stp>T</stp>
        <tr r="AA17" s="1"/>
      </tp>
      <tp>
        <v>7</v>
        <stp/>
        <stp>ContractData</stp>
        <stp>P.US.CLEU1410250</stp>
        <stp>T_CVol</stp>
        <stp/>
        <stp>T</stp>
        <tr r="AA42" s="1"/>
      </tp>
      <tp>
        <v>128</v>
        <stp/>
        <stp>ContractData</stp>
        <stp>P.US.CLEU1410100</stp>
        <stp>T_CVol</stp>
        <stp/>
        <stp>T</stp>
        <tr r="AA24" s="1"/>
      </tp>
      <tp>
        <v>18</v>
        <stp/>
        <stp>ContractData</stp>
        <stp>P.US.CLEU1410150</stp>
        <stp>T_CVol</stp>
        <stp/>
        <stp>T</stp>
        <tr r="AA25" s="1"/>
      </tp>
      <tp>
        <v>1767</v>
        <stp/>
        <stp>ContractData</stp>
        <stp>P.US.CLEU1410000</stp>
        <stp>T_CVol</stp>
        <stp/>
        <stp>T</stp>
        <tr r="AA26" s="1"/>
      </tp>
      <tp>
        <v>42</v>
        <stp/>
        <stp>ContractData</stp>
        <stp>P.US.CLEU1410050</stp>
        <stp>T_CVol</stp>
        <stp/>
        <stp>T</stp>
        <tr r="AA22" s="1"/>
      </tp>
      <tp>
        <v>4</v>
        <stp/>
        <stp>ContractData</stp>
        <stp>P.US.CLEU1410400</stp>
        <stp>T_CVol</stp>
        <stp/>
        <stp>T</stp>
        <tr r="AA23" s="1"/>
      </tp>
      <tp>
        <v>2</v>
        <stp/>
        <stp>ContractData</stp>
        <stp>C.US.CLEQ1411000</stp>
        <stp>T_CVol</stp>
        <stp/>
        <stp>T</stp>
        <tr r="K34" s="1"/>
      </tp>
      <tp>
        <v>205</v>
        <stp/>
        <stp>ContractData</stp>
        <stp>C.US.CLEQ1410300</stp>
        <stp>T_CVol</stp>
        <stp/>
        <stp>T</stp>
        <tr r="K10" s="1"/>
      </tp>
      <tp>
        <v>329</v>
        <stp/>
        <stp>ContractData</stp>
        <stp>C.US.CLEQ1410350</stp>
        <stp>T_CVol</stp>
        <stp/>
        <stp>T</stp>
        <tr r="K31" s="1"/>
      </tp>
      <tp>
        <v>540</v>
        <stp/>
        <stp>ContractData</stp>
        <stp>C.US.CLEQ1410200</stp>
        <stp>T_CVol</stp>
        <stp/>
        <stp>T</stp>
        <tr r="K8" s="1"/>
      </tp>
      <tp>
        <v>76</v>
        <stp/>
        <stp>ContractData</stp>
        <stp>C.US.CLEQ1410250</stp>
        <stp>T_CVol</stp>
        <stp/>
        <stp>T</stp>
        <tr r="K9" s="1"/>
      </tp>
      <tp>
        <v>1400</v>
        <stp/>
        <stp>ContractData</stp>
        <stp>C.US.CLEQ1410100</stp>
        <stp>T_CVol</stp>
        <stp/>
        <stp>T</stp>
        <tr r="K16" s="1"/>
      </tp>
      <tp>
        <v>701</v>
        <stp/>
        <stp>ContractData</stp>
        <stp>C.US.CLEQ1410150</stp>
        <stp>T_CVol</stp>
        <stp/>
        <stp>T</stp>
        <tr r="K7" s="1"/>
      </tp>
      <tp>
        <v>213</v>
        <stp/>
        <stp>ContractData</stp>
        <stp>C.US.CLEQ1410000</stp>
        <stp>T_CVol</stp>
        <stp/>
        <stp>T</stp>
        <tr r="K26" s="1"/>
      </tp>
      <tp>
        <v>435</v>
        <stp/>
        <stp>ContractData</stp>
        <stp>C.US.CLEQ1410050</stp>
        <stp>T_CVol</stp>
        <stp/>
        <stp>T</stp>
        <tr r="K23" s="1"/>
      </tp>
      <tp>
        <v>0</v>
        <stp/>
        <stp>ContractData</stp>
        <stp>C.US.CLEQ1410700</stp>
        <stp>T_CVol</stp>
        <stp/>
        <stp>T</stp>
        <tr r="K40" s="1"/>
      </tp>
      <tp>
        <v>0</v>
        <stp/>
        <stp>ContractData</stp>
        <stp>C.US.CLEQ1410750</stp>
        <stp>T_CVol</stp>
        <stp/>
        <stp>T</stp>
        <tr r="K41" s="1"/>
      </tp>
      <tp>
        <v>67</v>
        <stp/>
        <stp>ContractData</stp>
        <stp>C.US.CLEQ1410600</stp>
        <stp>T_CVol</stp>
        <stp/>
        <stp>T</stp>
        <tr r="K38" s="1"/>
      </tp>
      <tp>
        <v>100</v>
        <stp/>
        <stp>ContractData</stp>
        <stp>C.US.CLEQ1410650</stp>
        <stp>T_CVol</stp>
        <stp/>
        <stp>T</stp>
        <tr r="K36" s="1"/>
      </tp>
      <tp>
        <v>61</v>
        <stp/>
        <stp>ContractData</stp>
        <stp>C.US.CLEQ1410500</stp>
        <stp>T_CVol</stp>
        <stp/>
        <stp>T</stp>
        <tr r="K24" s="1"/>
      </tp>
      <tp>
        <v>21</v>
        <stp/>
        <stp>ContractData</stp>
        <stp>C.US.CLEQ1410550</stp>
        <stp>T_CVol</stp>
        <stp/>
        <stp>T</stp>
        <tr r="K18" s="1"/>
      </tp>
      <tp>
        <v>656</v>
        <stp/>
        <stp>ContractData</stp>
        <stp>C.US.CLEQ1410400</stp>
        <stp>T_CVol</stp>
        <stp/>
        <stp>T</stp>
        <tr r="K28" s="1"/>
      </tp>
      <tp>
        <v>299</v>
        <stp/>
        <stp>ContractData</stp>
        <stp>C.US.CLEQ1410450</stp>
        <stp>T_CVol</stp>
        <stp/>
        <stp>T</stp>
        <tr r="K32" s="1"/>
      </tp>
      <tp>
        <v>2</v>
        <stp/>
        <stp>ContractData</stp>
        <stp>C.US.CLEQ1410900</stp>
        <stp>T_CVol</stp>
        <stp/>
        <stp>T</stp>
        <tr r="K35" s="1"/>
      </tp>
      <tp>
        <v>0</v>
        <stp/>
        <stp>ContractData</stp>
        <stp>C.US.CLEQ1410950</stp>
        <stp>T_CVol</stp>
        <stp/>
        <stp>T</stp>
        <tr r="K42" s="1"/>
      </tp>
      <tp>
        <v>5</v>
        <stp/>
        <stp>ContractData</stp>
        <stp>C.US.CLEQ1410800</stp>
        <stp>T_CVol</stp>
        <stp/>
        <stp>T</stp>
        <tr r="K37" s="1"/>
      </tp>
      <tp>
        <v>3</v>
        <stp/>
        <stp>ContractData</stp>
        <stp>C.US.CLEQ1410850</stp>
        <stp>T_CVol</stp>
        <stp/>
        <stp>T</stp>
        <tr r="K39" s="1"/>
      </tp>
      <tp>
        <v>161</v>
        <stp/>
        <stp>ContractData</stp>
        <stp>C.US.CLEU1410300</stp>
        <stp>T_CVol</stp>
        <stp/>
        <stp>T</stp>
        <tr r="AA7" s="1"/>
      </tp>
      <tp>
        <v>58</v>
        <stp/>
        <stp>ContractData</stp>
        <stp>C.US.CLEU1410350</stp>
        <stp>T_CVol</stp>
        <stp/>
        <stp>T</stp>
        <tr r="AA20" s="1"/>
      </tp>
      <tp>
        <v>500</v>
        <stp/>
        <stp>ContractData</stp>
        <stp>C.US.CLEU1410200</stp>
        <stp>T_CVol</stp>
        <stp/>
        <stp>T</stp>
        <tr r="AA15" s="1"/>
      </tp>
      <tp>
        <v>64</v>
        <stp/>
        <stp>ContractData</stp>
        <stp>C.US.CLEU1410250</stp>
        <stp>T_CVol</stp>
        <stp/>
        <stp>T</stp>
        <tr r="AA6" s="1"/>
      </tp>
      <tp>
        <v>525</v>
        <stp/>
        <stp>ContractData</stp>
        <stp>C.US.CLEU1410100</stp>
        <stp>T_CVol</stp>
        <stp/>
        <stp>T</stp>
        <tr r="AA5" s="1"/>
      </tp>
      <tp>
        <v>109</v>
        <stp/>
        <stp>ContractData</stp>
        <stp>C.US.CLEU1410150</stp>
        <stp>T_CVol</stp>
        <stp/>
        <stp>T</stp>
        <tr r="AA31" s="1"/>
      </tp>
      <tp>
        <v>746</v>
        <stp/>
        <stp>ContractData</stp>
        <stp>C.US.CLEU1410000</stp>
        <stp>T_CVol</stp>
        <stp/>
        <stp>T</stp>
        <tr r="AA29" s="1"/>
      </tp>
      <tp>
        <v>35</v>
        <stp/>
        <stp>ContractData</stp>
        <stp>C.US.CLEU1410050</stp>
        <stp>T_CVol</stp>
        <stp/>
        <stp>T</stp>
        <tr r="AA37" s="1"/>
      </tp>
      <tp>
        <v>132</v>
        <stp/>
        <stp>ContractData</stp>
        <stp>C.US.CLEU1410400</stp>
        <stp>T_CVol</stp>
        <stp/>
        <stp>T</stp>
        <tr r="AA27" s="1"/>
      </tp>
      <tp>
        <v>3</v>
        <stp/>
        <stp>ContractData</stp>
        <stp>C.US.CLEQ149900</stp>
        <stp>VolumeLastTrade</stp>
        <stp/>
        <stp>T</stp>
        <tr r="G5" s="1"/>
      </tp>
      <tp>
        <v>3</v>
        <stp/>
        <stp>ContractData</stp>
        <stp>C.US.CLEQ149950</stp>
        <stp>VolumeLastTrade</stp>
        <stp/>
        <stp>T</stp>
        <tr r="G6" s="1"/>
      </tp>
      <tp>
        <v>7</v>
        <stp/>
        <stp>ContractData</stp>
        <stp>C.US.CLEU149800</stp>
        <stp>VolumeLastTrade</stp>
        <stp/>
        <stp>T</stp>
        <tr r="W39" s="1"/>
      </tp>
      <tp>
        <v>1</v>
        <stp/>
        <stp>ContractData</stp>
        <stp>C.US.CLEU149850</stp>
        <stp>VolumeLastTrade</stp>
        <stp/>
        <stp>T</stp>
        <tr r="W44" s="1"/>
      </tp>
      <tp>
        <v>1</v>
        <stp/>
        <stp>ContractData</stp>
        <stp>C.US.CLEU149900</stp>
        <stp>VolumeLastTrade</stp>
        <stp/>
        <stp>T</stp>
        <tr r="W14" s="1"/>
      </tp>
      <tp>
        <v>4</v>
        <stp/>
        <stp>ContractData</stp>
        <stp>C.US.CLEU149950</stp>
        <stp>VolumeLastTrade</stp>
        <stp/>
        <stp>T</stp>
        <tr r="W36" s="1"/>
      </tp>
      <tp>
        <v>1</v>
        <stp/>
        <stp>ContractData</stp>
        <stp>C.US.CLEU149400</stp>
        <stp>VolumeLastTrade</stp>
        <stp/>
        <stp>T</stp>
        <tr r="W49" s="1"/>
      </tp>
      <tp t="s">
        <v/>
        <stp/>
        <stp>ContractData</stp>
        <stp>C.US.CLEU149450</stp>
        <stp>VolumeLastTrade</stp>
        <stp/>
        <stp>T</stp>
        <tr r="W60" s="1"/>
      </tp>
      <tp t="s">
        <v/>
        <stp/>
        <stp>ContractData</stp>
        <stp>C.US.CLEU149500</stp>
        <stp>VolumeLastTrade</stp>
        <stp/>
        <stp>T</stp>
        <tr r="W61" s="1"/>
      </tp>
      <tp t="s">
        <v/>
        <stp/>
        <stp>ContractData</stp>
        <stp>C.US.CLEU149550</stp>
        <stp>VolumeLastTrade</stp>
        <stp/>
        <stp>T</stp>
        <tr r="W62" s="1"/>
      </tp>
      <tp>
        <v>1</v>
        <stp/>
        <stp>ContractData</stp>
        <stp>C.US.CLEU149600</stp>
        <stp>VolumeLastTrade</stp>
        <stp/>
        <stp>T</stp>
        <tr r="W48" s="1"/>
      </tp>
      <tp>
        <v>2</v>
        <stp/>
        <stp>ContractData</stp>
        <stp>C.US.CLEU149650</stp>
        <stp>VolumeLastTrade</stp>
        <stp/>
        <stp>T</stp>
        <tr r="W50" s="1"/>
      </tp>
      <tp>
        <v>1</v>
        <stp/>
        <stp>ContractData</stp>
        <stp>C.US.CLEU149700</stp>
        <stp>VolumeLastTrade</stp>
        <stp/>
        <stp>T</stp>
        <tr r="W35" s="1"/>
      </tp>
      <tp>
        <v>1</v>
        <stp/>
        <stp>ContractData</stp>
        <stp>C.US.CLEU149750</stp>
        <stp>VolumeLastTrade</stp>
        <stp/>
        <stp>T</stp>
        <tr r="W46" s="1"/>
      </tp>
      <tp t="s">
        <v/>
        <stp/>
        <stp>ContractData</stp>
        <stp>C.US.CLEU149000</stp>
        <stp>VolumeLastTrade</stp>
        <stp/>
        <stp>T</stp>
        <tr r="W52" s="1"/>
      </tp>
      <tp t="s">
        <v/>
        <stp/>
        <stp>ContractData</stp>
        <stp>C.US.CLEU149050</stp>
        <stp>VolumeLastTrade</stp>
        <stp/>
        <stp>T</stp>
        <tr r="W53" s="1"/>
      </tp>
      <tp t="s">
        <v/>
        <stp/>
        <stp>ContractData</stp>
        <stp>C.US.CLEU149100</stp>
        <stp>VolumeLastTrade</stp>
        <stp/>
        <stp>T</stp>
        <tr r="W54" s="1"/>
      </tp>
      <tp t="s">
        <v/>
        <stp/>
        <stp>ContractData</stp>
        <stp>C.US.CLEU149150</stp>
        <stp>VolumeLastTrade</stp>
        <stp/>
        <stp>T</stp>
        <tr r="W55" s="1"/>
      </tp>
      <tp t="s">
        <v/>
        <stp/>
        <stp>ContractData</stp>
        <stp>C.US.CLEU149200</stp>
        <stp>VolumeLastTrade</stp>
        <stp/>
        <stp>T</stp>
        <tr r="W56" s="1"/>
      </tp>
      <tp t="s">
        <v/>
        <stp/>
        <stp>ContractData</stp>
        <stp>C.US.CLEU149250</stp>
        <stp>VolumeLastTrade</stp>
        <stp/>
        <stp>T</stp>
        <tr r="W57" s="1"/>
      </tp>
      <tp t="s">
        <v/>
        <stp/>
        <stp>ContractData</stp>
        <stp>C.US.CLEU149300</stp>
        <stp>VolumeLastTrade</stp>
        <stp/>
        <stp>T</stp>
        <tr r="W58" s="1"/>
      </tp>
      <tp t="s">
        <v/>
        <stp/>
        <stp>ContractData</stp>
        <stp>C.US.CLEU149350</stp>
        <stp>VolumeLastTrade</stp>
        <stp/>
        <stp>T</stp>
        <tr r="W59" s="1"/>
      </tp>
      <tp>
        <v>36</v>
        <stp/>
        <stp>ContractData</stp>
        <stp>P.US.CLEQ149900</stp>
        <stp>VolumeLastTrade</stp>
        <stp/>
        <stp>T</stp>
        <tr r="G51" s="1"/>
        <tr r="G25" s="1"/>
      </tp>
      <tp>
        <v>1</v>
        <stp/>
        <stp>ContractData</stp>
        <stp>P.US.CLEQ149950</stp>
        <stp>VolumeLastTrade</stp>
        <stp/>
        <stp>T</stp>
        <tr r="G11" s="1"/>
        <tr r="G52" s="1"/>
      </tp>
      <tp>
        <v>1</v>
        <stp/>
        <stp>ContractData</stp>
        <stp>P.US.CLEU149900</stp>
        <stp>VolumeLastTrade</stp>
        <stp/>
        <stp>T</stp>
        <tr r="W18" s="1"/>
      </tp>
      <tp>
        <v>1</v>
        <stp/>
        <stp>ContractData</stp>
        <stp>P.US.CLEU149950</stp>
        <stp>VolumeLastTrade</stp>
        <stp/>
        <stp>T</stp>
        <tr r="W21" s="1"/>
      </tp>
      <tp>
        <v>1</v>
        <stp/>
        <stp>ContractData</stp>
        <stp>P.US.CLEU149800</stp>
        <stp>VolumeLastTrade</stp>
        <stp/>
        <stp>T</stp>
        <tr r="W16" s="1"/>
      </tp>
      <tp>
        <v>5</v>
        <stp/>
        <stp>ContractData</stp>
        <stp>P.US.CLEU149850</stp>
        <stp>VolumeLastTrade</stp>
        <stp/>
        <stp>T</stp>
        <tr r="W28" s="1"/>
      </tp>
      <tp>
        <v>1</v>
        <stp/>
        <stp>ContractData</stp>
        <stp>P.US.CLEU149700</stp>
        <stp>VolumeLastTrade</stp>
        <stp/>
        <stp>T</stp>
        <tr r="W19" s="1"/>
      </tp>
      <tp>
        <v>1</v>
        <stp/>
        <stp>ContractData</stp>
        <stp>P.US.CLEU149750</stp>
        <stp>VolumeLastTrade</stp>
        <stp/>
        <stp>T</stp>
        <tr r="W13" s="1"/>
      </tp>
      <tp>
        <v>1</v>
        <stp/>
        <stp>ContractData</stp>
        <stp>P.US.CLEU149600</stp>
        <stp>VolumeLastTrade</stp>
        <stp/>
        <stp>T</stp>
        <tr r="W32" s="1"/>
      </tp>
      <tp>
        <v>1</v>
        <stp/>
        <stp>ContractData</stp>
        <stp>P.US.CLEU149650</stp>
        <stp>VolumeLastTrade</stp>
        <stp/>
        <stp>T</stp>
        <tr r="W33" s="1"/>
      </tp>
      <tp>
        <v>10</v>
        <stp/>
        <stp>ContractData</stp>
        <stp>P.US.CLEU149500</stp>
        <stp>VolumeLastTrade</stp>
        <stp/>
        <stp>T</stp>
        <tr r="W41" s="1"/>
      </tp>
      <tp>
        <v>3</v>
        <stp/>
        <stp>ContractData</stp>
        <stp>P.US.CLEU149550</stp>
        <stp>VolumeLastTrade</stp>
        <stp/>
        <stp>T</stp>
        <tr r="W30" s="1"/>
      </tp>
      <tp>
        <v>1</v>
        <stp/>
        <stp>ContractData</stp>
        <stp>P.US.CLEU149400</stp>
        <stp>VolumeLastTrade</stp>
        <stp/>
        <stp>T</stp>
        <tr r="W38" s="1"/>
      </tp>
      <tp>
        <v>1</v>
        <stp/>
        <stp>ContractData</stp>
        <stp>P.US.CLEU149450</stp>
        <stp>VolumeLastTrade</stp>
        <stp/>
        <stp>T</stp>
        <tr r="W12" s="1"/>
      </tp>
      <tp>
        <v>1</v>
        <stp/>
        <stp>ContractData</stp>
        <stp>P.US.CLEU149300</stp>
        <stp>VolumeLastTrade</stp>
        <stp/>
        <stp>T</stp>
        <tr r="W11" s="1"/>
      </tp>
      <tp>
        <v>1</v>
        <stp/>
        <stp>ContractData</stp>
        <stp>P.US.CLEU149350</stp>
        <stp>VolumeLastTrade</stp>
        <stp/>
        <stp>T</stp>
        <tr r="W43" s="1"/>
      </tp>
      <tp>
        <v>1</v>
        <stp/>
        <stp>ContractData</stp>
        <stp>P.US.CLEU149200</stp>
        <stp>VolumeLastTrade</stp>
        <stp/>
        <stp>T</stp>
        <tr r="W40" s="1"/>
      </tp>
      <tp>
        <v>1</v>
        <stp/>
        <stp>ContractData</stp>
        <stp>P.US.CLEU149250</stp>
        <stp>VolumeLastTrade</stp>
        <stp/>
        <stp>T</stp>
        <tr r="W10" s="1"/>
      </tp>
      <tp>
        <v>3</v>
        <stp/>
        <stp>ContractData</stp>
        <stp>P.US.CLEU149100</stp>
        <stp>VolumeLastTrade</stp>
        <stp/>
        <stp>T</stp>
        <tr r="W9" s="1"/>
      </tp>
      <tp>
        <v>2</v>
        <stp/>
        <stp>ContractData</stp>
        <stp>P.US.CLEU149150</stp>
        <stp>VolumeLastTrade</stp>
        <stp/>
        <stp>T</stp>
        <tr r="W34" s="1"/>
      </tp>
      <tp>
        <v>3</v>
        <stp/>
        <stp>ContractData</stp>
        <stp>P.US.CLEU149000</stp>
        <stp>VolumeLastTrade</stp>
        <stp/>
        <stp>T</stp>
        <tr r="W63" s="1"/>
        <tr r="W8" s="1"/>
      </tp>
      <tp>
        <v>25</v>
        <stp/>
        <stp>ContractData</stp>
        <stp>P.US.CLEU149050</stp>
        <stp>VolumeLastTrade</stp>
        <stp/>
        <stp>T</stp>
        <tr r="W45" s="1"/>
      </tp>
      <tp>
        <v>5</v>
        <stp/>
        <stp>ContractData</stp>
        <stp>P.US.CLEU149450</stp>
        <stp>MT_LastAskVolume</stp>
        <stp/>
        <stp>T</stp>
        <tr r="AF12" s="1"/>
      </tp>
      <tp>
        <v>5</v>
        <stp/>
        <stp>ContractData</stp>
        <stp>P.US.CLEU149400</stp>
        <stp>MT_LastAskVolume</stp>
        <stp/>
        <stp>T</stp>
        <tr r="AF38" s="1"/>
      </tp>
      <tp>
        <v>1</v>
        <stp/>
        <stp>ContractData</stp>
        <stp>C.US.CLEQ149900</stp>
        <stp>MT_LastBidVolume</stp>
        <stp/>
        <stp>T</stp>
        <tr r="M5" s="1"/>
      </tp>
      <tp>
        <v>0</v>
        <stp/>
        <stp>ContractData</stp>
        <stp>C.US.CLEQ149950</stp>
        <stp>MT_LastBidVolume</stp>
        <stp/>
        <stp>T</stp>
        <tr r="M6" s="1"/>
      </tp>
      <tp>
        <v>5</v>
        <stp/>
        <stp>ContractData</stp>
        <stp>P.US.CLEU149550</stp>
        <stp>MT_LastAskVolume</stp>
        <stp/>
        <stp>T</stp>
        <tr r="AF30" s="1"/>
      </tp>
      <tp>
        <v>1</v>
        <stp/>
        <stp>ContractData</stp>
        <stp>P.US.CLEU149500</stp>
        <stp>MT_LastAskVolume</stp>
        <stp/>
        <stp>T</stp>
        <tr r="AF41" s="1"/>
      </tp>
      <tp>
        <v>5</v>
        <stp/>
        <stp>ContractData</stp>
        <stp>P.US.CLEU149650</stp>
        <stp>MT_LastAskVolume</stp>
        <stp/>
        <stp>T</stp>
        <tr r="AF33" s="1"/>
      </tp>
      <tp>
        <v>15</v>
        <stp/>
        <stp>ContractData</stp>
        <stp>P.US.CLEU149600</stp>
        <stp>MT_LastAskVolume</stp>
        <stp/>
        <stp>T</stp>
        <tr r="AF32" s="1"/>
      </tp>
      <tp>
        <v>5</v>
        <stp/>
        <stp>ContractData</stp>
        <stp>P.US.CLEU149750</stp>
        <stp>MT_LastAskVolume</stp>
        <stp/>
        <stp>T</stp>
        <tr r="AF13" s="1"/>
      </tp>
      <tp>
        <v>1</v>
        <stp/>
        <stp>ContractData</stp>
        <stp>P.US.CLEU149700</stp>
        <stp>MT_LastAskVolume</stp>
        <stp/>
        <stp>T</stp>
        <tr r="AF19" s="1"/>
      </tp>
      <tp>
        <v>25</v>
        <stp/>
        <stp>ContractData</stp>
        <stp>P.US.CLEU149050</stp>
        <stp>MT_LastAskVolume</stp>
        <stp/>
        <stp>T</stp>
        <tr r="AF45" s="1"/>
      </tp>
      <tp>
        <v>25</v>
        <stp/>
        <stp>ContractData</stp>
        <stp>P.US.CLEU149000</stp>
        <stp>MT_LastAskVolume</stp>
        <stp/>
        <stp>T</stp>
        <tr r="AF63" s="1"/>
        <tr r="AF8" s="1"/>
      </tp>
      <tp>
        <v>12</v>
        <stp/>
        <stp>ContractData</stp>
        <stp>C.US.CLEU149900</stp>
        <stp>MT_LastBidVolume</stp>
        <stp/>
        <stp>T</stp>
        <tr r="AC14" s="1"/>
      </tp>
      <tp>
        <v>3</v>
        <stp/>
        <stp>ContractData</stp>
        <stp>C.US.CLEU149950</stp>
        <stp>MT_LastBidVolume</stp>
        <stp/>
        <stp>T</stp>
        <tr r="AC36" s="1"/>
      </tp>
      <tp>
        <v>5</v>
        <stp/>
        <stp>ContractData</stp>
        <stp>P.US.CLEU149150</stp>
        <stp>MT_LastAskVolume</stp>
        <stp/>
        <stp>T</stp>
        <tr r="AF34" s="1"/>
      </tp>
      <tp>
        <v>10</v>
        <stp/>
        <stp>ContractData</stp>
        <stp>P.US.CLEU149100</stp>
        <stp>MT_LastAskVolume</stp>
        <stp/>
        <stp>T</stp>
        <tr r="AF9" s="1"/>
      </tp>
      <tp>
        <v>5</v>
        <stp/>
        <stp>ContractData</stp>
        <stp>C.US.CLEU149800</stp>
        <stp>MT_LastBidVolume</stp>
        <stp/>
        <stp>T</stp>
        <tr r="AC39" s="1"/>
      </tp>
      <tp>
        <v>5</v>
        <stp/>
        <stp>ContractData</stp>
        <stp>C.US.CLEU149850</stp>
        <stp>MT_LastBidVolume</stp>
        <stp/>
        <stp>T</stp>
        <tr r="AC44" s="1"/>
      </tp>
      <tp>
        <v>250</v>
        <stp/>
        <stp>ContractData</stp>
        <stp>P.US.CLEU149250</stp>
        <stp>MT_LastAskVolume</stp>
        <stp/>
        <stp>T</stp>
        <tr r="AF10" s="1"/>
      </tp>
      <tp>
        <v>336</v>
        <stp/>
        <stp>ContractData</stp>
        <stp>P.US.CLEU149200</stp>
        <stp>MT_LastAskVolume</stp>
        <stp/>
        <stp>T</stp>
        <tr r="AF40" s="1"/>
      </tp>
      <tp>
        <v>0.93000000000000682</v>
        <stp/>
        <stp>ContractData</stp>
        <stp>CLEU</stp>
        <stp>NetLastQuote</stp>
        <stp/>
        <stp>T</stp>
        <tr r="AC3" s="1"/>
      </tp>
      <tp>
        <v>1</v>
        <stp/>
        <stp>ContractData</stp>
        <stp>CLEQ</stp>
        <stp>NetLastQuote</stp>
        <stp/>
        <stp>T</stp>
        <tr r="H3" s="1"/>
      </tp>
      <tp>
        <v>5</v>
        <stp/>
        <stp>ContractData</stp>
        <stp>P.US.CLEU149350</stp>
        <stp>MT_LastAskVolume</stp>
        <stp/>
        <stp>T</stp>
        <tr r="AF43" s="1"/>
      </tp>
      <tp>
        <v>5</v>
        <stp/>
        <stp>ContractData</stp>
        <stp>P.US.CLEU149300</stp>
        <stp>MT_LastAskVolume</stp>
        <stp/>
        <stp>T</stp>
        <tr r="AF11" s="1"/>
      </tp>
      <tp>
        <v>5</v>
        <stp/>
        <stp>ContractData</stp>
        <stp>C.US.CLEU149500</stp>
        <stp>MT_LastBidVolume</stp>
        <stp/>
        <stp>T</stp>
        <tr r="AC61" s="1"/>
      </tp>
      <tp>
        <v>5</v>
        <stp/>
        <stp>ContractData</stp>
        <stp>C.US.CLEU149550</stp>
        <stp>MT_LastBidVolume</stp>
        <stp/>
        <stp>T</stp>
        <tr r="AC62" s="1"/>
      </tp>
      <tp>
        <v>41836.308333333334</v>
        <stp/>
        <stp>ContractData</stp>
        <stp>P.US.CLEU149050</stp>
        <stp>DTLastTrade</stp>
        <stp/>
        <stp>T</stp>
        <tr r="M89" s="4"/>
        <tr r="M41" s="4"/>
        <tr r="M60" s="4"/>
        <tr r="F31" s="4"/>
        <tr r="F31" s="4"/>
      </tp>
      <tp>
        <v>41836.395833333336</v>
        <stp/>
        <stp>ContractData</stp>
        <stp>P.US.CLEU149000</stp>
        <stp>DTLastTrade</stp>
        <stp/>
        <stp>T</stp>
        <tr r="M4" s="4"/>
        <tr r="M59" s="4"/>
        <tr r="M88" s="4"/>
        <tr r="F30" s="4"/>
        <tr r="F30" s="4"/>
      </tp>
      <tp>
        <v>41836.379166666666</v>
        <stp/>
        <stp>ContractData</stp>
        <stp>P.US.CLEU149150</stp>
        <stp>DTLastTrade</stp>
        <stp/>
        <stp>T</stp>
        <tr r="M30" s="4"/>
        <tr r="M91" s="4"/>
        <tr r="M62" s="4"/>
        <tr r="F33" s="4"/>
        <tr r="F33" s="4"/>
      </tp>
      <tp>
        <v>41836.395833333336</v>
        <stp/>
        <stp>ContractData</stp>
        <stp>P.US.CLEU149100</stp>
        <stp>DTLastTrade</stp>
        <stp/>
        <stp>T</stp>
        <tr r="M90" s="4"/>
        <tr r="M5" s="4"/>
        <tr r="M61" s="4"/>
        <tr r="F32" s="4"/>
        <tr r="F32" s="4"/>
      </tp>
      <tp>
        <v>41836.395833333336</v>
        <stp/>
        <stp>ContractData</stp>
        <stp>P.US.CLEU149250</stp>
        <stp>DTLastTrade</stp>
        <stp/>
        <stp>T</stp>
        <tr r="M64" s="4"/>
        <tr r="M93" s="4"/>
        <tr r="M6" s="4"/>
        <tr r="F35" s="4"/>
        <tr r="F35" s="4"/>
      </tp>
      <tp>
        <v>41836.368055555555</v>
        <stp/>
        <stp>ContractData</stp>
        <stp>P.US.CLEU149200</stp>
        <stp>DTLastTrade</stp>
        <stp/>
        <stp>T</stp>
        <tr r="M63" s="4"/>
        <tr r="M92" s="4"/>
        <tr r="M36" s="4"/>
        <tr r="F34" s="4"/>
        <tr r="F34" s="4"/>
      </tp>
      <tp>
        <v>41836.333333333336</v>
        <stp/>
        <stp>ContractData</stp>
        <stp>P.US.CLEU149350</stp>
        <stp>DTLastTrade</stp>
        <stp/>
        <stp>T</stp>
        <tr r="M39" s="4"/>
        <tr r="M95" s="4"/>
        <tr r="M66" s="4"/>
        <tr r="F37" s="4"/>
        <tr r="F37" s="4"/>
      </tp>
      <tp>
        <v>41836.395833333336</v>
        <stp/>
        <stp>ContractData</stp>
        <stp>P.US.CLEU149300</stp>
        <stp>DTLastTrade</stp>
        <stp/>
        <stp>T</stp>
        <tr r="M7" s="4"/>
        <tr r="M65" s="4"/>
        <tr r="M94" s="4"/>
        <tr r="F36" s="4"/>
        <tr r="F36" s="4"/>
      </tp>
      <tp>
        <v>41836.395833333336</v>
        <stp/>
        <stp>ContractData</stp>
        <stp>P.US.CLEU149450</stp>
        <stp>DTLastTrade</stp>
        <stp/>
        <stp>T</stp>
        <tr r="M97" s="4"/>
        <tr r="M68" s="4"/>
        <tr r="M8" s="4"/>
        <tr r="F39" s="4"/>
        <tr r="F39" s="4"/>
      </tp>
      <tp>
        <v>41836.368750000001</v>
        <stp/>
        <stp>ContractData</stp>
        <stp>P.US.CLEU149400</stp>
        <stp>DTLastTrade</stp>
        <stp/>
        <stp>T</stp>
        <tr r="M96" s="4"/>
        <tr r="M67" s="4"/>
        <tr r="M34" s="4"/>
        <tr r="F38" s="4"/>
        <tr r="F38" s="4"/>
      </tp>
      <tp>
        <v>41836.383333333331</v>
        <stp/>
        <stp>ContractData</stp>
        <stp>P.US.CLEU149550</stp>
        <stp>DTLastTrade</stp>
        <stp/>
        <stp>T</stp>
        <tr r="M26" s="4"/>
        <tr r="M99" s="4"/>
        <tr r="M70" s="4"/>
        <tr r="F41" s="4"/>
        <tr r="F41" s="4"/>
      </tp>
      <tp>
        <v>41836.363888888889</v>
        <stp/>
        <stp>ContractData</stp>
        <stp>P.US.CLEU149500</stp>
        <stp>DTLastTrade</stp>
        <stp/>
        <stp>T</stp>
        <tr r="M37" s="4"/>
        <tr r="M69" s="4"/>
        <tr r="M98" s="4"/>
        <tr r="F40" s="4"/>
        <tr r="F40" s="4"/>
      </tp>
      <tp>
        <v>41836.381249999999</v>
        <stp/>
        <stp>ContractData</stp>
        <stp>P.US.CLEU149650</stp>
        <stp>DTLastTrade</stp>
        <stp/>
        <stp>T</stp>
        <tr r="M72" s="4"/>
        <tr r="M29" s="4"/>
        <tr r="F43" s="4"/>
        <tr r="F43" s="4"/>
      </tp>
      <tp>
        <v>41836.381944444445</v>
        <stp/>
        <stp>ContractData</stp>
        <stp>P.US.CLEU149600</stp>
        <stp>DTLastTrade</stp>
        <stp/>
        <stp>T</stp>
        <tr r="M100" s="4"/>
        <tr r="M28" s="4"/>
        <tr r="M71" s="4"/>
        <tr r="F42" s="4"/>
        <tr r="F42" s="4"/>
      </tp>
      <tp>
        <v>41836.395833333336</v>
        <stp/>
        <stp>ContractData</stp>
        <stp>P.US.CLEU149750</stp>
        <stp>DTLastTrade</stp>
        <stp/>
        <stp>T</stp>
        <tr r="M74" s="4"/>
        <tr r="M9" s="4"/>
        <tr r="F45" s="4"/>
        <tr r="F45" s="4"/>
      </tp>
      <tp>
        <v>41836.393055555556</v>
        <stp/>
        <stp>ContractData</stp>
        <stp>P.US.CLEU149700</stp>
        <stp>DTLastTrade</stp>
        <stp/>
        <stp>T</stp>
        <tr r="M73" s="4"/>
        <tr r="M15" s="4"/>
        <tr r="F44" s="4"/>
        <tr r="F44" s="4"/>
      </tp>
      <tp>
        <v>41836.385416666664</v>
        <stp/>
        <stp>ContractData</stp>
        <stp>P.US.CLEU149850</stp>
        <stp>DTLastTrade</stp>
        <stp/>
        <stp>T</stp>
        <tr r="M76" s="4"/>
        <tr r="M24" s="4"/>
        <tr r="F47" s="4"/>
        <tr r="F47" s="4"/>
      </tp>
      <tp>
        <v>41836.395138888889</v>
        <stp/>
        <stp>ContractData</stp>
        <stp>P.US.CLEU149800</stp>
        <stp>DTLastTrade</stp>
        <stp/>
        <stp>T</stp>
        <tr r="M75" s="4"/>
        <tr r="M12" s="4"/>
        <tr r="F46" s="4"/>
        <tr r="F46" s="4"/>
      </tp>
      <tp>
        <v>41836.390277777777</v>
        <stp/>
        <stp>ContractData</stp>
        <stp>P.US.CLEU149950</stp>
        <stp>DTLastTrade</stp>
        <stp/>
        <stp>T</stp>
        <tr r="M17" s="4"/>
        <tr r="M78" s="4"/>
        <tr r="F49" s="4"/>
        <tr r="F49" s="4"/>
      </tp>
      <tp>
        <v>41836.393750000003</v>
        <stp/>
        <stp>ContractData</stp>
        <stp>P.US.CLEU149900</stp>
        <stp>DTLastTrade</stp>
        <stp/>
        <stp>T</stp>
        <tr r="M14" s="4"/>
        <tr r="M77" s="4"/>
        <tr r="F48" s="4"/>
        <tr r="F48" s="4"/>
      </tp>
      <tp>
        <v>41836.395833333336</v>
        <stp/>
        <stp>ContractData</stp>
        <stp>P.US.CLEQ149950</stp>
        <stp>DTLastTrade</stp>
        <stp/>
        <stp>T</stp>
        <tr r="M94" s="3"/>
        <tr r="M71" s="3"/>
        <tr r="M7" s="3"/>
        <tr r="M48" s="3"/>
        <tr r="F25" s="3"/>
        <tr r="F25" s="3"/>
      </tp>
      <tp>
        <v>41836.388194444444</v>
        <stp/>
        <stp>ContractData</stp>
        <stp>P.US.CLEQ149900</stp>
        <stp>DTLastTrade</stp>
        <stp/>
        <stp>T</stp>
        <tr r="M93" s="3"/>
        <tr r="M21" s="3"/>
        <tr r="M47" s="3"/>
        <tr r="M70" s="3"/>
        <tr r="F24" s="3"/>
        <tr r="F24" s="3"/>
      </tp>
      <tp t="s">
        <v/>
        <stp/>
        <stp>ContractData</stp>
        <stp>C.US.CLEU149350</stp>
        <stp>DTLastTrade</stp>
        <stp/>
        <stp>T</stp>
        <tr r="M55" s="4"/>
        <tr r="F8" s="4"/>
      </tp>
      <tp t="s">
        <v/>
        <stp/>
        <stp>ContractData</stp>
        <stp>C.US.CLEU149300</stp>
        <stp>DTLastTrade</stp>
        <stp/>
        <stp>T</stp>
        <tr r="M54" s="4"/>
        <tr r="F7" s="4"/>
      </tp>
      <tp t="s">
        <v/>
        <stp/>
        <stp>ContractData</stp>
        <stp>C.US.CLEU149250</stp>
        <stp>DTLastTrade</stp>
        <stp/>
        <stp>T</stp>
        <tr r="M53" s="4"/>
        <tr r="F6" s="4"/>
      </tp>
      <tp t="s">
        <v/>
        <stp/>
        <stp>ContractData</stp>
        <stp>C.US.CLEU149200</stp>
        <stp>DTLastTrade</stp>
        <stp/>
        <stp>T</stp>
        <tr r="M52" s="4"/>
        <tr r="F5" s="4"/>
      </tp>
      <tp t="s">
        <v/>
        <stp/>
        <stp>ContractData</stp>
        <stp>C.US.CLEU149150</stp>
        <stp>DTLastTrade</stp>
        <stp/>
        <stp>T</stp>
        <tr r="M51" s="4"/>
        <tr r="F4" s="4"/>
      </tp>
      <tp t="s">
        <v/>
        <stp/>
        <stp>ContractData</stp>
        <stp>C.US.CLEU149100</stp>
        <stp>DTLastTrade</stp>
        <stp/>
        <stp>T</stp>
        <tr r="M50" s="4"/>
        <tr r="F3" s="4"/>
      </tp>
      <tp t="s">
        <v/>
        <stp/>
        <stp>ContractData</stp>
        <stp>C.US.CLEU149050</stp>
        <stp>DTLastTrade</stp>
        <stp/>
        <stp>T</stp>
        <tr r="M49" s="4"/>
        <tr r="F2" s="4"/>
      </tp>
      <tp t="s">
        <v/>
        <stp/>
        <stp>ContractData</stp>
        <stp>C.US.CLEU149000</stp>
        <stp>DTLastTrade</stp>
        <stp/>
        <stp>T</stp>
        <tr r="M48" s="4"/>
        <tr r="F1" s="4"/>
      </tp>
      <tp>
        <v>41836.306944444441</v>
        <stp/>
        <stp>ContractData</stp>
        <stp>C.US.CLEU149750</stp>
        <stp>DTLastTrade</stp>
        <stp/>
        <stp>T</stp>
        <tr r="M42" s="4"/>
        <tr r="F16" s="4"/>
        <tr r="F16" s="4"/>
      </tp>
      <tp>
        <v>41836.378472222219</v>
        <stp/>
        <stp>ContractData</stp>
        <stp>C.US.CLEU149700</stp>
        <stp>DTLastTrade</stp>
        <stp/>
        <stp>T</stp>
        <tr r="M31" s="4"/>
        <tr r="F15" s="4"/>
        <tr r="F15" s="4"/>
      </tp>
      <tp>
        <v>41835.345833333333</v>
        <stp/>
        <stp>ContractData</stp>
        <stp>C.US.CLEU149650</stp>
        <stp>DTLastTrade</stp>
        <stp/>
        <stp>T</stp>
        <tr r="M46" s="4"/>
        <tr r="F14" s="4"/>
        <tr r="F14" s="4"/>
      </tp>
      <tp>
        <v>41835.511111111111</v>
        <stp/>
        <stp>ContractData</stp>
        <stp>C.US.CLEU149600</stp>
        <stp>DTLastTrade</stp>
        <stp/>
        <stp>T</stp>
        <tr r="M44" s="4"/>
        <tr r="F13" s="4"/>
        <tr r="F13" s="4"/>
      </tp>
      <tp t="s">
        <v/>
        <stp/>
        <stp>ContractData</stp>
        <stp>C.US.CLEU149550</stp>
        <stp>DTLastTrade</stp>
        <stp/>
        <stp>T</stp>
        <tr r="M58" s="4"/>
        <tr r="F12" s="4"/>
      </tp>
      <tp t="s">
        <v/>
        <stp/>
        <stp>ContractData</stp>
        <stp>C.US.CLEU149500</stp>
        <stp>DTLastTrade</stp>
        <stp/>
        <stp>T</stp>
        <tr r="M57" s="4"/>
        <tr r="F11" s="4"/>
      </tp>
      <tp t="s">
        <v/>
        <stp/>
        <stp>ContractData</stp>
        <stp>C.US.CLEU149450</stp>
        <stp>DTLastTrade</stp>
        <stp/>
        <stp>T</stp>
        <tr r="M56" s="4"/>
        <tr r="F10" s="4"/>
      </tp>
      <tp>
        <v>41835.461805555555</v>
        <stp/>
        <stp>ContractData</stp>
        <stp>C.US.CLEU149400</stp>
        <stp>DTLastTrade</stp>
        <stp/>
        <stp>T</stp>
        <tr r="M45" s="4"/>
        <tr r="F9" s="4"/>
        <tr r="F9" s="4"/>
      </tp>
      <tp>
        <v>41836.377083333333</v>
        <stp/>
        <stp>ContractData</stp>
        <stp>C.US.CLEU149950</stp>
        <stp>DTLastTrade</stp>
        <stp/>
        <stp>T</stp>
        <tr r="M32" s="4"/>
        <tr r="F20" s="4"/>
        <tr r="F20" s="4"/>
      </tp>
      <tp>
        <v>41836.395138888889</v>
        <stp/>
        <stp>ContractData</stp>
        <stp>C.US.CLEU149900</stp>
        <stp>DTLastTrade</stp>
        <stp/>
        <stp>T</stp>
        <tr r="M10" s="4"/>
        <tr r="F19" s="4"/>
        <tr r="F19" s="4"/>
      </tp>
      <tp>
        <v>41836.314583333333</v>
        <stp/>
        <stp>ContractData</stp>
        <stp>C.US.CLEU149850</stp>
        <stp>DTLastTrade</stp>
        <stp/>
        <stp>T</stp>
        <tr r="M40" s="4"/>
        <tr r="F18" s="4"/>
        <tr r="F18" s="4"/>
      </tp>
      <tp>
        <v>41836.368055555555</v>
        <stp/>
        <stp>ContractData</stp>
        <stp>C.US.CLEU149800</stp>
        <stp>DTLastTrade</stp>
        <stp/>
        <stp>T</stp>
        <tr r="M35" s="4"/>
        <tr r="F17" s="4"/>
        <tr r="F17" s="4"/>
      </tp>
      <tp>
        <v>41836.395833333336</v>
        <stp/>
        <stp>ContractData</stp>
        <stp>C.US.CLEQ149950</stp>
        <stp>DTLastTrade</stp>
        <stp/>
        <stp>T</stp>
        <tr r="M2" s="3"/>
        <tr r="F2" s="3"/>
        <tr r="F2" s="3"/>
      </tp>
      <tp>
        <v>41836.395833333336</v>
        <stp/>
        <stp>ContractData</stp>
        <stp>C.US.CLEQ149900</stp>
        <stp>DTLastTrade</stp>
        <stp/>
        <stp>T</stp>
        <tr r="M1" s="3"/>
        <tr r="F1" s="3"/>
        <tr r="F1" s="3"/>
      </tp>
      <tp t="s">
        <v>CLEQ4</v>
        <stp/>
        <stp>ContractData</stp>
        <stp>CLEQ</stp>
        <stp>Symbol</stp>
        <stp/>
        <stp>T</stp>
        <tr r="D2" s="1"/>
      </tp>
      <tp>
        <v>1</v>
        <stp/>
        <stp>ContractData</stp>
        <stp>P.US.CLEQ149950</stp>
        <stp>MT_LastAskVolume</stp>
        <stp/>
        <stp>T</stp>
        <tr r="P11" s="1"/>
        <tr r="P52" s="1"/>
      </tp>
      <tp>
        <v>1</v>
        <stp/>
        <stp>ContractData</stp>
        <stp>P.US.CLEQ149900</stp>
        <stp>MT_LastAskVolume</stp>
        <stp/>
        <stp>T</stp>
        <tr r="P51" s="1"/>
        <tr r="P25" s="1"/>
      </tp>
      <tp>
        <v>5</v>
        <stp/>
        <stp>ContractData</stp>
        <stp>C.US.CLEU149400</stp>
        <stp>MT_LastBidVolume</stp>
        <stp/>
        <stp>T</stp>
        <tr r="AC49" s="1"/>
      </tp>
      <tp>
        <v>5</v>
        <stp/>
        <stp>ContractData</stp>
        <stp>C.US.CLEU149450</stp>
        <stp>MT_LastBidVolume</stp>
        <stp/>
        <stp>T</stp>
        <tr r="AC60" s="1"/>
      </tp>
      <tp>
        <v>5</v>
        <stp/>
        <stp>ContractData</stp>
        <stp>C.US.CLEU149700</stp>
        <stp>MT_LastBidVolume</stp>
        <stp/>
        <stp>T</stp>
        <tr r="AC35" s="1"/>
      </tp>
      <tp>
        <v>5</v>
        <stp/>
        <stp>ContractData</stp>
        <stp>C.US.CLEU149750</stp>
        <stp>MT_LastBidVolume</stp>
        <stp/>
        <stp>T</stp>
        <tr r="AC46" s="1"/>
      </tp>
      <tp>
        <v>5</v>
        <stp/>
        <stp>ContractData</stp>
        <stp>C.US.CLEU149600</stp>
        <stp>MT_LastBidVolume</stp>
        <stp/>
        <stp>T</stp>
        <tr r="AC48" s="1"/>
      </tp>
      <tp>
        <v>5</v>
        <stp/>
        <stp>ContractData</stp>
        <stp>C.US.CLEU149650</stp>
        <stp>MT_LastBidVolume</stp>
        <stp/>
        <stp>T</stp>
        <tr r="AC50" s="1"/>
      </tp>
      <tp>
        <v>5</v>
        <stp/>
        <stp>ContractData</stp>
        <stp>P.US.CLEU149850</stp>
        <stp>MT_LastAskVolume</stp>
        <stp/>
        <stp>T</stp>
        <tr r="AF28" s="1"/>
      </tp>
      <tp>
        <v>2</v>
        <stp/>
        <stp>ContractData</stp>
        <stp>P.US.CLEU149800</stp>
        <stp>MT_LastAskVolume</stp>
        <stp/>
        <stp>T</stp>
        <tr r="AF16" s="1"/>
      </tp>
      <tp>
        <v>5</v>
        <stp/>
        <stp>ContractData</stp>
        <stp>C.US.CLEU149100</stp>
        <stp>MT_LastBidVolume</stp>
        <stp/>
        <stp>T</stp>
        <tr r="AC54" s="1"/>
      </tp>
      <tp>
        <v>5</v>
        <stp/>
        <stp>ContractData</stp>
        <stp>C.US.CLEU149150</stp>
        <stp>MT_LastBidVolume</stp>
        <stp/>
        <stp>T</stp>
        <tr r="AC55" s="1"/>
      </tp>
      <tp t="s">
        <v>CLEU4</v>
        <stp/>
        <stp>ContractData</stp>
        <stp>CLEU</stp>
        <stp>Symbol</stp>
        <stp/>
        <stp>T</stp>
        <tr r="Y2" s="1"/>
      </tp>
      <tp>
        <v>5</v>
        <stp/>
        <stp>ContractData</stp>
        <stp>P.US.CLEU149950</stp>
        <stp>MT_LastAskVolume</stp>
        <stp/>
        <stp>T</stp>
        <tr r="AF21" s="1"/>
      </tp>
      <tp>
        <v>5</v>
        <stp/>
        <stp>ContractData</stp>
        <stp>P.US.CLEU149900</stp>
        <stp>MT_LastAskVolume</stp>
        <stp/>
        <stp>T</stp>
        <tr r="AF18" s="1"/>
      </tp>
      <tp>
        <v>5</v>
        <stp/>
        <stp>ContractData</stp>
        <stp>C.US.CLEU149000</stp>
        <stp>MT_LastBidVolume</stp>
        <stp/>
        <stp>T</stp>
        <tr r="AC52" s="1"/>
      </tp>
      <tp>
        <v>5</v>
        <stp/>
        <stp>ContractData</stp>
        <stp>C.US.CLEU149050</stp>
        <stp>MT_LastBidVolume</stp>
        <stp/>
        <stp>T</stp>
        <tr r="AC53" s="1"/>
      </tp>
      <tp>
        <v>5</v>
        <stp/>
        <stp>ContractData</stp>
        <stp>C.US.CLEU149300</stp>
        <stp>MT_LastBidVolume</stp>
        <stp/>
        <stp>T</stp>
        <tr r="AC58" s="1"/>
      </tp>
      <tp>
        <v>5</v>
        <stp/>
        <stp>ContractData</stp>
        <stp>C.US.CLEU149350</stp>
        <stp>MT_LastBidVolume</stp>
        <stp/>
        <stp>T</stp>
        <tr r="AC59" s="1"/>
      </tp>
      <tp>
        <v>5</v>
        <stp/>
        <stp>ContractData</stp>
        <stp>C.US.CLEU149200</stp>
        <stp>MT_LastBidVolume</stp>
        <stp/>
        <stp>T</stp>
        <tr r="AC56" s="1"/>
      </tp>
      <tp>
        <v>5</v>
        <stp/>
        <stp>ContractData</stp>
        <stp>C.US.CLEU149250</stp>
        <stp>MT_LastBidVolume</stp>
        <stp/>
        <stp>T</stp>
        <tr r="AC57" s="1"/>
      </tp>
      <tp>
        <v>5</v>
        <stp/>
        <stp>ContractData</stp>
        <stp>C.US.CLEU149750</stp>
        <stp>MT_LastAskVolume</stp>
        <stp/>
        <stp>T</stp>
        <tr r="AF46" s="1"/>
      </tp>
      <tp>
        <v>5</v>
        <stp/>
        <stp>ContractData</stp>
        <stp>C.US.CLEU149700</stp>
        <stp>MT_LastAskVolume</stp>
        <stp/>
        <stp>T</stp>
        <tr r="AF35" s="1"/>
      </tp>
      <tp>
        <v>5</v>
        <stp/>
        <stp>ContractData</stp>
        <stp>C.US.CLEU149650</stp>
        <stp>MT_LastAskVolume</stp>
        <stp/>
        <stp>T</stp>
        <tr r="AF50" s="1"/>
      </tp>
      <tp>
        <v>5</v>
        <stp/>
        <stp>ContractData</stp>
        <stp>C.US.CLEU149600</stp>
        <stp>MT_LastAskVolume</stp>
        <stp/>
        <stp>T</stp>
        <tr r="AF48" s="1"/>
      </tp>
      <tp>
        <v>5</v>
        <stp/>
        <stp>ContractData</stp>
        <stp>C.US.CLEU149550</stp>
        <stp>MT_LastAskVolume</stp>
        <stp/>
        <stp>T</stp>
        <tr r="AF62" s="1"/>
      </tp>
      <tp>
        <v>5</v>
        <stp/>
        <stp>ContractData</stp>
        <stp>C.US.CLEU149500</stp>
        <stp>MT_LastAskVolume</stp>
        <stp/>
        <stp>T</stp>
        <tr r="AF61" s="1"/>
      </tp>
      <tp>
        <v>5</v>
        <stp/>
        <stp>ContractData</stp>
        <stp>C.US.CLEU149450</stp>
        <stp>MT_LastAskVolume</stp>
        <stp/>
        <stp>T</stp>
        <tr r="AF60" s="1"/>
      </tp>
      <tp>
        <v>5</v>
        <stp/>
        <stp>ContractData</stp>
        <stp>C.US.CLEU149400</stp>
        <stp>MT_LastAskVolume</stp>
        <stp/>
        <stp>T</stp>
        <tr r="AF49" s="1"/>
      </tp>
      <tp>
        <v>52</v>
        <stp/>
        <stp>ContractData</stp>
        <stp>P.US.CLEQ149900</stp>
        <stp>MT_LastBidVolume</stp>
        <stp/>
        <stp>T</stp>
        <tr r="M51" s="1"/>
        <tr r="M25" s="1"/>
      </tp>
      <tp>
        <v>4</v>
        <stp/>
        <stp>ContractData</stp>
        <stp>P.US.CLEQ149950</stp>
        <stp>MT_LastBidVolume</stp>
        <stp/>
        <stp>T</stp>
        <tr r="M11" s="1"/>
        <tr r="M52" s="1"/>
      </tp>
      <tp>
        <v>1.75</v>
        <stp/>
        <stp>ContractData</stp>
        <stp>C.US.CLEU149700</stp>
        <stp>Bid</stp>
        <stp/>
        <stp>T</stp>
        <tr r="AD35" s="1"/>
      </tp>
      <tp>
        <v>1.35</v>
        <stp/>
        <stp>ContractData</stp>
        <stp>C.US.CLEU149750</stp>
        <stp>Bid</stp>
        <stp/>
        <stp>T</stp>
        <tr r="AD46" s="1"/>
      </tp>
      <tp>
        <v>9.08</v>
        <stp/>
        <stp>ContractData</stp>
        <stp>C.US.CLEU149400</stp>
        <stp>Ask</stp>
        <stp/>
        <stp>T</stp>
        <tr r="AE49" s="1"/>
      </tp>
      <tp>
        <v>8.61</v>
        <stp/>
        <stp>ContractData</stp>
        <stp>C.US.CLEU149450</stp>
        <stp>Ask</stp>
        <stp/>
        <stp>T</stp>
        <tr r="AE60" s="1"/>
      </tp>
      <tp>
        <v>2.5</v>
        <stp/>
        <stp>ContractData</stp>
        <stp>C.US.CLEU149600</stp>
        <stp>Bid</stp>
        <stp/>
        <stp>T</stp>
        <tr r="AD48" s="1"/>
      </tp>
      <tp>
        <v>2.1</v>
        <stp/>
        <stp>ContractData</stp>
        <stp>C.US.CLEU149650</stp>
        <stp>Bid</stp>
        <stp/>
        <stp>T</stp>
        <tr r="AD50" s="1"/>
      </tp>
      <tp>
        <v>8.16</v>
        <stp/>
        <stp>ContractData</stp>
        <stp>C.US.CLEU149500</stp>
        <stp>Ask</stp>
        <stp/>
        <stp>T</stp>
        <tr r="AE61" s="1"/>
      </tp>
      <tp>
        <v>7.71</v>
        <stp/>
        <stp>ContractData</stp>
        <stp>C.US.CLEU149550</stp>
        <stp>Ask</stp>
        <stp/>
        <stp>T</stp>
        <tr r="AE62" s="1"/>
      </tp>
      <tp>
        <v>3.35</v>
        <stp/>
        <stp>ContractData</stp>
        <stp>C.US.CLEU149500</stp>
        <stp>Bid</stp>
        <stp/>
        <stp>T</stp>
        <tr r="AD61" s="1"/>
      </tp>
      <tp>
        <v>2.9</v>
        <stp/>
        <stp>ContractData</stp>
        <stp>C.US.CLEU149550</stp>
        <stp>Bid</stp>
        <stp/>
        <stp>T</stp>
        <tr r="AD62" s="1"/>
      </tp>
      <tp>
        <v>7.26</v>
        <stp/>
        <stp>ContractData</stp>
        <stp>C.US.CLEU149600</stp>
        <stp>Ask</stp>
        <stp/>
        <stp>T</stp>
        <tr r="AE48" s="1"/>
      </tp>
      <tp>
        <v>6.86</v>
        <stp/>
        <stp>ContractData</stp>
        <stp>C.US.CLEU149650</stp>
        <stp>Ask</stp>
        <stp/>
        <stp>T</stp>
        <tr r="AE50" s="1"/>
      </tp>
      <tp>
        <v>4.25</v>
        <stp/>
        <stp>ContractData</stp>
        <stp>C.US.CLEU149400</stp>
        <stp>Bid</stp>
        <stp/>
        <stp>T</stp>
        <tr r="AD49" s="1"/>
      </tp>
      <tp>
        <v>3.8000000000000003</v>
        <stp/>
        <stp>ContractData</stp>
        <stp>C.US.CLEU149450</stp>
        <stp>Bid</stp>
        <stp/>
        <stp>T</stp>
        <tr r="AD60" s="1"/>
      </tp>
      <tp>
        <v>6.41</v>
        <stp/>
        <stp>ContractData</stp>
        <stp>C.US.CLEU149700</stp>
        <stp>Ask</stp>
        <stp/>
        <stp>T</stp>
        <tr r="AE35" s="1"/>
      </tp>
      <tp>
        <v>6.03</v>
        <stp/>
        <stp>ContractData</stp>
        <stp>C.US.CLEU149750</stp>
        <stp>Ask</stp>
        <stp/>
        <stp>T</stp>
        <tr r="AE46" s="1"/>
      </tp>
      <tp>
        <v>5.3</v>
        <stp/>
        <stp>ContractData</stp>
        <stp>C.US.CLEU149300</stp>
        <stp>Bid</stp>
        <stp/>
        <stp>T</stp>
        <tr r="AD58" s="1"/>
      </tp>
      <tp>
        <v>4.8500000000000005</v>
        <stp/>
        <stp>ContractData</stp>
        <stp>C.US.CLEU149350</stp>
        <stp>Bid</stp>
        <stp/>
        <stp>T</stp>
        <tr r="AD59" s="1"/>
      </tp>
      <tp>
        <v>12.93</v>
        <stp/>
        <stp>ContractData</stp>
        <stp>C.US.CLEU149000</stp>
        <stp>Ask</stp>
        <stp/>
        <stp>T</stp>
        <tr r="AE52" s="1"/>
      </tp>
      <tp>
        <v>12.43</v>
        <stp/>
        <stp>ContractData</stp>
        <stp>C.US.CLEU149050</stp>
        <stp>Ask</stp>
        <stp/>
        <stp>T</stp>
        <tr r="AE53" s="1"/>
      </tp>
      <tp>
        <v>6.25</v>
        <stp/>
        <stp>ContractData</stp>
        <stp>C.US.CLEU149200</stp>
        <stp>Bid</stp>
        <stp/>
        <stp>T</stp>
        <tr r="AD56" s="1"/>
      </tp>
      <tp>
        <v>5.8</v>
        <stp/>
        <stp>ContractData</stp>
        <stp>C.US.CLEU149250</stp>
        <stp>Bid</stp>
        <stp/>
        <stp>T</stp>
        <tr r="AD57" s="1"/>
      </tp>
      <tp>
        <v>11.96</v>
        <stp/>
        <stp>ContractData</stp>
        <stp>C.US.CLEU149100</stp>
        <stp>Ask</stp>
        <stp/>
        <stp>T</stp>
        <tr r="AE54" s="1"/>
      </tp>
      <tp>
        <v>11.450000000000001</v>
        <stp/>
        <stp>ContractData</stp>
        <stp>C.US.CLEU149150</stp>
        <stp>Ask</stp>
        <stp/>
        <stp>T</stp>
        <tr r="AE55" s="1"/>
      </tp>
      <tp>
        <v>7.25</v>
        <stp/>
        <stp>ContractData</stp>
        <stp>C.US.CLEU149100</stp>
        <stp>Bid</stp>
        <stp/>
        <stp>T</stp>
        <tr r="AD54" s="1"/>
      </tp>
      <tp>
        <v>6.75</v>
        <stp/>
        <stp>ContractData</stp>
        <stp>C.US.CLEU149150</stp>
        <stp>Bid</stp>
        <stp/>
        <stp>T</stp>
        <tr r="AD55" s="1"/>
      </tp>
      <tp>
        <v>10.96</v>
        <stp/>
        <stp>ContractData</stp>
        <stp>C.US.CLEU149200</stp>
        <stp>Ask</stp>
        <stp/>
        <stp>T</stp>
        <tr r="AE56" s="1"/>
      </tp>
      <tp>
        <v>10.5</v>
        <stp/>
        <stp>ContractData</stp>
        <stp>C.US.CLEU149250</stp>
        <stp>Ask</stp>
        <stp/>
        <stp>T</stp>
        <tr r="AE57" s="1"/>
      </tp>
      <tp>
        <v>8.1999999999999993</v>
        <stp/>
        <stp>ContractData</stp>
        <stp>C.US.CLEU149000</stp>
        <stp>Bid</stp>
        <stp/>
        <stp>T</stp>
        <tr r="AD52" s="1"/>
      </tp>
      <tp>
        <v>7.75</v>
        <stp/>
        <stp>ContractData</stp>
        <stp>C.US.CLEU149050</stp>
        <stp>Bid</stp>
        <stp/>
        <stp>T</stp>
        <tr r="AD53" s="1"/>
      </tp>
      <tp>
        <v>10.040000000000001</v>
        <stp/>
        <stp>ContractData</stp>
        <stp>C.US.CLEU149300</stp>
        <stp>Ask</stp>
        <stp/>
        <stp>T</stp>
        <tr r="AE58" s="1"/>
      </tp>
      <tp>
        <v>9.5299999999999994</v>
        <stp/>
        <stp>ContractData</stp>
        <stp>C.US.CLEU149350</stp>
        <stp>Ask</stp>
        <stp/>
        <stp>T</stp>
        <tr r="AE59" s="1"/>
      </tp>
      <tp>
        <v>4.78</v>
        <stp/>
        <stp>ContractData</stp>
        <stp>C.US.CLEQ149900</stp>
        <stp>Ask</stp>
        <stp/>
        <stp>T</stp>
        <tr r="O5" s="1"/>
      </tp>
      <tp>
        <v>4.8500000000000005</v>
        <stp/>
        <stp>ContractData</stp>
        <stp>C.US.CLEQ149950</stp>
        <stp>Ask</stp>
        <stp/>
        <stp>T</stp>
        <tr r="O6" s="1"/>
      </tp>
      <tp>
        <v>1</v>
        <stp/>
        <stp>ContractData</stp>
        <stp>C.US.CLEQ149900</stp>
        <stp>Bid</stp>
        <stp/>
        <stp>T</stp>
        <tr r="N5" s="1"/>
      </tp>
      <tp t="s">
        <v/>
        <stp/>
        <stp>ContractData</stp>
        <stp>C.US.CLEQ149950</stp>
        <stp>Bid</stp>
        <stp/>
        <stp>T</stp>
        <tr r="N6" s="1"/>
      </tp>
      <tp>
        <v>5.63</v>
        <stp/>
        <stp>ContractData</stp>
        <stp>C.US.CLEU149800</stp>
        <stp>Ask</stp>
        <stp/>
        <stp>T</stp>
        <tr r="AE39" s="1"/>
      </tp>
      <tp>
        <v>5.3100000000000005</v>
        <stp/>
        <stp>ContractData</stp>
        <stp>C.US.CLEU149850</stp>
        <stp>Ask</stp>
        <stp/>
        <stp>T</stp>
        <tr r="AE44" s="1"/>
      </tp>
      <tp>
        <v>5.03</v>
        <stp/>
        <stp>ContractData</stp>
        <stp>C.US.CLEU149900</stp>
        <stp>Ask</stp>
        <stp/>
        <stp>T</stp>
        <tr r="AE14" s="1"/>
      </tp>
      <tp>
        <v>2.5</v>
        <stp/>
        <stp>ContractData</stp>
        <stp>C.US.CLEU149950</stp>
        <stp>Ask</stp>
        <stp/>
        <stp>T</stp>
        <tr r="AE36" s="1"/>
      </tp>
      <tp>
        <v>2.4</v>
        <stp/>
        <stp>ContractData</stp>
        <stp>C.US.CLEU149900</stp>
        <stp>Bid</stp>
        <stp/>
        <stp>T</stp>
        <tr r="AD14" s="1"/>
      </tp>
      <tp>
        <v>1.75</v>
        <stp/>
        <stp>ContractData</stp>
        <stp>C.US.CLEU149950</stp>
        <stp>Bid</stp>
        <stp/>
        <stp>T</stp>
        <tr r="AD36" s="1"/>
      </tp>
      <tp>
        <v>0.85</v>
        <stp/>
        <stp>ContractData</stp>
        <stp>C.US.CLEU149800</stp>
        <stp>Bid</stp>
        <stp/>
        <stp>T</stp>
        <tr r="AD39" s="1"/>
      </tp>
      <tp>
        <v>0.5</v>
        <stp/>
        <stp>ContractData</stp>
        <stp>C.US.CLEU149850</stp>
        <stp>Bid</stp>
        <stp/>
        <stp>T</stp>
        <tr r="AD44" s="1"/>
      </tp>
      <tp>
        <v>0.15</v>
        <stp/>
        <stp>ContractData</stp>
        <stp>P.US.CLEU149400</stp>
        <stp>Bid</stp>
        <stp/>
        <stp>T</stp>
        <tr r="AD38" s="1"/>
      </tp>
      <tp>
        <v>0.25</v>
        <stp/>
        <stp>ContractData</stp>
        <stp>P.US.CLEU149450</stp>
        <stp>Bid</stp>
        <stp/>
        <stp>T</stp>
        <tr r="AD12" s="1"/>
      </tp>
      <tp>
        <v>0.8</v>
        <stp/>
        <stp>ContractData</stp>
        <stp>P.US.CLEU149700</stp>
        <stp>Ask</stp>
        <stp/>
        <stp>T</stp>
        <tr r="AE19" s="1"/>
      </tp>
      <tp>
        <v>0.94000000000000006</v>
        <stp/>
        <stp>ContractData</stp>
        <stp>P.US.CLEU149750</stp>
        <stp>Ask</stp>
        <stp/>
        <stp>T</stp>
        <tr r="AE13" s="1"/>
      </tp>
      <tp>
        <v>0.2</v>
        <stp/>
        <stp>ContractData</stp>
        <stp>P.US.CLEU149500</stp>
        <stp>Bid</stp>
        <stp/>
        <stp>T</stp>
        <tr r="AD41" s="1"/>
      </tp>
      <tp>
        <v>0.19</v>
        <stp/>
        <stp>ContractData</stp>
        <stp>P.US.CLEU149550</stp>
        <stp>Bid</stp>
        <stp/>
        <stp>T</stp>
        <tr r="AD30" s="1"/>
      </tp>
      <tp>
        <v>0.51</v>
        <stp/>
        <stp>ContractData</stp>
        <stp>P.US.CLEU149600</stp>
        <stp>Ask</stp>
        <stp/>
        <stp>T</stp>
        <tr r="AE32" s="1"/>
      </tp>
      <tp>
        <v>0.72</v>
        <stp/>
        <stp>ContractData</stp>
        <stp>P.US.CLEU149650</stp>
        <stp>Ask</stp>
        <stp/>
        <stp>T</stp>
        <tr r="AE33" s="1"/>
      </tp>
      <tp>
        <v>0.27</v>
        <stp/>
        <stp>ContractData</stp>
        <stp>P.US.CLEU149600</stp>
        <stp>Bid</stp>
        <stp/>
        <stp>T</stp>
        <tr r="AD32" s="1"/>
      </tp>
      <tp>
        <v>0.5</v>
        <stp/>
        <stp>ContractData</stp>
        <stp>P.US.CLEU149650</stp>
        <stp>Bid</stp>
        <stp/>
        <stp>T</stp>
        <tr r="AD33" s="1"/>
      </tp>
      <tp>
        <v>0.52</v>
        <stp/>
        <stp>ContractData</stp>
        <stp>P.US.CLEU149500</stp>
        <stp>Ask</stp>
        <stp/>
        <stp>T</stp>
        <tr r="AE41" s="1"/>
      </tp>
      <tp>
        <v>0.57999999999999996</v>
        <stp/>
        <stp>ContractData</stp>
        <stp>P.US.CLEU149550</stp>
        <stp>Ask</stp>
        <stp/>
        <stp>T</stp>
        <tr r="AE30" s="1"/>
      </tp>
      <tp>
        <v>0.43</v>
        <stp/>
        <stp>ContractData</stp>
        <stp>P.US.CLEU149700</stp>
        <stp>Bid</stp>
        <stp/>
        <stp>T</stp>
        <tr r="AD19" s="1"/>
      </tp>
      <tp>
        <v>0.51</v>
        <stp/>
        <stp>ContractData</stp>
        <stp>P.US.CLEU149750</stp>
        <stp>Bid</stp>
        <stp/>
        <stp>T</stp>
        <tr r="AD13" s="1"/>
      </tp>
      <tp>
        <v>0.41000000000000003</v>
        <stp/>
        <stp>ContractData</stp>
        <stp>P.US.CLEU149400</stp>
        <stp>Ask</stp>
        <stp/>
        <stp>T</stp>
        <tr r="AE38" s="1"/>
      </tp>
      <tp>
        <v>0.46</v>
        <stp/>
        <stp>ContractData</stp>
        <stp>P.US.CLEU149450</stp>
        <stp>Ask</stp>
        <stp/>
        <stp>T</stp>
        <tr r="AE12" s="1"/>
      </tp>
      <tp>
        <v>0.08</v>
        <stp/>
        <stp>ContractData</stp>
        <stp>P.US.CLEU149000</stp>
        <stp>Bid</stp>
        <stp/>
        <stp>T</stp>
        <tr r="AD63" s="1"/>
        <tr r="AD8" s="1"/>
      </tp>
      <tp t="s">
        <v/>
        <stp/>
        <stp>ContractData</stp>
        <stp>P.US.CLEU149050</stp>
        <stp>Bid</stp>
        <stp/>
        <stp>T</stp>
        <tr r="AD45" s="1"/>
      </tp>
      <tp>
        <v>0.18</v>
        <stp/>
        <stp>ContractData</stp>
        <stp>P.US.CLEU149300</stp>
        <stp>Ask</stp>
        <stp/>
        <stp>T</stp>
        <tr r="AE11" s="1"/>
      </tp>
      <tp>
        <v>0.41000000000000003</v>
        <stp/>
        <stp>ContractData</stp>
        <stp>P.US.CLEU149350</stp>
        <stp>Ask</stp>
        <stp/>
        <stp>T</stp>
        <tr r="AE43" s="1"/>
      </tp>
      <tp>
        <v>0.1</v>
        <stp/>
        <stp>ContractData</stp>
        <stp>P.US.CLEU149100</stp>
        <stp>Bid</stp>
        <stp/>
        <stp>T</stp>
        <tr r="AD9" s="1"/>
      </tp>
      <tp t="s">
        <v/>
        <stp/>
        <stp>ContractData</stp>
        <stp>P.US.CLEU149150</stp>
        <stp>Bid</stp>
        <stp/>
        <stp>T</stp>
        <tr r="AD34" s="1"/>
      </tp>
      <tp>
        <v>0.16</v>
        <stp/>
        <stp>ContractData</stp>
        <stp>P.US.CLEU149200</stp>
        <stp>Ask</stp>
        <stp/>
        <stp>T</stp>
        <tr r="AE40" s="1"/>
      </tp>
      <tp>
        <v>0.2</v>
        <stp/>
        <stp>ContractData</stp>
        <stp>P.US.CLEU149250</stp>
        <stp>Ask</stp>
        <stp/>
        <stp>T</stp>
        <tr r="AE10" s="1"/>
      </tp>
      <tp>
        <v>0.1</v>
        <stp/>
        <stp>ContractData</stp>
        <stp>P.US.CLEU149200</stp>
        <stp>Bid</stp>
        <stp/>
        <stp>T</stp>
        <tr r="AD40" s="1"/>
      </tp>
      <tp>
        <v>0.13</v>
        <stp/>
        <stp>ContractData</stp>
        <stp>P.US.CLEU149250</stp>
        <stp>Bid</stp>
        <stp/>
        <stp>T</stp>
        <tr r="AD10" s="1"/>
      </tp>
      <tp>
        <v>0.2</v>
        <stp/>
        <stp>ContractData</stp>
        <stp>P.US.CLEU149100</stp>
        <stp>Ask</stp>
        <stp/>
        <stp>T</stp>
        <tr r="AE9" s="1"/>
      </tp>
      <tp>
        <v>0.33</v>
        <stp/>
        <stp>ContractData</stp>
        <stp>P.US.CLEU149150</stp>
        <stp>Ask</stp>
        <stp/>
        <stp>T</stp>
        <tr r="AE34" s="1"/>
      </tp>
      <tp>
        <v>0.14000000000000001</v>
        <stp/>
        <stp>ContractData</stp>
        <stp>P.US.CLEU149300</stp>
        <stp>Bid</stp>
        <stp/>
        <stp>T</stp>
        <tr r="AD11" s="1"/>
      </tp>
      <tp>
        <v>0.05</v>
        <stp/>
        <stp>ContractData</stp>
        <stp>P.US.CLEU149350</stp>
        <stp>Bid</stp>
        <stp/>
        <stp>T</stp>
        <tr r="AD43" s="1"/>
      </tp>
      <tp>
        <v>0.1</v>
        <stp/>
        <stp>ContractData</stp>
        <stp>P.US.CLEU149000</stp>
        <stp>Ask</stp>
        <stp/>
        <stp>T</stp>
        <tr r="AE63" s="1"/>
        <tr r="AE8" s="1"/>
      </tp>
      <tp>
        <v>0.11</v>
        <stp/>
        <stp>ContractData</stp>
        <stp>P.US.CLEU149050</stp>
        <stp>Ask</stp>
        <stp/>
        <stp>T</stp>
        <tr r="AE45" s="1"/>
      </tp>
      <tp>
        <v>0.03</v>
        <stp/>
        <stp>ContractData</stp>
        <stp>P.US.CLEQ149900</stp>
        <stp>Bid</stp>
        <stp/>
        <stp>T</stp>
        <tr r="N51" s="1"/>
        <tr r="N25" s="1"/>
      </tp>
      <tp>
        <v>0.04</v>
        <stp/>
        <stp>ContractData</stp>
        <stp>P.US.CLEQ149950</stp>
        <stp>Bid</stp>
        <stp/>
        <stp>T</stp>
        <tr r="N11" s="1"/>
        <tr r="N52" s="1"/>
      </tp>
      <tp>
        <v>0.1</v>
        <stp/>
        <stp>ContractData</stp>
        <stp>P.US.CLEQ149900</stp>
        <stp>Ask</stp>
        <stp/>
        <stp>T</stp>
        <tr r="O51" s="1"/>
        <tr r="O25" s="1"/>
      </tp>
      <tp>
        <v>0.16</v>
        <stp/>
        <stp>ContractData</stp>
        <stp>P.US.CLEQ149950</stp>
        <stp>Ask</stp>
        <stp/>
        <stp>T</stp>
        <tr r="O52" s="1"/>
        <tr r="O11" s="1"/>
      </tp>
      <tp>
        <v>0.57999999999999996</v>
        <stp/>
        <stp>ContractData</stp>
        <stp>P.US.CLEU149800</stp>
        <stp>Bid</stp>
        <stp/>
        <stp>T</stp>
        <tr r="AD16" s="1"/>
      </tp>
      <tp>
        <v>0.67</v>
        <stp/>
        <stp>ContractData</stp>
        <stp>P.US.CLEU149850</stp>
        <stp>Bid</stp>
        <stp/>
        <stp>T</stp>
        <tr r="AD28" s="1"/>
      </tp>
      <tp>
        <v>0.75</v>
        <stp/>
        <stp>ContractData</stp>
        <stp>P.US.CLEU149900</stp>
        <stp>Bid</stp>
        <stp/>
        <stp>T</stp>
        <tr r="AD18" s="1"/>
      </tp>
      <tp>
        <v>0.77</v>
        <stp/>
        <stp>ContractData</stp>
        <stp>P.US.CLEU149950</stp>
        <stp>Bid</stp>
        <stp/>
        <stp>T</stp>
        <tr r="AD21" s="1"/>
      </tp>
      <tp>
        <v>1.58</v>
        <stp/>
        <stp>ContractData</stp>
        <stp>P.US.CLEU149900</stp>
        <stp>Ask</stp>
        <stp/>
        <stp>T</stp>
        <tr r="AE18" s="1"/>
      </tp>
      <tp>
        <v>1.94</v>
        <stp/>
        <stp>ContractData</stp>
        <stp>P.US.CLEU149950</stp>
        <stp>Ask</stp>
        <stp/>
        <stp>T</stp>
        <tr r="AE21" s="1"/>
      </tp>
      <tp>
        <v>1.07</v>
        <stp/>
        <stp>ContractData</stp>
        <stp>P.US.CLEU149800</stp>
        <stp>Ask</stp>
        <stp/>
        <stp>T</stp>
        <tr r="AE16" s="1"/>
      </tp>
      <tp>
        <v>1.32</v>
        <stp/>
        <stp>ContractData</stp>
        <stp>P.US.CLEU149850</stp>
        <stp>Ask</stp>
        <stp/>
        <stp>T</stp>
        <tr r="AE28" s="1"/>
      </tp>
      <tp>
        <v>5</v>
        <stp/>
        <stp>ContractData</stp>
        <stp>C.US.CLEU149350</stp>
        <stp>MT_LastAskVolume</stp>
        <stp/>
        <stp>T</stp>
        <tr r="AF59" s="1"/>
      </tp>
      <tp>
        <v>5</v>
        <stp/>
        <stp>ContractData</stp>
        <stp>C.US.CLEU149300</stp>
        <stp>MT_LastAskVolume</stp>
        <stp/>
        <stp>T</stp>
        <tr r="AF58" s="1"/>
      </tp>
      <tp>
        <v>5</v>
        <stp/>
        <stp>ContractData</stp>
        <stp>C.US.CLEU149250</stp>
        <stp>MT_LastAskVolume</stp>
        <stp/>
        <stp>T</stp>
        <tr r="AF57" s="1"/>
      </tp>
      <tp>
        <v>5</v>
        <stp/>
        <stp>ContractData</stp>
        <stp>C.US.CLEU149200</stp>
        <stp>MT_LastAskVolume</stp>
        <stp/>
        <stp>T</stp>
        <tr r="AF56" s="1"/>
      </tp>
      <tp>
        <v>41836.396134259259</v>
        <stp/>
        <stp>SystemInfo</stp>
        <stp>Linetime</stp>
        <tr r="AB64" s="1"/>
        <tr r="Q64" s="1"/>
      </tp>
      <tp>
        <v>5</v>
        <stp/>
        <stp>ContractData</stp>
        <stp>C.US.CLEU149150</stp>
        <stp>MT_LastAskVolume</stp>
        <stp/>
        <stp>T</stp>
        <tr r="AF55" s="1"/>
      </tp>
      <tp>
        <v>5</v>
        <stp/>
        <stp>ContractData</stp>
        <stp>C.US.CLEU149100</stp>
        <stp>MT_LastAskVolume</stp>
        <stp/>
        <stp>T</stp>
        <tr r="AF54" s="1"/>
      </tp>
      <tp>
        <v>16</v>
        <stp/>
        <stp>ContractData</stp>
        <stp>P.US.CLEU149800</stp>
        <stp>MT_LastBidVolume</stp>
        <stp/>
        <stp>T</stp>
        <tr r="AC16" s="1"/>
      </tp>
      <tp>
        <v>5</v>
        <stp/>
        <stp>ContractData</stp>
        <stp>P.US.CLEU149850</stp>
        <stp>MT_LastBidVolume</stp>
        <stp/>
        <stp>T</stp>
        <tr r="AC28" s="1"/>
      </tp>
      <tp>
        <v>5</v>
        <stp/>
        <stp>ContractData</stp>
        <stp>C.US.CLEU149050</stp>
        <stp>MT_LastAskVolume</stp>
        <stp/>
        <stp>T</stp>
        <tr r="AF53" s="1"/>
      </tp>
      <tp>
        <v>5</v>
        <stp/>
        <stp>ContractData</stp>
        <stp>C.US.CLEU149000</stp>
        <stp>MT_LastAskVolume</stp>
        <stp/>
        <stp>T</stp>
        <tr r="AF52" s="1"/>
      </tp>
      <tp>
        <v>5</v>
        <stp/>
        <stp>ContractData</stp>
        <stp>P.US.CLEU149900</stp>
        <stp>MT_LastBidVolume</stp>
        <stp/>
        <stp>T</stp>
        <tr r="AC18" s="1"/>
      </tp>
      <tp>
        <v>5</v>
        <stp/>
        <stp>ContractData</stp>
        <stp>P.US.CLEU149950</stp>
        <stp>MT_LastBidVolume</stp>
        <stp/>
        <stp>T</stp>
        <tr r="AC21" s="1"/>
      </tp>
      <tp>
        <v>1</v>
        <stp/>
        <stp>ContractData</stp>
        <stp>P.US.CLEU149600</stp>
        <stp>MT_LastBidVolume</stp>
        <stp/>
        <stp>T</stp>
        <tr r="AC32" s="1"/>
      </tp>
      <tp>
        <v>1</v>
        <stp/>
        <stp>ContractData</stp>
        <stp>P.US.CLEU149650</stp>
        <stp>MT_LastBidVolume</stp>
        <stp/>
        <stp>T</stp>
        <tr r="AC33" s="1"/>
      </tp>
      <tp>
        <v>5</v>
        <stp/>
        <stp>ContractData</stp>
        <stp>P.US.CLEU149700</stp>
        <stp>MT_LastBidVolume</stp>
        <stp/>
        <stp>T</stp>
        <tr r="AC19" s="1"/>
      </tp>
      <tp>
        <v>5</v>
        <stp/>
        <stp>ContractData</stp>
        <stp>P.US.CLEU149750</stp>
        <stp>MT_LastBidVolume</stp>
        <stp/>
        <stp>T</stp>
        <tr r="AC13" s="1"/>
      </tp>
      <tp>
        <v>5</v>
        <stp/>
        <stp>ContractData</stp>
        <stp>C.US.CLEQ149950</stp>
        <stp>MT_LastAskVolume</stp>
        <stp/>
        <stp>T</stp>
        <tr r="P6" s="1"/>
      </tp>
      <tp>
        <v>5</v>
        <stp/>
        <stp>ContractData</stp>
        <stp>C.US.CLEQ149900</stp>
        <stp>MT_LastAskVolume</stp>
        <stp/>
        <stp>T</stp>
        <tr r="P5" s="1"/>
      </tp>
      <tp>
        <v>5</v>
        <stp/>
        <stp>ContractData</stp>
        <stp>P.US.CLEU149400</stp>
        <stp>MT_LastBidVolume</stp>
        <stp/>
        <stp>T</stp>
        <tr r="AC38" s="1"/>
      </tp>
      <tp>
        <v>1</v>
        <stp/>
        <stp>ContractData</stp>
        <stp>P.US.CLEU149450</stp>
        <stp>MT_LastBidVolume</stp>
        <stp/>
        <stp>T</stp>
        <tr r="AC12" s="1"/>
      </tp>
      <tp>
        <v>1</v>
        <stp/>
        <stp>ContractData</stp>
        <stp>P.US.CLEU149500</stp>
        <stp>MT_LastBidVolume</stp>
        <stp/>
        <stp>T</stp>
        <tr r="AC41" s="1"/>
      </tp>
      <tp>
        <v>5</v>
        <stp/>
        <stp>ContractData</stp>
        <stp>P.US.CLEU149550</stp>
        <stp>MT_LastBidVolume</stp>
        <stp/>
        <stp>T</stp>
        <tr r="AC30" s="1"/>
      </tp>
      <tp>
        <v>1</v>
        <stp/>
        <stp>ContractData</stp>
        <stp>P.US.CLEU149200</stp>
        <stp>MT_LastBidVolume</stp>
        <stp/>
        <stp>T</stp>
        <tr r="AC40" s="1"/>
      </tp>
      <tp>
        <v>1</v>
        <stp/>
        <stp>ContractData</stp>
        <stp>P.US.CLEU149250</stp>
        <stp>MT_LastBidVolume</stp>
        <stp/>
        <stp>T</stp>
        <tr r="AC10" s="1"/>
      </tp>
      <tp>
        <v>1</v>
        <stp/>
        <stp>ContractData</stp>
        <stp>P.US.CLEU149300</stp>
        <stp>MT_LastBidVolume</stp>
        <stp/>
        <stp>T</stp>
        <tr r="AC11" s="1"/>
      </tp>
      <tp>
        <v>1</v>
        <stp/>
        <stp>ContractData</stp>
        <stp>P.US.CLEU149350</stp>
        <stp>MT_LastBidVolume</stp>
        <stp/>
        <stp>T</stp>
        <tr r="AC43" s="1"/>
      </tp>
      <tp>
        <v>1</v>
        <stp/>
        <stp>ContractData</stp>
        <stp>C.US.CLEU149950</stp>
        <stp>MT_LastAskVolume</stp>
        <stp/>
        <stp>T</stp>
        <tr r="AF36" s="1"/>
      </tp>
      <tp>
        <v>5</v>
        <stp/>
        <stp>ContractData</stp>
        <stp>C.US.CLEU149900</stp>
        <stp>MT_LastAskVolume</stp>
        <stp/>
        <stp>T</stp>
        <tr r="AF14" s="1"/>
      </tp>
      <tp>
        <v>47</v>
        <stp/>
        <stp>ContractData</stp>
        <stp>P.US.CLEU149000</stp>
        <stp>MT_LastBidVolume</stp>
        <stp/>
        <stp>T</stp>
        <tr r="AC63" s="1"/>
        <tr r="AC8" s="1"/>
      </tp>
      <tp>
        <v>0</v>
        <stp/>
        <stp>ContractData</stp>
        <stp>P.US.CLEU149050</stp>
        <stp>MT_LastBidVolume</stp>
        <stp/>
        <stp>T</stp>
        <tr r="AC45" s="1"/>
      </tp>
      <tp>
        <v>5</v>
        <stp/>
        <stp>ContractData</stp>
        <stp>C.US.CLEU149850</stp>
        <stp>MT_LastAskVolume</stp>
        <stp/>
        <stp>T</stp>
        <tr r="AF44" s="1"/>
      </tp>
      <tp>
        <v>5</v>
        <stp/>
        <stp>ContractData</stp>
        <stp>C.US.CLEU149800</stp>
        <stp>MT_LastAskVolume</stp>
        <stp/>
        <stp>T</stp>
        <tr r="AF39" s="1"/>
      </tp>
      <tp>
        <v>1</v>
        <stp/>
        <stp>ContractData</stp>
        <stp>P.US.CLEU149100</stp>
        <stp>MT_LastBidVolume</stp>
        <stp/>
        <stp>T</stp>
        <tr r="AC9" s="1"/>
      </tp>
      <tp>
        <v>0</v>
        <stp/>
        <stp>ContractData</stp>
        <stp>P.US.CLEU149150</stp>
        <stp>MT_LastBidVolume</stp>
        <stp/>
        <stp>T</stp>
        <tr r="AC34" s="1"/>
      </tp>
      <tp>
        <v>0.01</v>
        <stp/>
        <stp>ContractData</stp>
        <stp>C.US.CLEQ1411000</stp>
        <stp>Ask</stp>
        <stp/>
        <stp>T</stp>
        <tr r="O34" s="1"/>
      </tp>
      <tp t="s">
        <v/>
        <stp/>
        <stp>ContractData</stp>
        <stp>C.US.CLEQ1411000</stp>
        <stp>Bid</stp>
        <stp/>
        <stp>T</stp>
        <tr r="N34" s="1"/>
      </tp>
      <tp>
        <v>0.01</v>
        <stp/>
        <stp>ContractData</stp>
        <stp>C.US.CLEQ1410850</stp>
        <stp>Ask</stp>
        <stp/>
        <stp>T</stp>
        <tr r="O39" s="1"/>
      </tp>
      <tp>
        <v>0.01</v>
        <stp/>
        <stp>ContractData</stp>
        <stp>C.US.CLEQ1410800</stp>
        <stp>Ask</stp>
        <stp/>
        <stp>T</stp>
        <tr r="O37" s="1"/>
      </tp>
      <tp>
        <v>0.01</v>
        <stp/>
        <stp>ContractData</stp>
        <stp>C.US.CLEQ1410950</stp>
        <stp>Ask</stp>
        <stp/>
        <stp>T</stp>
        <tr r="O42" s="1"/>
      </tp>
      <tp>
        <v>0.01</v>
        <stp/>
        <stp>ContractData</stp>
        <stp>C.US.CLEQ1410900</stp>
        <stp>Ask</stp>
        <stp/>
        <stp>T</stp>
        <tr r="O35" s="1"/>
      </tp>
      <tp t="s">
        <v/>
        <stp/>
        <stp>ContractData</stp>
        <stp>C.US.CLEQ1410950</stp>
        <stp>Bid</stp>
        <stp/>
        <stp>T</stp>
        <tr r="N42" s="1"/>
      </tp>
      <tp t="s">
        <v/>
        <stp/>
        <stp>ContractData</stp>
        <stp>C.US.CLEQ1410900</stp>
        <stp>Bid</stp>
        <stp/>
        <stp>T</stp>
        <tr r="N35" s="1"/>
      </tp>
      <tp t="s">
        <v/>
        <stp/>
        <stp>ContractData</stp>
        <stp>C.US.CLEQ1410850</stp>
        <stp>Bid</stp>
        <stp/>
        <stp>T</stp>
        <tr r="N39" s="1"/>
      </tp>
      <tp t="s">
        <v/>
        <stp/>
        <stp>ContractData</stp>
        <stp>C.US.CLEQ1410800</stp>
        <stp>Bid</stp>
        <stp/>
        <stp>T</stp>
        <tr r="N37" s="1"/>
      </tp>
      <tp>
        <v>0.02</v>
        <stp/>
        <stp>ContractData</stp>
        <stp>C.US.CLEQ1410450</stp>
        <stp>Ask</stp>
        <stp/>
        <stp>T</stp>
        <tr r="O32" s="1"/>
      </tp>
      <tp>
        <v>0.03</v>
        <stp/>
        <stp>ContractData</stp>
        <stp>C.US.CLEQ1410400</stp>
        <stp>Ask</stp>
        <stp/>
        <stp>T</stp>
        <tr r="O28" s="1"/>
      </tp>
      <tp t="s">
        <v/>
        <stp/>
        <stp>ContractData</stp>
        <stp>C.US.CLEQ1410750</stp>
        <stp>Bid</stp>
        <stp/>
        <stp>T</stp>
        <tr r="N41" s="1"/>
      </tp>
      <tp t="s">
        <v/>
        <stp/>
        <stp>ContractData</stp>
        <stp>C.US.CLEQ1410700</stp>
        <stp>Bid</stp>
        <stp/>
        <stp>T</stp>
        <tr r="N40" s="1"/>
      </tp>
      <tp>
        <v>0.18</v>
        <stp/>
        <stp>ContractData</stp>
        <stp>C.US.CLEQ1410550</stp>
        <stp>Ask</stp>
        <stp/>
        <stp>T</stp>
        <tr r="O18" s="1"/>
      </tp>
      <tp>
        <v>0.02</v>
        <stp/>
        <stp>ContractData</stp>
        <stp>C.US.CLEQ1410500</stp>
        <stp>Ask</stp>
        <stp/>
        <stp>T</stp>
        <tr r="O24" s="1"/>
      </tp>
      <tp t="s">
        <v/>
        <stp/>
        <stp>ContractData</stp>
        <stp>C.US.CLEQ1410650</stp>
        <stp>Bid</stp>
        <stp/>
        <stp>T</stp>
        <tr r="N36" s="1"/>
      </tp>
      <tp t="s">
        <v/>
        <stp/>
        <stp>ContractData</stp>
        <stp>C.US.CLEQ1410600</stp>
        <stp>Bid</stp>
        <stp/>
        <stp>T</stp>
        <tr r="N38" s="1"/>
      </tp>
      <tp>
        <v>0.01</v>
        <stp/>
        <stp>ContractData</stp>
        <stp>C.US.CLEQ1410650</stp>
        <stp>Ask</stp>
        <stp/>
        <stp>T</stp>
        <tr r="O36" s="1"/>
      </tp>
      <tp>
        <v>0.01</v>
        <stp/>
        <stp>ContractData</stp>
        <stp>C.US.CLEQ1410600</stp>
        <stp>Ask</stp>
        <stp/>
        <stp>T</stp>
        <tr r="O38" s="1"/>
      </tp>
      <tp t="s">
        <v/>
        <stp/>
        <stp>ContractData</stp>
        <stp>C.US.CLEQ1410550</stp>
        <stp>Bid</stp>
        <stp/>
        <stp>T</stp>
        <tr r="N18" s="1"/>
      </tp>
      <tp>
        <v>0.01</v>
        <stp/>
        <stp>ContractData</stp>
        <stp>C.US.CLEQ1410500</stp>
        <stp>Bid</stp>
        <stp/>
        <stp>T</stp>
        <tr r="N24" s="1"/>
      </tp>
      <tp>
        <v>0.01</v>
        <stp/>
        <stp>ContractData</stp>
        <stp>C.US.CLEQ1410750</stp>
        <stp>Ask</stp>
        <stp/>
        <stp>T</stp>
        <tr r="O41" s="1"/>
      </tp>
      <tp>
        <v>0.01</v>
        <stp/>
        <stp>ContractData</stp>
        <stp>C.US.CLEQ1410700</stp>
        <stp>Ask</stp>
        <stp/>
        <stp>T</stp>
        <tr r="O40" s="1"/>
      </tp>
      <tp>
        <v>0.01</v>
        <stp/>
        <stp>ContractData</stp>
        <stp>C.US.CLEQ1410450</stp>
        <stp>Bid</stp>
        <stp/>
        <stp>T</stp>
        <tr r="N32" s="1"/>
      </tp>
      <tp>
        <v>0.01</v>
        <stp/>
        <stp>ContractData</stp>
        <stp>C.US.CLEQ1410400</stp>
        <stp>Bid</stp>
        <stp/>
        <stp>T</stp>
        <tr r="N28" s="1"/>
      </tp>
      <tp>
        <v>4.88</v>
        <stp/>
        <stp>ContractData</stp>
        <stp>C.US.CLEQ1410050</stp>
        <stp>Ask</stp>
        <stp/>
        <stp>T</stp>
        <tr r="O23" s="1"/>
      </tp>
      <tp>
        <v>1.35</v>
        <stp/>
        <stp>ContractData</stp>
        <stp>C.US.CLEQ1410000</stp>
        <stp>Ask</stp>
        <stp/>
        <stp>T</stp>
        <tr r="O26" s="1"/>
      </tp>
      <tp>
        <v>0.01</v>
        <stp/>
        <stp>ContractData</stp>
        <stp>C.US.CLEQ1410350</stp>
        <stp>Bid</stp>
        <stp/>
        <stp>T</stp>
        <tr r="N31" s="1"/>
      </tp>
      <tp>
        <v>0.02</v>
        <stp/>
        <stp>ContractData</stp>
        <stp>C.US.CLEQ1410300</stp>
        <stp>Bid</stp>
        <stp/>
        <stp>T</stp>
        <tr r="N10" s="1"/>
      </tp>
      <tp>
        <v>0.35000000000000003</v>
        <stp/>
        <stp>ContractData</stp>
        <stp>C.US.CLEQ1410150</stp>
        <stp>Ask</stp>
        <stp/>
        <stp>T</stp>
        <tr r="O7" s="1"/>
      </tp>
      <tp>
        <v>0.49</v>
        <stp/>
        <stp>ContractData</stp>
        <stp>C.US.CLEQ1410100</stp>
        <stp>Ask</stp>
        <stp/>
        <stp>T</stp>
        <tr r="O16" s="1"/>
      </tp>
      <tp>
        <v>0.03</v>
        <stp/>
        <stp>ContractData</stp>
        <stp>C.US.CLEQ1410250</stp>
        <stp>Bid</stp>
        <stp/>
        <stp>T</stp>
        <tr r="N9" s="1"/>
      </tp>
      <tp>
        <v>0.06</v>
        <stp/>
        <stp>ContractData</stp>
        <stp>C.US.CLEQ1410200</stp>
        <stp>Bid</stp>
        <stp/>
        <stp>T</stp>
        <tr r="N8" s="1"/>
      </tp>
      <tp>
        <v>0.19</v>
        <stp/>
        <stp>ContractData</stp>
        <stp>C.US.CLEQ1410250</stp>
        <stp>Ask</stp>
        <stp/>
        <stp>T</stp>
        <tr r="O9" s="1"/>
      </tp>
      <tp>
        <v>0.16</v>
        <stp/>
        <stp>ContractData</stp>
        <stp>C.US.CLEQ1410200</stp>
        <stp>Ask</stp>
        <stp/>
        <stp>T</stp>
        <tr r="O8" s="1"/>
      </tp>
      <tp>
        <v>0.1</v>
        <stp/>
        <stp>ContractData</stp>
        <stp>C.US.CLEQ1410150</stp>
        <stp>Bid</stp>
        <stp/>
        <stp>T</stp>
        <tr r="N7" s="1"/>
      </tp>
      <tp>
        <v>0.17</v>
        <stp/>
        <stp>ContractData</stp>
        <stp>C.US.CLEQ1410100</stp>
        <stp>Bid</stp>
        <stp/>
        <stp>T</stp>
        <tr r="N16" s="1"/>
      </tp>
      <tp>
        <v>0.04</v>
        <stp/>
        <stp>ContractData</stp>
        <stp>C.US.CLEQ1410350</stp>
        <stp>Ask</stp>
        <stp/>
        <stp>T</stp>
        <tr r="O31" s="1"/>
      </tp>
      <tp>
        <v>0.06</v>
        <stp/>
        <stp>ContractData</stp>
        <stp>C.US.CLEQ1410300</stp>
        <stp>Ask</stp>
        <stp/>
        <stp>T</stp>
        <tr r="O10" s="1"/>
      </tp>
      <tp>
        <v>0.3</v>
        <stp/>
        <stp>ContractData</stp>
        <stp>C.US.CLEQ1410050</stp>
        <stp>Bid</stp>
        <stp/>
        <stp>T</stp>
        <tr r="N23" s="1"/>
      </tp>
      <tp t="s">
        <v/>
        <stp/>
        <stp>ContractData</stp>
        <stp>C.US.CLEQ1410000</stp>
        <stp>Bid</stp>
        <stp/>
        <stp>T</stp>
        <tr r="N26" s="1"/>
      </tp>
      <tp>
        <v>0.76</v>
        <stp/>
        <stp>ContractData</stp>
        <stp>C.US.CLEU1410400</stp>
        <stp>Ask</stp>
        <stp/>
        <stp>T</stp>
        <tr r="AE27" s="1"/>
      </tp>
      <tp>
        <v>0.44</v>
        <stp/>
        <stp>ContractData</stp>
        <stp>C.US.CLEU1410400</stp>
        <stp>Bid</stp>
        <stp/>
        <stp>T</stp>
        <tr r="AD27" s="1"/>
      </tp>
      <tp>
        <v>2.5300000000000002</v>
        <stp/>
        <stp>ContractData</stp>
        <stp>C.US.CLEU1410050</stp>
        <stp>Ask</stp>
        <stp/>
        <stp>T</stp>
        <tr r="AE37" s="1"/>
      </tp>
      <tp>
        <v>2.98</v>
        <stp/>
        <stp>ContractData</stp>
        <stp>C.US.CLEU1410000</stp>
        <stp>Ask</stp>
        <stp/>
        <stp>T</stp>
        <tr r="AE29" s="1"/>
      </tp>
      <tp>
        <v>0.48</v>
        <stp/>
        <stp>ContractData</stp>
        <stp>C.US.CLEU1410350</stp>
        <stp>Bid</stp>
        <stp/>
        <stp>T</stp>
        <tr r="AD20" s="1"/>
      </tp>
      <tp>
        <v>0.59</v>
        <stp/>
        <stp>ContractData</stp>
        <stp>C.US.CLEU1410300</stp>
        <stp>Bid</stp>
        <stp/>
        <stp>T</stp>
        <tr r="AD7" s="1"/>
      </tp>
      <tp>
        <v>1.74</v>
        <stp/>
        <stp>ContractData</stp>
        <stp>C.US.CLEU1410150</stp>
        <stp>Ask</stp>
        <stp/>
        <stp>T</stp>
        <tr r="AE31" s="1"/>
      </tp>
      <tp>
        <v>1.57</v>
        <stp/>
        <stp>ContractData</stp>
        <stp>C.US.CLEU1410100</stp>
        <stp>Ask</stp>
        <stp/>
        <stp>T</stp>
        <tr r="AE5" s="1"/>
      </tp>
      <tp>
        <v>0.68</v>
        <stp/>
        <stp>ContractData</stp>
        <stp>C.US.CLEU1410250</stp>
        <stp>Bid</stp>
        <stp/>
        <stp>T</stp>
        <tr r="AD6" s="1"/>
      </tp>
      <tp>
        <v>0.75</v>
        <stp/>
        <stp>ContractData</stp>
        <stp>C.US.CLEU1410200</stp>
        <stp>Bid</stp>
        <stp/>
        <stp>T</stp>
        <tr r="AD15" s="1"/>
      </tp>
      <tp>
        <v>1.2</v>
        <stp/>
        <stp>ContractData</stp>
        <stp>C.US.CLEU1410250</stp>
        <stp>Ask</stp>
        <stp/>
        <stp>T</stp>
        <tr r="AE6" s="1"/>
      </tp>
      <tp>
        <v>1.44</v>
        <stp/>
        <stp>ContractData</stp>
        <stp>C.US.CLEU1410200</stp>
        <stp>Ask</stp>
        <stp/>
        <stp>T</stp>
        <tr r="AE15" s="1"/>
      </tp>
      <tp>
        <v>0.84</v>
        <stp/>
        <stp>ContractData</stp>
        <stp>C.US.CLEU1410150</stp>
        <stp>Bid</stp>
        <stp/>
        <stp>T</stp>
        <tr r="AD31" s="1"/>
      </tp>
      <tp>
        <v>0.92</v>
        <stp/>
        <stp>ContractData</stp>
        <stp>C.US.CLEU1410100</stp>
        <stp>Bid</stp>
        <stp/>
        <stp>T</stp>
        <tr r="AD5" s="1"/>
      </tp>
      <tp>
        <v>0.86</v>
        <stp/>
        <stp>ContractData</stp>
        <stp>C.US.CLEU1410350</stp>
        <stp>Ask</stp>
        <stp/>
        <stp>T</stp>
        <tr r="AE20" s="1"/>
      </tp>
      <tp>
        <v>0.88</v>
        <stp/>
        <stp>ContractData</stp>
        <stp>C.US.CLEU1410300</stp>
        <stp>Ask</stp>
        <stp/>
        <stp>T</stp>
        <tr r="AE7" s="1"/>
      </tp>
      <tp>
        <v>1.34</v>
        <stp/>
        <stp>ContractData</stp>
        <stp>C.US.CLEU1410050</stp>
        <stp>Bid</stp>
        <stp/>
        <stp>T</stp>
        <tr r="AD37" s="1"/>
      </tp>
      <tp>
        <v>0.99</v>
        <stp/>
        <stp>ContractData</stp>
        <stp>C.US.CLEU1410000</stp>
        <stp>Bid</stp>
        <stp/>
        <stp>T</stp>
        <tr r="AD29" s="1"/>
      </tp>
      <tp>
        <v>41830.509027777778</v>
        <stp/>
        <stp>ContractData</stp>
        <stp>P.US.CLEQ1411000</stp>
        <stp>DTLastTrade</stp>
        <stp/>
        <stp>T</stp>
        <tr r="M92" s="3"/>
        <tr r="M41" s="3"/>
        <tr r="M69" s="3"/>
        <tr r="F46" s="3"/>
        <tr r="F46" s="3"/>
      </tp>
      <tp>
        <v>41830.495833333334</v>
        <stp/>
        <stp>ContractData</stp>
        <stp>P.US.CLEQ1410900</stp>
        <stp>DTLastTrade</stp>
        <stp/>
        <stp>T</stp>
        <tr r="M42" s="3"/>
        <tr r="M90" s="3"/>
        <tr r="M67" s="3"/>
        <tr r="F44" s="3"/>
        <tr r="F44" s="3"/>
      </tp>
      <tp t="s">
        <v/>
        <stp/>
        <stp>ContractData</stp>
        <stp>P.US.CLEQ1410950</stp>
        <stp>DTLastTrade</stp>
        <stp/>
        <stp>T</stp>
        <tr r="M68" s="3"/>
        <tr r="M91" s="3"/>
        <tr r="M46" s="3"/>
        <tr r="F45" s="3"/>
      </tp>
      <tp>
        <v>41830.488888888889</v>
        <stp/>
        <stp>ContractData</stp>
        <stp>P.US.CLEQ1410800</stp>
        <stp>DTLastTrade</stp>
        <stp/>
        <stp>T</stp>
        <tr r="M88" s="3"/>
        <tr r="M43" s="3"/>
        <tr r="M65" s="3"/>
        <tr r="F42" s="3"/>
        <tr r="F42" s="3"/>
      </tp>
      <tp>
        <v>41829.956944444442</v>
        <stp/>
        <stp>ContractData</stp>
        <stp>P.US.CLEQ1410850</stp>
        <stp>DTLastTrade</stp>
        <stp/>
        <stp>T</stp>
        <tr r="M89" s="3"/>
        <tr r="M44" s="3"/>
        <tr r="M66" s="3"/>
        <tr r="F43" s="3"/>
        <tr r="F43" s="3"/>
      </tp>
      <tp>
        <v>41836.393750000003</v>
        <stp/>
        <stp>ContractData</stp>
        <stp>P.US.CLEQ1410300</stp>
        <stp>DTLastTrade</stp>
        <stp/>
        <stp>T</stp>
        <tr r="M13" s="3"/>
        <tr r="M78" s="3"/>
        <tr r="M55" s="3"/>
        <tr r="F32" s="3"/>
        <tr r="F32" s="3"/>
      </tp>
      <tp>
        <v>41836.377083333333</v>
        <stp/>
        <stp>ContractData</stp>
        <stp>P.US.CLEQ1410350</stp>
        <stp>DTLastTrade</stp>
        <stp/>
        <stp>T</stp>
        <tr r="M79" s="3"/>
        <tr r="M25" s="3"/>
        <tr r="M56" s="3"/>
        <tr r="F33" s="3"/>
        <tr r="F33" s="3"/>
      </tp>
      <tp>
        <v>41836.395833333336</v>
        <stp/>
        <stp>ContractData</stp>
        <stp>P.US.CLEQ1410200</stp>
        <stp>DTLastTrade</stp>
        <stp/>
        <stp>T</stp>
        <tr r="M99" s="3"/>
        <tr r="M10" s="3"/>
        <tr r="M53" s="3"/>
        <tr r="M76" s="3"/>
        <tr r="F30" s="3"/>
        <tr r="F30" s="3"/>
      </tp>
      <tp>
        <v>41836.368055555555</v>
        <stp/>
        <stp>ContractData</stp>
        <stp>P.US.CLEQ1410250</stp>
        <stp>DTLastTrade</stp>
        <stp/>
        <stp>T</stp>
        <tr r="M77" s="3"/>
        <tr r="M29" s="3"/>
        <tr r="M54" s="3"/>
        <tr r="M100" s="3"/>
        <tr r="F31" s="3"/>
        <tr r="F31" s="3"/>
      </tp>
      <tp>
        <v>41836.395833333336</v>
        <stp/>
        <stp>ContractData</stp>
        <stp>P.US.CLEQ1410100</stp>
        <stp>DTLastTrade</stp>
        <stp/>
        <stp>T</stp>
        <tr r="M9" s="3"/>
        <tr r="M97" s="3"/>
        <tr r="M74" s="3"/>
        <tr r="M51" s="3"/>
        <tr r="F28" s="3"/>
        <tr r="F28" s="3"/>
      </tp>
      <tp>
        <v>41836.390277777777</v>
        <stp/>
        <stp>ContractData</stp>
        <stp>P.US.CLEQ1410150</stp>
        <stp>DTLastTrade</stp>
        <stp/>
        <stp>T</stp>
        <tr r="M16" s="3"/>
        <tr r="M98" s="3"/>
        <tr r="M52" s="3"/>
        <tr r="M75" s="3"/>
        <tr r="F29" s="3"/>
        <tr r="F29" s="3"/>
      </tp>
      <tp>
        <v>41836.395833333336</v>
        <stp/>
        <stp>ContractData</stp>
        <stp>P.US.CLEQ1410000</stp>
        <stp>DTLastTrade</stp>
        <stp/>
        <stp>T</stp>
        <tr r="M8" s="3"/>
        <tr r="M95" s="3"/>
        <tr r="M72" s="3"/>
        <tr r="M49" s="3"/>
        <tr r="F26" s="3"/>
        <tr r="F26" s="3"/>
      </tp>
      <tp>
        <v>41836.395138888889</v>
        <stp/>
        <stp>ContractData</stp>
        <stp>P.US.CLEQ1410050</stp>
        <stp>DTLastTrade</stp>
        <stp/>
        <stp>T</stp>
        <tr r="M73" s="3"/>
        <tr r="M11" s="3"/>
        <tr r="M50" s="3"/>
        <tr r="M96" s="3"/>
        <tr r="F27" s="3"/>
        <tr r="F27" s="3"/>
      </tp>
      <tp>
        <v>41834.368055555555</v>
        <stp/>
        <stp>ContractData</stp>
        <stp>P.US.CLEQ1410700</stp>
        <stp>DTLastTrade</stp>
        <stp/>
        <stp>T</stp>
        <tr r="M40" s="3"/>
        <tr r="M86" s="3"/>
        <tr r="M63" s="3"/>
        <tr r="F40" s="3"/>
        <tr r="F40" s="3"/>
      </tp>
      <tp>
        <v>41835.345833333333</v>
        <stp/>
        <stp>ContractData</stp>
        <stp>P.US.CLEQ1410750</stp>
        <stp>DTLastTrade</stp>
        <stp/>
        <stp>T</stp>
        <tr r="M64" s="3"/>
        <tr r="M39" s="3"/>
        <tr r="M87" s="3"/>
        <tr r="F41" s="3"/>
        <tr r="F41" s="3"/>
      </tp>
      <tp>
        <v>41836.390277777777</v>
        <stp/>
        <stp>ContractData</stp>
        <stp>P.US.CLEQ1410600</stp>
        <stp>DTLastTrade</stp>
        <stp/>
        <stp>T</stp>
        <tr r="M61" s="3"/>
        <tr r="M84" s="3"/>
        <tr r="M18" s="3"/>
        <tr r="F38" s="3"/>
        <tr r="F38" s="3"/>
      </tp>
      <tp>
        <v>41829.631249999999</v>
        <stp/>
        <stp>ContractData</stp>
        <stp>P.US.CLEQ1410650</stp>
        <stp>DTLastTrade</stp>
        <stp/>
        <stp>T</stp>
        <tr r="M62" s="3"/>
        <tr r="M45" s="3"/>
        <tr r="M85" s="3"/>
        <tr r="F39" s="3"/>
        <tr r="F39" s="3"/>
      </tp>
      <tp>
        <v>41836.377083333333</v>
        <stp/>
        <stp>ContractData</stp>
        <stp>P.US.CLEQ1410500</stp>
        <stp>DTLastTrade</stp>
        <stp/>
        <stp>T</stp>
        <tr r="M26" s="3"/>
        <tr r="M59" s="3"/>
        <tr r="M82" s="3"/>
        <tr r="F36" s="3"/>
        <tr r="F36" s="3"/>
      </tp>
      <tp>
        <v>41836.385416666664</v>
        <stp/>
        <stp>ContractData</stp>
        <stp>P.US.CLEQ1410550</stp>
        <stp>DTLastTrade</stp>
        <stp/>
        <stp>T</stp>
        <tr r="M23" s="3"/>
        <tr r="M60" s="3"/>
        <tr r="M83" s="3"/>
        <tr r="F37" s="3"/>
        <tr r="F37" s="3"/>
      </tp>
      <tp>
        <v>41836.390972222223</v>
        <stp/>
        <stp>ContractData</stp>
        <stp>P.US.CLEQ1410400</stp>
        <stp>DTLastTrade</stp>
        <stp/>
        <stp>T</stp>
        <tr r="M57" s="3"/>
        <tr r="M15" s="3"/>
        <tr r="M80" s="3"/>
        <tr r="F34" s="3"/>
        <tr r="F34" s="3"/>
      </tp>
      <tp>
        <v>41836.390277777777</v>
        <stp/>
        <stp>ContractData</stp>
        <stp>P.US.CLEQ1410450</stp>
        <stp>DTLastTrade</stp>
        <stp/>
        <stp>T</stp>
        <tr r="M81" s="3"/>
        <tr r="M17" s="3"/>
        <tr r="M58" s="3"/>
        <tr r="F35" s="3"/>
        <tr r="F35" s="3"/>
      </tp>
      <tp>
        <v>41835.579861111109</v>
        <stp/>
        <stp>ContractData</stp>
        <stp>P.US.CLEU1410300</stp>
        <stp>DTLastTrade</stp>
        <stp/>
        <stp>T</stp>
        <tr r="M43" s="4"/>
        <tr r="M85" s="4"/>
        <tr r="F56" s="4"/>
        <tr r="F56" s="4"/>
      </tp>
      <tp>
        <v>41831.455555555556</v>
        <stp/>
        <stp>ContractData</stp>
        <stp>P.US.CLEU1410350</stp>
        <stp>DTLastTrade</stp>
        <stp/>
        <stp>T</stp>
        <tr r="M47" s="4"/>
        <tr r="M86" s="4"/>
        <tr r="F57" s="4"/>
        <tr r="F57" s="4"/>
      </tp>
      <tp>
        <v>41836.395138888889</v>
        <stp/>
        <stp>ContractData</stp>
        <stp>P.US.CLEU1410200</stp>
        <stp>DTLastTrade</stp>
        <stp/>
        <stp>T</stp>
        <tr r="M83" s="4"/>
        <tr r="M13" s="4"/>
        <tr r="F54" s="4"/>
        <tr r="F54" s="4"/>
      </tp>
      <tp>
        <v>41836.35</v>
        <stp/>
        <stp>ContractData</stp>
        <stp>P.US.CLEU1410250</stp>
        <stp>DTLastTrade</stp>
        <stp/>
        <stp>T</stp>
        <tr r="M38" s="4"/>
        <tr r="M84" s="4"/>
        <tr r="F55" s="4"/>
        <tr r="F55" s="4"/>
      </tp>
      <tp>
        <v>41836.38958333333</v>
        <stp/>
        <stp>ContractData</stp>
        <stp>P.US.CLEU1410100</stp>
        <stp>DTLastTrade</stp>
        <stp/>
        <stp>T</stp>
        <tr r="M81" s="4"/>
        <tr r="M20" s="4"/>
        <tr r="F52" s="4"/>
        <tr r="F52" s="4"/>
      </tp>
      <tp>
        <v>41836.38958333333</v>
        <stp/>
        <stp>ContractData</stp>
        <stp>P.US.CLEU1410150</stp>
        <stp>DTLastTrade</stp>
        <stp/>
        <stp>T</stp>
        <tr r="M82" s="4"/>
        <tr r="M21" s="4"/>
        <tr r="F53" s="4"/>
        <tr r="F53" s="4"/>
      </tp>
      <tp>
        <v>41836.388888888891</v>
        <stp/>
        <stp>ContractData</stp>
        <stp>P.US.CLEU1410000</stp>
        <stp>DTLastTrade</stp>
        <stp/>
        <stp>T</stp>
        <tr r="M22" s="4"/>
        <tr r="M79" s="4"/>
        <tr r="F50" s="4"/>
        <tr r="F50" s="4"/>
      </tp>
      <tp>
        <v>41836.390277777777</v>
        <stp/>
        <stp>ContractData</stp>
        <stp>P.US.CLEU1410050</stp>
        <stp>DTLastTrade</stp>
        <stp/>
        <stp>T</stp>
        <tr r="M18" s="4"/>
        <tr r="M80" s="4"/>
        <tr r="F51" s="4"/>
        <tr r="F51" s="4"/>
      </tp>
      <tp>
        <v>41836.390277777777</v>
        <stp/>
        <stp>ContractData</stp>
        <stp>P.US.CLEU1410400</stp>
        <stp>DTLastTrade</stp>
        <stp/>
        <stp>T</stp>
        <tr r="M87" s="4"/>
        <tr r="M19" s="4"/>
        <tr r="F58" s="4"/>
        <tr r="F58" s="4"/>
      </tp>
      <tp t="s">
        <v/>
        <stp/>
        <stp>ContractData</stp>
        <stp>P.US.CLEQ1410850</stp>
        <stp>Ask</stp>
        <stp/>
        <stp>T</stp>
        <tr r="O48" s="1"/>
      </tp>
      <tp t="s">
        <v/>
        <stp/>
        <stp>ContractData</stp>
        <stp>P.US.CLEQ1410800</stp>
        <stp>Ask</stp>
        <stp/>
        <stp>T</stp>
        <tr r="O47" s="1"/>
      </tp>
      <tp t="s">
        <v/>
        <stp/>
        <stp>ContractData</stp>
        <stp>P.US.CLEQ1410950</stp>
        <stp>Ask</stp>
        <stp/>
        <stp>T</stp>
        <tr r="O50" s="1"/>
      </tp>
      <tp t="s">
        <v/>
        <stp/>
        <stp>ContractData</stp>
        <stp>P.US.CLEQ1410900</stp>
        <stp>Ask</stp>
        <stp/>
        <stp>T</stp>
        <tr r="O46" s="1"/>
      </tp>
      <tp t="s">
        <v/>
        <stp/>
        <stp>ContractData</stp>
        <stp>P.US.CLEQ1410950</stp>
        <stp>Bid</stp>
        <stp/>
        <stp>T</stp>
        <tr r="N50" s="1"/>
      </tp>
      <tp t="s">
        <v/>
        <stp/>
        <stp>ContractData</stp>
        <stp>P.US.CLEQ1410900</stp>
        <stp>Bid</stp>
        <stp/>
        <stp>T</stp>
        <tr r="N46" s="1"/>
      </tp>
      <tp t="s">
        <v/>
        <stp/>
        <stp>ContractData</stp>
        <stp>P.US.CLEQ1410850</stp>
        <stp>Bid</stp>
        <stp/>
        <stp>T</stp>
        <tr r="N48" s="1"/>
      </tp>
      <tp t="s">
        <v/>
        <stp/>
        <stp>ContractData</stp>
        <stp>P.US.CLEQ1410800</stp>
        <stp>Bid</stp>
        <stp/>
        <stp>T</stp>
        <tr r="N47" s="1"/>
      </tp>
      <tp>
        <v>5.93</v>
        <stp/>
        <stp>ContractData</stp>
        <stp>P.US.CLEQ1410450</stp>
        <stp>Ask</stp>
        <stp/>
        <stp>T</stp>
        <tr r="O62" s="1"/>
        <tr r="O21" s="1"/>
      </tp>
      <tp>
        <v>5.43</v>
        <stp/>
        <stp>ContractData</stp>
        <stp>P.US.CLEQ1410400</stp>
        <stp>Ask</stp>
        <stp/>
        <stp>T</stp>
        <tr r="O61" s="1"/>
        <tr r="O19" s="1"/>
      </tp>
      <tp t="s">
        <v/>
        <stp/>
        <stp>ContractData</stp>
        <stp>P.US.CLEQ1410750</stp>
        <stp>Bid</stp>
        <stp/>
        <stp>T</stp>
        <tr r="N43" s="1"/>
      </tp>
      <tp t="s">
        <v/>
        <stp/>
        <stp>ContractData</stp>
        <stp>P.US.CLEQ1410700</stp>
        <stp>Bid</stp>
        <stp/>
        <stp>T</stp>
        <tr r="N44" s="1"/>
      </tp>
      <tp>
        <v>6.88</v>
        <stp/>
        <stp>ContractData</stp>
        <stp>P.US.CLEQ1410550</stp>
        <stp>Ask</stp>
        <stp/>
        <stp>T</stp>
        <tr r="O27" s="1"/>
      </tp>
      <tp>
        <v>6.41</v>
        <stp/>
        <stp>ContractData</stp>
        <stp>P.US.CLEQ1410500</stp>
        <stp>Ask</stp>
        <stp/>
        <stp>T</stp>
        <tr r="O30" s="1"/>
        <tr r="O63" s="1"/>
      </tp>
      <tp>
        <v>3.12</v>
        <stp/>
        <stp>ContractData</stp>
        <stp>P.US.CLEQ1410650</stp>
        <stp>Bid</stp>
        <stp/>
        <stp>T</stp>
        <tr r="N49" s="1"/>
      </tp>
      <tp>
        <v>4.9000000000000004</v>
        <stp/>
        <stp>ContractData</stp>
        <stp>P.US.CLEQ1410600</stp>
        <stp>Bid</stp>
        <stp/>
        <stp>T</stp>
        <tr r="N22" s="1"/>
      </tp>
      <tp>
        <v>7.88</v>
        <stp/>
        <stp>ContractData</stp>
        <stp>P.US.CLEQ1410650</stp>
        <stp>Ask</stp>
        <stp/>
        <stp>T</stp>
        <tr r="O49" s="1"/>
      </tp>
      <tp>
        <v>7.43</v>
        <stp/>
        <stp>ContractData</stp>
        <stp>P.US.CLEQ1410600</stp>
        <stp>Ask</stp>
        <stp/>
        <stp>T</stp>
        <tr r="O22" s="1"/>
      </tp>
      <tp>
        <v>2.1</v>
        <stp/>
        <stp>ContractData</stp>
        <stp>P.US.CLEQ1410550</stp>
        <stp>Bid</stp>
        <stp/>
        <stp>T</stp>
        <tr r="N27" s="1"/>
      </tp>
      <tp>
        <v>1.6600000000000001</v>
        <stp/>
        <stp>ContractData</stp>
        <stp>P.US.CLEQ1410500</stp>
        <stp>Bid</stp>
        <stp/>
        <stp>T</stp>
        <tr r="N30" s="1"/>
        <tr r="N63" s="1"/>
      </tp>
      <tp t="s">
        <v/>
        <stp/>
        <stp>ContractData</stp>
        <stp>P.US.CLEQ1410750</stp>
        <stp>Ask</stp>
        <stp/>
        <stp>T</stp>
        <tr r="O43" s="1"/>
      </tp>
      <tp t="s">
        <v/>
        <stp/>
        <stp>ContractData</stp>
        <stp>P.US.CLEQ1410700</stp>
        <stp>Ask</stp>
        <stp/>
        <stp>T</stp>
        <tr r="O44" s="1"/>
      </tp>
      <tp>
        <v>1.22</v>
        <stp/>
        <stp>ContractData</stp>
        <stp>P.US.CLEQ1410450</stp>
        <stp>Bid</stp>
        <stp/>
        <stp>T</stp>
        <tr r="N62" s="1"/>
        <tr r="N21" s="1"/>
      </tp>
      <tp>
        <v>2.93</v>
        <stp/>
        <stp>ContractData</stp>
        <stp>P.US.CLEQ1410400</stp>
        <stp>Bid</stp>
        <stp/>
        <stp>T</stp>
        <tr r="N61" s="1"/>
        <tr r="N19" s="1"/>
      </tp>
      <tp>
        <v>0.5</v>
        <stp/>
        <stp>ContractData</stp>
        <stp>P.US.CLEQ1410050</stp>
        <stp>Ask</stp>
        <stp/>
        <stp>T</stp>
        <tr r="O54" s="1"/>
        <tr r="O15" s="1"/>
      </tp>
      <tp>
        <v>0.18</v>
        <stp/>
        <stp>ContractData</stp>
        <stp>P.US.CLEQ1410000</stp>
        <stp>Ask</stp>
        <stp/>
        <stp>T</stp>
        <tr r="O53" s="1"/>
        <tr r="O12" s="1"/>
      </tp>
      <tp>
        <v>0.15</v>
        <stp/>
        <stp>ContractData</stp>
        <stp>P.US.CLEQ1410350</stp>
        <stp>Bid</stp>
        <stp/>
        <stp>T</stp>
        <tr r="N29" s="1"/>
        <tr r="N60" s="1"/>
      </tp>
      <tp>
        <v>0.70000000000000007</v>
        <stp/>
        <stp>ContractData</stp>
        <stp>P.US.CLEQ1410300</stp>
        <stp>Bid</stp>
        <stp/>
        <stp>T</stp>
        <tr r="N17" s="1"/>
        <tr r="N59" s="1"/>
      </tp>
      <tp>
        <v>4.79</v>
        <stp/>
        <stp>ContractData</stp>
        <stp>P.US.CLEQ1410150</stp>
        <stp>Ask</stp>
        <stp/>
        <stp>T</stp>
        <tr r="O56" s="1"/>
        <tr r="O20" s="1"/>
      </tp>
      <tp>
        <v>0.70000000000000007</v>
        <stp/>
        <stp>ContractData</stp>
        <stp>P.US.CLEQ1410100</stp>
        <stp>Ask</stp>
        <stp/>
        <stp>T</stp>
        <tr r="O55" s="1"/>
        <tr r="O13" s="1"/>
      </tp>
      <tp t="s">
        <v/>
        <stp/>
        <stp>ContractData</stp>
        <stp>P.US.CLEQ1410250</stp>
        <stp>Bid</stp>
        <stp/>
        <stp>T</stp>
        <tr r="N33" s="1"/>
        <tr r="N58" s="1"/>
      </tp>
      <tp>
        <v>0.21</v>
        <stp/>
        <stp>ContractData</stp>
        <stp>P.US.CLEQ1410200</stp>
        <stp>Bid</stp>
        <stp/>
        <stp>T</stp>
        <tr r="N57" s="1"/>
        <tr r="N14" s="1"/>
      </tp>
      <tp>
        <v>2.15</v>
        <stp/>
        <stp>ContractData</stp>
        <stp>P.US.CLEQ1410250</stp>
        <stp>Ask</stp>
        <stp/>
        <stp>T</stp>
        <tr r="O33" s="1"/>
        <tr r="O58" s="1"/>
      </tp>
      <tp>
        <v>4.8600000000000003</v>
        <stp/>
        <stp>ContractData</stp>
        <stp>P.US.CLEQ1410200</stp>
        <stp>Ask</stp>
        <stp/>
        <stp>T</stp>
        <tr r="O57" s="1"/>
        <tr r="O14" s="1"/>
      </tp>
      <tp t="s">
        <v/>
        <stp/>
        <stp>ContractData</stp>
        <stp>P.US.CLEQ1410150</stp>
        <stp>Bid</stp>
        <stp/>
        <stp>T</stp>
        <tr r="N56" s="1"/>
        <tr r="N20" s="1"/>
      </tp>
      <tp>
        <v>0.3</v>
        <stp/>
        <stp>ContractData</stp>
        <stp>P.US.CLEQ1410100</stp>
        <stp>Bid</stp>
        <stp/>
        <stp>T</stp>
        <tr r="N55" s="1"/>
        <tr r="N13" s="1"/>
      </tp>
      <tp>
        <v>4.93</v>
        <stp/>
        <stp>ContractData</stp>
        <stp>P.US.CLEQ1410350</stp>
        <stp>Ask</stp>
        <stp/>
        <stp>T</stp>
        <tr r="O29" s="1"/>
        <tr r="O60" s="1"/>
      </tp>
      <tp>
        <v>4.8600000000000003</v>
        <stp/>
        <stp>ContractData</stp>
        <stp>P.US.CLEQ1410300</stp>
        <stp>Ask</stp>
        <stp/>
        <stp>T</stp>
        <tr r="O59" s="1"/>
        <tr r="O17" s="1"/>
      </tp>
      <tp t="s">
        <v/>
        <stp/>
        <stp>ContractData</stp>
        <stp>P.US.CLEQ1410050</stp>
        <stp>Bid</stp>
        <stp/>
        <stp>T</stp>
        <tr r="N54" s="1"/>
        <tr r="N15" s="1"/>
      </tp>
      <tp>
        <v>0.11</v>
        <stp/>
        <stp>ContractData</stp>
        <stp>P.US.CLEQ1410000</stp>
        <stp>Bid</stp>
        <stp/>
        <stp>T</stp>
        <tr r="N12" s="1"/>
        <tr r="N53" s="1"/>
      </tp>
      <tp t="s">
        <v/>
        <stp/>
        <stp>ContractData</stp>
        <stp>P.US.CLEQ1411000</stp>
        <stp>Ask</stp>
        <stp/>
        <stp>T</stp>
        <tr r="O45" s="1"/>
      </tp>
      <tp t="s">
        <v/>
        <stp/>
        <stp>ContractData</stp>
        <stp>P.US.CLEQ1411000</stp>
        <stp>Bid</stp>
        <stp/>
        <stp>T</stp>
        <tr r="N45" s="1"/>
      </tp>
      <tp>
        <v>1.42</v>
        <stp/>
        <stp>ContractData</stp>
        <stp>C.US.CLEU1410100</stp>
        <stp>LastTrade</stp>
        <stp/>
        <stp>T</stp>
        <tr r="Y5" s="1"/>
      </tp>
      <tp>
        <v>1.9000000000000001</v>
        <stp/>
        <stp>ContractData</stp>
        <stp>C.US.CLEU1410000</stp>
        <stp>LastTrade</stp>
        <stp/>
        <stp>T</stp>
        <tr r="Y29" s="1"/>
      </tp>
      <tp>
        <v>0.75</v>
        <stp/>
        <stp>ContractData</stp>
        <stp>C.US.CLEU1410300</stp>
        <stp>LastTrade</stp>
        <stp/>
        <stp>T</stp>
        <tr r="Y7" s="1"/>
      </tp>
      <tp>
        <v>1.01</v>
        <stp/>
        <stp>ContractData</stp>
        <stp>C.US.CLEU1410200</stp>
        <stp>LastTrade</stp>
        <stp/>
        <stp>T</stp>
        <tr r="Y15" s="1"/>
      </tp>
      <tp>
        <v>0.52</v>
        <stp/>
        <stp>ContractData</stp>
        <stp>C.US.CLEU1410400</stp>
        <stp>LastTrade</stp>
        <stp/>
        <stp>T</stp>
        <tr r="Y27" s="1"/>
      </tp>
      <tp>
        <v>0.01</v>
        <stp/>
        <stp>ContractData</stp>
        <stp>C.US.CLEQ1411000</stp>
        <stp>LastTrade</stp>
        <stp/>
        <stp>T</stp>
        <tr r="I34" s="1"/>
      </tp>
      <tp>
        <v>0.32</v>
        <stp/>
        <stp>ContractData</stp>
        <stp>C.US.CLEQ1410100</stp>
        <stp>LastTrade</stp>
        <stp/>
        <stp>T</stp>
        <tr r="I16" s="1"/>
      </tp>
      <tp>
        <v>0.92</v>
        <stp/>
        <stp>ContractData</stp>
        <stp>C.US.CLEQ1410000</stp>
        <stp>LastTrade</stp>
        <stp/>
        <stp>T</stp>
        <tr r="I26" s="1"/>
      </tp>
      <tp>
        <v>0.03</v>
        <stp/>
        <stp>ContractData</stp>
        <stp>C.US.CLEQ1410300</stp>
        <stp>LastTrade</stp>
        <stp/>
        <stp>T</stp>
        <tr r="I10" s="1"/>
      </tp>
      <tp>
        <v>0.1</v>
        <stp/>
        <stp>ContractData</stp>
        <stp>C.US.CLEQ1410200</stp>
        <stp>LastTrade</stp>
        <stp/>
        <stp>T</stp>
        <tr r="I8" s="1"/>
      </tp>
      <tp>
        <v>0.01</v>
        <stp/>
        <stp>ContractData</stp>
        <stp>C.US.CLEQ1410500</stp>
        <stp>LastTrade</stp>
        <stp/>
        <stp>T</stp>
        <tr r="I24" s="1"/>
      </tp>
      <tp>
        <v>0.02</v>
        <stp/>
        <stp>ContractData</stp>
        <stp>C.US.CLEQ1410400</stp>
        <stp>LastTrade</stp>
        <stp/>
        <stp>T</stp>
        <tr r="I28" s="1"/>
      </tp>
      <tp>
        <v>0.01</v>
        <stp/>
        <stp>ContractData</stp>
        <stp>C.US.CLEQ1410700</stp>
        <stp>LastTrade</stp>
        <stp/>
        <stp>T</stp>
        <tr r="I40" s="1"/>
      </tp>
      <tp>
        <v>0.01</v>
        <stp/>
        <stp>ContractData</stp>
        <stp>C.US.CLEQ1410600</stp>
        <stp>LastTrade</stp>
        <stp/>
        <stp>T</stp>
        <tr r="I38" s="1"/>
      </tp>
      <tp>
        <v>0.01</v>
        <stp/>
        <stp>ContractData</stp>
        <stp>C.US.CLEQ1410900</stp>
        <stp>LastTrade</stp>
        <stp/>
        <stp>T</stp>
        <tr r="I35" s="1"/>
      </tp>
      <tp>
        <v>0.01</v>
        <stp/>
        <stp>ContractData</stp>
        <stp>C.US.CLEQ1410800</stp>
        <stp>LastTrade</stp>
        <stp/>
        <stp>T</stp>
        <tr r="I37" s="1"/>
      </tp>
      <tp>
        <v>2.15</v>
        <stp/>
        <stp>ContractData</stp>
        <stp>P.US.CLEU1410100</stp>
        <stp>LastTrade</stp>
        <stp/>
        <stp>T</stp>
        <tr r="Y24" s="1"/>
      </tp>
      <tp>
        <v>1.6600000000000001</v>
        <stp/>
        <stp>ContractData</stp>
        <stp>P.US.CLEU1410000</stp>
        <stp>LastTrade</stp>
        <stp/>
        <stp>T</stp>
        <tr r="Y26" s="1"/>
      </tp>
      <tp>
        <v>4.2300000000000004</v>
        <stp/>
        <stp>ContractData</stp>
        <stp>P.US.CLEU1410300</stp>
        <stp>LastTrade</stp>
        <stp/>
        <stp>T</stp>
        <tr r="Y47" s="1"/>
      </tp>
      <tp>
        <v>2.84</v>
        <stp/>
        <stp>ContractData</stp>
        <stp>P.US.CLEU1410200</stp>
        <stp>LastTrade</stp>
        <stp/>
        <stp>T</stp>
        <tr r="Y17" s="1"/>
      </tp>
      <tp>
        <v>4.3</v>
        <stp/>
        <stp>ContractData</stp>
        <stp>P.US.CLEU1410400</stp>
        <stp>LastTrade</stp>
        <stp/>
        <stp>T</stp>
        <tr r="Y23" s="1"/>
      </tp>
      <tp>
        <v>0.45</v>
        <stp/>
        <stp>ContractData</stp>
        <stp>P.US.CLEQ1410100</stp>
        <stp>LastTrade</stp>
        <stp/>
        <stp>T</stp>
        <tr r="I55" s="1"/>
        <tr r="I13" s="1"/>
      </tp>
      <tp>
        <v>0.14000000000000001</v>
        <stp/>
        <stp>ContractData</stp>
        <stp>P.US.CLEQ1410000</stp>
        <stp>LastTrade</stp>
        <stp/>
        <stp>T</stp>
        <tr r="I53" s="1"/>
        <tr r="I12" s="1"/>
      </tp>
      <tp>
        <v>2.31</v>
        <stp/>
        <stp>ContractData</stp>
        <stp>P.US.CLEQ1410300</stp>
        <stp>LastTrade</stp>
        <stp/>
        <stp>T</stp>
        <tr r="I59" s="1"/>
        <tr r="I17" s="1"/>
      </tp>
      <tp>
        <v>1.3</v>
        <stp/>
        <stp>ContractData</stp>
        <stp>P.US.CLEQ1410200</stp>
        <stp>LastTrade</stp>
        <stp/>
        <stp>T</stp>
        <tr r="I57" s="1"/>
        <tr r="I14" s="1"/>
      </tp>
      <tp>
        <v>4.26</v>
        <stp/>
        <stp>ContractData</stp>
        <stp>P.US.CLEQ1410500</stp>
        <stp>LastTrade</stp>
        <stp/>
        <stp>T</stp>
        <tr r="I30" s="1"/>
        <tr r="I63" s="1"/>
      </tp>
      <tp>
        <v>3.3200000000000003</v>
        <stp/>
        <stp>ContractData</stp>
        <stp>P.US.CLEQ1410400</stp>
        <stp>LastTrade</stp>
        <stp/>
        <stp>T</stp>
        <tr r="I19" s="1"/>
        <tr r="I61" s="1"/>
      </tp>
      <tp>
        <v>6.42</v>
        <stp/>
        <stp>ContractData</stp>
        <stp>P.US.CLEQ1410700</stp>
        <stp>LastTrade</stp>
        <stp/>
        <stp>T</stp>
        <tr r="I44" s="1"/>
      </tp>
      <tp>
        <v>5.3</v>
        <stp/>
        <stp>ContractData</stp>
        <stp>P.US.CLEQ1410600</stp>
        <stp>LastTrade</stp>
        <stp/>
        <stp>T</stp>
        <tr r="I22" s="1"/>
      </tp>
      <tp>
        <v>6.7</v>
        <stp/>
        <stp>ContractData</stp>
        <stp>P.US.CLEQ1410900</stp>
        <stp>LastTrade</stp>
        <stp/>
        <stp>T</stp>
        <tr r="I46" s="1"/>
      </tp>
      <tp>
        <v>5.75</v>
        <stp/>
        <stp>ContractData</stp>
        <stp>P.US.CLEQ1410800</stp>
        <stp>LastTrade</stp>
        <stp/>
        <stp>T</stp>
        <tr r="I47" s="1"/>
      </tp>
      <tp>
        <v>7.7</v>
        <stp/>
        <stp>ContractData</stp>
        <stp>P.US.CLEQ1411000</stp>
        <stp>LastTrade</stp>
        <stp/>
        <stp>T</stp>
        <tr r="I45" s="1"/>
      </tp>
      <tp>
        <v>6.43</v>
        <stp/>
        <stp>ContractData</stp>
        <stp>P.US.CLEU1410400</stp>
        <stp>Ask</stp>
        <stp/>
        <stp>T</stp>
        <tr r="AE23" s="1"/>
      </tp>
      <tp>
        <v>1.7</v>
        <stp/>
        <stp>ContractData</stp>
        <stp>P.US.CLEU1410400</stp>
        <stp>Bid</stp>
        <stp/>
        <stp>T</stp>
        <tr r="AD23" s="1"/>
      </tp>
      <tp>
        <v>2.62</v>
        <stp/>
        <stp>ContractData</stp>
        <stp>P.US.CLEU1410050</stp>
        <stp>Ask</stp>
        <stp/>
        <stp>T</stp>
        <tr r="AE22" s="1"/>
      </tp>
      <tp>
        <v>1.9000000000000001</v>
        <stp/>
        <stp>ContractData</stp>
        <stp>P.US.CLEU1410000</stp>
        <stp>Ask</stp>
        <stp/>
        <stp>T</stp>
        <tr r="AE26" s="1"/>
      </tp>
      <tp>
        <v>1.3</v>
        <stp/>
        <stp>ContractData</stp>
        <stp>P.US.CLEU1410350</stp>
        <stp>Bid</stp>
        <stp/>
        <stp>T</stp>
        <tr r="AD51" s="1"/>
      </tp>
      <tp>
        <v>1.02</v>
        <stp/>
        <stp>ContractData</stp>
        <stp>P.US.CLEU1410300</stp>
        <stp>Bid</stp>
        <stp/>
        <stp>T</stp>
        <tr r="AD47" s="1"/>
      </tp>
      <tp>
        <v>4.9000000000000004</v>
        <stp/>
        <stp>ContractData</stp>
        <stp>P.US.CLEU1410150</stp>
        <stp>Ask</stp>
        <stp/>
        <stp>T</stp>
        <tr r="AE25" s="1"/>
      </tp>
      <tp>
        <v>3.14</v>
        <stp/>
        <stp>ContractData</stp>
        <stp>P.US.CLEU1410100</stp>
        <stp>Ask</stp>
        <stp/>
        <stp>T</stp>
        <tr r="AE24" s="1"/>
      </tp>
      <tp>
        <v>0.67</v>
        <stp/>
        <stp>ContractData</stp>
        <stp>P.US.CLEU1410250</stp>
        <stp>Bid</stp>
        <stp/>
        <stp>T</stp>
        <tr r="AD42" s="1"/>
      </tp>
      <tp>
        <v>2.2000000000000002</v>
        <stp/>
        <stp>ContractData</stp>
        <stp>P.US.CLEU1410200</stp>
        <stp>Bid</stp>
        <stp/>
        <stp>T</stp>
        <tr r="AD17" s="1"/>
      </tp>
      <tp>
        <v>5.43</v>
        <stp/>
        <stp>ContractData</stp>
        <stp>P.US.CLEU1410250</stp>
        <stp>Ask</stp>
        <stp/>
        <stp>T</stp>
        <tr r="AE42" s="1"/>
      </tp>
      <tp>
        <v>5.03</v>
        <stp/>
        <stp>ContractData</stp>
        <stp>P.US.CLEU1410200</stp>
        <stp>Ask</stp>
        <stp/>
        <stp>T</stp>
        <tr r="AE17" s="1"/>
      </tp>
      <tp t="s">
        <v/>
        <stp/>
        <stp>ContractData</stp>
        <stp>P.US.CLEU1410150</stp>
        <stp>Bid</stp>
        <stp/>
        <stp>T</stp>
        <tr r="AD25" s="1"/>
      </tp>
      <tp>
        <v>0.94000000000000006</v>
        <stp/>
        <stp>ContractData</stp>
        <stp>P.US.CLEU1410100</stp>
        <stp>Bid</stp>
        <stp/>
        <stp>T</stp>
        <tr r="AD24" s="1"/>
      </tp>
      <tp>
        <v>6.13</v>
        <stp/>
        <stp>ContractData</stp>
        <stp>P.US.CLEU1410350</stp>
        <stp>Ask</stp>
        <stp/>
        <stp>T</stp>
        <tr r="AE51" s="1"/>
      </tp>
      <tp>
        <v>5.76</v>
        <stp/>
        <stp>ContractData</stp>
        <stp>P.US.CLEU1410300</stp>
        <stp>Ask</stp>
        <stp/>
        <stp>T</stp>
        <tr r="AE47" s="1"/>
      </tp>
      <tp>
        <v>1.5</v>
        <stp/>
        <stp>ContractData</stp>
        <stp>P.US.CLEU1410050</stp>
        <stp>Bid</stp>
        <stp/>
        <stp>T</stp>
        <tr r="AD22" s="1"/>
      </tp>
      <tp>
        <v>1.52</v>
        <stp/>
        <stp>ContractData</stp>
        <stp>P.US.CLEU1410000</stp>
        <stp>Bid</stp>
        <stp/>
        <stp>T</stp>
        <tr r="AD26" s="1"/>
      </tp>
      <tp>
        <v>1.24</v>
        <stp/>
        <stp>ContractData</stp>
        <stp>C.US.CLEU1410150</stp>
        <stp>LastTrade</stp>
        <stp/>
        <stp>T</stp>
        <tr r="Y31" s="1"/>
      </tp>
      <tp>
        <v>1.67</v>
        <stp/>
        <stp>ContractData</stp>
        <stp>C.US.CLEU1410050</stp>
        <stp>LastTrade</stp>
        <stp/>
        <stp>T</stp>
        <tr r="Y37" s="1"/>
      </tp>
      <tp>
        <v>0.61</v>
        <stp/>
        <stp>ContractData</stp>
        <stp>C.US.CLEU1410350</stp>
        <stp>LastTrade</stp>
        <stp/>
        <stp>T</stp>
        <tr r="Y20" s="1"/>
      </tp>
      <tp>
        <v>0.9</v>
        <stp/>
        <stp>ContractData</stp>
        <stp>C.US.CLEU1410250</stp>
        <stp>LastTrade</stp>
        <stp/>
        <stp>T</stp>
        <tr r="Y6" s="1"/>
      </tp>
      <tp>
        <v>0.25</v>
        <stp/>
        <stp>ContractData</stp>
        <stp>C.US.CLEQ1410150</stp>
        <stp>LastTrade</stp>
        <stp/>
        <stp>T</stp>
        <tr r="I7" s="1"/>
      </tp>
      <tp>
        <v>0.6</v>
        <stp/>
        <stp>ContractData</stp>
        <stp>C.US.CLEQ1410050</stp>
        <stp>LastTrade</stp>
        <stp/>
        <stp>T</stp>
        <tr r="I23" s="1"/>
      </tp>
      <tp>
        <v>0.02</v>
        <stp/>
        <stp>ContractData</stp>
        <stp>C.US.CLEQ1410350</stp>
        <stp>LastTrade</stp>
        <stp/>
        <stp>T</stp>
        <tr r="I31" s="1"/>
      </tp>
      <tp>
        <v>7.0000000000000007E-2</v>
        <stp/>
        <stp>ContractData</stp>
        <stp>C.US.CLEQ1410250</stp>
        <stp>LastTrade</stp>
        <stp/>
        <stp>T</stp>
        <tr r="I9" s="1"/>
      </tp>
      <tp>
        <v>0.01</v>
        <stp/>
        <stp>ContractData</stp>
        <stp>C.US.CLEQ1410550</stp>
        <stp>LastTrade</stp>
        <stp/>
        <stp>T</stp>
        <tr r="I18" s="1"/>
      </tp>
      <tp>
        <v>0.02</v>
        <stp/>
        <stp>ContractData</stp>
        <stp>C.US.CLEQ1410450</stp>
        <stp>LastTrade</stp>
        <stp/>
        <stp>T</stp>
        <tr r="I32" s="1"/>
      </tp>
      <tp>
        <v>0.01</v>
        <stp/>
        <stp>ContractData</stp>
        <stp>C.US.CLEQ1410750</stp>
        <stp>LastTrade</stp>
        <stp/>
        <stp>T</stp>
        <tr r="I41" s="1"/>
      </tp>
      <tp>
        <v>0.01</v>
        <stp/>
        <stp>ContractData</stp>
        <stp>C.US.CLEQ1410650</stp>
        <stp>LastTrade</stp>
        <stp/>
        <stp>T</stp>
        <tr r="I36" s="1"/>
      </tp>
      <tp>
        <v>0.01</v>
        <stp/>
        <stp>ContractData</stp>
        <stp>C.US.CLEQ1410950</stp>
        <stp>LastTrade</stp>
        <stp/>
        <stp>T</stp>
        <tr r="I42" s="1"/>
      </tp>
      <tp>
        <v>0.01</v>
        <stp/>
        <stp>ContractData</stp>
        <stp>C.US.CLEQ1410850</stp>
        <stp>LastTrade</stp>
        <stp/>
        <stp>T</stp>
        <tr r="I39" s="1"/>
      </tp>
      <tp>
        <v>2.4500000000000002</v>
        <stp/>
        <stp>ContractData</stp>
        <stp>P.US.CLEU1410150</stp>
        <stp>LastTrade</stp>
        <stp/>
        <stp>T</stp>
        <tr r="Y25" s="1"/>
      </tp>
      <tp>
        <v>1.8900000000000001</v>
        <stp/>
        <stp>ContractData</stp>
        <stp>P.US.CLEU1410050</stp>
        <stp>LastTrade</stp>
        <stp/>
        <stp>T</stp>
        <tr r="Y22" s="1"/>
      </tp>
      <tp>
        <v>3.5300000000000002</v>
        <stp/>
        <stp>ContractData</stp>
        <stp>P.US.CLEU1410350</stp>
        <stp>LastTrade</stp>
        <stp/>
        <stp>T</stp>
        <tr r="Y51" s="1"/>
      </tp>
      <tp>
        <v>3.22</v>
        <stp/>
        <stp>ContractData</stp>
        <stp>P.US.CLEU1410250</stp>
        <stp>LastTrade</stp>
        <stp/>
        <stp>T</stp>
        <tr r="Y42" s="1"/>
      </tp>
      <tp>
        <v>0.96</v>
        <stp/>
        <stp>ContractData</stp>
        <stp>P.US.CLEQ1410150</stp>
        <stp>LastTrade</stp>
        <stp/>
        <stp>T</stp>
        <tr r="I56" s="1"/>
        <tr r="I20" s="1"/>
      </tp>
      <tp>
        <v>0.39</v>
        <stp/>
        <stp>ContractData</stp>
        <stp>P.US.CLEQ1410050</stp>
        <stp>LastTrade</stp>
        <stp/>
        <stp>T</stp>
        <tr r="I54" s="1"/>
        <tr r="I15" s="1"/>
      </tp>
      <tp>
        <v>2.79</v>
        <stp/>
        <stp>ContractData</stp>
        <stp>P.US.CLEQ1410350</stp>
        <stp>LastTrade</stp>
        <stp/>
        <stp>T</stp>
        <tr r="I29" s="1"/>
        <tr r="I60" s="1"/>
      </tp>
      <tp>
        <v>1.8</v>
        <stp/>
        <stp>ContractData</stp>
        <stp>P.US.CLEQ1410250</stp>
        <stp>LastTrade</stp>
        <stp/>
        <stp>T</stp>
        <tr r="I58" s="1"/>
        <tr r="I33" s="1"/>
      </tp>
      <tp>
        <v>4.83</v>
        <stp/>
        <stp>ContractData</stp>
        <stp>P.US.CLEQ1410550</stp>
        <stp>LastTrade</stp>
        <stp/>
        <stp>T</stp>
        <tr r="I27" s="1"/>
      </tp>
      <tp>
        <v>3.8200000000000003</v>
        <stp/>
        <stp>ContractData</stp>
        <stp>P.US.CLEQ1410450</stp>
        <stp>LastTrade</stp>
        <stp/>
        <stp>T</stp>
        <tr r="I21" s="1"/>
        <tr r="I62" s="1"/>
      </tp>
      <tp>
        <v>7.8500000000000005</v>
        <stp/>
        <stp>ContractData</stp>
        <stp>P.US.CLEQ1410750</stp>
        <stp>LastTrade</stp>
        <stp/>
        <stp>T</stp>
        <tr r="I43" s="1"/>
      </tp>
      <tp>
        <v>4.41</v>
        <stp/>
        <stp>ContractData</stp>
        <stp>P.US.CLEQ1410650</stp>
        <stp>LastTrade</stp>
        <stp/>
        <stp>T</stp>
        <tr r="I49" s="1"/>
      </tp>
      <tp t="s">
        <v/>
        <stp/>
        <stp>ContractData</stp>
        <stp>P.US.CLEQ1410950</stp>
        <stp>LastTrade</stp>
        <stp/>
        <stp>T</stp>
        <tr r="I50" s="1"/>
      </tp>
      <tp>
        <v>6.75</v>
        <stp/>
        <stp>ContractData</stp>
        <stp>P.US.CLEQ1410850</stp>
        <stp>LastTrade</stp>
        <stp/>
        <stp>T</stp>
        <tr r="I48" s="1"/>
      </tp>
      <tp>
        <v>41836.345138888886</v>
        <stp/>
        <stp>ContractData</stp>
        <stp>C.US.CLEQ1410900</stp>
        <stp>DTLastTrade</stp>
        <stp/>
        <stp>T</stp>
        <tr r="M31" s="3"/>
        <tr r="F21" s="3"/>
        <tr r="F21" s="3"/>
      </tp>
      <tp>
        <v>41835.431250000001</v>
        <stp/>
        <stp>ContractData</stp>
        <stp>C.US.CLEQ1410950</stp>
        <stp>DTLastTrade</stp>
        <stp/>
        <stp>T</stp>
        <tr r="M38" s="3"/>
        <tr r="F22" s="3"/>
        <tr r="F22" s="3"/>
      </tp>
      <tp>
        <v>41836.322222222225</v>
        <stp/>
        <stp>ContractData</stp>
        <stp>C.US.CLEQ1410800</stp>
        <stp>DTLastTrade</stp>
        <stp/>
        <stp>T</stp>
        <tr r="M33" s="3"/>
        <tr r="F19" s="3"/>
        <tr r="F19" s="3"/>
      </tp>
      <tp>
        <v>41836.25</v>
        <stp/>
        <stp>ContractData</stp>
        <stp>C.US.CLEQ1410850</stp>
        <stp>DTLastTrade</stp>
        <stp/>
        <stp>T</stp>
        <tr r="M35" s="3"/>
        <tr r="F20" s="3"/>
        <tr r="F20" s="3"/>
      </tp>
      <tp>
        <v>41836.395833333336</v>
        <stp/>
        <stp>ContractData</stp>
        <stp>C.US.CLEQ1410300</stp>
        <stp>DTLastTrade</stp>
        <stp/>
        <stp>T</stp>
        <tr r="M6" s="3"/>
        <tr r="F9" s="3"/>
        <tr r="F9" s="3"/>
      </tp>
      <tp>
        <v>41836.37222222222</v>
        <stp/>
        <stp>ContractData</stp>
        <stp>C.US.CLEQ1410350</stp>
        <stp>DTLastTrade</stp>
        <stp/>
        <stp>T</stp>
        <tr r="M27" s="3"/>
        <tr r="F10" s="3"/>
        <tr r="F10" s="3"/>
      </tp>
      <tp>
        <v>41836.395833333336</v>
        <stp/>
        <stp>ContractData</stp>
        <stp>C.US.CLEQ1410200</stp>
        <stp>DTLastTrade</stp>
        <stp/>
        <stp>T</stp>
        <tr r="M4" s="3"/>
        <tr r="F7" s="3"/>
        <tr r="F7" s="3"/>
      </tp>
      <tp>
        <v>41836.395833333336</v>
        <stp/>
        <stp>ContractData</stp>
        <stp>C.US.CLEQ1410250</stp>
        <stp>DTLastTrade</stp>
        <stp/>
        <stp>T</stp>
        <tr r="M5" s="3"/>
        <tr r="F8" s="3"/>
        <tr r="F8" s="3"/>
      </tp>
      <tp>
        <v>41836.394444444442</v>
        <stp/>
        <stp>ContractData</stp>
        <stp>C.US.CLEQ1410100</stp>
        <stp>DTLastTrade</stp>
        <stp/>
        <stp>T</stp>
        <tr r="M12" s="3"/>
        <tr r="F5" s="3"/>
        <tr r="F5" s="3"/>
      </tp>
      <tp>
        <v>41836.395833333336</v>
        <stp/>
        <stp>ContractData</stp>
        <stp>C.US.CLEQ1410150</stp>
        <stp>DTLastTrade</stp>
        <stp/>
        <stp>T</stp>
        <tr r="M3" s="3"/>
        <tr r="F6" s="3"/>
        <tr r="F6" s="3"/>
      </tp>
      <tp>
        <v>41836.386111111111</v>
        <stp/>
        <stp>ContractData</stp>
        <stp>C.US.CLEQ1410000</stp>
        <stp>DTLastTrade</stp>
        <stp/>
        <stp>T</stp>
        <tr r="M22" s="3"/>
        <tr r="F3" s="3"/>
        <tr r="F3" s="3"/>
      </tp>
      <tp>
        <v>41836.38958333333</v>
        <stp/>
        <stp>ContractData</stp>
        <stp>C.US.CLEQ1410050</stp>
        <stp>DTLastTrade</stp>
        <stp/>
        <stp>T</stp>
        <tr r="M19" s="3"/>
        <tr r="F4" s="3"/>
        <tr r="F4" s="3"/>
      </tp>
      <tp>
        <v>41835.618750000001</v>
        <stp/>
        <stp>ContractData</stp>
        <stp>C.US.CLEQ1410700</stp>
        <stp>DTLastTrade</stp>
        <stp/>
        <stp>T</stp>
        <tr r="M36" s="3"/>
        <tr r="F17" s="3"/>
        <tr r="F17" s="3"/>
      </tp>
      <tp>
        <v>41835.613194444442</v>
        <stp/>
        <stp>ContractData</stp>
        <stp>C.US.CLEQ1410750</stp>
        <stp>DTLastTrade</stp>
        <stp/>
        <stp>T</stp>
        <tr r="M37" s="3"/>
        <tr r="F18" s="3"/>
        <tr r="F18" s="3"/>
      </tp>
      <tp>
        <v>41836.290972222225</v>
        <stp/>
        <stp>ContractData</stp>
        <stp>C.US.CLEQ1410600</stp>
        <stp>DTLastTrade</stp>
        <stp/>
        <stp>T</stp>
        <tr r="M34" s="3"/>
        <tr r="F15" s="3"/>
        <tr r="F15" s="3"/>
      </tp>
      <tp>
        <v>41836.323611111111</v>
        <stp/>
        <stp>ContractData</stp>
        <stp>C.US.CLEQ1410650</stp>
        <stp>DTLastTrade</stp>
        <stp/>
        <stp>T</stp>
        <tr r="M32" s="3"/>
        <tr r="F16" s="3"/>
        <tr r="F16" s="3"/>
      </tp>
      <tp>
        <v>41836.388194444444</v>
        <stp/>
        <stp>ContractData</stp>
        <stp>C.US.CLEQ1410500</stp>
        <stp>DTLastTrade</stp>
        <stp/>
        <stp>T</stp>
        <tr r="M20" s="3"/>
        <tr r="F13" s="3"/>
        <tr r="F13" s="3"/>
      </tp>
      <tp>
        <v>41836.390972222223</v>
        <stp/>
        <stp>ContractData</stp>
        <stp>C.US.CLEQ1410550</stp>
        <stp>DTLastTrade</stp>
        <stp/>
        <stp>T</stp>
        <tr r="M14" s="3"/>
        <tr r="F14" s="3"/>
        <tr r="F14" s="3"/>
      </tp>
      <tp>
        <v>41836.377083333333</v>
        <stp/>
        <stp>ContractData</stp>
        <stp>C.US.CLEQ1410400</stp>
        <stp>DTLastTrade</stp>
        <stp/>
        <stp>T</stp>
        <tr r="M24" s="3"/>
        <tr r="F11" s="3"/>
        <tr r="F11" s="3"/>
      </tp>
      <tp>
        <v>41836.369444444441</v>
        <stp/>
        <stp>ContractData</stp>
        <stp>C.US.CLEQ1410450</stp>
        <stp>DTLastTrade</stp>
        <stp/>
        <stp>T</stp>
        <tr r="M28" s="3"/>
        <tr r="F12" s="3"/>
        <tr r="F12" s="3"/>
      </tp>
      <tp>
        <v>41836.345833333333</v>
        <stp/>
        <stp>ContractData</stp>
        <stp>C.US.CLEQ1411000</stp>
        <stp>DTLastTrade</stp>
        <stp/>
        <stp>T</stp>
        <tr r="M30" s="3"/>
        <tr r="F23" s="3"/>
        <tr r="F23" s="3"/>
      </tp>
      <tp>
        <v>41836.395833333336</v>
        <stp/>
        <stp>ContractData</stp>
        <stp>C.US.CLEU1410300</stp>
        <stp>DTLastTrade</stp>
        <stp/>
        <stp>T</stp>
        <tr r="M3" s="4"/>
        <tr r="F27" s="4"/>
        <tr r="F27" s="4"/>
      </tp>
      <tp>
        <v>41836.392361111109</v>
        <stp/>
        <stp>ContractData</stp>
        <stp>C.US.CLEU1410350</stp>
        <stp>DTLastTrade</stp>
        <stp/>
        <stp>T</stp>
        <tr r="M16" s="4"/>
        <tr r="F28" s="4"/>
        <tr r="F28" s="4"/>
      </tp>
      <tp>
        <v>41836.395138888889</v>
        <stp/>
        <stp>ContractData</stp>
        <stp>C.US.CLEU1410200</stp>
        <stp>DTLastTrade</stp>
        <stp/>
        <stp>T</stp>
        <tr r="M11" s="4"/>
        <tr r="F25" s="4"/>
        <tr r="F25" s="4"/>
      </tp>
      <tp>
        <v>41836.395833333336</v>
        <stp/>
        <stp>ContractData</stp>
        <stp>C.US.CLEU1410250</stp>
        <stp>DTLastTrade</stp>
        <stp/>
        <stp>T</stp>
        <tr r="M2" s="4"/>
        <tr r="F26" s="4"/>
        <tr r="F26" s="4"/>
      </tp>
      <tp>
        <v>41836.395833333336</v>
        <stp/>
        <stp>ContractData</stp>
        <stp>C.US.CLEU1410100</stp>
        <stp>DTLastTrade</stp>
        <stp/>
        <stp>T</stp>
        <tr r="M1" s="4"/>
        <tr r="F23" s="4"/>
        <tr r="F23" s="4"/>
      </tp>
      <tp>
        <v>41836.381944444445</v>
        <stp/>
        <stp>ContractData</stp>
        <stp>C.US.CLEU1410150</stp>
        <stp>DTLastTrade</stp>
        <stp/>
        <stp>T</stp>
        <tr r="M27" s="4"/>
        <tr r="F24" s="4"/>
        <tr r="F24" s="4"/>
      </tp>
      <tp>
        <v>41836.384722222225</v>
        <stp/>
        <stp>ContractData</stp>
        <stp>C.US.CLEU1410000</stp>
        <stp>DTLastTrade</stp>
        <stp/>
        <stp>T</stp>
        <tr r="M25" s="4"/>
        <tr r="F21" s="4"/>
        <tr r="F21" s="4"/>
      </tp>
      <tp>
        <v>41836.377083333333</v>
        <stp/>
        <stp>ContractData</stp>
        <stp>C.US.CLEU1410050</stp>
        <stp>DTLastTrade</stp>
        <stp/>
        <stp>T</stp>
        <tr r="M33" s="4"/>
        <tr r="F22" s="4"/>
        <tr r="F22" s="4"/>
      </tp>
      <tp>
        <v>41836.385416666664</v>
        <stp/>
        <stp>ContractData</stp>
        <stp>C.US.CLEU1410400</stp>
        <stp>DTLastTrade</stp>
        <stp/>
        <stp>T</stp>
        <tr r="M23" s="4"/>
        <tr r="F29" s="4"/>
        <tr r="F29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85727</xdr:colOff>
      <xdr:row>1</xdr:row>
      <xdr:rowOff>19052</xdr:rowOff>
    </xdr:from>
    <xdr:to>
      <xdr:col>2</xdr:col>
      <xdr:colOff>484235</xdr:colOff>
      <xdr:row>2</xdr:row>
      <xdr:rowOff>182359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228602"/>
          <a:ext cx="912857" cy="372857"/>
        </a:xfrm>
        <a:prstGeom prst="rect">
          <a:avLst/>
        </a:prstGeom>
      </xdr:spPr>
    </xdr:pic>
    <xdr:clientData/>
  </xdr:twoCellAnchor>
  <xdr:twoCellAnchor editAs="oneCell">
    <xdr:from>
      <xdr:col>30</xdr:col>
      <xdr:colOff>66676</xdr:colOff>
      <xdr:row>1</xdr:row>
      <xdr:rowOff>28576</xdr:rowOff>
    </xdr:from>
    <xdr:to>
      <xdr:col>31</xdr:col>
      <xdr:colOff>465182</xdr:colOff>
      <xdr:row>2</xdr:row>
      <xdr:rowOff>191883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16076" y="238126"/>
          <a:ext cx="912857" cy="372857"/>
        </a:xfrm>
        <a:prstGeom prst="rect">
          <a:avLst/>
        </a:prstGeom>
      </xdr:spPr>
    </xdr:pic>
    <xdr:clientData/>
  </xdr:twoCellAnchor>
  <xdr:twoCellAnchor editAs="oneCell">
    <xdr:from>
      <xdr:col>3</xdr:col>
      <xdr:colOff>299669</xdr:colOff>
      <xdr:row>63</xdr:row>
      <xdr:rowOff>80597</xdr:rowOff>
    </xdr:from>
    <xdr:to>
      <xdr:col>4</xdr:col>
      <xdr:colOff>185320</xdr:colOff>
      <xdr:row>63</xdr:row>
      <xdr:rowOff>173455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969" y="13282247"/>
          <a:ext cx="400000" cy="9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AF64"/>
  <sheetViews>
    <sheetView showRowColHeaders="0" tabSelected="1" zoomScale="95" zoomScaleNormal="95" workbookViewId="0">
      <selection activeCell="E13" sqref="E13:F13"/>
    </sheetView>
  </sheetViews>
  <sheetFormatPr defaultColWidth="9.109375" defaultRowHeight="13.8" x14ac:dyDescent="0.25"/>
  <cols>
    <col min="1" max="1" width="1.77734375" style="1" customWidth="1"/>
    <col min="2" max="6" width="7.6640625" style="1" customWidth="1"/>
    <col min="7" max="12" width="5.6640625" style="1" customWidth="1"/>
    <col min="13" max="13" width="11.44140625" style="1" customWidth="1"/>
    <col min="14" max="16" width="9.109375" style="1"/>
    <col min="17" max="17" width="1.6640625" style="1" customWidth="1"/>
    <col min="18" max="22" width="7.6640625" style="1" customWidth="1"/>
    <col min="23" max="28" width="5.6640625" style="1" customWidth="1"/>
    <col min="29" max="30" width="9.109375" style="1" customWidth="1"/>
    <col min="31" max="32" width="7.6640625" style="1" customWidth="1"/>
    <col min="33" max="16384" width="9.109375" style="1"/>
  </cols>
  <sheetData>
    <row r="2" spans="2:32" ht="16.5" customHeight="1" x14ac:dyDescent="0.25">
      <c r="B2" s="34"/>
      <c r="C2" s="35"/>
      <c r="D2" s="47" t="str">
        <f>RTD("cqg.rtd", ,"ContractData", Symbols1!B2&amp;Symbols1!B3, "Symbol",, "T")</f>
        <v>CLEQ4</v>
      </c>
      <c r="E2" s="48"/>
      <c r="F2" s="48"/>
      <c r="G2" s="48"/>
      <c r="H2" s="48"/>
      <c r="I2" s="48"/>
      <c r="J2" s="45" t="s">
        <v>0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8" t="str">
        <f>RTD("cqg.rtd", ,"ContractData", Symbols2!B2&amp;Symbols2!B3, "Symbol",, "T")</f>
        <v>CLEU4</v>
      </c>
      <c r="Z2" s="48"/>
      <c r="AA2" s="48"/>
      <c r="AB2" s="48"/>
      <c r="AC2" s="48"/>
      <c r="AD2" s="48"/>
      <c r="AE2" s="34"/>
      <c r="AF2" s="35"/>
    </row>
    <row r="3" spans="2:32" ht="16.5" customHeight="1" x14ac:dyDescent="0.25">
      <c r="B3" s="36"/>
      <c r="C3" s="37"/>
      <c r="D3" s="6" t="s">
        <v>17</v>
      </c>
      <c r="E3" s="44">
        <f>RTD("cqg.rtd", ,"ContractData", Symbols1!B2&amp;Symbols1!B3, "LastQuote",, "T")</f>
        <v>100.96000000000001</v>
      </c>
      <c r="F3" s="44"/>
      <c r="G3" s="7" t="s">
        <v>18</v>
      </c>
      <c r="H3" s="44">
        <f>RTD("cqg.rtd", ,"ContractData", Symbols1!B2&amp;Symbols1!B3, "NetLastQuote",, "T")</f>
        <v>1</v>
      </c>
      <c r="I3" s="44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8" t="s">
        <v>17</v>
      </c>
      <c r="Z3" s="44">
        <f>RTD("cqg.rtd", ,"ContractData", Symbols2!B2&amp;Symbols2!B3, "LastQuote",, "T")</f>
        <v>100.46000000000001</v>
      </c>
      <c r="AA3" s="44"/>
      <c r="AB3" s="7" t="s">
        <v>18</v>
      </c>
      <c r="AC3" s="44">
        <f>RTD("cqg.rtd", ,"ContractData", Symbols2!B2&amp;Symbols2!B3, "NetLastQuote",, "T")</f>
        <v>0.93000000000000682</v>
      </c>
      <c r="AD3" s="44"/>
      <c r="AE3" s="36"/>
      <c r="AF3" s="37"/>
    </row>
    <row r="4" spans="2:32" x14ac:dyDescent="0.25">
      <c r="B4" s="38" t="s">
        <v>8</v>
      </c>
      <c r="C4" s="38"/>
      <c r="D4" s="38"/>
      <c r="E4" s="38" t="s">
        <v>9</v>
      </c>
      <c r="F4" s="38"/>
      <c r="G4" s="38" t="s">
        <v>15</v>
      </c>
      <c r="H4" s="38"/>
      <c r="I4" s="38" t="s">
        <v>14</v>
      </c>
      <c r="J4" s="38"/>
      <c r="K4" s="38" t="s">
        <v>16</v>
      </c>
      <c r="L4" s="38"/>
      <c r="M4" s="4" t="s">
        <v>10</v>
      </c>
      <c r="N4" s="4" t="s">
        <v>11</v>
      </c>
      <c r="O4" s="4" t="s">
        <v>12</v>
      </c>
      <c r="P4" s="4" t="s">
        <v>13</v>
      </c>
      <c r="Q4" s="5"/>
      <c r="R4" s="49" t="s">
        <v>8</v>
      </c>
      <c r="S4" s="50"/>
      <c r="T4" s="51"/>
      <c r="U4" s="49" t="s">
        <v>9</v>
      </c>
      <c r="V4" s="50"/>
      <c r="W4" s="49" t="s">
        <v>15</v>
      </c>
      <c r="X4" s="51"/>
      <c r="Y4" s="50" t="s">
        <v>14</v>
      </c>
      <c r="Z4" s="50"/>
      <c r="AA4" s="38" t="s">
        <v>16</v>
      </c>
      <c r="AB4" s="38"/>
      <c r="AC4" s="4" t="s">
        <v>10</v>
      </c>
      <c r="AD4" s="4" t="s">
        <v>11</v>
      </c>
      <c r="AE4" s="4" t="s">
        <v>12</v>
      </c>
      <c r="AF4" s="4" t="s">
        <v>13</v>
      </c>
    </row>
    <row r="5" spans="2:32" x14ac:dyDescent="0.25">
      <c r="B5" s="39" t="str">
        <f>Sheet3!L1</f>
        <v>C.US.CLEQ149900</v>
      </c>
      <c r="C5" s="40"/>
      <c r="D5" s="40"/>
      <c r="E5" s="41">
        <f>Sheet3!M1</f>
        <v>41836.395833333336</v>
      </c>
      <c r="F5" s="41"/>
      <c r="G5" s="43">
        <f>RTD("cqg.rtd", ,"ContractData", B5, "VolumeLastTrade",, "T")</f>
        <v>3</v>
      </c>
      <c r="H5" s="43"/>
      <c r="I5" s="42">
        <f>RTD("cqg.rtd", ,"ContractData", B5, "LastTrade",, "T")</f>
        <v>1.8</v>
      </c>
      <c r="J5" s="42"/>
      <c r="K5" s="43">
        <f>RTD("cqg.rtd", ,"ContractData", B5, "T_CVol",, "T")</f>
        <v>13</v>
      </c>
      <c r="L5" s="43"/>
      <c r="M5" s="9">
        <f>RTD("cqg.rtd", ,"ContractData",B5, "MT_LastBidVolume",, "T")</f>
        <v>1</v>
      </c>
      <c r="N5" s="16">
        <f>RTD("cqg.rtd", ,"ContractData",B5, "Bid",, "T")</f>
        <v>1</v>
      </c>
      <c r="O5" s="14">
        <f>RTD("cqg.rtd", ,"ContractData",B5, "Ask",, "T")</f>
        <v>4.78</v>
      </c>
      <c r="P5" s="10">
        <f>RTD("cqg.rtd", ,"ContractData",B5, "MT_LastAskVolume",, "T")</f>
        <v>5</v>
      </c>
      <c r="Q5" s="11"/>
      <c r="R5" s="40" t="str">
        <f>Sheet4!L1</f>
        <v>C.US.CLEU1410100</v>
      </c>
      <c r="S5" s="40"/>
      <c r="T5" s="40"/>
      <c r="U5" s="41">
        <f>Sheet4!M1</f>
        <v>41836.395833333336</v>
      </c>
      <c r="V5" s="41"/>
      <c r="W5" s="43">
        <f>RTD("cqg.rtd", ,"ContractData", R5, "VolumeLastTrade",, "T")</f>
        <v>10</v>
      </c>
      <c r="X5" s="43"/>
      <c r="Y5" s="42">
        <f>RTD("cqg.rtd", ,"ContractData", R5, "LastTrade",, "T")</f>
        <v>1.42</v>
      </c>
      <c r="Z5" s="42"/>
      <c r="AA5" s="43">
        <f>RTD("cqg.rtd", ,"ContractData", R5, "T_CVol",, "T")</f>
        <v>525</v>
      </c>
      <c r="AB5" s="43"/>
      <c r="AC5" s="9">
        <f>RTD("cqg.rtd", ,"ContractData",R5, "MT_LastBidVolume",, "T")</f>
        <v>5</v>
      </c>
      <c r="AD5" s="16">
        <f>RTD("cqg.rtd", ,"ContractData",R5, "Bid",, "T")</f>
        <v>0.92</v>
      </c>
      <c r="AE5" s="14">
        <f>RTD("cqg.rtd", ,"ContractData",R5, "Ask",, "T")</f>
        <v>1.57</v>
      </c>
      <c r="AF5" s="12">
        <f>RTD("cqg.rtd", ,"ContractData",R5, "MT_LastAskVolume",, "T")</f>
        <v>10</v>
      </c>
    </row>
    <row r="6" spans="2:32" x14ac:dyDescent="0.25">
      <c r="B6" s="53" t="str">
        <f>Sheet3!L2</f>
        <v>C.US.CLEQ149950</v>
      </c>
      <c r="C6" s="52"/>
      <c r="D6" s="52"/>
      <c r="E6" s="41">
        <f>Sheet3!M2</f>
        <v>41836.395833333336</v>
      </c>
      <c r="F6" s="41"/>
      <c r="G6" s="43">
        <f>RTD("cqg.rtd", ,"ContractData", B6, "VolumeLastTrade",, "T")</f>
        <v>3</v>
      </c>
      <c r="H6" s="43"/>
      <c r="I6" s="42">
        <f>RTD("cqg.rtd", ,"ContractData", B6, "LastTrade",, "T")</f>
        <v>1.35</v>
      </c>
      <c r="J6" s="42"/>
      <c r="K6" s="43">
        <f>RTD("cqg.rtd", ,"ContractData", B6, "T_CVol",, "T")</f>
        <v>13</v>
      </c>
      <c r="L6" s="43"/>
      <c r="M6" s="9">
        <f>RTD("cqg.rtd", ,"ContractData",B6, "MT_LastBidVolume",, "T")</f>
        <v>0</v>
      </c>
      <c r="N6" s="13" t="str">
        <f>RTD("cqg.rtd", ,"ContractData",B6, "Bid",, "T")</f>
        <v/>
      </c>
      <c r="O6" s="15">
        <f>RTD("cqg.rtd", ,"ContractData",B6, "Ask",, "T")</f>
        <v>4.8500000000000005</v>
      </c>
      <c r="P6" s="10">
        <f>RTD("cqg.rtd", ,"ContractData",B6, "MT_LastAskVolume",, "T")</f>
        <v>5</v>
      </c>
      <c r="Q6" s="11"/>
      <c r="R6" s="52" t="str">
        <f>Sheet4!L2</f>
        <v>C.US.CLEU1410250</v>
      </c>
      <c r="S6" s="52"/>
      <c r="T6" s="52"/>
      <c r="U6" s="41">
        <f>Sheet4!M2</f>
        <v>41836.395833333336</v>
      </c>
      <c r="V6" s="41"/>
      <c r="W6" s="43">
        <f>RTD("cqg.rtd", ,"ContractData", R6, "VolumeLastTrade",, "T")</f>
        <v>5</v>
      </c>
      <c r="X6" s="43"/>
      <c r="Y6" s="42">
        <f>RTD("cqg.rtd", ,"ContractData", R6, "LastTrade",, "T")</f>
        <v>0.9</v>
      </c>
      <c r="Z6" s="42"/>
      <c r="AA6" s="43">
        <f>RTD("cqg.rtd", ,"ContractData", R6, "T_CVol",, "T")</f>
        <v>64</v>
      </c>
      <c r="AB6" s="43"/>
      <c r="AC6" s="9">
        <f>RTD("cqg.rtd", ,"ContractData",R6, "MT_LastBidVolume",, "T")</f>
        <v>5</v>
      </c>
      <c r="AD6" s="13">
        <f>RTD("cqg.rtd", ,"ContractData",R6, "Bid",, "T")</f>
        <v>0.68</v>
      </c>
      <c r="AE6" s="15">
        <f>RTD("cqg.rtd", ,"ContractData",R6, "Ask",, "T")</f>
        <v>1.2</v>
      </c>
      <c r="AF6" s="12">
        <f>RTD("cqg.rtd", ,"ContractData",R6, "MT_LastAskVolume",, "T")</f>
        <v>5</v>
      </c>
    </row>
    <row r="7" spans="2:32" x14ac:dyDescent="0.25">
      <c r="B7" s="39" t="str">
        <f>Sheet3!L3</f>
        <v>C.US.CLEQ1410150</v>
      </c>
      <c r="C7" s="40"/>
      <c r="D7" s="40"/>
      <c r="E7" s="41">
        <f>Sheet3!M3</f>
        <v>41836.395833333336</v>
      </c>
      <c r="F7" s="41"/>
      <c r="G7" s="43">
        <f>RTD("cqg.rtd", ,"ContractData", B7, "VolumeLastTrade",, "T")</f>
        <v>1</v>
      </c>
      <c r="H7" s="43"/>
      <c r="I7" s="42">
        <f>RTD("cqg.rtd", ,"ContractData", B7, "LastTrade",, "T")</f>
        <v>0.25</v>
      </c>
      <c r="J7" s="42"/>
      <c r="K7" s="43">
        <f>RTD("cqg.rtd", ,"ContractData", B7, "T_CVol",, "T")</f>
        <v>701</v>
      </c>
      <c r="L7" s="43"/>
      <c r="M7" s="9">
        <f>RTD("cqg.rtd", ,"ContractData",B7, "MT_LastBidVolume",, "T")</f>
        <v>5</v>
      </c>
      <c r="N7" s="16">
        <f>RTD("cqg.rtd", ,"ContractData",B7, "Bid",, "T")</f>
        <v>0.1</v>
      </c>
      <c r="O7" s="14">
        <f>RTD("cqg.rtd", ,"ContractData",B7, "Ask",, "T")</f>
        <v>0.35000000000000003</v>
      </c>
      <c r="P7" s="10">
        <f>RTD("cqg.rtd", ,"ContractData",B7, "MT_LastAskVolume",, "T")</f>
        <v>2</v>
      </c>
      <c r="Q7" s="11"/>
      <c r="R7" s="40" t="str">
        <f>Sheet4!L3</f>
        <v>C.US.CLEU1410300</v>
      </c>
      <c r="S7" s="40"/>
      <c r="T7" s="40"/>
      <c r="U7" s="41">
        <f>Sheet4!M3</f>
        <v>41836.395833333336</v>
      </c>
      <c r="V7" s="41"/>
      <c r="W7" s="43">
        <f>RTD("cqg.rtd", ,"ContractData", R7, "VolumeLastTrade",, "T")</f>
        <v>1</v>
      </c>
      <c r="X7" s="43"/>
      <c r="Y7" s="42">
        <f>RTD("cqg.rtd", ,"ContractData", R7, "LastTrade",, "T")</f>
        <v>0.75</v>
      </c>
      <c r="Z7" s="42"/>
      <c r="AA7" s="43">
        <f>RTD("cqg.rtd", ,"ContractData", R7, "T_CVol",, "T")</f>
        <v>161</v>
      </c>
      <c r="AB7" s="43"/>
      <c r="AC7" s="9">
        <f>RTD("cqg.rtd", ,"ContractData",R7, "MT_LastBidVolume",, "T")</f>
        <v>5</v>
      </c>
      <c r="AD7" s="16">
        <f>RTD("cqg.rtd", ,"ContractData",R7, "Bid",, "T")</f>
        <v>0.59</v>
      </c>
      <c r="AE7" s="14">
        <f>RTD("cqg.rtd", ,"ContractData",R7, "Ask",, "T")</f>
        <v>0.88</v>
      </c>
      <c r="AF7" s="12">
        <f>RTD("cqg.rtd", ,"ContractData",R7, "MT_LastAskVolume",, "T")</f>
        <v>1</v>
      </c>
    </row>
    <row r="8" spans="2:32" x14ac:dyDescent="0.25">
      <c r="B8" s="53" t="str">
        <f>Sheet3!L4</f>
        <v>C.US.CLEQ1410200</v>
      </c>
      <c r="C8" s="52"/>
      <c r="D8" s="52"/>
      <c r="E8" s="41">
        <f>Sheet3!M4</f>
        <v>41836.395833333336</v>
      </c>
      <c r="F8" s="41"/>
      <c r="G8" s="43">
        <f>RTD("cqg.rtd", ,"ContractData", B8, "VolumeLastTrade",, "T")</f>
        <v>4</v>
      </c>
      <c r="H8" s="43"/>
      <c r="I8" s="42">
        <f>RTD("cqg.rtd", ,"ContractData", B8, "LastTrade",, "T")</f>
        <v>0.1</v>
      </c>
      <c r="J8" s="42"/>
      <c r="K8" s="43">
        <f>RTD("cqg.rtd", ,"ContractData", B8, "T_CVol",, "T")</f>
        <v>540</v>
      </c>
      <c r="L8" s="43"/>
      <c r="M8" s="9">
        <f>RTD("cqg.rtd", ,"ContractData",B8, "MT_LastBidVolume",, "T")</f>
        <v>10</v>
      </c>
      <c r="N8" s="13">
        <f>RTD("cqg.rtd", ,"ContractData",B8, "Bid",, "T")</f>
        <v>0.06</v>
      </c>
      <c r="O8" s="15">
        <f>RTD("cqg.rtd", ,"ContractData",B8, "Ask",, "T")</f>
        <v>0.16</v>
      </c>
      <c r="P8" s="10">
        <f>RTD("cqg.rtd", ,"ContractData",B8, "MT_LastAskVolume",, "T")</f>
        <v>1</v>
      </c>
      <c r="Q8" s="11"/>
      <c r="R8" s="52" t="str">
        <f>Sheet4!L4</f>
        <v>P.US.CLEU149000</v>
      </c>
      <c r="S8" s="52"/>
      <c r="T8" s="52"/>
      <c r="U8" s="41">
        <f>Sheet4!M4</f>
        <v>41836.395833333336</v>
      </c>
      <c r="V8" s="41"/>
      <c r="W8" s="43">
        <f>RTD("cqg.rtd", ,"ContractData", R8, "VolumeLastTrade",, "T")</f>
        <v>3</v>
      </c>
      <c r="X8" s="43"/>
      <c r="Y8" s="42">
        <f>RTD("cqg.rtd", ,"ContractData", R8, "LastTrade",, "T")</f>
        <v>0.09</v>
      </c>
      <c r="Z8" s="42"/>
      <c r="AA8" s="43">
        <f>RTD("cqg.rtd", ,"ContractData", R8, "T_CVol",, "T")</f>
        <v>495</v>
      </c>
      <c r="AB8" s="43"/>
      <c r="AC8" s="9">
        <f>RTD("cqg.rtd", ,"ContractData",R8, "MT_LastBidVolume",, "T")</f>
        <v>47</v>
      </c>
      <c r="AD8" s="13">
        <f>RTD("cqg.rtd", ,"ContractData",R8, "Bid",, "T")</f>
        <v>0.08</v>
      </c>
      <c r="AE8" s="15">
        <f>RTD("cqg.rtd", ,"ContractData",R8, "Ask",, "T")</f>
        <v>0.1</v>
      </c>
      <c r="AF8" s="12">
        <f>RTD("cqg.rtd", ,"ContractData",R8, "MT_LastAskVolume",, "T")</f>
        <v>25</v>
      </c>
    </row>
    <row r="9" spans="2:32" x14ac:dyDescent="0.25">
      <c r="B9" s="39" t="str">
        <f>Sheet3!L5</f>
        <v>C.US.CLEQ1410250</v>
      </c>
      <c r="C9" s="40"/>
      <c r="D9" s="40"/>
      <c r="E9" s="41">
        <f>Sheet3!M5</f>
        <v>41836.395833333336</v>
      </c>
      <c r="F9" s="41"/>
      <c r="G9" s="43">
        <f>RTD("cqg.rtd", ,"ContractData", B9, "VolumeLastTrade",, "T")</f>
        <v>1</v>
      </c>
      <c r="H9" s="43"/>
      <c r="I9" s="42">
        <f>RTD("cqg.rtd", ,"ContractData", B9, "LastTrade",, "T")</f>
        <v>7.0000000000000007E-2</v>
      </c>
      <c r="J9" s="42"/>
      <c r="K9" s="43">
        <f>RTD("cqg.rtd", ,"ContractData", B9, "T_CVol",, "T")</f>
        <v>76</v>
      </c>
      <c r="L9" s="43"/>
      <c r="M9" s="9">
        <f>RTD("cqg.rtd", ,"ContractData",B9, "MT_LastBidVolume",, "T")</f>
        <v>1</v>
      </c>
      <c r="N9" s="16">
        <f>RTD("cqg.rtd", ,"ContractData",B9, "Bid",, "T")</f>
        <v>0.03</v>
      </c>
      <c r="O9" s="14">
        <f>RTD("cqg.rtd", ,"ContractData",B9, "Ask",, "T")</f>
        <v>0.19</v>
      </c>
      <c r="P9" s="10">
        <f>RTD("cqg.rtd", ,"ContractData",B9, "MT_LastAskVolume",, "T")</f>
        <v>1</v>
      </c>
      <c r="Q9" s="11"/>
      <c r="R9" s="40" t="str">
        <f>Sheet4!L5</f>
        <v>P.US.CLEU149100</v>
      </c>
      <c r="S9" s="40"/>
      <c r="T9" s="40"/>
      <c r="U9" s="41">
        <f>Sheet4!M5</f>
        <v>41836.395833333336</v>
      </c>
      <c r="V9" s="41"/>
      <c r="W9" s="43">
        <f>RTD("cqg.rtd", ,"ContractData", R9, "VolumeLastTrade",, "T")</f>
        <v>3</v>
      </c>
      <c r="X9" s="43"/>
      <c r="Y9" s="42">
        <f>RTD("cqg.rtd", ,"ContractData", R9, "LastTrade",, "T")</f>
        <v>0.11</v>
      </c>
      <c r="Z9" s="42"/>
      <c r="AA9" s="43">
        <f>RTD("cqg.rtd", ,"ContractData", R9, "T_CVol",, "T")</f>
        <v>9</v>
      </c>
      <c r="AB9" s="43"/>
      <c r="AC9" s="9">
        <f>RTD("cqg.rtd", ,"ContractData",R9, "MT_LastBidVolume",, "T")</f>
        <v>1</v>
      </c>
      <c r="AD9" s="16">
        <f>RTD("cqg.rtd", ,"ContractData",R9, "Bid",, "T")</f>
        <v>0.1</v>
      </c>
      <c r="AE9" s="14">
        <f>RTD("cqg.rtd", ,"ContractData",R9, "Ask",, "T")</f>
        <v>0.2</v>
      </c>
      <c r="AF9" s="12">
        <f>RTD("cqg.rtd", ,"ContractData",R9, "MT_LastAskVolume",, "T")</f>
        <v>10</v>
      </c>
    </row>
    <row r="10" spans="2:32" x14ac:dyDescent="0.25">
      <c r="B10" s="53" t="str">
        <f>Sheet3!L6</f>
        <v>C.US.CLEQ1410300</v>
      </c>
      <c r="C10" s="52"/>
      <c r="D10" s="52"/>
      <c r="E10" s="41">
        <f>Sheet3!M6</f>
        <v>41836.395833333336</v>
      </c>
      <c r="F10" s="41"/>
      <c r="G10" s="43">
        <f>RTD("cqg.rtd", ,"ContractData", B10, "VolumeLastTrade",, "T")</f>
        <v>7</v>
      </c>
      <c r="H10" s="43"/>
      <c r="I10" s="42">
        <f>RTD("cqg.rtd", ,"ContractData", B10, "LastTrade",, "T")</f>
        <v>0.03</v>
      </c>
      <c r="J10" s="42"/>
      <c r="K10" s="43">
        <f>RTD("cqg.rtd", ,"ContractData", B10, "T_CVol",, "T")</f>
        <v>205</v>
      </c>
      <c r="L10" s="43"/>
      <c r="M10" s="9">
        <f>RTD("cqg.rtd", ,"ContractData",B10, "MT_LastBidVolume",, "T")</f>
        <v>214</v>
      </c>
      <c r="N10" s="13">
        <f>RTD("cqg.rtd", ,"ContractData",B10, "Bid",, "T")</f>
        <v>0.02</v>
      </c>
      <c r="O10" s="15">
        <f>RTD("cqg.rtd", ,"ContractData",B10, "Ask",, "T")</f>
        <v>0.06</v>
      </c>
      <c r="P10" s="10">
        <f>RTD("cqg.rtd", ,"ContractData",B10, "MT_LastAskVolume",, "T")</f>
        <v>37</v>
      </c>
      <c r="Q10" s="11"/>
      <c r="R10" s="52" t="str">
        <f>Sheet4!L6</f>
        <v>P.US.CLEU149250</v>
      </c>
      <c r="S10" s="52"/>
      <c r="T10" s="52"/>
      <c r="U10" s="41">
        <f>Sheet4!M6</f>
        <v>41836.395833333336</v>
      </c>
      <c r="V10" s="41"/>
      <c r="W10" s="43">
        <f>RTD("cqg.rtd", ,"ContractData", R10, "VolumeLastTrade",, "T")</f>
        <v>1</v>
      </c>
      <c r="X10" s="43"/>
      <c r="Y10" s="42">
        <f>RTD("cqg.rtd", ,"ContractData", R10, "LastTrade",, "T")</f>
        <v>0.16</v>
      </c>
      <c r="Z10" s="42"/>
      <c r="AA10" s="43">
        <f>RTD("cqg.rtd", ,"ContractData", R10, "T_CVol",, "T")</f>
        <v>122</v>
      </c>
      <c r="AB10" s="43"/>
      <c r="AC10" s="9">
        <f>RTD("cqg.rtd", ,"ContractData",R10, "MT_LastBidVolume",, "T")</f>
        <v>1</v>
      </c>
      <c r="AD10" s="13">
        <f>RTD("cqg.rtd", ,"ContractData",R10, "Bid",, "T")</f>
        <v>0.13</v>
      </c>
      <c r="AE10" s="15">
        <f>RTD("cqg.rtd", ,"ContractData",R10, "Ask",, "T")</f>
        <v>0.2</v>
      </c>
      <c r="AF10" s="12">
        <f>RTD("cqg.rtd", ,"ContractData",R10, "MT_LastAskVolume",, "T")</f>
        <v>250</v>
      </c>
    </row>
    <row r="11" spans="2:32" x14ac:dyDescent="0.25">
      <c r="B11" s="39" t="str">
        <f>Sheet3!L7</f>
        <v>P.US.CLEQ149950</v>
      </c>
      <c r="C11" s="40"/>
      <c r="D11" s="40"/>
      <c r="E11" s="41">
        <f>Sheet3!M7</f>
        <v>41836.395833333336</v>
      </c>
      <c r="F11" s="41"/>
      <c r="G11" s="43">
        <f>RTD("cqg.rtd", ,"ContractData", B11, "VolumeLastTrade",, "T")</f>
        <v>1</v>
      </c>
      <c r="H11" s="43"/>
      <c r="I11" s="42">
        <f>RTD("cqg.rtd", ,"ContractData", B11, "LastTrade",, "T")</f>
        <v>7.0000000000000007E-2</v>
      </c>
      <c r="J11" s="42"/>
      <c r="K11" s="43">
        <f>RTD("cqg.rtd", ,"ContractData", B11, "T_CVol",, "T")</f>
        <v>615</v>
      </c>
      <c r="L11" s="43"/>
      <c r="M11" s="9">
        <f>RTD("cqg.rtd", ,"ContractData",B11, "MT_LastBidVolume",, "T")</f>
        <v>4</v>
      </c>
      <c r="N11" s="16">
        <f>RTD("cqg.rtd", ,"ContractData",B11, "Bid",, "T")</f>
        <v>0.04</v>
      </c>
      <c r="O11" s="14">
        <f>RTD("cqg.rtd", ,"ContractData",B11, "Ask",, "T")</f>
        <v>0.16</v>
      </c>
      <c r="P11" s="10">
        <f>RTD("cqg.rtd", ,"ContractData",B11, "MT_LastAskVolume",, "T")</f>
        <v>1</v>
      </c>
      <c r="Q11" s="11"/>
      <c r="R11" s="40" t="str">
        <f>Sheet4!L7</f>
        <v>P.US.CLEU149300</v>
      </c>
      <c r="S11" s="40"/>
      <c r="T11" s="40"/>
      <c r="U11" s="41">
        <f>Sheet4!M7</f>
        <v>41836.395833333336</v>
      </c>
      <c r="V11" s="41"/>
      <c r="W11" s="43">
        <f>RTD("cqg.rtd", ,"ContractData", R11, "VolumeLastTrade",, "T")</f>
        <v>1</v>
      </c>
      <c r="X11" s="43"/>
      <c r="Y11" s="42">
        <f>RTD("cqg.rtd", ,"ContractData", R11, "LastTrade",, "T")</f>
        <v>0.18</v>
      </c>
      <c r="Z11" s="42"/>
      <c r="AA11" s="43">
        <f>RTD("cqg.rtd", ,"ContractData", R11, "T_CVol",, "T")</f>
        <v>495</v>
      </c>
      <c r="AB11" s="43"/>
      <c r="AC11" s="9">
        <f>RTD("cqg.rtd", ,"ContractData",R11, "MT_LastBidVolume",, "T")</f>
        <v>1</v>
      </c>
      <c r="AD11" s="16">
        <f>RTD("cqg.rtd", ,"ContractData",R11, "Bid",, "T")</f>
        <v>0.14000000000000001</v>
      </c>
      <c r="AE11" s="14">
        <f>RTD("cqg.rtd", ,"ContractData",R11, "Ask",, "T")</f>
        <v>0.18</v>
      </c>
      <c r="AF11" s="12">
        <f>RTD("cqg.rtd", ,"ContractData",R11, "MT_LastAskVolume",, "T")</f>
        <v>5</v>
      </c>
    </row>
    <row r="12" spans="2:32" x14ac:dyDescent="0.25">
      <c r="B12" s="53" t="str">
        <f>Sheet3!L8</f>
        <v>P.US.CLEQ1410000</v>
      </c>
      <c r="C12" s="52"/>
      <c r="D12" s="52"/>
      <c r="E12" s="41">
        <f>Sheet3!M8</f>
        <v>41836.395833333336</v>
      </c>
      <c r="F12" s="41"/>
      <c r="G12" s="43">
        <f>RTD("cqg.rtd", ,"ContractData", B12, "VolumeLastTrade",, "T")</f>
        <v>5</v>
      </c>
      <c r="H12" s="43"/>
      <c r="I12" s="42">
        <f>RTD("cqg.rtd", ,"ContractData", B12, "LastTrade",, "T")</f>
        <v>0.14000000000000001</v>
      </c>
      <c r="J12" s="42"/>
      <c r="K12" s="43">
        <f>RTD("cqg.rtd", ,"ContractData", B12, "T_CVol",, "T")</f>
        <v>1218</v>
      </c>
      <c r="L12" s="43"/>
      <c r="M12" s="9">
        <f>RTD("cqg.rtd", ,"ContractData",B12, "MT_LastBidVolume",, "T")</f>
        <v>20</v>
      </c>
      <c r="N12" s="13">
        <f>RTD("cqg.rtd", ,"ContractData",B12, "Bid",, "T")</f>
        <v>0.11</v>
      </c>
      <c r="O12" s="15">
        <f>RTD("cqg.rtd", ,"ContractData",B12, "Ask",, "T")</f>
        <v>0.18</v>
      </c>
      <c r="P12" s="10">
        <f>RTD("cqg.rtd", ,"ContractData",B12, "MT_LastAskVolume",, "T")</f>
        <v>2</v>
      </c>
      <c r="Q12" s="11"/>
      <c r="R12" s="52" t="str">
        <f>Sheet4!L8</f>
        <v>P.US.CLEU149450</v>
      </c>
      <c r="S12" s="52"/>
      <c r="T12" s="52"/>
      <c r="U12" s="41">
        <f>Sheet4!M8</f>
        <v>41836.395833333336</v>
      </c>
      <c r="V12" s="41"/>
      <c r="W12" s="43">
        <f>RTD("cqg.rtd", ,"ContractData", R12, "VolumeLastTrade",, "T")</f>
        <v>1</v>
      </c>
      <c r="X12" s="43"/>
      <c r="Y12" s="42">
        <f>RTD("cqg.rtd", ,"ContractData", R12, "LastTrade",, "T")</f>
        <v>0.28000000000000003</v>
      </c>
      <c r="Z12" s="42"/>
      <c r="AA12" s="43">
        <f>RTD("cqg.rtd", ,"ContractData", R12, "T_CVol",, "T")</f>
        <v>25</v>
      </c>
      <c r="AB12" s="43"/>
      <c r="AC12" s="9">
        <f>RTD("cqg.rtd", ,"ContractData",R12, "MT_LastBidVolume",, "T")</f>
        <v>1</v>
      </c>
      <c r="AD12" s="13">
        <f>RTD("cqg.rtd", ,"ContractData",R12, "Bid",, "T")</f>
        <v>0.25</v>
      </c>
      <c r="AE12" s="15">
        <f>RTD("cqg.rtd", ,"ContractData",R12, "Ask",, "T")</f>
        <v>0.46</v>
      </c>
      <c r="AF12" s="12">
        <f>RTD("cqg.rtd", ,"ContractData",R12, "MT_LastAskVolume",, "T")</f>
        <v>5</v>
      </c>
    </row>
    <row r="13" spans="2:32" x14ac:dyDescent="0.25">
      <c r="B13" s="39" t="str">
        <f>Sheet3!L9</f>
        <v>P.US.CLEQ1410100</v>
      </c>
      <c r="C13" s="40"/>
      <c r="D13" s="40"/>
      <c r="E13" s="41">
        <f>Sheet3!M9</f>
        <v>41836.395833333336</v>
      </c>
      <c r="F13" s="41"/>
      <c r="G13" s="43">
        <f>RTD("cqg.rtd", ,"ContractData", B13, "VolumeLastTrade",, "T")</f>
        <v>1</v>
      </c>
      <c r="H13" s="43"/>
      <c r="I13" s="42">
        <f>RTD("cqg.rtd", ,"ContractData", B13, "LastTrade",, "T")</f>
        <v>0.45</v>
      </c>
      <c r="J13" s="42"/>
      <c r="K13" s="43">
        <f>RTD("cqg.rtd", ,"ContractData", B13, "T_CVol",, "T")</f>
        <v>613</v>
      </c>
      <c r="L13" s="43"/>
      <c r="M13" s="9">
        <f>RTD("cqg.rtd", ,"ContractData",B13, "MT_LastBidVolume",, "T")</f>
        <v>1</v>
      </c>
      <c r="N13" s="16">
        <f>RTD("cqg.rtd", ,"ContractData",B13, "Bid",, "T")</f>
        <v>0.3</v>
      </c>
      <c r="O13" s="14">
        <f>RTD("cqg.rtd", ,"ContractData",B13, "Ask",, "T")</f>
        <v>0.70000000000000007</v>
      </c>
      <c r="P13" s="10">
        <f>RTD("cqg.rtd", ,"ContractData",B13, "MT_LastAskVolume",, "T")</f>
        <v>4</v>
      </c>
      <c r="Q13" s="11"/>
      <c r="R13" s="40" t="str">
        <f>Sheet4!L9</f>
        <v>P.US.CLEU149750</v>
      </c>
      <c r="S13" s="40"/>
      <c r="T13" s="40"/>
      <c r="U13" s="41">
        <f>Sheet4!M9</f>
        <v>41836.395833333336</v>
      </c>
      <c r="V13" s="41"/>
      <c r="W13" s="43">
        <f>RTD("cqg.rtd", ,"ContractData", R13, "VolumeLastTrade",, "T")</f>
        <v>1</v>
      </c>
      <c r="X13" s="43"/>
      <c r="Y13" s="42">
        <f>RTD("cqg.rtd", ,"ContractData", R13, "LastTrade",, "T")</f>
        <v>0.72</v>
      </c>
      <c r="Z13" s="42"/>
      <c r="AA13" s="43">
        <f>RTD("cqg.rtd", ,"ContractData", R13, "T_CVol",, "T")</f>
        <v>96</v>
      </c>
      <c r="AB13" s="43"/>
      <c r="AC13" s="9">
        <f>RTD("cqg.rtd", ,"ContractData",R13, "MT_LastBidVolume",, "T")</f>
        <v>5</v>
      </c>
      <c r="AD13" s="16">
        <f>RTD("cqg.rtd", ,"ContractData",R13, "Bid",, "T")</f>
        <v>0.51</v>
      </c>
      <c r="AE13" s="14">
        <f>RTD("cqg.rtd", ,"ContractData",R13, "Ask",, "T")</f>
        <v>0.94000000000000006</v>
      </c>
      <c r="AF13" s="12">
        <f>RTD("cqg.rtd", ,"ContractData",R13, "MT_LastAskVolume",, "T")</f>
        <v>5</v>
      </c>
    </row>
    <row r="14" spans="2:32" x14ac:dyDescent="0.25">
      <c r="B14" s="53" t="str">
        <f>Sheet3!L10</f>
        <v>P.US.CLEQ1410200</v>
      </c>
      <c r="C14" s="52"/>
      <c r="D14" s="52"/>
      <c r="E14" s="41">
        <f>Sheet3!M10</f>
        <v>41836.395833333336</v>
      </c>
      <c r="F14" s="41"/>
      <c r="G14" s="43">
        <f>RTD("cqg.rtd", ,"ContractData", B14, "VolumeLastTrade",, "T")</f>
        <v>2</v>
      </c>
      <c r="H14" s="43"/>
      <c r="I14" s="42">
        <f>RTD("cqg.rtd", ,"ContractData", B14, "LastTrade",, "T")</f>
        <v>1.3</v>
      </c>
      <c r="J14" s="42"/>
      <c r="K14" s="43">
        <f>RTD("cqg.rtd", ,"ContractData", B14, "T_CVol",, "T")</f>
        <v>57</v>
      </c>
      <c r="L14" s="43"/>
      <c r="M14" s="9">
        <f>RTD("cqg.rtd", ,"ContractData",B14, "MT_LastBidVolume",, "T")</f>
        <v>1</v>
      </c>
      <c r="N14" s="13">
        <f>RTD("cqg.rtd", ,"ContractData",B14, "Bid",, "T")</f>
        <v>0.21</v>
      </c>
      <c r="O14" s="15">
        <f>RTD("cqg.rtd", ,"ContractData",B14, "Ask",, "T")</f>
        <v>4.8600000000000003</v>
      </c>
      <c r="P14" s="10">
        <f>RTD("cqg.rtd", ,"ContractData",B14, "MT_LastAskVolume",, "T")</f>
        <v>5</v>
      </c>
      <c r="Q14" s="11"/>
      <c r="R14" s="52" t="str">
        <f>Sheet4!L10</f>
        <v>C.US.CLEU149900</v>
      </c>
      <c r="S14" s="52"/>
      <c r="T14" s="52"/>
      <c r="U14" s="41">
        <f>Sheet4!M10</f>
        <v>41836.395138888889</v>
      </c>
      <c r="V14" s="41"/>
      <c r="W14" s="43">
        <f>RTD("cqg.rtd", ,"ContractData", R14, "VolumeLastTrade",, "T")</f>
        <v>1</v>
      </c>
      <c r="X14" s="43"/>
      <c r="Y14" s="42">
        <f>RTD("cqg.rtd", ,"ContractData", R14, "LastTrade",, "T")</f>
        <v>2.41</v>
      </c>
      <c r="Z14" s="42"/>
      <c r="AA14" s="43">
        <f>RTD("cqg.rtd", ,"ContractData", R14, "T_CVol",, "T")</f>
        <v>12</v>
      </c>
      <c r="AB14" s="43"/>
      <c r="AC14" s="9">
        <f>RTD("cqg.rtd", ,"ContractData",R14, "MT_LastBidVolume",, "T")</f>
        <v>12</v>
      </c>
      <c r="AD14" s="13">
        <f>RTD("cqg.rtd", ,"ContractData",R14, "Bid",, "T")</f>
        <v>2.4</v>
      </c>
      <c r="AE14" s="15">
        <f>RTD("cqg.rtd", ,"ContractData",R14, "Ask",, "T")</f>
        <v>5.03</v>
      </c>
      <c r="AF14" s="12">
        <f>RTD("cqg.rtd", ,"ContractData",R14, "MT_LastAskVolume",, "T")</f>
        <v>5</v>
      </c>
    </row>
    <row r="15" spans="2:32" x14ac:dyDescent="0.25">
      <c r="B15" s="39" t="str">
        <f>Sheet3!L11</f>
        <v>P.US.CLEQ1410050</v>
      </c>
      <c r="C15" s="40"/>
      <c r="D15" s="40"/>
      <c r="E15" s="41">
        <f>Sheet3!M11</f>
        <v>41836.395138888889</v>
      </c>
      <c r="F15" s="41"/>
      <c r="G15" s="43">
        <f>RTD("cqg.rtd", ,"ContractData", B15, "VolumeLastTrade",, "T")</f>
        <v>25</v>
      </c>
      <c r="H15" s="43"/>
      <c r="I15" s="42">
        <f>RTD("cqg.rtd", ,"ContractData", B15, "LastTrade",, "T")</f>
        <v>0.39</v>
      </c>
      <c r="J15" s="42"/>
      <c r="K15" s="43">
        <f>RTD("cqg.rtd", ,"ContractData", B15, "T_CVol",, "T")</f>
        <v>820</v>
      </c>
      <c r="L15" s="43"/>
      <c r="M15" s="9">
        <f>RTD("cqg.rtd", ,"ContractData",B15, "MT_LastBidVolume",, "T")</f>
        <v>0</v>
      </c>
      <c r="N15" s="16" t="str">
        <f>RTD("cqg.rtd", ,"ContractData",B15, "Bid",, "T")</f>
        <v/>
      </c>
      <c r="O15" s="14">
        <f>RTD("cqg.rtd", ,"ContractData",B15, "Ask",, "T")</f>
        <v>0.5</v>
      </c>
      <c r="P15" s="10">
        <f>RTD("cqg.rtd", ,"ContractData",B15, "MT_LastAskVolume",, "T")</f>
        <v>1</v>
      </c>
      <c r="Q15" s="11"/>
      <c r="R15" s="40" t="str">
        <f>Sheet4!L11</f>
        <v>C.US.CLEU1410200</v>
      </c>
      <c r="S15" s="40"/>
      <c r="T15" s="40"/>
      <c r="U15" s="41">
        <f>Sheet4!M11</f>
        <v>41836.395138888889</v>
      </c>
      <c r="V15" s="41"/>
      <c r="W15" s="43">
        <f>RTD("cqg.rtd", ,"ContractData", R15, "VolumeLastTrade",, "T")</f>
        <v>4</v>
      </c>
      <c r="X15" s="43"/>
      <c r="Y15" s="42">
        <f>RTD("cqg.rtd", ,"ContractData", R15, "LastTrade",, "T")</f>
        <v>1.01</v>
      </c>
      <c r="Z15" s="42"/>
      <c r="AA15" s="43">
        <f>RTD("cqg.rtd", ,"ContractData", R15, "T_CVol",, "T")</f>
        <v>500</v>
      </c>
      <c r="AB15" s="43"/>
      <c r="AC15" s="9">
        <f>RTD("cqg.rtd", ,"ContractData",R15, "MT_LastBidVolume",, "T")</f>
        <v>5</v>
      </c>
      <c r="AD15" s="16">
        <f>RTD("cqg.rtd", ,"ContractData",R15, "Bid",, "T")</f>
        <v>0.75</v>
      </c>
      <c r="AE15" s="14">
        <f>RTD("cqg.rtd", ,"ContractData",R15, "Ask",, "T")</f>
        <v>1.44</v>
      </c>
      <c r="AF15" s="12">
        <f>RTD("cqg.rtd", ,"ContractData",R15, "MT_LastAskVolume",, "T")</f>
        <v>5</v>
      </c>
    </row>
    <row r="16" spans="2:32" x14ac:dyDescent="0.25">
      <c r="B16" s="53" t="str">
        <f>Sheet3!L12</f>
        <v>C.US.CLEQ1410100</v>
      </c>
      <c r="C16" s="52"/>
      <c r="D16" s="52"/>
      <c r="E16" s="41">
        <f>Sheet3!M12</f>
        <v>41836.394444444442</v>
      </c>
      <c r="F16" s="41"/>
      <c r="G16" s="43">
        <f>RTD("cqg.rtd", ,"ContractData", B16, "VolumeLastTrade",, "T")</f>
        <v>1</v>
      </c>
      <c r="H16" s="43"/>
      <c r="I16" s="42">
        <f>RTD("cqg.rtd", ,"ContractData", B16, "LastTrade",, "T")</f>
        <v>0.32</v>
      </c>
      <c r="J16" s="42"/>
      <c r="K16" s="43">
        <f>RTD("cqg.rtd", ,"ContractData", B16, "T_CVol",, "T")</f>
        <v>1400</v>
      </c>
      <c r="L16" s="43"/>
      <c r="M16" s="9">
        <f>RTD("cqg.rtd", ,"ContractData",B16, "MT_LastBidVolume",, "T")</f>
        <v>1</v>
      </c>
      <c r="N16" s="13">
        <f>RTD("cqg.rtd", ,"ContractData",B16, "Bid",, "T")</f>
        <v>0.17</v>
      </c>
      <c r="O16" s="15">
        <f>RTD("cqg.rtd", ,"ContractData",B16, "Ask",, "T")</f>
        <v>0.49</v>
      </c>
      <c r="P16" s="10">
        <f>RTD("cqg.rtd", ,"ContractData",B16, "MT_LastAskVolume",, "T")</f>
        <v>1</v>
      </c>
      <c r="Q16" s="11"/>
      <c r="R16" s="52" t="str">
        <f>Sheet4!L12</f>
        <v>P.US.CLEU149800</v>
      </c>
      <c r="S16" s="52"/>
      <c r="T16" s="52"/>
      <c r="U16" s="41">
        <f>Sheet4!M12</f>
        <v>41836.395138888889</v>
      </c>
      <c r="V16" s="41"/>
      <c r="W16" s="43">
        <f>RTD("cqg.rtd", ,"ContractData", R16, "VolumeLastTrade",, "T")</f>
        <v>1</v>
      </c>
      <c r="X16" s="43"/>
      <c r="Y16" s="42">
        <f>RTD("cqg.rtd", ,"ContractData", R16, "LastTrade",, "T")</f>
        <v>0.95000000000000007</v>
      </c>
      <c r="Z16" s="42"/>
      <c r="AA16" s="43">
        <f>RTD("cqg.rtd", ,"ContractData", R16, "T_CVol",, "T")</f>
        <v>677</v>
      </c>
      <c r="AB16" s="43"/>
      <c r="AC16" s="9">
        <f>RTD("cqg.rtd", ,"ContractData",R16, "MT_LastBidVolume",, "T")</f>
        <v>16</v>
      </c>
      <c r="AD16" s="13">
        <f>RTD("cqg.rtd", ,"ContractData",R16, "Bid",, "T")</f>
        <v>0.57999999999999996</v>
      </c>
      <c r="AE16" s="15">
        <f>RTD("cqg.rtd", ,"ContractData",R16, "Ask",, "T")</f>
        <v>1.07</v>
      </c>
      <c r="AF16" s="12">
        <f>RTD("cqg.rtd", ,"ContractData",R16, "MT_LastAskVolume",, "T")</f>
        <v>2</v>
      </c>
    </row>
    <row r="17" spans="2:32" x14ac:dyDescent="0.25">
      <c r="B17" s="39" t="str">
        <f>Sheet3!L13</f>
        <v>P.US.CLEQ1410300</v>
      </c>
      <c r="C17" s="40"/>
      <c r="D17" s="40"/>
      <c r="E17" s="41">
        <f>Sheet3!M13</f>
        <v>41836.393750000003</v>
      </c>
      <c r="F17" s="41"/>
      <c r="G17" s="43">
        <f>RTD("cqg.rtd", ,"ContractData", B17, "VolumeLastTrade",, "T")</f>
        <v>1</v>
      </c>
      <c r="H17" s="43"/>
      <c r="I17" s="42">
        <f>RTD("cqg.rtd", ,"ContractData", B17, "LastTrade",, "T")</f>
        <v>2.31</v>
      </c>
      <c r="J17" s="42"/>
      <c r="K17" s="43">
        <f>RTD("cqg.rtd", ,"ContractData", B17, "T_CVol",, "T")</f>
        <v>23</v>
      </c>
      <c r="L17" s="43"/>
      <c r="M17" s="9">
        <f>RTD("cqg.rtd", ,"ContractData",B17, "MT_LastBidVolume",, "T")</f>
        <v>1</v>
      </c>
      <c r="N17" s="13">
        <f>RTD("cqg.rtd", ,"ContractData",B17, "Bid",, "T")</f>
        <v>0.70000000000000007</v>
      </c>
      <c r="O17" s="15">
        <f>RTD("cqg.rtd", ,"ContractData",B17, "Ask",, "T")</f>
        <v>4.8600000000000003</v>
      </c>
      <c r="P17" s="10">
        <f>RTD("cqg.rtd", ,"ContractData",B17, "MT_LastAskVolume",, "T")</f>
        <v>5</v>
      </c>
      <c r="Q17" s="11"/>
      <c r="R17" s="40" t="str">
        <f>Sheet4!L13</f>
        <v>P.US.CLEU1410200</v>
      </c>
      <c r="S17" s="40"/>
      <c r="T17" s="40"/>
      <c r="U17" s="41">
        <f>Sheet4!M13</f>
        <v>41836.395138888889</v>
      </c>
      <c r="V17" s="41"/>
      <c r="W17" s="43">
        <f>RTD("cqg.rtd", ,"ContractData", R17, "VolumeLastTrade",, "T")</f>
        <v>1</v>
      </c>
      <c r="X17" s="43"/>
      <c r="Y17" s="42">
        <f>RTD("cqg.rtd", ,"ContractData", R17, "LastTrade",, "T")</f>
        <v>2.84</v>
      </c>
      <c r="Z17" s="42"/>
      <c r="AA17" s="43">
        <f>RTD("cqg.rtd", ,"ContractData", R17, "T_CVol",, "T")</f>
        <v>104</v>
      </c>
      <c r="AB17" s="43"/>
      <c r="AC17" s="9">
        <f>RTD("cqg.rtd", ,"ContractData",R17, "MT_LastBidVolume",, "T")</f>
        <v>15</v>
      </c>
      <c r="AD17" s="16">
        <f>RTD("cqg.rtd", ,"ContractData",R17, "Bid",, "T")</f>
        <v>2.2000000000000002</v>
      </c>
      <c r="AE17" s="14">
        <f>RTD("cqg.rtd", ,"ContractData",R17, "Ask",, "T")</f>
        <v>5.03</v>
      </c>
      <c r="AF17" s="12">
        <f>RTD("cqg.rtd", ,"ContractData",R17, "MT_LastAskVolume",, "T")</f>
        <v>5</v>
      </c>
    </row>
    <row r="18" spans="2:32" x14ac:dyDescent="0.25">
      <c r="B18" s="53" t="str">
        <f>Sheet3!L14</f>
        <v>C.US.CLEQ1410550</v>
      </c>
      <c r="C18" s="52"/>
      <c r="D18" s="52"/>
      <c r="E18" s="41">
        <f>Sheet3!M14</f>
        <v>41836.390972222223</v>
      </c>
      <c r="F18" s="41"/>
      <c r="G18" s="43">
        <f>RTD("cqg.rtd", ,"ContractData", B18, "VolumeLastTrade",, "T")</f>
        <v>11</v>
      </c>
      <c r="H18" s="43"/>
      <c r="I18" s="42">
        <f>RTD("cqg.rtd", ,"ContractData", B18, "LastTrade",, "T")</f>
        <v>0.01</v>
      </c>
      <c r="J18" s="42"/>
      <c r="K18" s="43">
        <f>RTD("cqg.rtd", ,"ContractData", B18, "T_CVol",, "T")</f>
        <v>21</v>
      </c>
      <c r="L18" s="43"/>
      <c r="M18" s="9">
        <f>RTD("cqg.rtd", ,"ContractData",B18, "MT_LastBidVolume",, "T")</f>
        <v>0</v>
      </c>
      <c r="N18" s="16" t="str">
        <f>RTD("cqg.rtd", ,"ContractData",B18, "Bid",, "T")</f>
        <v/>
      </c>
      <c r="O18" s="14">
        <f>RTD("cqg.rtd", ,"ContractData",B18, "Ask",, "T")</f>
        <v>0.18</v>
      </c>
      <c r="P18" s="10">
        <f>RTD("cqg.rtd", ,"ContractData",B18, "MT_LastAskVolume",, "T")</f>
        <v>5</v>
      </c>
      <c r="Q18" s="11"/>
      <c r="R18" s="52" t="str">
        <f>Sheet4!L14</f>
        <v>P.US.CLEU149900</v>
      </c>
      <c r="S18" s="52"/>
      <c r="T18" s="52"/>
      <c r="U18" s="41">
        <f>Sheet4!M14</f>
        <v>41836.393750000003</v>
      </c>
      <c r="V18" s="41"/>
      <c r="W18" s="43">
        <f>RTD("cqg.rtd", ,"ContractData", R18, "VolumeLastTrade",, "T")</f>
        <v>1</v>
      </c>
      <c r="X18" s="43"/>
      <c r="Y18" s="42">
        <f>RTD("cqg.rtd", ,"ContractData", R18, "LastTrade",, "T")</f>
        <v>1.25</v>
      </c>
      <c r="Z18" s="42"/>
      <c r="AA18" s="43">
        <f>RTD("cqg.rtd", ,"ContractData", R18, "T_CVol",, "T")</f>
        <v>924</v>
      </c>
      <c r="AB18" s="43"/>
      <c r="AC18" s="9">
        <f>RTD("cqg.rtd", ,"ContractData",R18, "MT_LastBidVolume",, "T")</f>
        <v>5</v>
      </c>
      <c r="AD18" s="13">
        <f>RTD("cqg.rtd", ,"ContractData",R18, "Bid",, "T")</f>
        <v>0.75</v>
      </c>
      <c r="AE18" s="15">
        <f>RTD("cqg.rtd", ,"ContractData",R18, "Ask",, "T")</f>
        <v>1.58</v>
      </c>
      <c r="AF18" s="12">
        <f>RTD("cqg.rtd", ,"ContractData",R18, "MT_LastAskVolume",, "T")</f>
        <v>5</v>
      </c>
    </row>
    <row r="19" spans="2:32" x14ac:dyDescent="0.25">
      <c r="B19" s="39" t="str">
        <f>Sheet3!L15</f>
        <v>P.US.CLEQ1410400</v>
      </c>
      <c r="C19" s="40"/>
      <c r="D19" s="40"/>
      <c r="E19" s="41">
        <f>Sheet3!M15</f>
        <v>41836.390972222223</v>
      </c>
      <c r="F19" s="41"/>
      <c r="G19" s="43">
        <f>RTD("cqg.rtd", ,"ContractData", B19, "VolumeLastTrade",, "T")</f>
        <v>2</v>
      </c>
      <c r="H19" s="43"/>
      <c r="I19" s="42">
        <f>RTD("cqg.rtd", ,"ContractData", B19, "LastTrade",, "T")</f>
        <v>3.3200000000000003</v>
      </c>
      <c r="J19" s="42"/>
      <c r="K19" s="43">
        <f>RTD("cqg.rtd", ,"ContractData", B19, "T_CVol",, "T")</f>
        <v>10</v>
      </c>
      <c r="L19" s="43"/>
      <c r="M19" s="9">
        <f>RTD("cqg.rtd", ,"ContractData",B19, "MT_LastBidVolume",, "T")</f>
        <v>1</v>
      </c>
      <c r="N19" s="13">
        <f>RTD("cqg.rtd", ,"ContractData",B19, "Bid",, "T")</f>
        <v>2.93</v>
      </c>
      <c r="O19" s="15">
        <f>RTD("cqg.rtd", ,"ContractData",B19, "Ask",, "T")</f>
        <v>5.43</v>
      </c>
      <c r="P19" s="10">
        <f>RTD("cqg.rtd", ,"ContractData",B19, "MT_LastAskVolume",, "T")</f>
        <v>5</v>
      </c>
      <c r="Q19" s="11"/>
      <c r="R19" s="40" t="str">
        <f>Sheet4!L15</f>
        <v>P.US.CLEU149700</v>
      </c>
      <c r="S19" s="40"/>
      <c r="T19" s="40"/>
      <c r="U19" s="41">
        <f>Sheet4!M15</f>
        <v>41836.393055555556</v>
      </c>
      <c r="V19" s="41"/>
      <c r="W19" s="43">
        <f>RTD("cqg.rtd", ,"ContractData", R19, "VolumeLastTrade",, "T")</f>
        <v>1</v>
      </c>
      <c r="X19" s="43"/>
      <c r="Y19" s="42">
        <f>RTD("cqg.rtd", ,"ContractData", R19, "LastTrade",, "T")</f>
        <v>0.67</v>
      </c>
      <c r="Z19" s="42"/>
      <c r="AA19" s="43">
        <f>RTD("cqg.rtd", ,"ContractData", R19, "T_CVol",, "T")</f>
        <v>382</v>
      </c>
      <c r="AB19" s="43"/>
      <c r="AC19" s="9">
        <f>RTD("cqg.rtd", ,"ContractData",R19, "MT_LastBidVolume",, "T")</f>
        <v>5</v>
      </c>
      <c r="AD19" s="16">
        <f>RTD("cqg.rtd", ,"ContractData",R19, "Bid",, "T")</f>
        <v>0.43</v>
      </c>
      <c r="AE19" s="14">
        <f>RTD("cqg.rtd", ,"ContractData",R19, "Ask",, "T")</f>
        <v>0.8</v>
      </c>
      <c r="AF19" s="12">
        <f>RTD("cqg.rtd", ,"ContractData",R19, "MT_LastAskVolume",, "T")</f>
        <v>1</v>
      </c>
    </row>
    <row r="20" spans="2:32" x14ac:dyDescent="0.25">
      <c r="B20" s="53" t="str">
        <f>Sheet3!L16</f>
        <v>P.US.CLEQ1410150</v>
      </c>
      <c r="C20" s="52"/>
      <c r="D20" s="52"/>
      <c r="E20" s="41">
        <f>Sheet3!M16</f>
        <v>41836.390277777777</v>
      </c>
      <c r="F20" s="41"/>
      <c r="G20" s="43">
        <f>RTD("cqg.rtd", ,"ContractData", B20, "VolumeLastTrade",, "T")</f>
        <v>1</v>
      </c>
      <c r="H20" s="43"/>
      <c r="I20" s="42">
        <f>RTD("cqg.rtd", ,"ContractData", B20, "LastTrade",, "T")</f>
        <v>0.96</v>
      </c>
      <c r="J20" s="42"/>
      <c r="K20" s="43">
        <f>RTD("cqg.rtd", ,"ContractData", B20, "T_CVol",, "T")</f>
        <v>10</v>
      </c>
      <c r="L20" s="43"/>
      <c r="M20" s="9">
        <f>RTD("cqg.rtd", ,"ContractData",B20, "MT_LastBidVolume",, "T")</f>
        <v>0</v>
      </c>
      <c r="N20" s="16" t="str">
        <f>RTD("cqg.rtd", ,"ContractData",B20, "Bid",, "T")</f>
        <v/>
      </c>
      <c r="O20" s="14">
        <f>RTD("cqg.rtd", ,"ContractData",B20, "Ask",, "T")</f>
        <v>4.79</v>
      </c>
      <c r="P20" s="10">
        <f>RTD("cqg.rtd", ,"ContractData",B20, "MT_LastAskVolume",, "T")</f>
        <v>4</v>
      </c>
      <c r="Q20" s="11"/>
      <c r="R20" s="52" t="str">
        <f>Sheet4!L16</f>
        <v>C.US.CLEU1410350</v>
      </c>
      <c r="S20" s="52"/>
      <c r="T20" s="52"/>
      <c r="U20" s="41">
        <f>Sheet4!M16</f>
        <v>41836.392361111109</v>
      </c>
      <c r="V20" s="41"/>
      <c r="W20" s="43">
        <f>RTD("cqg.rtd", ,"ContractData", R20, "VolumeLastTrade",, "T")</f>
        <v>1</v>
      </c>
      <c r="X20" s="43"/>
      <c r="Y20" s="42">
        <f>RTD("cqg.rtd", ,"ContractData", R20, "LastTrade",, "T")</f>
        <v>0.61</v>
      </c>
      <c r="Z20" s="42"/>
      <c r="AA20" s="43">
        <f>RTD("cqg.rtd", ,"ContractData", R20, "T_CVol",, "T")</f>
        <v>58</v>
      </c>
      <c r="AB20" s="43"/>
      <c r="AC20" s="9">
        <f>RTD("cqg.rtd", ,"ContractData",R20, "MT_LastBidVolume",, "T")</f>
        <v>5</v>
      </c>
      <c r="AD20" s="13">
        <f>RTD("cqg.rtd", ,"ContractData",R20, "Bid",, "T")</f>
        <v>0.48</v>
      </c>
      <c r="AE20" s="15">
        <f>RTD("cqg.rtd", ,"ContractData",R20, "Ask",, "T")</f>
        <v>0.86</v>
      </c>
      <c r="AF20" s="12">
        <f>RTD("cqg.rtd", ,"ContractData",R20, "MT_LastAskVolume",, "T")</f>
        <v>5</v>
      </c>
    </row>
    <row r="21" spans="2:32" x14ac:dyDescent="0.25">
      <c r="B21" s="39" t="str">
        <f>Sheet3!L17</f>
        <v>P.US.CLEQ1410450</v>
      </c>
      <c r="C21" s="40"/>
      <c r="D21" s="40"/>
      <c r="E21" s="41">
        <f>Sheet3!M17</f>
        <v>41836.390277777777</v>
      </c>
      <c r="F21" s="41"/>
      <c r="G21" s="43">
        <f>RTD("cqg.rtd", ,"ContractData", B21, "VolumeLastTrade",, "T")</f>
        <v>1</v>
      </c>
      <c r="H21" s="43"/>
      <c r="I21" s="42">
        <f>RTD("cqg.rtd", ,"ContractData", B21, "LastTrade",, "T")</f>
        <v>3.8200000000000003</v>
      </c>
      <c r="J21" s="42"/>
      <c r="K21" s="43">
        <f>RTD("cqg.rtd", ,"ContractData", B21, "T_CVol",, "T")</f>
        <v>6</v>
      </c>
      <c r="L21" s="43"/>
      <c r="M21" s="9">
        <f>RTD("cqg.rtd", ,"ContractData",B21, "MT_LastBidVolume",, "T")</f>
        <v>5</v>
      </c>
      <c r="N21" s="13">
        <f>RTD("cqg.rtd", ,"ContractData",B21, "Bid",, "T")</f>
        <v>1.22</v>
      </c>
      <c r="O21" s="15">
        <f>RTD("cqg.rtd", ,"ContractData",B21, "Ask",, "T")</f>
        <v>5.93</v>
      </c>
      <c r="P21" s="10">
        <f>RTD("cqg.rtd", ,"ContractData",B21, "MT_LastAskVolume",, "T")</f>
        <v>5</v>
      </c>
      <c r="Q21" s="11"/>
      <c r="R21" s="40" t="str">
        <f>Sheet4!L17</f>
        <v>P.US.CLEU149950</v>
      </c>
      <c r="S21" s="40"/>
      <c r="T21" s="40"/>
      <c r="U21" s="41">
        <f>Sheet4!M17</f>
        <v>41836.390277777777</v>
      </c>
      <c r="V21" s="41"/>
      <c r="W21" s="43">
        <f>RTD("cqg.rtd", ,"ContractData", R21, "VolumeLastTrade",, "T")</f>
        <v>1</v>
      </c>
      <c r="X21" s="43"/>
      <c r="Y21" s="42">
        <f>RTD("cqg.rtd", ,"ContractData", R21, "LastTrade",, "T")</f>
        <v>1.42</v>
      </c>
      <c r="Z21" s="42"/>
      <c r="AA21" s="43">
        <f>RTD("cqg.rtd", ,"ContractData", R21, "T_CVol",, "T")</f>
        <v>55</v>
      </c>
      <c r="AB21" s="43"/>
      <c r="AC21" s="9">
        <f>RTD("cqg.rtd", ,"ContractData",R21, "MT_LastBidVolume",, "T")</f>
        <v>5</v>
      </c>
      <c r="AD21" s="16">
        <f>RTD("cqg.rtd", ,"ContractData",R21, "Bid",, "T")</f>
        <v>0.77</v>
      </c>
      <c r="AE21" s="14">
        <f>RTD("cqg.rtd", ,"ContractData",R21, "Ask",, "T")</f>
        <v>1.94</v>
      </c>
      <c r="AF21" s="12">
        <f>RTD("cqg.rtd", ,"ContractData",R21, "MT_LastAskVolume",, "T")</f>
        <v>5</v>
      </c>
    </row>
    <row r="22" spans="2:32" x14ac:dyDescent="0.25">
      <c r="B22" s="53" t="str">
        <f>Sheet3!L18</f>
        <v>P.US.CLEQ1410600</v>
      </c>
      <c r="C22" s="52"/>
      <c r="D22" s="52"/>
      <c r="E22" s="41">
        <f>Sheet3!M18</f>
        <v>41836.390277777777</v>
      </c>
      <c r="F22" s="41"/>
      <c r="G22" s="43">
        <f>RTD("cqg.rtd", ,"ContractData", B22, "VolumeLastTrade",, "T")</f>
        <v>1</v>
      </c>
      <c r="H22" s="43"/>
      <c r="I22" s="42">
        <f>RTD("cqg.rtd", ,"ContractData", B22, "LastTrade",, "T")</f>
        <v>5.3</v>
      </c>
      <c r="J22" s="42"/>
      <c r="K22" s="43">
        <f>RTD("cqg.rtd", ,"ContractData", B22, "T_CVol",, "T")</f>
        <v>2</v>
      </c>
      <c r="L22" s="43"/>
      <c r="M22" s="9">
        <f>RTD("cqg.rtd", ,"ContractData",B22, "MT_LastBidVolume",, "T")</f>
        <v>1</v>
      </c>
      <c r="N22" s="16">
        <f>RTD("cqg.rtd", ,"ContractData",B22, "Bid",, "T")</f>
        <v>4.9000000000000004</v>
      </c>
      <c r="O22" s="14">
        <f>RTD("cqg.rtd", ,"ContractData",B22, "Ask",, "T")</f>
        <v>7.43</v>
      </c>
      <c r="P22" s="10">
        <f>RTD("cqg.rtd", ,"ContractData",B22, "MT_LastAskVolume",, "T")</f>
        <v>5</v>
      </c>
      <c r="Q22" s="11"/>
      <c r="R22" s="52" t="str">
        <f>Sheet4!L18</f>
        <v>P.US.CLEU1410050</v>
      </c>
      <c r="S22" s="52"/>
      <c r="T22" s="52"/>
      <c r="U22" s="41">
        <f>Sheet4!M18</f>
        <v>41836.390277777777</v>
      </c>
      <c r="V22" s="41"/>
      <c r="W22" s="43">
        <f>RTD("cqg.rtd", ,"ContractData", R22, "VolumeLastTrade",, "T")</f>
        <v>1</v>
      </c>
      <c r="X22" s="43"/>
      <c r="Y22" s="42">
        <f>RTD("cqg.rtd", ,"ContractData", R22, "LastTrade",, "T")</f>
        <v>1.8900000000000001</v>
      </c>
      <c r="Z22" s="42"/>
      <c r="AA22" s="43">
        <f>RTD("cqg.rtd", ,"ContractData", R22, "T_CVol",, "T")</f>
        <v>42</v>
      </c>
      <c r="AB22" s="43"/>
      <c r="AC22" s="9">
        <f>RTD("cqg.rtd", ,"ContractData",R22, "MT_LastBidVolume",, "T")</f>
        <v>4</v>
      </c>
      <c r="AD22" s="13">
        <f>RTD("cqg.rtd", ,"ContractData",R22, "Bid",, "T")</f>
        <v>1.5</v>
      </c>
      <c r="AE22" s="15">
        <f>RTD("cqg.rtd", ,"ContractData",R22, "Ask",, "T")</f>
        <v>2.62</v>
      </c>
      <c r="AF22" s="12">
        <f>RTD("cqg.rtd", ,"ContractData",R22, "MT_LastAskVolume",, "T")</f>
        <v>5</v>
      </c>
    </row>
    <row r="23" spans="2:32" x14ac:dyDescent="0.25">
      <c r="B23" s="39" t="str">
        <f>Sheet3!L19</f>
        <v>C.US.CLEQ1410050</v>
      </c>
      <c r="C23" s="40"/>
      <c r="D23" s="40"/>
      <c r="E23" s="41">
        <f>Sheet3!M19</f>
        <v>41836.38958333333</v>
      </c>
      <c r="F23" s="41"/>
      <c r="G23" s="43">
        <f>RTD("cqg.rtd", ,"ContractData", B23, "VolumeLastTrade",, "T")</f>
        <v>4</v>
      </c>
      <c r="H23" s="43"/>
      <c r="I23" s="42">
        <f>RTD("cqg.rtd", ,"ContractData", B23, "LastTrade",, "T")</f>
        <v>0.6</v>
      </c>
      <c r="J23" s="42"/>
      <c r="K23" s="43">
        <f>RTD("cqg.rtd", ,"ContractData", B23, "T_CVol",, "T")</f>
        <v>435</v>
      </c>
      <c r="L23" s="43"/>
      <c r="M23" s="9">
        <f>RTD("cqg.rtd", ,"ContractData",B23, "MT_LastBidVolume",, "T")</f>
        <v>1</v>
      </c>
      <c r="N23" s="13">
        <f>RTD("cqg.rtd", ,"ContractData",B23, "Bid",, "T")</f>
        <v>0.3</v>
      </c>
      <c r="O23" s="15">
        <f>RTD("cqg.rtd", ,"ContractData",B23, "Ask",, "T")</f>
        <v>4.88</v>
      </c>
      <c r="P23" s="10">
        <f>RTD("cqg.rtd", ,"ContractData",B23, "MT_LastAskVolume",, "T")</f>
        <v>5</v>
      </c>
      <c r="Q23" s="11"/>
      <c r="R23" s="40" t="str">
        <f>Sheet4!L19</f>
        <v>P.US.CLEU1410400</v>
      </c>
      <c r="S23" s="40"/>
      <c r="T23" s="40"/>
      <c r="U23" s="41">
        <f>Sheet4!M19</f>
        <v>41836.390277777777</v>
      </c>
      <c r="V23" s="41"/>
      <c r="W23" s="43">
        <f>RTD("cqg.rtd", ,"ContractData", R23, "VolumeLastTrade",, "T")</f>
        <v>1</v>
      </c>
      <c r="X23" s="43"/>
      <c r="Y23" s="42">
        <f>RTD("cqg.rtd", ,"ContractData", R23, "LastTrade",, "T")</f>
        <v>4.3</v>
      </c>
      <c r="Z23" s="42"/>
      <c r="AA23" s="43">
        <f>RTD("cqg.rtd", ,"ContractData", R23, "T_CVol",, "T")</f>
        <v>4</v>
      </c>
      <c r="AB23" s="43"/>
      <c r="AC23" s="9">
        <f>RTD("cqg.rtd", ,"ContractData",R23, "MT_LastBidVolume",, "T")</f>
        <v>5</v>
      </c>
      <c r="AD23" s="16">
        <f>RTD("cqg.rtd", ,"ContractData",R23, "Bid",, "T")</f>
        <v>1.7</v>
      </c>
      <c r="AE23" s="14">
        <f>RTD("cqg.rtd", ,"ContractData",R23, "Ask",, "T")</f>
        <v>6.43</v>
      </c>
      <c r="AF23" s="12">
        <f>RTD("cqg.rtd", ,"ContractData",R23, "MT_LastAskVolume",, "T")</f>
        <v>5</v>
      </c>
    </row>
    <row r="24" spans="2:32" x14ac:dyDescent="0.25">
      <c r="B24" s="53" t="str">
        <f>Sheet3!L20</f>
        <v>C.US.CLEQ1410500</v>
      </c>
      <c r="C24" s="52"/>
      <c r="D24" s="52"/>
      <c r="E24" s="41">
        <f>Sheet3!M20</f>
        <v>41836.388194444444</v>
      </c>
      <c r="F24" s="41"/>
      <c r="G24" s="43">
        <f>RTD("cqg.rtd", ,"ContractData", B24, "VolumeLastTrade",, "T")</f>
        <v>1</v>
      </c>
      <c r="H24" s="43"/>
      <c r="I24" s="42">
        <f>RTD("cqg.rtd", ,"ContractData", B24, "LastTrade",, "T")</f>
        <v>0.01</v>
      </c>
      <c r="J24" s="42"/>
      <c r="K24" s="43">
        <f>RTD("cqg.rtd", ,"ContractData", B24, "T_CVol",, "T")</f>
        <v>61</v>
      </c>
      <c r="L24" s="43"/>
      <c r="M24" s="9">
        <f>RTD("cqg.rtd", ,"ContractData",B24, "MT_LastBidVolume",, "T")</f>
        <v>6</v>
      </c>
      <c r="N24" s="16">
        <f>RTD("cqg.rtd", ,"ContractData",B24, "Bid",, "T")</f>
        <v>0.01</v>
      </c>
      <c r="O24" s="14">
        <f>RTD("cqg.rtd", ,"ContractData",B24, "Ask",, "T")</f>
        <v>0.02</v>
      </c>
      <c r="P24" s="10">
        <f>RTD("cqg.rtd", ,"ContractData",B24, "MT_LastAskVolume",, "T")</f>
        <v>245</v>
      </c>
      <c r="Q24" s="11"/>
      <c r="R24" s="52" t="str">
        <f>Sheet4!L20</f>
        <v>P.US.CLEU1410100</v>
      </c>
      <c r="S24" s="52"/>
      <c r="T24" s="52"/>
      <c r="U24" s="41">
        <f>Sheet4!M20</f>
        <v>41836.38958333333</v>
      </c>
      <c r="V24" s="41"/>
      <c r="W24" s="43">
        <f>RTD("cqg.rtd", ,"ContractData", R24, "VolumeLastTrade",, "T")</f>
        <v>1</v>
      </c>
      <c r="X24" s="43"/>
      <c r="Y24" s="42">
        <f>RTD("cqg.rtd", ,"ContractData", R24, "LastTrade",, "T")</f>
        <v>2.15</v>
      </c>
      <c r="Z24" s="42"/>
      <c r="AA24" s="43">
        <f>RTD("cqg.rtd", ,"ContractData", R24, "T_CVol",, "T")</f>
        <v>128</v>
      </c>
      <c r="AB24" s="43"/>
      <c r="AC24" s="9">
        <f>RTD("cqg.rtd", ,"ContractData",R24, "MT_LastBidVolume",, "T")</f>
        <v>5</v>
      </c>
      <c r="AD24" s="13">
        <f>RTD("cqg.rtd", ,"ContractData",R24, "Bid",, "T")</f>
        <v>0.94000000000000006</v>
      </c>
      <c r="AE24" s="15">
        <f>RTD("cqg.rtd", ,"ContractData",R24, "Ask",, "T")</f>
        <v>3.14</v>
      </c>
      <c r="AF24" s="12">
        <f>RTD("cqg.rtd", ,"ContractData",R24, "MT_LastAskVolume",, "T")</f>
        <v>5</v>
      </c>
    </row>
    <row r="25" spans="2:32" x14ac:dyDescent="0.25">
      <c r="B25" s="39" t="str">
        <f>Sheet3!L21</f>
        <v>P.US.CLEQ149900</v>
      </c>
      <c r="C25" s="40"/>
      <c r="D25" s="40"/>
      <c r="E25" s="41">
        <f>Sheet3!M21</f>
        <v>41836.388194444444</v>
      </c>
      <c r="F25" s="41"/>
      <c r="G25" s="43">
        <f>RTD("cqg.rtd", ,"ContractData", B25, "VolumeLastTrade",, "T")</f>
        <v>36</v>
      </c>
      <c r="H25" s="43"/>
      <c r="I25" s="42">
        <f>RTD("cqg.rtd", ,"ContractData", B25, "LastTrade",, "T")</f>
        <v>0.05</v>
      </c>
      <c r="J25" s="42"/>
      <c r="K25" s="43">
        <f>RTD("cqg.rtd", ,"ContractData", B25, "T_CVol",, "T")</f>
        <v>421</v>
      </c>
      <c r="L25" s="43"/>
      <c r="M25" s="9">
        <f>RTD("cqg.rtd", ,"ContractData",B25, "MT_LastBidVolume",, "T")</f>
        <v>52</v>
      </c>
      <c r="N25" s="13">
        <f>RTD("cqg.rtd", ,"ContractData",B25, "Bid",, "T")</f>
        <v>0.03</v>
      </c>
      <c r="O25" s="15">
        <f>RTD("cqg.rtd", ,"ContractData",B25, "Ask",, "T")</f>
        <v>0.1</v>
      </c>
      <c r="P25" s="10">
        <f>RTD("cqg.rtd", ,"ContractData",B25, "MT_LastAskVolume",, "T")</f>
        <v>1</v>
      </c>
      <c r="Q25" s="11"/>
      <c r="R25" s="40" t="str">
        <f>Sheet4!L21</f>
        <v>P.US.CLEU1410150</v>
      </c>
      <c r="S25" s="40"/>
      <c r="T25" s="40"/>
      <c r="U25" s="41">
        <f>Sheet4!M21</f>
        <v>41836.38958333333</v>
      </c>
      <c r="V25" s="41"/>
      <c r="W25" s="43">
        <f>RTD("cqg.rtd", ,"ContractData", R25, "VolumeLastTrade",, "T")</f>
        <v>1</v>
      </c>
      <c r="X25" s="43"/>
      <c r="Y25" s="42">
        <f>RTD("cqg.rtd", ,"ContractData", R25, "LastTrade",, "T")</f>
        <v>2.4500000000000002</v>
      </c>
      <c r="Z25" s="42"/>
      <c r="AA25" s="43">
        <f>RTD("cqg.rtd", ,"ContractData", R25, "T_CVol",, "T")</f>
        <v>18</v>
      </c>
      <c r="AB25" s="43"/>
      <c r="AC25" s="9">
        <f>RTD("cqg.rtd", ,"ContractData",R25, "MT_LastBidVolume",, "T")</f>
        <v>0</v>
      </c>
      <c r="AD25" s="16" t="str">
        <f>RTD("cqg.rtd", ,"ContractData",R25, "Bid",, "T")</f>
        <v/>
      </c>
      <c r="AE25" s="14">
        <f>RTD("cqg.rtd", ,"ContractData",R25, "Ask",, "T")</f>
        <v>4.9000000000000004</v>
      </c>
      <c r="AF25" s="12">
        <f>RTD("cqg.rtd", ,"ContractData",R25, "MT_LastAskVolume",, "T")</f>
        <v>5</v>
      </c>
    </row>
    <row r="26" spans="2:32" x14ac:dyDescent="0.25">
      <c r="B26" s="53" t="str">
        <f>Sheet3!L22</f>
        <v>C.US.CLEQ1410000</v>
      </c>
      <c r="C26" s="52"/>
      <c r="D26" s="52"/>
      <c r="E26" s="41">
        <f>Sheet3!M22</f>
        <v>41836.386111111111</v>
      </c>
      <c r="F26" s="41"/>
      <c r="G26" s="43">
        <f>RTD("cqg.rtd", ,"ContractData", B26, "VolumeLastTrade",, "T")</f>
        <v>4</v>
      </c>
      <c r="H26" s="43"/>
      <c r="I26" s="42">
        <f>RTD("cqg.rtd", ,"ContractData", B26, "LastTrade",, "T")</f>
        <v>0.92</v>
      </c>
      <c r="J26" s="42"/>
      <c r="K26" s="43">
        <f>RTD("cqg.rtd", ,"ContractData", B26, "T_CVol",, "T")</f>
        <v>213</v>
      </c>
      <c r="L26" s="43"/>
      <c r="M26" s="9">
        <f>RTD("cqg.rtd", ,"ContractData",B26, "MT_LastBidVolume",, "T")</f>
        <v>0</v>
      </c>
      <c r="N26" s="16" t="str">
        <f>RTD("cqg.rtd", ,"ContractData",B26, "Bid",, "T")</f>
        <v/>
      </c>
      <c r="O26" s="14">
        <f>RTD("cqg.rtd", ,"ContractData",B26, "Ask",, "T")</f>
        <v>1.35</v>
      </c>
      <c r="P26" s="10">
        <f>RTD("cqg.rtd", ,"ContractData",B26, "MT_LastAskVolume",, "T")</f>
        <v>26</v>
      </c>
      <c r="Q26" s="11"/>
      <c r="R26" s="52" t="str">
        <f>Sheet4!L22</f>
        <v>P.US.CLEU1410000</v>
      </c>
      <c r="S26" s="52"/>
      <c r="T26" s="52"/>
      <c r="U26" s="41">
        <f>Sheet4!M22</f>
        <v>41836.388888888891</v>
      </c>
      <c r="V26" s="41"/>
      <c r="W26" s="43">
        <f>RTD("cqg.rtd", ,"ContractData", R26, "VolumeLastTrade",, "T")</f>
        <v>1</v>
      </c>
      <c r="X26" s="43"/>
      <c r="Y26" s="42">
        <f>RTD("cqg.rtd", ,"ContractData", R26, "LastTrade",, "T")</f>
        <v>1.6600000000000001</v>
      </c>
      <c r="Z26" s="42"/>
      <c r="AA26" s="43">
        <f>RTD("cqg.rtd", ,"ContractData", R26, "T_CVol",, "T")</f>
        <v>1767</v>
      </c>
      <c r="AB26" s="43"/>
      <c r="AC26" s="9">
        <f>RTD("cqg.rtd", ,"ContractData",R26, "MT_LastBidVolume",, "T")</f>
        <v>2</v>
      </c>
      <c r="AD26" s="13">
        <f>RTD("cqg.rtd", ,"ContractData",R26, "Bid",, "T")</f>
        <v>1.52</v>
      </c>
      <c r="AE26" s="15">
        <f>RTD("cqg.rtd", ,"ContractData",R26, "Ask",, "T")</f>
        <v>1.9000000000000001</v>
      </c>
      <c r="AF26" s="12">
        <f>RTD("cqg.rtd", ,"ContractData",R26, "MT_LastAskVolume",, "T")</f>
        <v>1</v>
      </c>
    </row>
    <row r="27" spans="2:32" x14ac:dyDescent="0.25">
      <c r="B27" s="39" t="str">
        <f>Sheet3!L23</f>
        <v>P.US.CLEQ1410550</v>
      </c>
      <c r="C27" s="40"/>
      <c r="D27" s="40"/>
      <c r="E27" s="41">
        <f>Sheet3!M23</f>
        <v>41836.385416666664</v>
      </c>
      <c r="F27" s="41"/>
      <c r="G27" s="43">
        <f>RTD("cqg.rtd", ,"ContractData", B27, "VolumeLastTrade",, "T")</f>
        <v>1</v>
      </c>
      <c r="H27" s="43"/>
      <c r="I27" s="42">
        <f>RTD("cqg.rtd", ,"ContractData", B27, "LastTrade",, "T")</f>
        <v>4.83</v>
      </c>
      <c r="J27" s="42"/>
      <c r="K27" s="43">
        <f>RTD("cqg.rtd", ,"ContractData", B27, "T_CVol",, "T")</f>
        <v>3</v>
      </c>
      <c r="L27" s="43"/>
      <c r="M27" s="9">
        <f>RTD("cqg.rtd", ,"ContractData",B27, "MT_LastBidVolume",, "T")</f>
        <v>5</v>
      </c>
      <c r="N27" s="13">
        <f>RTD("cqg.rtd", ,"ContractData",B27, "Bid",, "T")</f>
        <v>2.1</v>
      </c>
      <c r="O27" s="15">
        <f>RTD("cqg.rtd", ,"ContractData",B27, "Ask",, "T")</f>
        <v>6.88</v>
      </c>
      <c r="P27" s="10">
        <f>RTD("cqg.rtd", ,"ContractData",B27, "MT_LastAskVolume",, "T")</f>
        <v>5</v>
      </c>
      <c r="Q27" s="11"/>
      <c r="R27" s="40" t="str">
        <f>Sheet4!L23</f>
        <v>C.US.CLEU1410400</v>
      </c>
      <c r="S27" s="40"/>
      <c r="T27" s="40"/>
      <c r="U27" s="41">
        <f>Sheet4!M23</f>
        <v>41836.385416666664</v>
      </c>
      <c r="V27" s="41"/>
      <c r="W27" s="43">
        <f>RTD("cqg.rtd", ,"ContractData", R27, "VolumeLastTrade",, "T")</f>
        <v>1</v>
      </c>
      <c r="X27" s="43"/>
      <c r="Y27" s="42">
        <f>RTD("cqg.rtd", ,"ContractData", R27, "LastTrade",, "T")</f>
        <v>0.52</v>
      </c>
      <c r="Z27" s="42"/>
      <c r="AA27" s="43">
        <f>RTD("cqg.rtd", ,"ContractData", R27, "T_CVol",, "T")</f>
        <v>132</v>
      </c>
      <c r="AB27" s="43"/>
      <c r="AC27" s="9">
        <f>RTD("cqg.rtd", ,"ContractData",R27, "MT_LastBidVolume",, "T")</f>
        <v>2</v>
      </c>
      <c r="AD27" s="16">
        <f>RTD("cqg.rtd", ,"ContractData",R27, "Bid",, "T")</f>
        <v>0.44</v>
      </c>
      <c r="AE27" s="14">
        <f>RTD("cqg.rtd", ,"ContractData",R27, "Ask",, "T")</f>
        <v>0.76</v>
      </c>
      <c r="AF27" s="12">
        <f>RTD("cqg.rtd", ,"ContractData",R27, "MT_LastAskVolume",, "T")</f>
        <v>5</v>
      </c>
    </row>
    <row r="28" spans="2:32" x14ac:dyDescent="0.25">
      <c r="B28" s="53" t="str">
        <f>Sheet3!L24</f>
        <v>C.US.CLEQ1410400</v>
      </c>
      <c r="C28" s="52"/>
      <c r="D28" s="52"/>
      <c r="E28" s="41">
        <f>Sheet3!M24</f>
        <v>41836.377083333333</v>
      </c>
      <c r="F28" s="41"/>
      <c r="G28" s="43">
        <f>RTD("cqg.rtd", ,"ContractData", B28, "VolumeLastTrade",, "T")</f>
        <v>5</v>
      </c>
      <c r="H28" s="43"/>
      <c r="I28" s="42">
        <f>RTD("cqg.rtd", ,"ContractData", B28, "LastTrade",, "T")</f>
        <v>0.02</v>
      </c>
      <c r="J28" s="42"/>
      <c r="K28" s="43">
        <f>RTD("cqg.rtd", ,"ContractData", B28, "T_CVol",, "T")</f>
        <v>656</v>
      </c>
      <c r="L28" s="43"/>
      <c r="M28" s="9">
        <f>RTD("cqg.rtd", ,"ContractData",B28, "MT_LastBidVolume",, "T")</f>
        <v>190</v>
      </c>
      <c r="N28" s="16">
        <f>RTD("cqg.rtd", ,"ContractData",B28, "Bid",, "T")</f>
        <v>0.01</v>
      </c>
      <c r="O28" s="14">
        <f>RTD("cqg.rtd", ,"ContractData",B28, "Ask",, "T")</f>
        <v>0.03</v>
      </c>
      <c r="P28" s="10">
        <f>RTD("cqg.rtd", ,"ContractData",B28, "MT_LastAskVolume",, "T")</f>
        <v>170</v>
      </c>
      <c r="Q28" s="11"/>
      <c r="R28" s="52" t="str">
        <f>Sheet4!L24</f>
        <v>P.US.CLEU149850</v>
      </c>
      <c r="S28" s="52"/>
      <c r="T28" s="52"/>
      <c r="U28" s="41">
        <f>Sheet4!M24</f>
        <v>41836.385416666664</v>
      </c>
      <c r="V28" s="41"/>
      <c r="W28" s="43">
        <f>RTD("cqg.rtd", ,"ContractData", R28, "VolumeLastTrade",, "T")</f>
        <v>5</v>
      </c>
      <c r="X28" s="43"/>
      <c r="Y28" s="42">
        <f>RTD("cqg.rtd", ,"ContractData", R28, "LastTrade",, "T")</f>
        <v>1.07</v>
      </c>
      <c r="Z28" s="42"/>
      <c r="AA28" s="43">
        <f>RTD("cqg.rtd", ,"ContractData", R28, "T_CVol",, "T")</f>
        <v>27</v>
      </c>
      <c r="AB28" s="43"/>
      <c r="AC28" s="9">
        <f>RTD("cqg.rtd", ,"ContractData",R28, "MT_LastBidVolume",, "T")</f>
        <v>5</v>
      </c>
      <c r="AD28" s="13">
        <f>RTD("cqg.rtd", ,"ContractData",R28, "Bid",, "T")</f>
        <v>0.67</v>
      </c>
      <c r="AE28" s="15">
        <f>RTD("cqg.rtd", ,"ContractData",R28, "Ask",, "T")</f>
        <v>1.32</v>
      </c>
      <c r="AF28" s="12">
        <f>RTD("cqg.rtd", ,"ContractData",R28, "MT_LastAskVolume",, "T")</f>
        <v>5</v>
      </c>
    </row>
    <row r="29" spans="2:32" x14ac:dyDescent="0.25">
      <c r="B29" s="39" t="str">
        <f>Sheet3!L25</f>
        <v>P.US.CLEQ1410350</v>
      </c>
      <c r="C29" s="40"/>
      <c r="D29" s="40"/>
      <c r="E29" s="41">
        <f>Sheet3!M25</f>
        <v>41836.377083333333</v>
      </c>
      <c r="F29" s="41"/>
      <c r="G29" s="43">
        <f>RTD("cqg.rtd", ,"ContractData", B29, "VolumeLastTrade",, "T")</f>
        <v>1</v>
      </c>
      <c r="H29" s="43"/>
      <c r="I29" s="42">
        <f>RTD("cqg.rtd", ,"ContractData", B29, "LastTrade",, "T")</f>
        <v>2.79</v>
      </c>
      <c r="J29" s="42"/>
      <c r="K29" s="43">
        <f>RTD("cqg.rtd", ,"ContractData", B29, "T_CVol",, "T")</f>
        <v>8</v>
      </c>
      <c r="L29" s="43"/>
      <c r="M29" s="9">
        <f>RTD("cqg.rtd", ,"ContractData",B29, "MT_LastBidVolume",, "T")</f>
        <v>5</v>
      </c>
      <c r="N29" s="13">
        <f>RTD("cqg.rtd", ,"ContractData",B29, "Bid",, "T")</f>
        <v>0.15</v>
      </c>
      <c r="O29" s="15">
        <f>RTD("cqg.rtd", ,"ContractData",B29, "Ask",, "T")</f>
        <v>4.93</v>
      </c>
      <c r="P29" s="10">
        <f>RTD("cqg.rtd", ,"ContractData",B29, "MT_LastAskVolume",, "T")</f>
        <v>5</v>
      </c>
      <c r="Q29" s="11"/>
      <c r="R29" s="40" t="str">
        <f>Sheet4!L25</f>
        <v>C.US.CLEU1410000</v>
      </c>
      <c r="S29" s="40"/>
      <c r="T29" s="40"/>
      <c r="U29" s="41">
        <f>Sheet4!M25</f>
        <v>41836.384722222225</v>
      </c>
      <c r="V29" s="41"/>
      <c r="W29" s="43">
        <f>RTD("cqg.rtd", ,"ContractData", R29, "VolumeLastTrade",, "T")</f>
        <v>3</v>
      </c>
      <c r="X29" s="43"/>
      <c r="Y29" s="42">
        <f>RTD("cqg.rtd", ,"ContractData", R29, "LastTrade",, "T")</f>
        <v>1.9000000000000001</v>
      </c>
      <c r="Z29" s="42"/>
      <c r="AA29" s="43">
        <f>RTD("cqg.rtd", ,"ContractData", R29, "T_CVol",, "T")</f>
        <v>746</v>
      </c>
      <c r="AB29" s="43"/>
      <c r="AC29" s="9">
        <f>RTD("cqg.rtd", ,"ContractData",R29, "MT_LastBidVolume",, "T")</f>
        <v>5</v>
      </c>
      <c r="AD29" s="16">
        <f>RTD("cqg.rtd", ,"ContractData",R29, "Bid",, "T")</f>
        <v>0.99</v>
      </c>
      <c r="AE29" s="14">
        <f>RTD("cqg.rtd", ,"ContractData",R29, "Ask",, "T")</f>
        <v>2.98</v>
      </c>
      <c r="AF29" s="12">
        <f>RTD("cqg.rtd", ,"ContractData",R29, "MT_LastAskVolume",, "T")</f>
        <v>5</v>
      </c>
    </row>
    <row r="30" spans="2:32" x14ac:dyDescent="0.25">
      <c r="B30" s="53" t="str">
        <f>Sheet3!L26</f>
        <v>P.US.CLEQ1410500</v>
      </c>
      <c r="C30" s="52"/>
      <c r="D30" s="52"/>
      <c r="E30" s="41">
        <f>Sheet3!M26</f>
        <v>41836.377083333333</v>
      </c>
      <c r="F30" s="41"/>
      <c r="G30" s="43">
        <f>RTD("cqg.rtd", ,"ContractData", B30, "VolumeLastTrade",, "T")</f>
        <v>1</v>
      </c>
      <c r="H30" s="43"/>
      <c r="I30" s="42">
        <f>RTD("cqg.rtd", ,"ContractData", B30, "LastTrade",, "T")</f>
        <v>4.26</v>
      </c>
      <c r="J30" s="42"/>
      <c r="K30" s="43">
        <f>RTD("cqg.rtd", ,"ContractData", B30, "T_CVol",, "T")</f>
        <v>1</v>
      </c>
      <c r="L30" s="43"/>
      <c r="M30" s="9">
        <f>RTD("cqg.rtd", ,"ContractData",B30, "MT_LastBidVolume",, "T")</f>
        <v>5</v>
      </c>
      <c r="N30" s="16">
        <f>RTD("cqg.rtd", ,"ContractData",B30, "Bid",, "T")</f>
        <v>1.6600000000000001</v>
      </c>
      <c r="O30" s="14">
        <f>RTD("cqg.rtd", ,"ContractData",B30, "Ask",, "T")</f>
        <v>6.41</v>
      </c>
      <c r="P30" s="10">
        <f>RTD("cqg.rtd", ,"ContractData",B30, "MT_LastAskVolume",, "T")</f>
        <v>5</v>
      </c>
      <c r="Q30" s="11"/>
      <c r="R30" s="52" t="str">
        <f>Sheet4!L26</f>
        <v>P.US.CLEU149550</v>
      </c>
      <c r="S30" s="52"/>
      <c r="T30" s="52"/>
      <c r="U30" s="41">
        <f>Sheet4!M26</f>
        <v>41836.383333333331</v>
      </c>
      <c r="V30" s="41"/>
      <c r="W30" s="43">
        <f>RTD("cqg.rtd", ,"ContractData", R30, "VolumeLastTrade",, "T")</f>
        <v>3</v>
      </c>
      <c r="X30" s="43"/>
      <c r="Y30" s="42">
        <f>RTD("cqg.rtd", ,"ContractData", R30, "LastTrade",, "T")</f>
        <v>0.41000000000000003</v>
      </c>
      <c r="Z30" s="42"/>
      <c r="AA30" s="43">
        <f>RTD("cqg.rtd", ,"ContractData", R30, "T_CVol",, "T")</f>
        <v>128</v>
      </c>
      <c r="AB30" s="43"/>
      <c r="AC30" s="9">
        <f>RTD("cqg.rtd", ,"ContractData",R30, "MT_LastBidVolume",, "T")</f>
        <v>5</v>
      </c>
      <c r="AD30" s="13">
        <f>RTD("cqg.rtd", ,"ContractData",R30, "Bid",, "T")</f>
        <v>0.19</v>
      </c>
      <c r="AE30" s="15">
        <f>RTD("cqg.rtd", ,"ContractData",R30, "Ask",, "T")</f>
        <v>0.57999999999999996</v>
      </c>
      <c r="AF30" s="12">
        <f>RTD("cqg.rtd", ,"ContractData",R30, "MT_LastAskVolume",, "T")</f>
        <v>5</v>
      </c>
    </row>
    <row r="31" spans="2:32" x14ac:dyDescent="0.25">
      <c r="B31" s="39" t="str">
        <f>Sheet3!L27</f>
        <v>C.US.CLEQ1410350</v>
      </c>
      <c r="C31" s="40"/>
      <c r="D31" s="40"/>
      <c r="E31" s="41">
        <f>Sheet3!M27</f>
        <v>41836.37222222222</v>
      </c>
      <c r="F31" s="41"/>
      <c r="G31" s="43">
        <f>RTD("cqg.rtd", ,"ContractData", B31, "VolumeLastTrade",, "T")</f>
        <v>8</v>
      </c>
      <c r="H31" s="43"/>
      <c r="I31" s="42">
        <f>RTD("cqg.rtd", ,"ContractData", B31, "LastTrade",, "T")</f>
        <v>0.02</v>
      </c>
      <c r="J31" s="42"/>
      <c r="K31" s="43">
        <f>RTD("cqg.rtd", ,"ContractData", B31, "T_CVol",, "T")</f>
        <v>329</v>
      </c>
      <c r="L31" s="43"/>
      <c r="M31" s="9">
        <f>RTD("cqg.rtd", ,"ContractData",B31, "MT_LastBidVolume",, "T")</f>
        <v>172</v>
      </c>
      <c r="N31" s="13">
        <f>RTD("cqg.rtd", ,"ContractData",B31, "Bid",, "T")</f>
        <v>0.01</v>
      </c>
      <c r="O31" s="15">
        <f>RTD("cqg.rtd", ,"ContractData",B31, "Ask",, "T")</f>
        <v>0.04</v>
      </c>
      <c r="P31" s="10">
        <f>RTD("cqg.rtd", ,"ContractData",B31, "MT_LastAskVolume",, "T")</f>
        <v>46</v>
      </c>
      <c r="Q31" s="11"/>
      <c r="R31" s="40" t="str">
        <f>Sheet4!L27</f>
        <v>C.US.CLEU1410150</v>
      </c>
      <c r="S31" s="40"/>
      <c r="T31" s="40"/>
      <c r="U31" s="41">
        <f>Sheet4!M27</f>
        <v>41836.381944444445</v>
      </c>
      <c r="V31" s="41"/>
      <c r="W31" s="43">
        <f>RTD("cqg.rtd", ,"ContractData", R31, "VolumeLastTrade",, "T")</f>
        <v>5</v>
      </c>
      <c r="X31" s="43"/>
      <c r="Y31" s="42">
        <f>RTD("cqg.rtd", ,"ContractData", R31, "LastTrade",, "T")</f>
        <v>1.24</v>
      </c>
      <c r="Z31" s="42"/>
      <c r="AA31" s="43">
        <f>RTD("cqg.rtd", ,"ContractData", R31, "T_CVol",, "T")</f>
        <v>109</v>
      </c>
      <c r="AB31" s="43"/>
      <c r="AC31" s="9">
        <f>RTD("cqg.rtd", ,"ContractData",R31, "MT_LastBidVolume",, "T")</f>
        <v>5</v>
      </c>
      <c r="AD31" s="16">
        <f>RTD("cqg.rtd", ,"ContractData",R31, "Bid",, "T")</f>
        <v>0.84</v>
      </c>
      <c r="AE31" s="14">
        <f>RTD("cqg.rtd", ,"ContractData",R31, "Ask",, "T")</f>
        <v>1.74</v>
      </c>
      <c r="AF31" s="12">
        <f>RTD("cqg.rtd", ,"ContractData",R31, "MT_LastAskVolume",, "T")</f>
        <v>5</v>
      </c>
    </row>
    <row r="32" spans="2:32" x14ac:dyDescent="0.25">
      <c r="B32" s="53" t="str">
        <f>Sheet3!L28</f>
        <v>C.US.CLEQ1410450</v>
      </c>
      <c r="C32" s="52"/>
      <c r="D32" s="52"/>
      <c r="E32" s="41">
        <f>Sheet3!M28</f>
        <v>41836.369444444441</v>
      </c>
      <c r="F32" s="41"/>
      <c r="G32" s="43">
        <f>RTD("cqg.rtd", ,"ContractData", B32, "VolumeLastTrade",, "T")</f>
        <v>3</v>
      </c>
      <c r="H32" s="43"/>
      <c r="I32" s="42">
        <f>RTD("cqg.rtd", ,"ContractData", B32, "LastTrade",, "T")</f>
        <v>0.02</v>
      </c>
      <c r="J32" s="42"/>
      <c r="K32" s="43">
        <f>RTD("cqg.rtd", ,"ContractData", B32, "T_CVol",, "T")</f>
        <v>299</v>
      </c>
      <c r="L32" s="43"/>
      <c r="M32" s="9">
        <f>RTD("cqg.rtd", ,"ContractData",B32, "MT_LastBidVolume",, "T")</f>
        <v>116</v>
      </c>
      <c r="N32" s="16">
        <f>RTD("cqg.rtd", ,"ContractData",B32, "Bid",, "T")</f>
        <v>0.01</v>
      </c>
      <c r="O32" s="14">
        <f>RTD("cqg.rtd", ,"ContractData",B32, "Ask",, "T")</f>
        <v>0.02</v>
      </c>
      <c r="P32" s="10">
        <f>RTD("cqg.rtd", ,"ContractData",B32, "MT_LastAskVolume",, "T")</f>
        <v>79</v>
      </c>
      <c r="Q32" s="11"/>
      <c r="R32" s="52" t="str">
        <f>Sheet4!L28</f>
        <v>P.US.CLEU149600</v>
      </c>
      <c r="S32" s="52"/>
      <c r="T32" s="52"/>
      <c r="U32" s="41">
        <f>Sheet4!M28</f>
        <v>41836.381944444445</v>
      </c>
      <c r="V32" s="41"/>
      <c r="W32" s="43">
        <f>RTD("cqg.rtd", ,"ContractData", R32, "VolumeLastTrade",, "T")</f>
        <v>1</v>
      </c>
      <c r="X32" s="43"/>
      <c r="Y32" s="42">
        <f>RTD("cqg.rtd", ,"ContractData", R32, "LastTrade",, "T")</f>
        <v>0.46</v>
      </c>
      <c r="Z32" s="42"/>
      <c r="AA32" s="43">
        <f>RTD("cqg.rtd", ,"ContractData", R32, "T_CVol",, "T")</f>
        <v>124</v>
      </c>
      <c r="AB32" s="43"/>
      <c r="AC32" s="9">
        <f>RTD("cqg.rtd", ,"ContractData",R32, "MT_LastBidVolume",, "T")</f>
        <v>1</v>
      </c>
      <c r="AD32" s="13">
        <f>RTD("cqg.rtd", ,"ContractData",R32, "Bid",, "T")</f>
        <v>0.27</v>
      </c>
      <c r="AE32" s="15">
        <f>RTD("cqg.rtd", ,"ContractData",R32, "Ask",, "T")</f>
        <v>0.51</v>
      </c>
      <c r="AF32" s="12">
        <f>RTD("cqg.rtd", ,"ContractData",R32, "MT_LastAskVolume",, "T")</f>
        <v>15</v>
      </c>
    </row>
    <row r="33" spans="2:32" x14ac:dyDescent="0.25">
      <c r="B33" s="39" t="str">
        <f>Sheet3!L29</f>
        <v>P.US.CLEQ1410250</v>
      </c>
      <c r="C33" s="40"/>
      <c r="D33" s="40"/>
      <c r="E33" s="41">
        <f>Sheet3!M29</f>
        <v>41836.368055555555</v>
      </c>
      <c r="F33" s="41"/>
      <c r="G33" s="43">
        <f>RTD("cqg.rtd", ,"ContractData", B33, "VolumeLastTrade",, "T")</f>
        <v>1</v>
      </c>
      <c r="H33" s="43"/>
      <c r="I33" s="42">
        <f>RTD("cqg.rtd", ,"ContractData", B33, "LastTrade",, "T")</f>
        <v>1.8</v>
      </c>
      <c r="J33" s="42"/>
      <c r="K33" s="43">
        <f>RTD("cqg.rtd", ,"ContractData", B33, "T_CVol",, "T")</f>
        <v>5</v>
      </c>
      <c r="L33" s="43"/>
      <c r="M33" s="9">
        <f>RTD("cqg.rtd", ,"ContractData",B33, "MT_LastBidVolume",, "T")</f>
        <v>0</v>
      </c>
      <c r="N33" s="13" t="str">
        <f>RTD("cqg.rtd", ,"ContractData",B33, "Bid",, "T")</f>
        <v/>
      </c>
      <c r="O33" s="15">
        <f>RTD("cqg.rtd", ,"ContractData",B33, "Ask",, "T")</f>
        <v>2.15</v>
      </c>
      <c r="P33" s="10">
        <f>RTD("cqg.rtd", ,"ContractData",B33, "MT_LastAskVolume",, "T")</f>
        <v>1</v>
      </c>
      <c r="Q33" s="11"/>
      <c r="R33" s="40" t="str">
        <f>Sheet4!L29</f>
        <v>P.US.CLEU149650</v>
      </c>
      <c r="S33" s="40"/>
      <c r="T33" s="40"/>
      <c r="U33" s="41">
        <f>Sheet4!M29</f>
        <v>41836.381249999999</v>
      </c>
      <c r="V33" s="41"/>
      <c r="W33" s="43">
        <f>RTD("cqg.rtd", ,"ContractData", R33, "VolumeLastTrade",, "T")</f>
        <v>1</v>
      </c>
      <c r="X33" s="43"/>
      <c r="Y33" s="42">
        <f>RTD("cqg.rtd", ,"ContractData", R33, "LastTrade",, "T")</f>
        <v>0.55000000000000004</v>
      </c>
      <c r="Z33" s="42"/>
      <c r="AA33" s="43">
        <f>RTD("cqg.rtd", ,"ContractData", R33, "T_CVol",, "T")</f>
        <v>44</v>
      </c>
      <c r="AB33" s="43"/>
      <c r="AC33" s="9">
        <f>RTD("cqg.rtd", ,"ContractData",R33, "MT_LastBidVolume",, "T")</f>
        <v>1</v>
      </c>
      <c r="AD33" s="13">
        <f>RTD("cqg.rtd", ,"ContractData",R33, "Bid",, "T")</f>
        <v>0.5</v>
      </c>
      <c r="AE33" s="15">
        <f>RTD("cqg.rtd", ,"ContractData",R33, "Ask",, "T")</f>
        <v>0.72</v>
      </c>
      <c r="AF33" s="12">
        <f>RTD("cqg.rtd", ,"ContractData",R33, "MT_LastAskVolume",, "T")</f>
        <v>5</v>
      </c>
    </row>
    <row r="34" spans="2:32" x14ac:dyDescent="0.25">
      <c r="B34" s="53" t="str">
        <f>Sheet3!L30</f>
        <v>C.US.CLEQ1411000</v>
      </c>
      <c r="C34" s="52"/>
      <c r="D34" s="52"/>
      <c r="E34" s="41">
        <f>Sheet3!M30</f>
        <v>41836.345833333333</v>
      </c>
      <c r="F34" s="41"/>
      <c r="G34" s="43">
        <f>RTD("cqg.rtd", ,"ContractData", B34, "VolumeLastTrade",, "T")</f>
        <v>2</v>
      </c>
      <c r="H34" s="43"/>
      <c r="I34" s="42">
        <f>RTD("cqg.rtd", ,"ContractData", B34, "LastTrade",, "T")</f>
        <v>0.01</v>
      </c>
      <c r="J34" s="42"/>
      <c r="K34" s="43">
        <f>RTD("cqg.rtd", ,"ContractData", B34, "T_CVol",, "T")</f>
        <v>2</v>
      </c>
      <c r="L34" s="43"/>
      <c r="M34" s="9">
        <f>RTD("cqg.rtd", ,"ContractData",B34, "MT_LastBidVolume",, "T")</f>
        <v>0</v>
      </c>
      <c r="N34" s="16" t="str">
        <f>RTD("cqg.rtd", ,"ContractData",B34, "Bid",, "T")</f>
        <v/>
      </c>
      <c r="O34" s="14">
        <f>RTD("cqg.rtd", ,"ContractData",B34, "Ask",, "T")</f>
        <v>0.01</v>
      </c>
      <c r="P34" s="10">
        <f>RTD("cqg.rtd", ,"ContractData",B34, "MT_LastAskVolume",, "T")</f>
        <v>178</v>
      </c>
      <c r="Q34" s="11"/>
      <c r="R34" s="52" t="str">
        <f>Sheet4!L30</f>
        <v>P.US.CLEU149150</v>
      </c>
      <c r="S34" s="52"/>
      <c r="T34" s="52"/>
      <c r="U34" s="41">
        <f>Sheet4!M30</f>
        <v>41836.379166666666</v>
      </c>
      <c r="V34" s="41"/>
      <c r="W34" s="43">
        <f>RTD("cqg.rtd", ,"ContractData", R34, "VolumeLastTrade",, "T")</f>
        <v>2</v>
      </c>
      <c r="X34" s="43"/>
      <c r="Y34" s="42">
        <f>RTD("cqg.rtd", ,"ContractData", R34, "LastTrade",, "T")</f>
        <v>0.13</v>
      </c>
      <c r="Z34" s="42"/>
      <c r="AA34" s="43">
        <f>RTD("cqg.rtd", ,"ContractData", R34, "T_CVol",, "T")</f>
        <v>44</v>
      </c>
      <c r="AB34" s="43"/>
      <c r="AC34" s="9">
        <f>RTD("cqg.rtd", ,"ContractData",R34, "MT_LastBidVolume",, "T")</f>
        <v>0</v>
      </c>
      <c r="AD34" s="16" t="str">
        <f>RTD("cqg.rtd", ,"ContractData",R34, "Bid",, "T")</f>
        <v/>
      </c>
      <c r="AE34" s="14">
        <f>RTD("cqg.rtd", ,"ContractData",R34, "Ask",, "T")</f>
        <v>0.33</v>
      </c>
      <c r="AF34" s="12">
        <f>RTD("cqg.rtd", ,"ContractData",R34, "MT_LastAskVolume",, "T")</f>
        <v>5</v>
      </c>
    </row>
    <row r="35" spans="2:32" x14ac:dyDescent="0.25">
      <c r="B35" s="39" t="str">
        <f>Sheet3!L31</f>
        <v>C.US.CLEQ1410900</v>
      </c>
      <c r="C35" s="40"/>
      <c r="D35" s="40"/>
      <c r="E35" s="41">
        <f>Sheet3!M31</f>
        <v>41836.345138888886</v>
      </c>
      <c r="F35" s="41"/>
      <c r="G35" s="43">
        <f>RTD("cqg.rtd", ,"ContractData", B35, "VolumeLastTrade",, "T")</f>
        <v>2</v>
      </c>
      <c r="H35" s="43"/>
      <c r="I35" s="42">
        <f>RTD("cqg.rtd", ,"ContractData", B35, "LastTrade",, "T")</f>
        <v>0.01</v>
      </c>
      <c r="J35" s="42"/>
      <c r="K35" s="43">
        <f>RTD("cqg.rtd", ,"ContractData", B35, "T_CVol",, "T")</f>
        <v>2</v>
      </c>
      <c r="L35" s="43"/>
      <c r="M35" s="9">
        <f>RTD("cqg.rtd", ,"ContractData",B35, "MT_LastBidVolume",, "T")</f>
        <v>0</v>
      </c>
      <c r="N35" s="13" t="str">
        <f>RTD("cqg.rtd", ,"ContractData",B35, "Bid",, "T")</f>
        <v/>
      </c>
      <c r="O35" s="15">
        <f>RTD("cqg.rtd", ,"ContractData",B35, "Ask",, "T")</f>
        <v>0.01</v>
      </c>
      <c r="P35" s="10">
        <f>RTD("cqg.rtd", ,"ContractData",B35, "MT_LastAskVolume",, "T")</f>
        <v>133</v>
      </c>
      <c r="Q35" s="11"/>
      <c r="R35" s="40" t="str">
        <f>Sheet4!L31</f>
        <v>C.US.CLEU149700</v>
      </c>
      <c r="S35" s="40"/>
      <c r="T35" s="40"/>
      <c r="U35" s="41">
        <f>Sheet4!M31</f>
        <v>41836.378472222219</v>
      </c>
      <c r="V35" s="41"/>
      <c r="W35" s="43">
        <f>RTD("cqg.rtd", ,"ContractData", R35, "VolumeLastTrade",, "T")</f>
        <v>1</v>
      </c>
      <c r="X35" s="43"/>
      <c r="Y35" s="42">
        <f>RTD("cqg.rtd", ,"ContractData", R35, "LastTrade",, "T")</f>
        <v>3.93</v>
      </c>
      <c r="Z35" s="42"/>
      <c r="AA35" s="43">
        <f>RTD("cqg.rtd", ,"ContractData", R35, "T_CVol",, "T")</f>
        <v>4</v>
      </c>
      <c r="AB35" s="43"/>
      <c r="AC35" s="9">
        <f>RTD("cqg.rtd", ,"ContractData",R35, "MT_LastBidVolume",, "T")</f>
        <v>5</v>
      </c>
      <c r="AD35" s="13">
        <f>RTD("cqg.rtd", ,"ContractData",R35, "Bid",, "T")</f>
        <v>1.75</v>
      </c>
      <c r="AE35" s="15">
        <f>RTD("cqg.rtd", ,"ContractData",R35, "Ask",, "T")</f>
        <v>6.41</v>
      </c>
      <c r="AF35" s="12">
        <f>RTD("cqg.rtd", ,"ContractData",R35, "MT_LastAskVolume",, "T")</f>
        <v>5</v>
      </c>
    </row>
    <row r="36" spans="2:32" x14ac:dyDescent="0.25">
      <c r="B36" s="53" t="str">
        <f>Sheet3!L32</f>
        <v>C.US.CLEQ1410650</v>
      </c>
      <c r="C36" s="52"/>
      <c r="D36" s="52"/>
      <c r="E36" s="41">
        <f>Sheet3!M32</f>
        <v>41836.323611111111</v>
      </c>
      <c r="F36" s="41"/>
      <c r="G36" s="43">
        <f>RTD("cqg.rtd", ,"ContractData", B36, "VolumeLastTrade",, "T")</f>
        <v>2</v>
      </c>
      <c r="H36" s="43"/>
      <c r="I36" s="42">
        <f>RTD("cqg.rtd", ,"ContractData", B36, "LastTrade",, "T")</f>
        <v>0.01</v>
      </c>
      <c r="J36" s="42"/>
      <c r="K36" s="43">
        <f>RTD("cqg.rtd", ,"ContractData", B36, "T_CVol",, "T")</f>
        <v>100</v>
      </c>
      <c r="L36" s="43"/>
      <c r="M36" s="9">
        <f>RTD("cqg.rtd", ,"ContractData",B36, "MT_LastBidVolume",, "T")</f>
        <v>0</v>
      </c>
      <c r="N36" s="16" t="str">
        <f>RTD("cqg.rtd", ,"ContractData",B36, "Bid",, "T")</f>
        <v/>
      </c>
      <c r="O36" s="15">
        <f>RTD("cqg.rtd", ,"ContractData",B36, "Ask",, "T")</f>
        <v>0.01</v>
      </c>
      <c r="P36" s="10">
        <f>RTD("cqg.rtd", ,"ContractData",B36, "MT_LastAskVolume",, "T")</f>
        <v>1</v>
      </c>
      <c r="Q36" s="11"/>
      <c r="R36" s="52" t="str">
        <f>Sheet4!L32</f>
        <v>C.US.CLEU149950</v>
      </c>
      <c r="S36" s="52"/>
      <c r="T36" s="52"/>
      <c r="U36" s="41">
        <f>Sheet4!M32</f>
        <v>41836.377083333333</v>
      </c>
      <c r="V36" s="41"/>
      <c r="W36" s="43">
        <f>RTD("cqg.rtd", ,"ContractData", R36, "VolumeLastTrade",, "T")</f>
        <v>4</v>
      </c>
      <c r="X36" s="43"/>
      <c r="Y36" s="42">
        <f>RTD("cqg.rtd", ,"ContractData", R36, "LastTrade",, "T")</f>
        <v>2.2400000000000002</v>
      </c>
      <c r="Z36" s="42"/>
      <c r="AA36" s="43">
        <f>RTD("cqg.rtd", ,"ContractData", R36, "T_CVol",, "T")</f>
        <v>31</v>
      </c>
      <c r="AB36" s="43"/>
      <c r="AC36" s="9">
        <f>RTD("cqg.rtd", ,"ContractData",R36, "MT_LastBidVolume",, "T")</f>
        <v>3</v>
      </c>
      <c r="AD36" s="16">
        <f>RTD("cqg.rtd", ,"ContractData",R36, "Bid",, "T")</f>
        <v>1.75</v>
      </c>
      <c r="AE36" s="15">
        <f>RTD("cqg.rtd", ,"ContractData",R36, "Ask",, "T")</f>
        <v>2.5</v>
      </c>
      <c r="AF36" s="12">
        <f>RTD("cqg.rtd", ,"ContractData",R36, "MT_LastAskVolume",, "T")</f>
        <v>1</v>
      </c>
    </row>
    <row r="37" spans="2:32" x14ac:dyDescent="0.25">
      <c r="B37" s="39" t="str">
        <f>Sheet3!L33</f>
        <v>C.US.CLEQ1410800</v>
      </c>
      <c r="C37" s="40"/>
      <c r="D37" s="40"/>
      <c r="E37" s="41">
        <f>Sheet3!M33</f>
        <v>41836.322222222225</v>
      </c>
      <c r="F37" s="41"/>
      <c r="G37" s="43">
        <f>RTD("cqg.rtd", ,"ContractData", B37, "VolumeLastTrade",, "T")</f>
        <v>5</v>
      </c>
      <c r="H37" s="43"/>
      <c r="I37" s="42">
        <f>RTD("cqg.rtd", ,"ContractData", B37, "LastTrade",, "T")</f>
        <v>0.01</v>
      </c>
      <c r="J37" s="42"/>
      <c r="K37" s="43">
        <f>RTD("cqg.rtd", ,"ContractData", B37, "T_CVol",, "T")</f>
        <v>5</v>
      </c>
      <c r="L37" s="43"/>
      <c r="M37" s="9">
        <f>RTD("cqg.rtd", ,"ContractData",B37, "MT_LastBidVolume",, "T")</f>
        <v>0</v>
      </c>
      <c r="N37" s="13" t="str">
        <f>RTD("cqg.rtd", ,"ContractData",B37, "Bid",, "T")</f>
        <v/>
      </c>
      <c r="O37" s="15">
        <f>RTD("cqg.rtd", ,"ContractData",B37, "Ask",, "T")</f>
        <v>0.01</v>
      </c>
      <c r="P37" s="10">
        <f>RTD("cqg.rtd", ,"ContractData",B37, "MT_LastAskVolume",, "T")</f>
        <v>37</v>
      </c>
      <c r="Q37" s="11"/>
      <c r="R37" s="40" t="str">
        <f>Sheet4!L33</f>
        <v>C.US.CLEU1410050</v>
      </c>
      <c r="S37" s="40"/>
      <c r="T37" s="40"/>
      <c r="U37" s="41">
        <f>Sheet4!M33</f>
        <v>41836.377083333333</v>
      </c>
      <c r="V37" s="41"/>
      <c r="W37" s="43">
        <f>RTD("cqg.rtd", ,"ContractData", R37, "VolumeLastTrade",, "T")</f>
        <v>1</v>
      </c>
      <c r="X37" s="43"/>
      <c r="Y37" s="42">
        <f>RTD("cqg.rtd", ,"ContractData", R37, "LastTrade",, "T")</f>
        <v>1.67</v>
      </c>
      <c r="Z37" s="42"/>
      <c r="AA37" s="43">
        <f>RTD("cqg.rtd", ,"ContractData", R37, "T_CVol",, "T")</f>
        <v>35</v>
      </c>
      <c r="AB37" s="43"/>
      <c r="AC37" s="9">
        <f>RTD("cqg.rtd", ,"ContractData",R37, "MT_LastBidVolume",, "T")</f>
        <v>3</v>
      </c>
      <c r="AD37" s="13">
        <f>RTD("cqg.rtd", ,"ContractData",R37, "Bid",, "T")</f>
        <v>1.34</v>
      </c>
      <c r="AE37" s="14">
        <f>RTD("cqg.rtd", ,"ContractData",R37, "Ask",, "T")</f>
        <v>2.5300000000000002</v>
      </c>
      <c r="AF37" s="12">
        <f>RTD("cqg.rtd", ,"ContractData",R37, "MT_LastAskVolume",, "T")</f>
        <v>5</v>
      </c>
    </row>
    <row r="38" spans="2:32" x14ac:dyDescent="0.25">
      <c r="B38" s="53" t="str">
        <f>Sheet3!L34</f>
        <v>C.US.CLEQ1410600</v>
      </c>
      <c r="C38" s="52"/>
      <c r="D38" s="52"/>
      <c r="E38" s="41">
        <f>Sheet3!M34</f>
        <v>41836.290972222225</v>
      </c>
      <c r="F38" s="41"/>
      <c r="G38" s="43">
        <f>RTD("cqg.rtd", ,"ContractData", B38, "VolumeLastTrade",, "T")</f>
        <v>22</v>
      </c>
      <c r="H38" s="43"/>
      <c r="I38" s="42">
        <f>RTD("cqg.rtd", ,"ContractData", B38, "LastTrade",, "T")</f>
        <v>0.01</v>
      </c>
      <c r="J38" s="42"/>
      <c r="K38" s="43">
        <f>RTD("cqg.rtd", ,"ContractData", B38, "T_CVol",, "T")</f>
        <v>67</v>
      </c>
      <c r="L38" s="43"/>
      <c r="M38" s="9">
        <f>RTD("cqg.rtd", ,"ContractData",B38, "MT_LastBidVolume",, "T")</f>
        <v>0</v>
      </c>
      <c r="N38" s="16" t="str">
        <f>RTD("cqg.rtd", ,"ContractData",B38, "Bid",, "T")</f>
        <v/>
      </c>
      <c r="O38" s="15">
        <f>RTD("cqg.rtd", ,"ContractData",B38, "Ask",, "T")</f>
        <v>0.01</v>
      </c>
      <c r="P38" s="10">
        <f>RTD("cqg.rtd", ,"ContractData",B38, "MT_LastAskVolume",, "T")</f>
        <v>1</v>
      </c>
      <c r="Q38" s="11"/>
      <c r="R38" s="52" t="str">
        <f>Sheet4!L34</f>
        <v>P.US.CLEU149400</v>
      </c>
      <c r="S38" s="52"/>
      <c r="T38" s="52"/>
      <c r="U38" s="41">
        <f>Sheet4!M34</f>
        <v>41836.368750000001</v>
      </c>
      <c r="V38" s="41"/>
      <c r="W38" s="43">
        <f>RTD("cqg.rtd", ,"ContractData", R38, "VolumeLastTrade",, "T")</f>
        <v>1</v>
      </c>
      <c r="X38" s="43"/>
      <c r="Y38" s="42">
        <f>RTD("cqg.rtd", ,"ContractData", R38, "LastTrade",, "T")</f>
        <v>0.25</v>
      </c>
      <c r="Z38" s="42"/>
      <c r="AA38" s="43">
        <f>RTD("cqg.rtd", ,"ContractData", R38, "T_CVol",, "T")</f>
        <v>88</v>
      </c>
      <c r="AB38" s="43"/>
      <c r="AC38" s="9">
        <f>RTD("cqg.rtd", ,"ContractData",R38, "MT_LastBidVolume",, "T")</f>
        <v>5</v>
      </c>
      <c r="AD38" s="16">
        <f>RTD("cqg.rtd", ,"ContractData",R38, "Bid",, "T")</f>
        <v>0.15</v>
      </c>
      <c r="AE38" s="15">
        <f>RTD("cqg.rtd", ,"ContractData",R38, "Ask",, "T")</f>
        <v>0.41000000000000003</v>
      </c>
      <c r="AF38" s="12">
        <f>RTD("cqg.rtd", ,"ContractData",R38, "MT_LastAskVolume",, "T")</f>
        <v>5</v>
      </c>
    </row>
    <row r="39" spans="2:32" x14ac:dyDescent="0.25">
      <c r="B39" s="39" t="str">
        <f>Sheet3!L35</f>
        <v>C.US.CLEQ1410850</v>
      </c>
      <c r="C39" s="40"/>
      <c r="D39" s="40"/>
      <c r="E39" s="41">
        <f>Sheet3!M35</f>
        <v>41836.25</v>
      </c>
      <c r="F39" s="41"/>
      <c r="G39" s="43">
        <f>RTD("cqg.rtd", ,"ContractData", B39, "VolumeLastTrade",, "T")</f>
        <v>1</v>
      </c>
      <c r="H39" s="43"/>
      <c r="I39" s="42">
        <f>RTD("cqg.rtd", ,"ContractData", B39, "LastTrade",, "T")</f>
        <v>0.01</v>
      </c>
      <c r="J39" s="42"/>
      <c r="K39" s="43">
        <f>RTD("cqg.rtd", ,"ContractData", B39, "T_CVol",, "T")</f>
        <v>3</v>
      </c>
      <c r="L39" s="43"/>
      <c r="M39" s="9">
        <f>RTD("cqg.rtd", ,"ContractData",B39, "MT_LastBidVolume",, "T")</f>
        <v>0</v>
      </c>
      <c r="N39" s="13" t="str">
        <f>RTD("cqg.rtd", ,"ContractData",B39, "Bid",, "T")</f>
        <v/>
      </c>
      <c r="O39" s="15">
        <f>RTD("cqg.rtd", ,"ContractData",B39, "Ask",, "T")</f>
        <v>0.01</v>
      </c>
      <c r="P39" s="10">
        <f>RTD("cqg.rtd", ,"ContractData",B39, "MT_LastAskVolume",, "T")</f>
        <v>33</v>
      </c>
      <c r="Q39" s="11"/>
      <c r="R39" s="40" t="str">
        <f>Sheet4!L35</f>
        <v>C.US.CLEU149800</v>
      </c>
      <c r="S39" s="40"/>
      <c r="T39" s="40"/>
      <c r="U39" s="41">
        <f>Sheet4!M35</f>
        <v>41836.368055555555</v>
      </c>
      <c r="V39" s="41"/>
      <c r="W39" s="43">
        <f>RTD("cqg.rtd", ,"ContractData", R39, "VolumeLastTrade",, "T")</f>
        <v>7</v>
      </c>
      <c r="X39" s="43"/>
      <c r="Y39" s="42">
        <f>RTD("cqg.rtd", ,"ContractData", R39, "LastTrade",, "T")</f>
        <v>3.22</v>
      </c>
      <c r="Z39" s="42"/>
      <c r="AA39" s="43">
        <f>RTD("cqg.rtd", ,"ContractData", R39, "T_CVol",, "T")</f>
        <v>8</v>
      </c>
      <c r="AB39" s="43"/>
      <c r="AC39" s="9">
        <f>RTD("cqg.rtd", ,"ContractData",R39, "MT_LastBidVolume",, "T")</f>
        <v>5</v>
      </c>
      <c r="AD39" s="13">
        <f>RTD("cqg.rtd", ,"ContractData",R39, "Bid",, "T")</f>
        <v>0.85</v>
      </c>
      <c r="AE39" s="14">
        <f>RTD("cqg.rtd", ,"ContractData",R39, "Ask",, "T")</f>
        <v>5.63</v>
      </c>
      <c r="AF39" s="12">
        <f>RTD("cqg.rtd", ,"ContractData",R39, "MT_LastAskVolume",, "T")</f>
        <v>5</v>
      </c>
    </row>
    <row r="40" spans="2:32" x14ac:dyDescent="0.25">
      <c r="B40" s="53" t="str">
        <f>Sheet3!L36</f>
        <v>C.US.CLEQ1410700</v>
      </c>
      <c r="C40" s="52"/>
      <c r="D40" s="52"/>
      <c r="E40" s="41">
        <f>Sheet3!M36</f>
        <v>41835.618750000001</v>
      </c>
      <c r="F40" s="41"/>
      <c r="G40" s="43">
        <f>RTD("cqg.rtd", ,"ContractData", B40, "VolumeLastTrade",, "T")</f>
        <v>5</v>
      </c>
      <c r="H40" s="43"/>
      <c r="I40" s="42">
        <f>RTD("cqg.rtd", ,"ContractData", B40, "LastTrade",, "T")</f>
        <v>0.01</v>
      </c>
      <c r="J40" s="42"/>
      <c r="K40" s="43">
        <f>RTD("cqg.rtd", ,"ContractData", B40, "T_CVol",, "T")</f>
        <v>0</v>
      </c>
      <c r="L40" s="43"/>
      <c r="M40" s="9">
        <f>RTD("cqg.rtd", ,"ContractData",B40, "MT_LastBidVolume",, "T")</f>
        <v>0</v>
      </c>
      <c r="N40" s="16" t="str">
        <f>RTD("cqg.rtd", ,"ContractData",B40, "Bid",, "T")</f>
        <v/>
      </c>
      <c r="O40" s="15">
        <f>RTD("cqg.rtd", ,"ContractData",B40, "Ask",, "T")</f>
        <v>0.01</v>
      </c>
      <c r="P40" s="10">
        <f>RTD("cqg.rtd", ,"ContractData",B40, "MT_LastAskVolume",, "T")</f>
        <v>7</v>
      </c>
      <c r="Q40" s="11"/>
      <c r="R40" s="52" t="str">
        <f>Sheet4!L36</f>
        <v>P.US.CLEU149200</v>
      </c>
      <c r="S40" s="52"/>
      <c r="T40" s="52"/>
      <c r="U40" s="41">
        <f>Sheet4!M36</f>
        <v>41836.368055555555</v>
      </c>
      <c r="V40" s="41"/>
      <c r="W40" s="43">
        <f>RTD("cqg.rtd", ,"ContractData", R40, "VolumeLastTrade",, "T")</f>
        <v>1</v>
      </c>
      <c r="X40" s="43"/>
      <c r="Y40" s="42">
        <f>RTD("cqg.rtd", ,"ContractData", R40, "LastTrade",, "T")</f>
        <v>0.15</v>
      </c>
      <c r="Z40" s="42"/>
      <c r="AA40" s="43">
        <f>RTD("cqg.rtd", ,"ContractData", R40, "T_CVol",, "T")</f>
        <v>27</v>
      </c>
      <c r="AB40" s="43"/>
      <c r="AC40" s="9">
        <f>RTD("cqg.rtd", ,"ContractData",R40, "MT_LastBidVolume",, "T")</f>
        <v>1</v>
      </c>
      <c r="AD40" s="16">
        <f>RTD("cqg.rtd", ,"ContractData",R40, "Bid",, "T")</f>
        <v>0.1</v>
      </c>
      <c r="AE40" s="15">
        <f>RTD("cqg.rtd", ,"ContractData",R40, "Ask",, "T")</f>
        <v>0.16</v>
      </c>
      <c r="AF40" s="12">
        <f>RTD("cqg.rtd", ,"ContractData",R40, "MT_LastAskVolume",, "T")</f>
        <v>336</v>
      </c>
    </row>
    <row r="41" spans="2:32" x14ac:dyDescent="0.25">
      <c r="B41" s="39" t="str">
        <f>Sheet3!L37</f>
        <v>C.US.CLEQ1410750</v>
      </c>
      <c r="C41" s="40"/>
      <c r="D41" s="40"/>
      <c r="E41" s="41">
        <f>Sheet3!M37</f>
        <v>41835.613194444442</v>
      </c>
      <c r="F41" s="41"/>
      <c r="G41" s="43">
        <f>RTD("cqg.rtd", ,"ContractData", B41, "VolumeLastTrade",, "T")</f>
        <v>25</v>
      </c>
      <c r="H41" s="43"/>
      <c r="I41" s="42">
        <f>RTD("cqg.rtd", ,"ContractData", B41, "LastTrade",, "T")</f>
        <v>0.01</v>
      </c>
      <c r="J41" s="42"/>
      <c r="K41" s="43">
        <f>RTD("cqg.rtd", ,"ContractData", B41, "T_CVol",, "T")</f>
        <v>0</v>
      </c>
      <c r="L41" s="43"/>
      <c r="M41" s="9">
        <f>RTD("cqg.rtd", ,"ContractData",B41, "MT_LastBidVolume",, "T")</f>
        <v>0</v>
      </c>
      <c r="N41" s="13" t="str">
        <f>RTD("cqg.rtd", ,"ContractData",B41, "Bid",, "T")</f>
        <v/>
      </c>
      <c r="O41" s="15">
        <f>RTD("cqg.rtd", ,"ContractData",B41, "Ask",, "T")</f>
        <v>0.01</v>
      </c>
      <c r="P41" s="10">
        <f>RTD("cqg.rtd", ,"ContractData",B41, "MT_LastAskVolume",, "T")</f>
        <v>31</v>
      </c>
      <c r="Q41" s="11"/>
      <c r="R41" s="40" t="str">
        <f>Sheet4!L37</f>
        <v>P.US.CLEU149500</v>
      </c>
      <c r="S41" s="40"/>
      <c r="T41" s="40"/>
      <c r="U41" s="41">
        <f>Sheet4!M37</f>
        <v>41836.363888888889</v>
      </c>
      <c r="V41" s="41"/>
      <c r="W41" s="43">
        <f>RTD("cqg.rtd", ,"ContractData", R41, "VolumeLastTrade",, "T")</f>
        <v>10</v>
      </c>
      <c r="X41" s="43"/>
      <c r="Y41" s="42">
        <f>RTD("cqg.rtd", ,"ContractData", R41, "LastTrade",, "T")</f>
        <v>0.37</v>
      </c>
      <c r="Z41" s="42"/>
      <c r="AA41" s="43">
        <f>RTD("cqg.rtd", ,"ContractData", R41, "T_CVol",, "T")</f>
        <v>203</v>
      </c>
      <c r="AB41" s="43"/>
      <c r="AC41" s="9">
        <f>RTD("cqg.rtd", ,"ContractData",R41, "MT_LastBidVolume",, "T")</f>
        <v>1</v>
      </c>
      <c r="AD41" s="13">
        <f>RTD("cqg.rtd", ,"ContractData",R41, "Bid",, "T")</f>
        <v>0.2</v>
      </c>
      <c r="AE41" s="14">
        <f>RTD("cqg.rtd", ,"ContractData",R41, "Ask",, "T")</f>
        <v>0.52</v>
      </c>
      <c r="AF41" s="12">
        <f>RTD("cqg.rtd", ,"ContractData",R41, "MT_LastAskVolume",, "T")</f>
        <v>1</v>
      </c>
    </row>
    <row r="42" spans="2:32" x14ac:dyDescent="0.25">
      <c r="B42" s="53" t="str">
        <f>Sheet3!L38</f>
        <v>C.US.CLEQ1410950</v>
      </c>
      <c r="C42" s="52"/>
      <c r="D42" s="52"/>
      <c r="E42" s="41">
        <f>Sheet3!M38</f>
        <v>41835.431250000001</v>
      </c>
      <c r="F42" s="41"/>
      <c r="G42" s="43">
        <f>RTD("cqg.rtd", ,"ContractData", B42, "VolumeLastTrade",, "T")</f>
        <v>1</v>
      </c>
      <c r="H42" s="43"/>
      <c r="I42" s="42">
        <f>RTD("cqg.rtd", ,"ContractData", B42, "LastTrade",, "T")</f>
        <v>0.01</v>
      </c>
      <c r="J42" s="42"/>
      <c r="K42" s="43">
        <f>RTD("cqg.rtd", ,"ContractData", B42, "T_CVol",, "T")</f>
        <v>0</v>
      </c>
      <c r="L42" s="43"/>
      <c r="M42" s="9">
        <f>RTD("cqg.rtd", ,"ContractData",B42, "MT_LastBidVolume",, "T")</f>
        <v>0</v>
      </c>
      <c r="N42" s="16" t="str">
        <f>RTD("cqg.rtd", ,"ContractData",B42, "Bid",, "T")</f>
        <v/>
      </c>
      <c r="O42" s="14">
        <f>RTD("cqg.rtd", ,"ContractData",B42, "Ask",, "T")</f>
        <v>0.01</v>
      </c>
      <c r="P42" s="10">
        <f>RTD("cqg.rtd", ,"ContractData",B42, "MT_LastAskVolume",, "T")</f>
        <v>135</v>
      </c>
      <c r="Q42" s="11"/>
      <c r="R42" s="52" t="str">
        <f>Sheet4!L38</f>
        <v>P.US.CLEU1410250</v>
      </c>
      <c r="S42" s="52"/>
      <c r="T42" s="52"/>
      <c r="U42" s="41">
        <f>Sheet4!M38</f>
        <v>41836.35</v>
      </c>
      <c r="V42" s="41"/>
      <c r="W42" s="43">
        <f>RTD("cqg.rtd", ,"ContractData", R42, "VolumeLastTrade",, "T")</f>
        <v>1</v>
      </c>
      <c r="X42" s="43"/>
      <c r="Y42" s="42">
        <f>RTD("cqg.rtd", ,"ContractData", R42, "LastTrade",, "T")</f>
        <v>3.22</v>
      </c>
      <c r="Z42" s="42"/>
      <c r="AA42" s="43">
        <f>RTD("cqg.rtd", ,"ContractData", R42, "T_CVol",, "T")</f>
        <v>7</v>
      </c>
      <c r="AB42" s="43"/>
      <c r="AC42" s="9">
        <f>RTD("cqg.rtd", ,"ContractData",R42, "MT_LastBidVolume",, "T")</f>
        <v>5</v>
      </c>
      <c r="AD42" s="16">
        <f>RTD("cqg.rtd", ,"ContractData",R42, "Bid",, "T")</f>
        <v>0.67</v>
      </c>
      <c r="AE42" s="15">
        <f>RTD("cqg.rtd", ,"ContractData",R42, "Ask",, "T")</f>
        <v>5.43</v>
      </c>
      <c r="AF42" s="12">
        <f>RTD("cqg.rtd", ,"ContractData",R42, "MT_LastAskVolume",, "T")</f>
        <v>5</v>
      </c>
    </row>
    <row r="43" spans="2:32" x14ac:dyDescent="0.25">
      <c r="B43" s="39" t="str">
        <f>Sheet3!L39</f>
        <v>P.US.CLEQ1410750</v>
      </c>
      <c r="C43" s="40"/>
      <c r="D43" s="40"/>
      <c r="E43" s="41">
        <f>Sheet3!M39</f>
        <v>41835.345833333333</v>
      </c>
      <c r="F43" s="41"/>
      <c r="G43" s="43">
        <f>RTD("cqg.rtd", ,"ContractData", B43, "VolumeLastTrade",, "T")</f>
        <v>2</v>
      </c>
      <c r="H43" s="43"/>
      <c r="I43" s="42">
        <f>RTD("cqg.rtd", ,"ContractData", B43, "LastTrade",, "T")</f>
        <v>7.8500000000000005</v>
      </c>
      <c r="J43" s="42"/>
      <c r="K43" s="43">
        <f>RTD("cqg.rtd", ,"ContractData", B43, "T_CVol",, "T")</f>
        <v>0</v>
      </c>
      <c r="L43" s="43"/>
      <c r="M43" s="9">
        <f>RTD("cqg.rtd", ,"ContractData",B43, "MT_LastBidVolume",, "T")</f>
        <v>0</v>
      </c>
      <c r="N43" s="13" t="str">
        <f>RTD("cqg.rtd", ,"ContractData",B43, "Bid",, "T")</f>
        <v/>
      </c>
      <c r="O43" s="15" t="str">
        <f>RTD("cqg.rtd", ,"ContractData",B43, "Ask",, "T")</f>
        <v/>
      </c>
      <c r="P43" s="10">
        <f>RTD("cqg.rtd", ,"ContractData",B43, "MT_LastAskVolume",, "T")</f>
        <v>0</v>
      </c>
      <c r="Q43" s="11"/>
      <c r="R43" s="40" t="str">
        <f>Sheet4!L39</f>
        <v>P.US.CLEU149350</v>
      </c>
      <c r="S43" s="40"/>
      <c r="T43" s="40"/>
      <c r="U43" s="41">
        <f>Sheet4!M39</f>
        <v>41836.333333333336</v>
      </c>
      <c r="V43" s="41"/>
      <c r="W43" s="43">
        <f>RTD("cqg.rtd", ,"ContractData", R43, "VolumeLastTrade",, "T")</f>
        <v>1</v>
      </c>
      <c r="X43" s="43"/>
      <c r="Y43" s="42">
        <f>RTD("cqg.rtd", ,"ContractData", R43, "LastTrade",, "T")</f>
        <v>0.24</v>
      </c>
      <c r="Z43" s="42"/>
      <c r="AA43" s="43">
        <f>RTD("cqg.rtd", ,"ContractData", R43, "T_CVol",, "T")</f>
        <v>1</v>
      </c>
      <c r="AB43" s="43"/>
      <c r="AC43" s="9">
        <f>RTD("cqg.rtd", ,"ContractData",R43, "MT_LastBidVolume",, "T")</f>
        <v>1</v>
      </c>
      <c r="AD43" s="13">
        <f>RTD("cqg.rtd", ,"ContractData",R43, "Bid",, "T")</f>
        <v>0.05</v>
      </c>
      <c r="AE43" s="14">
        <f>RTD("cqg.rtd", ,"ContractData",R43, "Ask",, "T")</f>
        <v>0.41000000000000003</v>
      </c>
      <c r="AF43" s="12">
        <f>RTD("cqg.rtd", ,"ContractData",R43, "MT_LastAskVolume",, "T")</f>
        <v>5</v>
      </c>
    </row>
    <row r="44" spans="2:32" x14ac:dyDescent="0.25">
      <c r="B44" s="53" t="str">
        <f>Sheet3!L40</f>
        <v>P.US.CLEQ1410700</v>
      </c>
      <c r="C44" s="52"/>
      <c r="D44" s="52"/>
      <c r="E44" s="41">
        <f>Sheet3!M40</f>
        <v>41834.368055555555</v>
      </c>
      <c r="F44" s="41"/>
      <c r="G44" s="43">
        <f>RTD("cqg.rtd", ,"ContractData", B44, "VolumeLastTrade",, "T")</f>
        <v>1</v>
      </c>
      <c r="H44" s="43"/>
      <c r="I44" s="42">
        <f>RTD("cqg.rtd", ,"ContractData", B44, "LastTrade",, "T")</f>
        <v>6.42</v>
      </c>
      <c r="J44" s="42"/>
      <c r="K44" s="43">
        <f>RTD("cqg.rtd", ,"ContractData", B44, "T_CVol",, "T")</f>
        <v>0</v>
      </c>
      <c r="L44" s="43"/>
      <c r="M44" s="9">
        <f>RTD("cqg.rtd", ,"ContractData",B44, "MT_LastBidVolume",, "T")</f>
        <v>0</v>
      </c>
      <c r="N44" s="16" t="str">
        <f>RTD("cqg.rtd", ,"ContractData",B44, "Bid",, "T")</f>
        <v/>
      </c>
      <c r="O44" s="14" t="str">
        <f>RTD("cqg.rtd", ,"ContractData",B44, "Ask",, "T")</f>
        <v/>
      </c>
      <c r="P44" s="10">
        <f>RTD("cqg.rtd", ,"ContractData",B44, "MT_LastAskVolume",, "T")</f>
        <v>0</v>
      </c>
      <c r="Q44" s="11"/>
      <c r="R44" s="52" t="str">
        <f>Sheet4!L40</f>
        <v>C.US.CLEU149850</v>
      </c>
      <c r="S44" s="52"/>
      <c r="T44" s="52"/>
      <c r="U44" s="41">
        <f>Sheet4!M40</f>
        <v>41836.314583333333</v>
      </c>
      <c r="V44" s="41"/>
      <c r="W44" s="43">
        <f>RTD("cqg.rtd", ,"ContractData", R44, "VolumeLastTrade",, "T")</f>
        <v>1</v>
      </c>
      <c r="X44" s="43"/>
      <c r="Y44" s="42">
        <f>RTD("cqg.rtd", ,"ContractData", R44, "LastTrade",, "T")</f>
        <v>2.9</v>
      </c>
      <c r="Z44" s="42"/>
      <c r="AA44" s="43">
        <f>RTD("cqg.rtd", ,"ContractData", R44, "T_CVol",, "T")</f>
        <v>1</v>
      </c>
      <c r="AB44" s="43"/>
      <c r="AC44" s="9">
        <f>RTD("cqg.rtd", ,"ContractData",R44, "MT_LastBidVolume",, "T")</f>
        <v>5</v>
      </c>
      <c r="AD44" s="16">
        <f>RTD("cqg.rtd", ,"ContractData",R44, "Bid",, "T")</f>
        <v>0.5</v>
      </c>
      <c r="AE44" s="15">
        <f>RTD("cqg.rtd", ,"ContractData",R44, "Ask",, "T")</f>
        <v>5.3100000000000005</v>
      </c>
      <c r="AF44" s="12">
        <f>RTD("cqg.rtd", ,"ContractData",R44, "MT_LastAskVolume",, "T")</f>
        <v>5</v>
      </c>
    </row>
    <row r="45" spans="2:32" x14ac:dyDescent="0.25">
      <c r="B45" s="39" t="str">
        <f>Sheet3!L41</f>
        <v>P.US.CLEQ1411000</v>
      </c>
      <c r="C45" s="40"/>
      <c r="D45" s="40"/>
      <c r="E45" s="41">
        <f>Sheet3!M41</f>
        <v>41830.509027777778</v>
      </c>
      <c r="F45" s="41"/>
      <c r="G45" s="43">
        <f>RTD("cqg.rtd", ,"ContractData", B45, "VolumeLastTrade",, "T")</f>
        <v>2</v>
      </c>
      <c r="H45" s="43"/>
      <c r="I45" s="42">
        <f>RTD("cqg.rtd", ,"ContractData", B45, "LastTrade",, "T")</f>
        <v>7.7</v>
      </c>
      <c r="J45" s="42"/>
      <c r="K45" s="43">
        <f>RTD("cqg.rtd", ,"ContractData", B45, "T_CVol",, "T")</f>
        <v>0</v>
      </c>
      <c r="L45" s="43"/>
      <c r="M45" s="9">
        <f>RTD("cqg.rtd", ,"ContractData",B45, "MT_LastBidVolume",, "T")</f>
        <v>0</v>
      </c>
      <c r="N45" s="13" t="str">
        <f>RTD("cqg.rtd", ,"ContractData",B45, "Bid",, "T")</f>
        <v/>
      </c>
      <c r="O45" s="15" t="str">
        <f>RTD("cqg.rtd", ,"ContractData",B45, "Ask",, "T")</f>
        <v/>
      </c>
      <c r="P45" s="10">
        <f>RTD("cqg.rtd", ,"ContractData",B45, "MT_LastAskVolume",, "T")</f>
        <v>0</v>
      </c>
      <c r="Q45" s="11"/>
      <c r="R45" s="40" t="str">
        <f>Sheet4!L41</f>
        <v>P.US.CLEU149050</v>
      </c>
      <c r="S45" s="40"/>
      <c r="T45" s="40"/>
      <c r="U45" s="41">
        <f>Sheet4!M41</f>
        <v>41836.308333333334</v>
      </c>
      <c r="V45" s="41"/>
      <c r="W45" s="43">
        <f>RTD("cqg.rtd", ,"ContractData", R45, "VolumeLastTrade",, "T")</f>
        <v>25</v>
      </c>
      <c r="X45" s="43"/>
      <c r="Y45" s="42">
        <f>RTD("cqg.rtd", ,"ContractData", R45, "LastTrade",, "T")</f>
        <v>0.11</v>
      </c>
      <c r="Z45" s="42"/>
      <c r="AA45" s="43">
        <f>RTD("cqg.rtd", ,"ContractData", R45, "T_CVol",, "T")</f>
        <v>103</v>
      </c>
      <c r="AB45" s="43"/>
      <c r="AC45" s="9">
        <f>RTD("cqg.rtd", ,"ContractData",R45, "MT_LastBidVolume",, "T")</f>
        <v>0</v>
      </c>
      <c r="AD45" s="13" t="str">
        <f>RTD("cqg.rtd", ,"ContractData",R45, "Bid",, "T")</f>
        <v/>
      </c>
      <c r="AE45" s="14">
        <f>RTD("cqg.rtd", ,"ContractData",R45, "Ask",, "T")</f>
        <v>0.11</v>
      </c>
      <c r="AF45" s="12">
        <f>RTD("cqg.rtd", ,"ContractData",R45, "MT_LastAskVolume",, "T")</f>
        <v>25</v>
      </c>
    </row>
    <row r="46" spans="2:32" x14ac:dyDescent="0.25">
      <c r="B46" s="53" t="str">
        <f>Sheet3!L42</f>
        <v>P.US.CLEQ1410900</v>
      </c>
      <c r="C46" s="52"/>
      <c r="D46" s="52"/>
      <c r="E46" s="41">
        <f>Sheet3!M42</f>
        <v>41830.495833333334</v>
      </c>
      <c r="F46" s="41"/>
      <c r="G46" s="43">
        <f>RTD("cqg.rtd", ,"ContractData", B46, "VolumeLastTrade",, "T")</f>
        <v>3</v>
      </c>
      <c r="H46" s="43"/>
      <c r="I46" s="42">
        <f>RTD("cqg.rtd", ,"ContractData", B46, "LastTrade",, "T")</f>
        <v>6.7</v>
      </c>
      <c r="J46" s="42"/>
      <c r="K46" s="43">
        <f>RTD("cqg.rtd", ,"ContractData", B46, "T_CVol",, "T")</f>
        <v>0</v>
      </c>
      <c r="L46" s="43"/>
      <c r="M46" s="9">
        <f>RTD("cqg.rtd", ,"ContractData",B46, "MT_LastBidVolume",, "T")</f>
        <v>0</v>
      </c>
      <c r="N46" s="16" t="str">
        <f>RTD("cqg.rtd", ,"ContractData",B46, "Bid",, "T")</f>
        <v/>
      </c>
      <c r="O46" s="14" t="str">
        <f>RTD("cqg.rtd", ,"ContractData",B46, "Ask",, "T")</f>
        <v/>
      </c>
      <c r="P46" s="10">
        <f>RTD("cqg.rtd", ,"ContractData",B46, "MT_LastAskVolume",, "T")</f>
        <v>0</v>
      </c>
      <c r="Q46" s="11"/>
      <c r="R46" s="52" t="str">
        <f>Sheet4!L42</f>
        <v>C.US.CLEU149750</v>
      </c>
      <c r="S46" s="52"/>
      <c r="T46" s="52"/>
      <c r="U46" s="41">
        <f>Sheet4!M42</f>
        <v>41836.306944444441</v>
      </c>
      <c r="V46" s="41"/>
      <c r="W46" s="43">
        <f>RTD("cqg.rtd", ,"ContractData", R46, "VolumeLastTrade",, "T")</f>
        <v>1</v>
      </c>
      <c r="X46" s="43"/>
      <c r="Y46" s="42">
        <f>RTD("cqg.rtd", ,"ContractData", R46, "LastTrade",, "T")</f>
        <v>3.5</v>
      </c>
      <c r="Z46" s="42"/>
      <c r="AA46" s="43">
        <f>RTD("cqg.rtd", ,"ContractData", R46, "T_CVol",, "T")</f>
        <v>1</v>
      </c>
      <c r="AB46" s="43"/>
      <c r="AC46" s="9">
        <f>RTD("cqg.rtd", ,"ContractData",R46, "MT_LastBidVolume",, "T")</f>
        <v>5</v>
      </c>
      <c r="AD46" s="16">
        <f>RTD("cqg.rtd", ,"ContractData",R46, "Bid",, "T")</f>
        <v>1.35</v>
      </c>
      <c r="AE46" s="15">
        <f>RTD("cqg.rtd", ,"ContractData",R46, "Ask",, "T")</f>
        <v>6.03</v>
      </c>
      <c r="AF46" s="12">
        <f>RTD("cqg.rtd", ,"ContractData",R46, "MT_LastAskVolume",, "T")</f>
        <v>5</v>
      </c>
    </row>
    <row r="47" spans="2:32" x14ac:dyDescent="0.25">
      <c r="B47" s="39" t="str">
        <f>Sheet3!L43</f>
        <v>P.US.CLEQ1410800</v>
      </c>
      <c r="C47" s="40"/>
      <c r="D47" s="40"/>
      <c r="E47" s="41">
        <f>Sheet3!M43</f>
        <v>41830.488888888889</v>
      </c>
      <c r="F47" s="41"/>
      <c r="G47" s="43">
        <f>RTD("cqg.rtd", ,"ContractData", B47, "VolumeLastTrade",, "T")</f>
        <v>2</v>
      </c>
      <c r="H47" s="43"/>
      <c r="I47" s="42">
        <f>RTD("cqg.rtd", ,"ContractData", B47, "LastTrade",, "T")</f>
        <v>5.75</v>
      </c>
      <c r="J47" s="42"/>
      <c r="K47" s="43">
        <f>RTD("cqg.rtd", ,"ContractData", B47, "T_CVol",, "T")</f>
        <v>0</v>
      </c>
      <c r="L47" s="43"/>
      <c r="M47" s="9">
        <f>RTD("cqg.rtd", ,"ContractData",B47, "MT_LastBidVolume",, "T")</f>
        <v>0</v>
      </c>
      <c r="N47" s="13" t="str">
        <f>RTD("cqg.rtd", ,"ContractData",B47, "Bid",, "T")</f>
        <v/>
      </c>
      <c r="O47" s="15" t="str">
        <f>RTD("cqg.rtd", ,"ContractData",B47, "Ask",, "T")</f>
        <v/>
      </c>
      <c r="P47" s="10">
        <f>RTD("cqg.rtd", ,"ContractData",B47, "MT_LastAskVolume",, "T")</f>
        <v>0</v>
      </c>
      <c r="Q47" s="11"/>
      <c r="R47" s="40" t="str">
        <f>Sheet4!L43</f>
        <v>P.US.CLEU1410300</v>
      </c>
      <c r="S47" s="40"/>
      <c r="T47" s="40"/>
      <c r="U47" s="41">
        <f>Sheet4!M43</f>
        <v>41835.579861111109</v>
      </c>
      <c r="V47" s="41"/>
      <c r="W47" s="43">
        <f>RTD("cqg.rtd", ,"ContractData", R47, "VolumeLastTrade",, "T")</f>
        <v>1</v>
      </c>
      <c r="X47" s="43"/>
      <c r="Y47" s="42">
        <f>RTD("cqg.rtd", ,"ContractData", R47, "LastTrade",, "T")</f>
        <v>4.2300000000000004</v>
      </c>
      <c r="Z47" s="42"/>
      <c r="AA47" s="43">
        <f>RTD("cqg.rtd", ,"ContractData", R47, "T_CVol",, "T")</f>
        <v>51</v>
      </c>
      <c r="AB47" s="43"/>
      <c r="AC47" s="9">
        <f>RTD("cqg.rtd", ,"ContractData",R47, "MT_LastBidVolume",, "T")</f>
        <v>5</v>
      </c>
      <c r="AD47" s="13">
        <f>RTD("cqg.rtd", ,"ContractData",R47, "Bid",, "T")</f>
        <v>1.02</v>
      </c>
      <c r="AE47" s="14">
        <f>RTD("cqg.rtd", ,"ContractData",R47, "Ask",, "T")</f>
        <v>5.76</v>
      </c>
      <c r="AF47" s="12">
        <f>RTD("cqg.rtd", ,"ContractData",R47, "MT_LastAskVolume",, "T")</f>
        <v>5</v>
      </c>
    </row>
    <row r="48" spans="2:32" x14ac:dyDescent="0.25">
      <c r="B48" s="53" t="str">
        <f>Sheet3!L44</f>
        <v>P.US.CLEQ1410850</v>
      </c>
      <c r="C48" s="52"/>
      <c r="D48" s="52"/>
      <c r="E48" s="41">
        <f>Sheet3!M44</f>
        <v>41829.956944444442</v>
      </c>
      <c r="F48" s="41"/>
      <c r="G48" s="43">
        <f>RTD("cqg.rtd", ,"ContractData", B48, "VolumeLastTrade",, "T")</f>
        <v>5</v>
      </c>
      <c r="H48" s="43"/>
      <c r="I48" s="42">
        <f>RTD("cqg.rtd", ,"ContractData", B48, "LastTrade",, "T")</f>
        <v>6.75</v>
      </c>
      <c r="J48" s="42"/>
      <c r="K48" s="43">
        <f>RTD("cqg.rtd", ,"ContractData", B48, "T_CVol",, "T")</f>
        <v>0</v>
      </c>
      <c r="L48" s="43"/>
      <c r="M48" s="9">
        <f>RTD("cqg.rtd", ,"ContractData",B48, "MT_LastBidVolume",, "T")</f>
        <v>0</v>
      </c>
      <c r="N48" s="16" t="str">
        <f>RTD("cqg.rtd", ,"ContractData",B48, "Bid",, "T")</f>
        <v/>
      </c>
      <c r="O48" s="14" t="str">
        <f>RTD("cqg.rtd", ,"ContractData",B48, "Ask",, "T")</f>
        <v/>
      </c>
      <c r="P48" s="10">
        <f>RTD("cqg.rtd", ,"ContractData",B48, "MT_LastAskVolume",, "T")</f>
        <v>0</v>
      </c>
      <c r="Q48" s="11"/>
      <c r="R48" s="52" t="str">
        <f>Sheet4!L44</f>
        <v>C.US.CLEU149600</v>
      </c>
      <c r="S48" s="52"/>
      <c r="T48" s="52"/>
      <c r="U48" s="41">
        <f>Sheet4!M44</f>
        <v>41835.511111111111</v>
      </c>
      <c r="V48" s="41"/>
      <c r="W48" s="43">
        <f>RTD("cqg.rtd", ,"ContractData", R48, "VolumeLastTrade",, "T")</f>
        <v>1</v>
      </c>
      <c r="X48" s="43"/>
      <c r="Y48" s="42">
        <f>RTD("cqg.rtd", ,"ContractData", R48, "LastTrade",, "T")</f>
        <v>4.05</v>
      </c>
      <c r="Z48" s="42"/>
      <c r="AA48" s="43">
        <f>RTD("cqg.rtd", ,"ContractData", R48, "T_CVol",, "T")</f>
        <v>0</v>
      </c>
      <c r="AB48" s="43"/>
      <c r="AC48" s="9">
        <f>RTD("cqg.rtd", ,"ContractData",R48, "MT_LastBidVolume",, "T")</f>
        <v>5</v>
      </c>
      <c r="AD48" s="16">
        <f>RTD("cqg.rtd", ,"ContractData",R48, "Bid",, "T")</f>
        <v>2.5</v>
      </c>
      <c r="AE48" s="15">
        <f>RTD("cqg.rtd", ,"ContractData",R48, "Ask",, "T")</f>
        <v>7.26</v>
      </c>
      <c r="AF48" s="12">
        <f>RTD("cqg.rtd", ,"ContractData",R48, "MT_LastAskVolume",, "T")</f>
        <v>5</v>
      </c>
    </row>
    <row r="49" spans="2:32" x14ac:dyDescent="0.25">
      <c r="B49" s="39" t="str">
        <f>Sheet3!L45</f>
        <v>P.US.CLEQ1410650</v>
      </c>
      <c r="C49" s="40"/>
      <c r="D49" s="40"/>
      <c r="E49" s="41">
        <f>Sheet3!M45</f>
        <v>41829.631249999999</v>
      </c>
      <c r="F49" s="41"/>
      <c r="G49" s="43">
        <f>RTD("cqg.rtd", ,"ContractData", B49, "VolumeLastTrade",, "T")</f>
        <v>2</v>
      </c>
      <c r="H49" s="43"/>
      <c r="I49" s="42">
        <f>RTD("cqg.rtd", ,"ContractData", B49, "LastTrade",, "T")</f>
        <v>4.41</v>
      </c>
      <c r="J49" s="42"/>
      <c r="K49" s="43">
        <f>RTD("cqg.rtd", ,"ContractData", B49, "T_CVol",, "T")</f>
        <v>0</v>
      </c>
      <c r="L49" s="43"/>
      <c r="M49" s="9">
        <f>RTD("cqg.rtd", ,"ContractData",B49, "MT_LastBidVolume",, "T")</f>
        <v>5</v>
      </c>
      <c r="N49" s="13">
        <f>RTD("cqg.rtd", ,"ContractData",B49, "Bid",, "T")</f>
        <v>3.12</v>
      </c>
      <c r="O49" s="15">
        <f>RTD("cqg.rtd", ,"ContractData",B49, "Ask",, "T")</f>
        <v>7.88</v>
      </c>
      <c r="P49" s="10">
        <f>RTD("cqg.rtd", ,"ContractData",B49, "MT_LastAskVolume",, "T")</f>
        <v>5</v>
      </c>
      <c r="Q49" s="11"/>
      <c r="R49" s="40" t="str">
        <f>Sheet4!L45</f>
        <v>C.US.CLEU149400</v>
      </c>
      <c r="S49" s="40"/>
      <c r="T49" s="40"/>
      <c r="U49" s="41">
        <f>Sheet4!M45</f>
        <v>41835.461805555555</v>
      </c>
      <c r="V49" s="41"/>
      <c r="W49" s="43">
        <f>RTD("cqg.rtd", ,"ContractData", R49, "VolumeLastTrade",, "T")</f>
        <v>1</v>
      </c>
      <c r="X49" s="43"/>
      <c r="Y49" s="42">
        <f>RTD("cqg.rtd", ,"ContractData", R49, "LastTrade",, "T")</f>
        <v>5.45</v>
      </c>
      <c r="Z49" s="42"/>
      <c r="AA49" s="43">
        <f>RTD("cqg.rtd", ,"ContractData", R49, "T_CVol",, "T")</f>
        <v>0</v>
      </c>
      <c r="AB49" s="43"/>
      <c r="AC49" s="9">
        <f>RTD("cqg.rtd", ,"ContractData",R49, "MT_LastBidVolume",, "T")</f>
        <v>5</v>
      </c>
      <c r="AD49" s="13">
        <f>RTD("cqg.rtd", ,"ContractData",R49, "Bid",, "T")</f>
        <v>4.25</v>
      </c>
      <c r="AE49" s="14">
        <f>RTD("cqg.rtd", ,"ContractData",R49, "Ask",, "T")</f>
        <v>9.08</v>
      </c>
      <c r="AF49" s="12">
        <f>RTD("cqg.rtd", ,"ContractData",R49, "MT_LastAskVolume",, "T")</f>
        <v>5</v>
      </c>
    </row>
    <row r="50" spans="2:32" x14ac:dyDescent="0.25">
      <c r="B50" s="53" t="str">
        <f>Sheet3!L46</f>
        <v>P.US.CLEQ1410950</v>
      </c>
      <c r="C50" s="52"/>
      <c r="D50" s="52"/>
      <c r="E50" s="41" t="str">
        <f>Sheet3!M46</f>
        <v/>
      </c>
      <c r="F50" s="41"/>
      <c r="G50" s="43" t="str">
        <f>RTD("cqg.rtd", ,"ContractData", B50, "VolumeLastTrade",, "T")</f>
        <v/>
      </c>
      <c r="H50" s="43"/>
      <c r="I50" s="42" t="str">
        <f>RTD("cqg.rtd", ,"ContractData", B50, "LastTrade",, "T")</f>
        <v/>
      </c>
      <c r="J50" s="42"/>
      <c r="K50" s="43">
        <f>RTD("cqg.rtd", ,"ContractData", B50, "T_CVol",, "T")</f>
        <v>0</v>
      </c>
      <c r="L50" s="43"/>
      <c r="M50" s="9">
        <f>RTD("cqg.rtd", ,"ContractData",B50, "MT_LastBidVolume",, "T")</f>
        <v>0</v>
      </c>
      <c r="N50" s="16" t="str">
        <f>RTD("cqg.rtd", ,"ContractData",B50, "Bid",, "T")</f>
        <v/>
      </c>
      <c r="O50" s="14" t="str">
        <f>RTD("cqg.rtd", ,"ContractData",B50, "Ask",, "T")</f>
        <v/>
      </c>
      <c r="P50" s="10">
        <f>RTD("cqg.rtd", ,"ContractData",B50, "MT_LastAskVolume",, "T")</f>
        <v>0</v>
      </c>
      <c r="Q50" s="11"/>
      <c r="R50" s="52" t="str">
        <f>Sheet4!L46</f>
        <v>C.US.CLEU149650</v>
      </c>
      <c r="S50" s="52"/>
      <c r="T50" s="52"/>
      <c r="U50" s="41">
        <f>Sheet4!M46</f>
        <v>41835.345833333333</v>
      </c>
      <c r="V50" s="41"/>
      <c r="W50" s="43">
        <f>RTD("cqg.rtd", ,"ContractData", R50, "VolumeLastTrade",, "T")</f>
        <v>2</v>
      </c>
      <c r="X50" s="43"/>
      <c r="Y50" s="42">
        <f>RTD("cqg.rtd", ,"ContractData", R50, "LastTrade",, "T")</f>
        <v>3.64</v>
      </c>
      <c r="Z50" s="42"/>
      <c r="AA50" s="43">
        <f>RTD("cqg.rtd", ,"ContractData", R50, "T_CVol",, "T")</f>
        <v>0</v>
      </c>
      <c r="AB50" s="43"/>
      <c r="AC50" s="9">
        <f>RTD("cqg.rtd", ,"ContractData",R50, "MT_LastBidVolume",, "T")</f>
        <v>5</v>
      </c>
      <c r="AD50" s="16">
        <f>RTD("cqg.rtd", ,"ContractData",R50, "Bid",, "T")</f>
        <v>2.1</v>
      </c>
      <c r="AE50" s="15">
        <f>RTD("cqg.rtd", ,"ContractData",R50, "Ask",, "T")</f>
        <v>6.86</v>
      </c>
      <c r="AF50" s="12">
        <f>RTD("cqg.rtd", ,"ContractData",R50, "MT_LastAskVolume",, "T")</f>
        <v>5</v>
      </c>
    </row>
    <row r="51" spans="2:32" x14ac:dyDescent="0.25">
      <c r="B51" s="39" t="str">
        <f>Sheet3!L47</f>
        <v>P.US.CLEQ149900</v>
      </c>
      <c r="C51" s="40"/>
      <c r="D51" s="40"/>
      <c r="E51" s="41">
        <f>Sheet3!M47</f>
        <v>41836.388194444444</v>
      </c>
      <c r="F51" s="41"/>
      <c r="G51" s="43">
        <f>RTD("cqg.rtd", ,"ContractData", B51, "VolumeLastTrade",, "T")</f>
        <v>36</v>
      </c>
      <c r="H51" s="43"/>
      <c r="I51" s="42">
        <f>RTD("cqg.rtd", ,"ContractData", B51, "LastTrade",, "T")</f>
        <v>0.05</v>
      </c>
      <c r="J51" s="42"/>
      <c r="K51" s="43">
        <f>RTD("cqg.rtd", ,"ContractData", B51, "T_CVol",, "T")</f>
        <v>421</v>
      </c>
      <c r="L51" s="43"/>
      <c r="M51" s="9">
        <f>RTD("cqg.rtd", ,"ContractData",B51, "MT_LastBidVolume",, "T")</f>
        <v>52</v>
      </c>
      <c r="N51" s="13">
        <f>RTD("cqg.rtd", ,"ContractData",B51, "Bid",, "T")</f>
        <v>0.03</v>
      </c>
      <c r="O51" s="15">
        <f>RTD("cqg.rtd", ,"ContractData",B51, "Ask",, "T")</f>
        <v>0.1</v>
      </c>
      <c r="P51" s="10">
        <f>RTD("cqg.rtd", ,"ContractData",B51, "MT_LastAskVolume",, "T")</f>
        <v>1</v>
      </c>
      <c r="Q51" s="11"/>
      <c r="R51" s="40" t="str">
        <f>Sheet4!L47</f>
        <v>P.US.CLEU1410350</v>
      </c>
      <c r="S51" s="40"/>
      <c r="T51" s="40"/>
      <c r="U51" s="41">
        <f>Sheet4!M47</f>
        <v>41831.455555555556</v>
      </c>
      <c r="V51" s="41"/>
      <c r="W51" s="43">
        <f>RTD("cqg.rtd", ,"ContractData", R51, "VolumeLastTrade",, "T")</f>
        <v>2</v>
      </c>
      <c r="X51" s="43"/>
      <c r="Y51" s="42">
        <f>RTD("cqg.rtd", ,"ContractData", R51, "LastTrade",, "T")</f>
        <v>3.5300000000000002</v>
      </c>
      <c r="Z51" s="42"/>
      <c r="AA51" s="43">
        <f>RTD("cqg.rtd", ,"ContractData", R51, "T_CVol",, "T")</f>
        <v>0</v>
      </c>
      <c r="AB51" s="43"/>
      <c r="AC51" s="9">
        <f>RTD("cqg.rtd", ,"ContractData",R51, "MT_LastBidVolume",, "T")</f>
        <v>5</v>
      </c>
      <c r="AD51" s="13">
        <f>RTD("cqg.rtd", ,"ContractData",R51, "Bid",, "T")</f>
        <v>1.3</v>
      </c>
      <c r="AE51" s="14">
        <f>RTD("cqg.rtd", ,"ContractData",R51, "Ask",, "T")</f>
        <v>6.13</v>
      </c>
      <c r="AF51" s="12">
        <f>RTD("cqg.rtd", ,"ContractData",R51, "MT_LastAskVolume",, "T")</f>
        <v>5</v>
      </c>
    </row>
    <row r="52" spans="2:32" x14ac:dyDescent="0.25">
      <c r="B52" s="53" t="str">
        <f>Sheet3!L48</f>
        <v>P.US.CLEQ149950</v>
      </c>
      <c r="C52" s="52"/>
      <c r="D52" s="52"/>
      <c r="E52" s="41">
        <f>Sheet3!M48</f>
        <v>41836.395833333336</v>
      </c>
      <c r="F52" s="41"/>
      <c r="G52" s="43">
        <f>RTD("cqg.rtd", ,"ContractData", B52, "VolumeLastTrade",, "T")</f>
        <v>1</v>
      </c>
      <c r="H52" s="43"/>
      <c r="I52" s="42">
        <f>RTD("cqg.rtd", ,"ContractData", B52, "LastTrade",, "T")</f>
        <v>7.0000000000000007E-2</v>
      </c>
      <c r="J52" s="42"/>
      <c r="K52" s="43">
        <f>RTD("cqg.rtd", ,"ContractData", B52, "T_CVol",, "T")</f>
        <v>615</v>
      </c>
      <c r="L52" s="43"/>
      <c r="M52" s="9">
        <f>RTD("cqg.rtd", ,"ContractData",B52, "MT_LastBidVolume",, "T")</f>
        <v>4</v>
      </c>
      <c r="N52" s="16">
        <f>RTD("cqg.rtd", ,"ContractData",B52, "Bid",, "T")</f>
        <v>0.04</v>
      </c>
      <c r="O52" s="14">
        <f>RTD("cqg.rtd", ,"ContractData",B52, "Ask",, "T")</f>
        <v>0.16</v>
      </c>
      <c r="P52" s="10">
        <f>RTD("cqg.rtd", ,"ContractData",B52, "MT_LastAskVolume",, "T")</f>
        <v>1</v>
      </c>
      <c r="Q52" s="11"/>
      <c r="R52" s="52" t="str">
        <f>Sheet4!L48</f>
        <v>C.US.CLEU149000</v>
      </c>
      <c r="S52" s="52"/>
      <c r="T52" s="52"/>
      <c r="U52" s="41" t="str">
        <f>Sheet4!M48</f>
        <v/>
      </c>
      <c r="V52" s="41"/>
      <c r="W52" s="43" t="str">
        <f>RTD("cqg.rtd", ,"ContractData", R52, "VolumeLastTrade",, "T")</f>
        <v/>
      </c>
      <c r="X52" s="43"/>
      <c r="Y52" s="42" t="str">
        <f>RTD("cqg.rtd", ,"ContractData", R52, "LastTrade",, "T")</f>
        <v/>
      </c>
      <c r="Z52" s="42"/>
      <c r="AA52" s="43">
        <f>RTD("cqg.rtd", ,"ContractData", R52, "T_CVol",, "T")</f>
        <v>0</v>
      </c>
      <c r="AB52" s="43"/>
      <c r="AC52" s="9">
        <f>RTD("cqg.rtd", ,"ContractData",R52, "MT_LastBidVolume",, "T")</f>
        <v>5</v>
      </c>
      <c r="AD52" s="16">
        <f>RTD("cqg.rtd", ,"ContractData",R52, "Bid",, "T")</f>
        <v>8.1999999999999993</v>
      </c>
      <c r="AE52" s="15">
        <f>RTD("cqg.rtd", ,"ContractData",R52, "Ask",, "T")</f>
        <v>12.93</v>
      </c>
      <c r="AF52" s="12">
        <f>RTD("cqg.rtd", ,"ContractData",R52, "MT_LastAskVolume",, "T")</f>
        <v>5</v>
      </c>
    </row>
    <row r="53" spans="2:32" x14ac:dyDescent="0.25">
      <c r="B53" s="39" t="str">
        <f>Sheet3!L49</f>
        <v>P.US.CLEQ1410000</v>
      </c>
      <c r="C53" s="40"/>
      <c r="D53" s="40"/>
      <c r="E53" s="41">
        <f>Sheet3!M49</f>
        <v>41836.395833333336</v>
      </c>
      <c r="F53" s="41"/>
      <c r="G53" s="43">
        <f>RTD("cqg.rtd", ,"ContractData", B53, "VolumeLastTrade",, "T")</f>
        <v>5</v>
      </c>
      <c r="H53" s="43"/>
      <c r="I53" s="42">
        <f>RTD("cqg.rtd", ,"ContractData", B53, "LastTrade",, "T")</f>
        <v>0.14000000000000001</v>
      </c>
      <c r="J53" s="42"/>
      <c r="K53" s="43">
        <f>RTD("cqg.rtd", ,"ContractData", B53, "T_CVol",, "T")</f>
        <v>1218</v>
      </c>
      <c r="L53" s="43"/>
      <c r="M53" s="9">
        <f>RTD("cqg.rtd", ,"ContractData",B53, "MT_LastBidVolume",, "T")</f>
        <v>20</v>
      </c>
      <c r="N53" s="13">
        <f>RTD("cqg.rtd", ,"ContractData",B53, "Bid",, "T")</f>
        <v>0.11</v>
      </c>
      <c r="O53" s="15">
        <f>RTD("cqg.rtd", ,"ContractData",B53, "Ask",, "T")</f>
        <v>0.18</v>
      </c>
      <c r="P53" s="10">
        <f>RTD("cqg.rtd", ,"ContractData",B53, "MT_LastAskVolume",, "T")</f>
        <v>2</v>
      </c>
      <c r="Q53" s="11"/>
      <c r="R53" s="40" t="str">
        <f>Sheet4!L49</f>
        <v>C.US.CLEU149050</v>
      </c>
      <c r="S53" s="40"/>
      <c r="T53" s="40"/>
      <c r="U53" s="41" t="str">
        <f>Sheet4!M49</f>
        <v/>
      </c>
      <c r="V53" s="41"/>
      <c r="W53" s="43" t="str">
        <f>RTD("cqg.rtd", ,"ContractData", R53, "VolumeLastTrade",, "T")</f>
        <v/>
      </c>
      <c r="X53" s="43"/>
      <c r="Y53" s="42" t="str">
        <f>RTD("cqg.rtd", ,"ContractData", R53, "LastTrade",, "T")</f>
        <v/>
      </c>
      <c r="Z53" s="42"/>
      <c r="AA53" s="43">
        <f>RTD("cqg.rtd", ,"ContractData", R53, "T_CVol",, "T")</f>
        <v>0</v>
      </c>
      <c r="AB53" s="43"/>
      <c r="AC53" s="9">
        <f>RTD("cqg.rtd", ,"ContractData",R53, "MT_LastBidVolume",, "T")</f>
        <v>5</v>
      </c>
      <c r="AD53" s="13">
        <f>RTD("cqg.rtd", ,"ContractData",R53, "Bid",, "T")</f>
        <v>7.75</v>
      </c>
      <c r="AE53" s="14">
        <f>RTD("cqg.rtd", ,"ContractData",R53, "Ask",, "T")</f>
        <v>12.43</v>
      </c>
      <c r="AF53" s="12">
        <f>RTD("cqg.rtd", ,"ContractData",R53, "MT_LastAskVolume",, "T")</f>
        <v>5</v>
      </c>
    </row>
    <row r="54" spans="2:32" x14ac:dyDescent="0.25">
      <c r="B54" s="53" t="str">
        <f>Sheet3!L50</f>
        <v>P.US.CLEQ1410050</v>
      </c>
      <c r="C54" s="52"/>
      <c r="D54" s="52"/>
      <c r="E54" s="41">
        <f>Sheet3!M50</f>
        <v>41836.395138888889</v>
      </c>
      <c r="F54" s="41"/>
      <c r="G54" s="43">
        <f>RTD("cqg.rtd", ,"ContractData", B54, "VolumeLastTrade",, "T")</f>
        <v>25</v>
      </c>
      <c r="H54" s="43"/>
      <c r="I54" s="42">
        <f>RTD("cqg.rtd", ,"ContractData", B54, "LastTrade",, "T")</f>
        <v>0.39</v>
      </c>
      <c r="J54" s="42"/>
      <c r="K54" s="43">
        <f>RTD("cqg.rtd", ,"ContractData", B54, "T_CVol",, "T")</f>
        <v>820</v>
      </c>
      <c r="L54" s="43"/>
      <c r="M54" s="9">
        <f>RTD("cqg.rtd", ,"ContractData",B54, "MT_LastBidVolume",, "T")</f>
        <v>0</v>
      </c>
      <c r="N54" s="16" t="str">
        <f>RTD("cqg.rtd", ,"ContractData",B54, "Bid",, "T")</f>
        <v/>
      </c>
      <c r="O54" s="14">
        <f>RTD("cqg.rtd", ,"ContractData",B54, "Ask",, "T")</f>
        <v>0.5</v>
      </c>
      <c r="P54" s="10">
        <f>RTD("cqg.rtd", ,"ContractData",B54, "MT_LastAskVolume",, "T")</f>
        <v>1</v>
      </c>
      <c r="Q54" s="11"/>
      <c r="R54" s="52" t="str">
        <f>Sheet4!L50</f>
        <v>C.US.CLEU149100</v>
      </c>
      <c r="S54" s="52"/>
      <c r="T54" s="52"/>
      <c r="U54" s="41" t="str">
        <f>Sheet4!M50</f>
        <v/>
      </c>
      <c r="V54" s="41"/>
      <c r="W54" s="43" t="str">
        <f>RTD("cqg.rtd", ,"ContractData", R54, "VolumeLastTrade",, "T")</f>
        <v/>
      </c>
      <c r="X54" s="43"/>
      <c r="Y54" s="42" t="str">
        <f>RTD("cqg.rtd", ,"ContractData", R54, "LastTrade",, "T")</f>
        <v/>
      </c>
      <c r="Z54" s="42"/>
      <c r="AA54" s="43">
        <f>RTD("cqg.rtd", ,"ContractData", R54, "T_CVol",, "T")</f>
        <v>0</v>
      </c>
      <c r="AB54" s="43"/>
      <c r="AC54" s="9">
        <f>RTD("cqg.rtd", ,"ContractData",R54, "MT_LastBidVolume",, "T")</f>
        <v>5</v>
      </c>
      <c r="AD54" s="16">
        <f>RTD("cqg.rtd", ,"ContractData",R54, "Bid",, "T")</f>
        <v>7.25</v>
      </c>
      <c r="AE54" s="15">
        <f>RTD("cqg.rtd", ,"ContractData",R54, "Ask",, "T")</f>
        <v>11.96</v>
      </c>
      <c r="AF54" s="12">
        <f>RTD("cqg.rtd", ,"ContractData",R54, "MT_LastAskVolume",, "T")</f>
        <v>5</v>
      </c>
    </row>
    <row r="55" spans="2:32" x14ac:dyDescent="0.25">
      <c r="B55" s="39" t="str">
        <f>Sheet3!L51</f>
        <v>P.US.CLEQ1410100</v>
      </c>
      <c r="C55" s="40"/>
      <c r="D55" s="40"/>
      <c r="E55" s="41">
        <f>Sheet3!M51</f>
        <v>41836.395833333336</v>
      </c>
      <c r="F55" s="41"/>
      <c r="G55" s="43">
        <f>RTD("cqg.rtd", ,"ContractData", B55, "VolumeLastTrade",, "T")</f>
        <v>1</v>
      </c>
      <c r="H55" s="43"/>
      <c r="I55" s="42">
        <f>RTD("cqg.rtd", ,"ContractData", B55, "LastTrade",, "T")</f>
        <v>0.45</v>
      </c>
      <c r="J55" s="42"/>
      <c r="K55" s="43">
        <f>RTD("cqg.rtd", ,"ContractData", B55, "T_CVol",, "T")</f>
        <v>613</v>
      </c>
      <c r="L55" s="43"/>
      <c r="M55" s="9">
        <f>RTD("cqg.rtd", ,"ContractData",B55, "MT_LastBidVolume",, "T")</f>
        <v>1</v>
      </c>
      <c r="N55" s="13">
        <f>RTD("cqg.rtd", ,"ContractData",B55, "Bid",, "T")</f>
        <v>0.3</v>
      </c>
      <c r="O55" s="15">
        <f>RTD("cqg.rtd", ,"ContractData",B55, "Ask",, "T")</f>
        <v>0.70000000000000007</v>
      </c>
      <c r="P55" s="10">
        <f>RTD("cqg.rtd", ,"ContractData",B55, "MT_LastAskVolume",, "T")</f>
        <v>4</v>
      </c>
      <c r="Q55" s="11"/>
      <c r="R55" s="40" t="str">
        <f>Sheet4!L51</f>
        <v>C.US.CLEU149150</v>
      </c>
      <c r="S55" s="40"/>
      <c r="T55" s="40"/>
      <c r="U55" s="41" t="str">
        <f>Sheet4!M51</f>
        <v/>
      </c>
      <c r="V55" s="41"/>
      <c r="W55" s="43" t="str">
        <f>RTD("cqg.rtd", ,"ContractData", R55, "VolumeLastTrade",, "T")</f>
        <v/>
      </c>
      <c r="X55" s="43"/>
      <c r="Y55" s="42" t="str">
        <f>RTD("cqg.rtd", ,"ContractData", R55, "LastTrade",, "T")</f>
        <v/>
      </c>
      <c r="Z55" s="42"/>
      <c r="AA55" s="43">
        <f>RTD("cqg.rtd", ,"ContractData", R55, "T_CVol",, "T")</f>
        <v>0</v>
      </c>
      <c r="AB55" s="43"/>
      <c r="AC55" s="9">
        <f>RTD("cqg.rtd", ,"ContractData",R55, "MT_LastBidVolume",, "T")</f>
        <v>5</v>
      </c>
      <c r="AD55" s="13">
        <f>RTD("cqg.rtd", ,"ContractData",R55, "Bid",, "T")</f>
        <v>6.75</v>
      </c>
      <c r="AE55" s="14">
        <f>RTD("cqg.rtd", ,"ContractData",R55, "Ask",, "T")</f>
        <v>11.450000000000001</v>
      </c>
      <c r="AF55" s="12">
        <f>RTD("cqg.rtd", ,"ContractData",R55, "MT_LastAskVolume",, "T")</f>
        <v>5</v>
      </c>
    </row>
    <row r="56" spans="2:32" x14ac:dyDescent="0.25">
      <c r="B56" s="53" t="str">
        <f>Sheet3!L52</f>
        <v>P.US.CLEQ1410150</v>
      </c>
      <c r="C56" s="52"/>
      <c r="D56" s="52"/>
      <c r="E56" s="41">
        <f>Sheet3!M52</f>
        <v>41836.390277777777</v>
      </c>
      <c r="F56" s="41"/>
      <c r="G56" s="43">
        <f>RTD("cqg.rtd", ,"ContractData", B56, "VolumeLastTrade",, "T")</f>
        <v>1</v>
      </c>
      <c r="H56" s="43"/>
      <c r="I56" s="42">
        <f>RTD("cqg.rtd", ,"ContractData", B56, "LastTrade",, "T")</f>
        <v>0.96</v>
      </c>
      <c r="J56" s="42"/>
      <c r="K56" s="43">
        <f>RTD("cqg.rtd", ,"ContractData", B56, "T_CVol",, "T")</f>
        <v>10</v>
      </c>
      <c r="L56" s="43"/>
      <c r="M56" s="9">
        <f>RTD("cqg.rtd", ,"ContractData",B56, "MT_LastBidVolume",, "T")</f>
        <v>0</v>
      </c>
      <c r="N56" s="16" t="str">
        <f>RTD("cqg.rtd", ,"ContractData",B56, "Bid",, "T")</f>
        <v/>
      </c>
      <c r="O56" s="14">
        <f>RTD("cqg.rtd", ,"ContractData",B56, "Ask",, "T")</f>
        <v>4.79</v>
      </c>
      <c r="P56" s="10">
        <f>RTD("cqg.rtd", ,"ContractData",B56, "MT_LastAskVolume",, "T")</f>
        <v>4</v>
      </c>
      <c r="Q56" s="11"/>
      <c r="R56" s="52" t="str">
        <f>Sheet4!L52</f>
        <v>C.US.CLEU149200</v>
      </c>
      <c r="S56" s="52"/>
      <c r="T56" s="52"/>
      <c r="U56" s="41" t="str">
        <f>Sheet4!M52</f>
        <v/>
      </c>
      <c r="V56" s="41"/>
      <c r="W56" s="43" t="str">
        <f>RTD("cqg.rtd", ,"ContractData", R56, "VolumeLastTrade",, "T")</f>
        <v/>
      </c>
      <c r="X56" s="43"/>
      <c r="Y56" s="42" t="str">
        <f>RTD("cqg.rtd", ,"ContractData", R56, "LastTrade",, "T")</f>
        <v/>
      </c>
      <c r="Z56" s="42"/>
      <c r="AA56" s="43">
        <f>RTD("cqg.rtd", ,"ContractData", R56, "T_CVol",, "T")</f>
        <v>0</v>
      </c>
      <c r="AB56" s="43"/>
      <c r="AC56" s="9">
        <f>RTD("cqg.rtd", ,"ContractData",R56, "MT_LastBidVolume",, "T")</f>
        <v>5</v>
      </c>
      <c r="AD56" s="16">
        <f>RTD("cqg.rtd", ,"ContractData",R56, "Bid",, "T")</f>
        <v>6.25</v>
      </c>
      <c r="AE56" s="15">
        <f>RTD("cqg.rtd", ,"ContractData",R56, "Ask",, "T")</f>
        <v>10.96</v>
      </c>
      <c r="AF56" s="12">
        <f>RTD("cqg.rtd", ,"ContractData",R56, "MT_LastAskVolume",, "T")</f>
        <v>5</v>
      </c>
    </row>
    <row r="57" spans="2:32" x14ac:dyDescent="0.25">
      <c r="B57" s="39" t="str">
        <f>Sheet3!L53</f>
        <v>P.US.CLEQ1410200</v>
      </c>
      <c r="C57" s="40"/>
      <c r="D57" s="40"/>
      <c r="E57" s="41">
        <f>Sheet3!M53</f>
        <v>41836.395833333336</v>
      </c>
      <c r="F57" s="41"/>
      <c r="G57" s="43">
        <f>RTD("cqg.rtd", ,"ContractData", B57, "VolumeLastTrade",, "T")</f>
        <v>2</v>
      </c>
      <c r="H57" s="43"/>
      <c r="I57" s="42">
        <f>RTD("cqg.rtd", ,"ContractData", B57, "LastTrade",, "T")</f>
        <v>1.3</v>
      </c>
      <c r="J57" s="42"/>
      <c r="K57" s="43">
        <f>RTD("cqg.rtd", ,"ContractData", B57, "T_CVol",, "T")</f>
        <v>57</v>
      </c>
      <c r="L57" s="43"/>
      <c r="M57" s="9">
        <f>RTD("cqg.rtd", ,"ContractData",B57, "MT_LastBidVolume",, "T")</f>
        <v>1</v>
      </c>
      <c r="N57" s="13">
        <f>RTD("cqg.rtd", ,"ContractData",B57, "Bid",, "T")</f>
        <v>0.21</v>
      </c>
      <c r="O57" s="15">
        <f>RTD("cqg.rtd", ,"ContractData",B57, "Ask",, "T")</f>
        <v>4.8600000000000003</v>
      </c>
      <c r="P57" s="10">
        <f>RTD("cqg.rtd", ,"ContractData",B57, "MT_LastAskVolume",, "T")</f>
        <v>5</v>
      </c>
      <c r="Q57" s="11"/>
      <c r="R57" s="40" t="str">
        <f>Sheet4!L53</f>
        <v>C.US.CLEU149250</v>
      </c>
      <c r="S57" s="40"/>
      <c r="T57" s="40"/>
      <c r="U57" s="41" t="str">
        <f>Sheet4!M53</f>
        <v/>
      </c>
      <c r="V57" s="41"/>
      <c r="W57" s="43" t="str">
        <f>RTD("cqg.rtd", ,"ContractData", R57, "VolumeLastTrade",, "T")</f>
        <v/>
      </c>
      <c r="X57" s="43"/>
      <c r="Y57" s="42" t="str">
        <f>RTD("cqg.rtd", ,"ContractData", R57, "LastTrade",, "T")</f>
        <v/>
      </c>
      <c r="Z57" s="42"/>
      <c r="AA57" s="43">
        <f>RTD("cqg.rtd", ,"ContractData", R57, "T_CVol",, "T")</f>
        <v>0</v>
      </c>
      <c r="AB57" s="43"/>
      <c r="AC57" s="9">
        <f>RTD("cqg.rtd", ,"ContractData",R57, "MT_LastBidVolume",, "T")</f>
        <v>5</v>
      </c>
      <c r="AD57" s="13">
        <f>RTD("cqg.rtd", ,"ContractData",R57, "Bid",, "T")</f>
        <v>5.8</v>
      </c>
      <c r="AE57" s="14">
        <f>RTD("cqg.rtd", ,"ContractData",R57, "Ask",, "T")</f>
        <v>10.5</v>
      </c>
      <c r="AF57" s="12">
        <f>RTD("cqg.rtd", ,"ContractData",R57, "MT_LastAskVolume",, "T")</f>
        <v>5</v>
      </c>
    </row>
    <row r="58" spans="2:32" x14ac:dyDescent="0.25">
      <c r="B58" s="53" t="str">
        <f>Sheet3!L54</f>
        <v>P.US.CLEQ1410250</v>
      </c>
      <c r="C58" s="52"/>
      <c r="D58" s="52"/>
      <c r="E58" s="41">
        <f>Sheet3!M54</f>
        <v>41836.368055555555</v>
      </c>
      <c r="F58" s="41"/>
      <c r="G58" s="43">
        <f>RTD("cqg.rtd", ,"ContractData", B58, "VolumeLastTrade",, "T")</f>
        <v>1</v>
      </c>
      <c r="H58" s="43"/>
      <c r="I58" s="42">
        <f>RTD("cqg.rtd", ,"ContractData", B58, "LastTrade",, "T")</f>
        <v>1.8</v>
      </c>
      <c r="J58" s="42"/>
      <c r="K58" s="43">
        <f>RTD("cqg.rtd", ,"ContractData", B58, "T_CVol",, "T")</f>
        <v>5</v>
      </c>
      <c r="L58" s="43"/>
      <c r="M58" s="9">
        <f>RTD("cqg.rtd", ,"ContractData",B58, "MT_LastBidVolume",, "T")</f>
        <v>0</v>
      </c>
      <c r="N58" s="16" t="str">
        <f>RTD("cqg.rtd", ,"ContractData",B58, "Bid",, "T")</f>
        <v/>
      </c>
      <c r="O58" s="14">
        <f>RTD("cqg.rtd", ,"ContractData",B58, "Ask",, "T")</f>
        <v>2.15</v>
      </c>
      <c r="P58" s="10">
        <f>RTD("cqg.rtd", ,"ContractData",B58, "MT_LastAskVolume",, "T")</f>
        <v>1</v>
      </c>
      <c r="Q58" s="11"/>
      <c r="R58" s="52" t="str">
        <f>Sheet4!L54</f>
        <v>C.US.CLEU149300</v>
      </c>
      <c r="S58" s="52"/>
      <c r="T58" s="52"/>
      <c r="U58" s="41" t="str">
        <f>Sheet4!M54</f>
        <v/>
      </c>
      <c r="V58" s="41"/>
      <c r="W58" s="43" t="str">
        <f>RTD("cqg.rtd", ,"ContractData", R58, "VolumeLastTrade",, "T")</f>
        <v/>
      </c>
      <c r="X58" s="43"/>
      <c r="Y58" s="42" t="str">
        <f>RTD("cqg.rtd", ,"ContractData", R58, "LastTrade",, "T")</f>
        <v/>
      </c>
      <c r="Z58" s="42"/>
      <c r="AA58" s="43">
        <f>RTD("cqg.rtd", ,"ContractData", R58, "T_CVol",, "T")</f>
        <v>0</v>
      </c>
      <c r="AB58" s="43"/>
      <c r="AC58" s="9">
        <f>RTD("cqg.rtd", ,"ContractData",R58, "MT_LastBidVolume",, "T")</f>
        <v>5</v>
      </c>
      <c r="AD58" s="16">
        <f>RTD("cqg.rtd", ,"ContractData",R58, "Bid",, "T")</f>
        <v>5.3</v>
      </c>
      <c r="AE58" s="15">
        <f>RTD("cqg.rtd", ,"ContractData",R58, "Ask",, "T")</f>
        <v>10.040000000000001</v>
      </c>
      <c r="AF58" s="12">
        <f>RTD("cqg.rtd", ,"ContractData",R58, "MT_LastAskVolume",, "T")</f>
        <v>5</v>
      </c>
    </row>
    <row r="59" spans="2:32" x14ac:dyDescent="0.25">
      <c r="B59" s="39" t="str">
        <f>Sheet3!L55</f>
        <v>P.US.CLEQ1410300</v>
      </c>
      <c r="C59" s="40"/>
      <c r="D59" s="40"/>
      <c r="E59" s="41">
        <f>Sheet3!M55</f>
        <v>41836.393750000003</v>
      </c>
      <c r="F59" s="41"/>
      <c r="G59" s="43">
        <f>RTD("cqg.rtd", ,"ContractData", B59, "VolumeLastTrade",, "T")</f>
        <v>1</v>
      </c>
      <c r="H59" s="43"/>
      <c r="I59" s="42">
        <f>RTD("cqg.rtd", ,"ContractData", B59, "LastTrade",, "T")</f>
        <v>2.31</v>
      </c>
      <c r="J59" s="42"/>
      <c r="K59" s="43">
        <f>RTD("cqg.rtd", ,"ContractData", B59, "T_CVol",, "T")</f>
        <v>23</v>
      </c>
      <c r="L59" s="43"/>
      <c r="M59" s="9">
        <f>RTD("cqg.rtd", ,"ContractData",B59, "MT_LastBidVolume",, "T")</f>
        <v>1</v>
      </c>
      <c r="N59" s="13">
        <f>RTD("cqg.rtd", ,"ContractData",B59, "Bid",, "T")</f>
        <v>0.70000000000000007</v>
      </c>
      <c r="O59" s="15">
        <f>RTD("cqg.rtd", ,"ContractData",B59, "Ask",, "T")</f>
        <v>4.8600000000000003</v>
      </c>
      <c r="P59" s="10">
        <f>RTD("cqg.rtd", ,"ContractData",B59, "MT_LastAskVolume",, "T")</f>
        <v>5</v>
      </c>
      <c r="Q59" s="11"/>
      <c r="R59" s="40" t="str">
        <f>Sheet4!L55</f>
        <v>C.US.CLEU149350</v>
      </c>
      <c r="S59" s="40"/>
      <c r="T59" s="40"/>
      <c r="U59" s="41" t="str">
        <f>Sheet4!M55</f>
        <v/>
      </c>
      <c r="V59" s="41"/>
      <c r="W59" s="43" t="str">
        <f>RTD("cqg.rtd", ,"ContractData", R59, "VolumeLastTrade",, "T")</f>
        <v/>
      </c>
      <c r="X59" s="43"/>
      <c r="Y59" s="42" t="str">
        <f>RTD("cqg.rtd", ,"ContractData", R59, "LastTrade",, "T")</f>
        <v/>
      </c>
      <c r="Z59" s="42"/>
      <c r="AA59" s="43">
        <f>RTD("cqg.rtd", ,"ContractData", R59, "T_CVol",, "T")</f>
        <v>0</v>
      </c>
      <c r="AB59" s="43"/>
      <c r="AC59" s="9">
        <f>RTD("cqg.rtd", ,"ContractData",R59, "MT_LastBidVolume",, "T")</f>
        <v>5</v>
      </c>
      <c r="AD59" s="13">
        <f>RTD("cqg.rtd", ,"ContractData",R59, "Bid",, "T")</f>
        <v>4.8500000000000005</v>
      </c>
      <c r="AE59" s="14">
        <f>RTD("cqg.rtd", ,"ContractData",R59, "Ask",, "T")</f>
        <v>9.5299999999999994</v>
      </c>
      <c r="AF59" s="12">
        <f>RTD("cqg.rtd", ,"ContractData",R59, "MT_LastAskVolume",, "T")</f>
        <v>5</v>
      </c>
    </row>
    <row r="60" spans="2:32" x14ac:dyDescent="0.25">
      <c r="B60" s="53" t="str">
        <f>Sheet3!L56</f>
        <v>P.US.CLEQ1410350</v>
      </c>
      <c r="C60" s="52"/>
      <c r="D60" s="52"/>
      <c r="E60" s="41">
        <f>Sheet3!M56</f>
        <v>41836.377083333333</v>
      </c>
      <c r="F60" s="41"/>
      <c r="G60" s="43">
        <f>RTD("cqg.rtd", ,"ContractData", B60, "VolumeLastTrade",, "T")</f>
        <v>1</v>
      </c>
      <c r="H60" s="43"/>
      <c r="I60" s="42">
        <f>RTD("cqg.rtd", ,"ContractData", B60, "LastTrade",, "T")</f>
        <v>2.79</v>
      </c>
      <c r="J60" s="42"/>
      <c r="K60" s="43">
        <f>RTD("cqg.rtd", ,"ContractData", B60, "T_CVol",, "T")</f>
        <v>8</v>
      </c>
      <c r="L60" s="43"/>
      <c r="M60" s="9">
        <f>RTD("cqg.rtd", ,"ContractData",B60, "MT_LastBidVolume",, "T")</f>
        <v>5</v>
      </c>
      <c r="N60" s="16">
        <f>RTD("cqg.rtd", ,"ContractData",B60, "Bid",, "T")</f>
        <v>0.15</v>
      </c>
      <c r="O60" s="14">
        <f>RTD("cqg.rtd", ,"ContractData",B60, "Ask",, "T")</f>
        <v>4.93</v>
      </c>
      <c r="P60" s="10">
        <f>RTD("cqg.rtd", ,"ContractData",B60, "MT_LastAskVolume",, "T")</f>
        <v>5</v>
      </c>
      <c r="Q60" s="11"/>
      <c r="R60" s="52" t="str">
        <f>Sheet4!L56</f>
        <v>C.US.CLEU149450</v>
      </c>
      <c r="S60" s="52"/>
      <c r="T60" s="52"/>
      <c r="U60" s="41" t="str">
        <f>Sheet4!M56</f>
        <v/>
      </c>
      <c r="V60" s="41"/>
      <c r="W60" s="43" t="str">
        <f>RTD("cqg.rtd", ,"ContractData", R60, "VolumeLastTrade",, "T")</f>
        <v/>
      </c>
      <c r="X60" s="43"/>
      <c r="Y60" s="42" t="str">
        <f>RTD("cqg.rtd", ,"ContractData", R60, "LastTrade",, "T")</f>
        <v/>
      </c>
      <c r="Z60" s="42"/>
      <c r="AA60" s="43">
        <f>RTD("cqg.rtd", ,"ContractData", R60, "T_CVol",, "T")</f>
        <v>0</v>
      </c>
      <c r="AB60" s="43"/>
      <c r="AC60" s="9">
        <f>RTD("cqg.rtd", ,"ContractData",R60, "MT_LastBidVolume",, "T")</f>
        <v>5</v>
      </c>
      <c r="AD60" s="16">
        <f>RTD("cqg.rtd", ,"ContractData",R60, "Bid",, "T")</f>
        <v>3.8000000000000003</v>
      </c>
      <c r="AE60" s="15">
        <f>RTD("cqg.rtd", ,"ContractData",R60, "Ask",, "T")</f>
        <v>8.61</v>
      </c>
      <c r="AF60" s="12">
        <f>RTD("cqg.rtd", ,"ContractData",R60, "MT_LastAskVolume",, "T")</f>
        <v>5</v>
      </c>
    </row>
    <row r="61" spans="2:32" x14ac:dyDescent="0.25">
      <c r="B61" s="39" t="str">
        <f>Sheet3!L57</f>
        <v>P.US.CLEQ1410400</v>
      </c>
      <c r="C61" s="40"/>
      <c r="D61" s="40"/>
      <c r="E61" s="41">
        <f>Sheet3!M57</f>
        <v>41836.390972222223</v>
      </c>
      <c r="F61" s="41"/>
      <c r="G61" s="43">
        <f>RTD("cqg.rtd", ,"ContractData", B61, "VolumeLastTrade",, "T")</f>
        <v>2</v>
      </c>
      <c r="H61" s="43"/>
      <c r="I61" s="42">
        <f>RTD("cqg.rtd", ,"ContractData", B61, "LastTrade",, "T")</f>
        <v>3.3200000000000003</v>
      </c>
      <c r="J61" s="42"/>
      <c r="K61" s="43">
        <f>RTD("cqg.rtd", ,"ContractData", B61, "T_CVol",, "T")</f>
        <v>10</v>
      </c>
      <c r="L61" s="43"/>
      <c r="M61" s="9">
        <f>RTD("cqg.rtd", ,"ContractData",B61, "MT_LastBidVolume",, "T")</f>
        <v>1</v>
      </c>
      <c r="N61" s="13">
        <f>RTD("cqg.rtd", ,"ContractData",B61, "Bid",, "T")</f>
        <v>2.93</v>
      </c>
      <c r="O61" s="15">
        <f>RTD("cqg.rtd", ,"ContractData",B61, "Ask",, "T")</f>
        <v>5.43</v>
      </c>
      <c r="P61" s="10">
        <f>RTD("cqg.rtd", ,"ContractData",B61, "MT_LastAskVolume",, "T")</f>
        <v>5</v>
      </c>
      <c r="Q61" s="11"/>
      <c r="R61" s="40" t="str">
        <f>Sheet4!L57</f>
        <v>C.US.CLEU149500</v>
      </c>
      <c r="S61" s="40"/>
      <c r="T61" s="40"/>
      <c r="U61" s="41" t="str">
        <f>Sheet4!M57</f>
        <v/>
      </c>
      <c r="V61" s="41"/>
      <c r="W61" s="43" t="str">
        <f>RTD("cqg.rtd", ,"ContractData", R61, "VolumeLastTrade",, "T")</f>
        <v/>
      </c>
      <c r="X61" s="43"/>
      <c r="Y61" s="42" t="str">
        <f>RTD("cqg.rtd", ,"ContractData", R61, "LastTrade",, "T")</f>
        <v/>
      </c>
      <c r="Z61" s="42"/>
      <c r="AA61" s="43">
        <f>RTD("cqg.rtd", ,"ContractData", R61, "T_CVol",, "T")</f>
        <v>0</v>
      </c>
      <c r="AB61" s="43"/>
      <c r="AC61" s="9">
        <f>RTD("cqg.rtd", ,"ContractData",R61, "MT_LastBidVolume",, "T")</f>
        <v>5</v>
      </c>
      <c r="AD61" s="13">
        <f>RTD("cqg.rtd", ,"ContractData",R61, "Bid",, "T")</f>
        <v>3.35</v>
      </c>
      <c r="AE61" s="15">
        <f>RTD("cqg.rtd", ,"ContractData",R61, "Ask",, "T")</f>
        <v>8.16</v>
      </c>
      <c r="AF61" s="12">
        <f>RTD("cqg.rtd", ,"ContractData",R61, "MT_LastAskVolume",, "T")</f>
        <v>5</v>
      </c>
    </row>
    <row r="62" spans="2:32" x14ac:dyDescent="0.25">
      <c r="B62" s="53" t="str">
        <f>Sheet3!L58</f>
        <v>P.US.CLEQ1410450</v>
      </c>
      <c r="C62" s="52"/>
      <c r="D62" s="52"/>
      <c r="E62" s="41">
        <f>Sheet3!M58</f>
        <v>41836.390277777777</v>
      </c>
      <c r="F62" s="41"/>
      <c r="G62" s="43">
        <f>RTD("cqg.rtd", ,"ContractData", B62, "VolumeLastTrade",, "T")</f>
        <v>1</v>
      </c>
      <c r="H62" s="43"/>
      <c r="I62" s="42">
        <f>RTD("cqg.rtd", ,"ContractData", B62, "LastTrade",, "T")</f>
        <v>3.8200000000000003</v>
      </c>
      <c r="J62" s="42"/>
      <c r="K62" s="43">
        <f>RTD("cqg.rtd", ,"ContractData", B62, "T_CVol",, "T")</f>
        <v>6</v>
      </c>
      <c r="L62" s="43"/>
      <c r="M62" s="9">
        <f>RTD("cqg.rtd", ,"ContractData",B62, "MT_LastBidVolume",, "T")</f>
        <v>5</v>
      </c>
      <c r="N62" s="16">
        <f>RTD("cqg.rtd", ,"ContractData",B62, "Bid",, "T")</f>
        <v>1.22</v>
      </c>
      <c r="O62" s="14">
        <f>RTD("cqg.rtd", ,"ContractData",B62, "Ask",, "T")</f>
        <v>5.93</v>
      </c>
      <c r="P62" s="10">
        <f>RTD("cqg.rtd", ,"ContractData",B62, "MT_LastAskVolume",, "T")</f>
        <v>5</v>
      </c>
      <c r="Q62" s="11"/>
      <c r="R62" s="52" t="str">
        <f>Sheet4!L58</f>
        <v>C.US.CLEU149550</v>
      </c>
      <c r="S62" s="52"/>
      <c r="T62" s="52"/>
      <c r="U62" s="54" t="str">
        <f>Sheet4!M58</f>
        <v/>
      </c>
      <c r="V62" s="54"/>
      <c r="W62" s="43" t="str">
        <f>RTD("cqg.rtd", ,"ContractData", R62, "VolumeLastTrade",, "T")</f>
        <v/>
      </c>
      <c r="X62" s="43"/>
      <c r="Y62" s="42" t="str">
        <f>RTD("cqg.rtd", ,"ContractData", R62, "LastTrade",, "T")</f>
        <v/>
      </c>
      <c r="Z62" s="42"/>
      <c r="AA62" s="43">
        <f>RTD("cqg.rtd", ,"ContractData", R62, "T_CVol",, "T")</f>
        <v>0</v>
      </c>
      <c r="AB62" s="43"/>
      <c r="AC62" s="9">
        <f>RTD("cqg.rtd", ,"ContractData",R62, "MT_LastBidVolume",, "T")</f>
        <v>5</v>
      </c>
      <c r="AD62" s="16">
        <f>RTD("cqg.rtd", ,"ContractData",R62, "Bid",, "T")</f>
        <v>2.9</v>
      </c>
      <c r="AE62" s="14">
        <f>RTD("cqg.rtd", ,"ContractData",R62, "Ask",, "T")</f>
        <v>7.71</v>
      </c>
      <c r="AF62" s="12">
        <f>RTD("cqg.rtd", ,"ContractData",R62, "MT_LastAskVolume",, "T")</f>
        <v>5</v>
      </c>
    </row>
    <row r="63" spans="2:32" x14ac:dyDescent="0.25">
      <c r="B63" s="39" t="str">
        <f>Sheet3!L59</f>
        <v>P.US.CLEQ1410500</v>
      </c>
      <c r="C63" s="40"/>
      <c r="D63" s="40"/>
      <c r="E63" s="41">
        <f>Sheet3!M59</f>
        <v>41836.377083333333</v>
      </c>
      <c r="F63" s="41"/>
      <c r="G63" s="43">
        <f>RTD("cqg.rtd", ,"ContractData", B63, "VolumeLastTrade",, "T")</f>
        <v>1</v>
      </c>
      <c r="H63" s="43"/>
      <c r="I63" s="42">
        <f>RTD("cqg.rtd", ,"ContractData", B63, "LastTrade",, "T")</f>
        <v>4.26</v>
      </c>
      <c r="J63" s="42"/>
      <c r="K63" s="43">
        <f>RTD("cqg.rtd", ,"ContractData", B63, "T_CVol",, "T")</f>
        <v>1</v>
      </c>
      <c r="L63" s="43"/>
      <c r="M63" s="9">
        <f>RTD("cqg.rtd", ,"ContractData",B63, "MT_LastBidVolume",, "T")</f>
        <v>5</v>
      </c>
      <c r="N63" s="25">
        <f>RTD("cqg.rtd", ,"ContractData",B63, "Bid",, "T")</f>
        <v>1.6600000000000001</v>
      </c>
      <c r="O63" s="26">
        <f>RTD("cqg.rtd", ,"ContractData",B63, "Ask",, "T")</f>
        <v>6.41</v>
      </c>
      <c r="P63" s="27">
        <f>RTD("cqg.rtd", ,"ContractData",B63, "MT_LastAskVolume",, "T")</f>
        <v>5</v>
      </c>
      <c r="Q63" s="28"/>
      <c r="R63" s="59" t="str">
        <f>Sheet4!L59</f>
        <v>P.US.CLEU149000</v>
      </c>
      <c r="S63" s="59"/>
      <c r="T63" s="59"/>
      <c r="U63" s="60">
        <f>Sheet4!M59</f>
        <v>41836.395833333336</v>
      </c>
      <c r="V63" s="60"/>
      <c r="W63" s="61">
        <f>RTD("cqg.rtd", ,"ContractData", R63, "VolumeLastTrade",, "T")</f>
        <v>3</v>
      </c>
      <c r="X63" s="61"/>
      <c r="Y63" s="62">
        <f>RTD("cqg.rtd", ,"ContractData", R63, "LastTrade",, "T")</f>
        <v>0.09</v>
      </c>
      <c r="Z63" s="62"/>
      <c r="AA63" s="61">
        <f>RTD("cqg.rtd", ,"ContractData", R63, "T_CVol",, "T")</f>
        <v>495</v>
      </c>
      <c r="AB63" s="61"/>
      <c r="AC63" s="29">
        <f>RTD("cqg.rtd", ,"ContractData",R63, "MT_LastBidVolume",, "T")</f>
        <v>47</v>
      </c>
      <c r="AD63" s="25">
        <f>RTD("cqg.rtd", ,"ContractData",R63, "Bid",, "T")</f>
        <v>0.08</v>
      </c>
      <c r="AE63" s="26">
        <f>RTD("cqg.rtd", ,"ContractData",R63, "Ask",, "T")</f>
        <v>0.1</v>
      </c>
      <c r="AF63" s="30">
        <f>RTD("cqg.rtd", ,"ContractData",R63, "MT_LastAskVolume",, "T")</f>
        <v>25</v>
      </c>
    </row>
    <row r="64" spans="2:32" ht="14.4" x14ac:dyDescent="0.3">
      <c r="B64" s="56" t="s">
        <v>21</v>
      </c>
      <c r="C64" s="57"/>
      <c r="D64" s="57"/>
      <c r="E64" s="57"/>
      <c r="F64" s="57"/>
      <c r="G64" s="57"/>
      <c r="H64" s="57"/>
      <c r="I64" s="57"/>
      <c r="J64" s="57"/>
      <c r="K64" s="57"/>
      <c r="L64" s="24"/>
      <c r="M64" s="24"/>
      <c r="N64" s="23"/>
      <c r="O64" s="58" t="s">
        <v>19</v>
      </c>
      <c r="P64" s="58"/>
      <c r="Q64" s="55">
        <f>RTD("cqg.rtd", ,"SystemInfo", "Linetime")</f>
        <v>41836.396134259259</v>
      </c>
      <c r="R64" s="55"/>
      <c r="S64" s="55"/>
      <c r="T64" s="32"/>
      <c r="U64" s="22"/>
      <c r="V64" s="22"/>
      <c r="W64" s="22"/>
      <c r="X64" s="22"/>
      <c r="Y64" s="22"/>
      <c r="Z64" s="58" t="s">
        <v>20</v>
      </c>
      <c r="AA64" s="58"/>
      <c r="AB64" s="55">
        <f>RTD("cqg.rtd", ,"SystemInfo", "Linetime")+6/24</f>
        <v>41836.646134259259</v>
      </c>
      <c r="AC64" s="55"/>
      <c r="AD64" s="22"/>
      <c r="AE64" s="22"/>
      <c r="AF64" s="31"/>
    </row>
  </sheetData>
  <sheetProtection algorithmName="SHA-512" hashValue="MvsjVq8pNfv2p6c81vMmxIPTSnfgeJ7isdVRsDpI72k6mn2GihaO5/OVrkTPYWKOrULJ8LEOKxROTDLG91OrWQ==" saltValue="kGyKwnGKeHQf4hWrDUu6fQ==" spinCount="100000" sheet="1" objects="1" scenarios="1" selectLockedCells="1" selectUnlockedCells="1"/>
  <mergeCells count="614">
    <mergeCell ref="AB64:AC64"/>
    <mergeCell ref="Q64:S64"/>
    <mergeCell ref="B64:K64"/>
    <mergeCell ref="Z64:AA64"/>
    <mergeCell ref="O64:P64"/>
    <mergeCell ref="R63:T63"/>
    <mergeCell ref="U63:V63"/>
    <mergeCell ref="W63:X63"/>
    <mergeCell ref="Y63:Z63"/>
    <mergeCell ref="AA63:AB63"/>
    <mergeCell ref="B63:D63"/>
    <mergeCell ref="E63:F63"/>
    <mergeCell ref="G63:H63"/>
    <mergeCell ref="I63:J63"/>
    <mergeCell ref="K63:L63"/>
    <mergeCell ref="R62:T62"/>
    <mergeCell ref="U62:V62"/>
    <mergeCell ref="W62:X62"/>
    <mergeCell ref="Y62:Z62"/>
    <mergeCell ref="AA62:AB62"/>
    <mergeCell ref="B62:D62"/>
    <mergeCell ref="E62:F62"/>
    <mergeCell ref="G62:H62"/>
    <mergeCell ref="I62:J62"/>
    <mergeCell ref="K62:L62"/>
    <mergeCell ref="R61:T61"/>
    <mergeCell ref="U61:V61"/>
    <mergeCell ref="W61:X61"/>
    <mergeCell ref="Y61:Z61"/>
    <mergeCell ref="AA61:AB61"/>
    <mergeCell ref="B61:D61"/>
    <mergeCell ref="E61:F61"/>
    <mergeCell ref="G61:H61"/>
    <mergeCell ref="I61:J61"/>
    <mergeCell ref="K61:L61"/>
    <mergeCell ref="R60:T60"/>
    <mergeCell ref="U60:V60"/>
    <mergeCell ref="W60:X60"/>
    <mergeCell ref="Y60:Z60"/>
    <mergeCell ref="AA60:AB60"/>
    <mergeCell ref="B60:D60"/>
    <mergeCell ref="E60:F60"/>
    <mergeCell ref="G60:H60"/>
    <mergeCell ref="I60:J60"/>
    <mergeCell ref="K60:L60"/>
    <mergeCell ref="R59:T59"/>
    <mergeCell ref="U59:V59"/>
    <mergeCell ref="W59:X59"/>
    <mergeCell ref="Y59:Z59"/>
    <mergeCell ref="AA59:AB59"/>
    <mergeCell ref="B59:D59"/>
    <mergeCell ref="E59:F59"/>
    <mergeCell ref="G59:H59"/>
    <mergeCell ref="I59:J59"/>
    <mergeCell ref="K59:L59"/>
    <mergeCell ref="R58:T58"/>
    <mergeCell ref="U58:V58"/>
    <mergeCell ref="W58:X58"/>
    <mergeCell ref="Y58:Z58"/>
    <mergeCell ref="AA58:AB58"/>
    <mergeCell ref="B58:D58"/>
    <mergeCell ref="E58:F58"/>
    <mergeCell ref="G58:H58"/>
    <mergeCell ref="I58:J58"/>
    <mergeCell ref="K58:L58"/>
    <mergeCell ref="R57:T57"/>
    <mergeCell ref="U57:V57"/>
    <mergeCell ref="W57:X57"/>
    <mergeCell ref="Y57:Z57"/>
    <mergeCell ref="AA57:AB57"/>
    <mergeCell ref="B57:D57"/>
    <mergeCell ref="E57:F57"/>
    <mergeCell ref="G57:H57"/>
    <mergeCell ref="I57:J57"/>
    <mergeCell ref="K57:L57"/>
    <mergeCell ref="R56:T56"/>
    <mergeCell ref="U56:V56"/>
    <mergeCell ref="W56:X56"/>
    <mergeCell ref="Y56:Z56"/>
    <mergeCell ref="AA56:AB56"/>
    <mergeCell ref="B56:D56"/>
    <mergeCell ref="E56:F56"/>
    <mergeCell ref="G56:H56"/>
    <mergeCell ref="I56:J56"/>
    <mergeCell ref="K56:L56"/>
    <mergeCell ref="R55:T55"/>
    <mergeCell ref="U55:V55"/>
    <mergeCell ref="W55:X55"/>
    <mergeCell ref="Y55:Z55"/>
    <mergeCell ref="AA55:AB55"/>
    <mergeCell ref="B55:D55"/>
    <mergeCell ref="E55:F55"/>
    <mergeCell ref="G55:H55"/>
    <mergeCell ref="I55:J55"/>
    <mergeCell ref="K55:L55"/>
    <mergeCell ref="R54:T54"/>
    <mergeCell ref="U54:V54"/>
    <mergeCell ref="W54:X54"/>
    <mergeCell ref="Y54:Z54"/>
    <mergeCell ref="AA54:AB54"/>
    <mergeCell ref="B54:D54"/>
    <mergeCell ref="E54:F54"/>
    <mergeCell ref="G54:H54"/>
    <mergeCell ref="I54:J54"/>
    <mergeCell ref="K54:L54"/>
    <mergeCell ref="R53:T53"/>
    <mergeCell ref="U53:V53"/>
    <mergeCell ref="W53:X53"/>
    <mergeCell ref="Y53:Z53"/>
    <mergeCell ref="AA53:AB53"/>
    <mergeCell ref="B53:D53"/>
    <mergeCell ref="E53:F53"/>
    <mergeCell ref="G53:H53"/>
    <mergeCell ref="I53:J53"/>
    <mergeCell ref="K53:L53"/>
    <mergeCell ref="R52:T52"/>
    <mergeCell ref="U52:V52"/>
    <mergeCell ref="W52:X52"/>
    <mergeCell ref="Y52:Z52"/>
    <mergeCell ref="AA52:AB52"/>
    <mergeCell ref="B52:D52"/>
    <mergeCell ref="E52:F52"/>
    <mergeCell ref="G52:H52"/>
    <mergeCell ref="I52:J52"/>
    <mergeCell ref="K52:L52"/>
    <mergeCell ref="R51:T51"/>
    <mergeCell ref="U51:V51"/>
    <mergeCell ref="W51:X51"/>
    <mergeCell ref="Y51:Z51"/>
    <mergeCell ref="AA51:AB51"/>
    <mergeCell ref="B51:D51"/>
    <mergeCell ref="E51:F51"/>
    <mergeCell ref="G51:H51"/>
    <mergeCell ref="I51:J51"/>
    <mergeCell ref="K51:L51"/>
    <mergeCell ref="R50:T50"/>
    <mergeCell ref="U50:V50"/>
    <mergeCell ref="W50:X50"/>
    <mergeCell ref="Y50:Z50"/>
    <mergeCell ref="AA50:AB50"/>
    <mergeCell ref="B50:D50"/>
    <mergeCell ref="E50:F50"/>
    <mergeCell ref="G50:H50"/>
    <mergeCell ref="I50:J50"/>
    <mergeCell ref="K50:L50"/>
    <mergeCell ref="R49:T49"/>
    <mergeCell ref="U49:V49"/>
    <mergeCell ref="W49:X49"/>
    <mergeCell ref="Y49:Z49"/>
    <mergeCell ref="AA49:AB49"/>
    <mergeCell ref="B49:D49"/>
    <mergeCell ref="E49:F49"/>
    <mergeCell ref="G49:H49"/>
    <mergeCell ref="I49:J49"/>
    <mergeCell ref="K49:L49"/>
    <mergeCell ref="R48:T48"/>
    <mergeCell ref="U48:V48"/>
    <mergeCell ref="W48:X48"/>
    <mergeCell ref="Y48:Z48"/>
    <mergeCell ref="AA48:AB48"/>
    <mergeCell ref="B48:D48"/>
    <mergeCell ref="E48:F48"/>
    <mergeCell ref="G48:H48"/>
    <mergeCell ref="I48:J48"/>
    <mergeCell ref="K48:L48"/>
    <mergeCell ref="R47:T47"/>
    <mergeCell ref="U47:V47"/>
    <mergeCell ref="W47:X47"/>
    <mergeCell ref="Y47:Z47"/>
    <mergeCell ref="AA47:AB47"/>
    <mergeCell ref="B47:D47"/>
    <mergeCell ref="E47:F47"/>
    <mergeCell ref="G47:H47"/>
    <mergeCell ref="I47:J47"/>
    <mergeCell ref="K47:L47"/>
    <mergeCell ref="R46:T46"/>
    <mergeCell ref="U46:V46"/>
    <mergeCell ref="W46:X46"/>
    <mergeCell ref="Y46:Z46"/>
    <mergeCell ref="AA46:AB46"/>
    <mergeCell ref="B46:D46"/>
    <mergeCell ref="E46:F46"/>
    <mergeCell ref="G46:H46"/>
    <mergeCell ref="I46:J46"/>
    <mergeCell ref="K46:L46"/>
    <mergeCell ref="R45:T45"/>
    <mergeCell ref="U45:V45"/>
    <mergeCell ref="W45:X45"/>
    <mergeCell ref="Y45:Z45"/>
    <mergeCell ref="AA45:AB45"/>
    <mergeCell ref="B45:D45"/>
    <mergeCell ref="E45:F45"/>
    <mergeCell ref="G45:H45"/>
    <mergeCell ref="I45:J45"/>
    <mergeCell ref="K45:L45"/>
    <mergeCell ref="R44:T44"/>
    <mergeCell ref="U44:V44"/>
    <mergeCell ref="W44:X44"/>
    <mergeCell ref="Y44:Z44"/>
    <mergeCell ref="AA44:AB44"/>
    <mergeCell ref="B44:D44"/>
    <mergeCell ref="E44:F44"/>
    <mergeCell ref="G44:H44"/>
    <mergeCell ref="I44:J44"/>
    <mergeCell ref="K44:L44"/>
    <mergeCell ref="R43:T43"/>
    <mergeCell ref="U43:V43"/>
    <mergeCell ref="W43:X43"/>
    <mergeCell ref="Y43:Z43"/>
    <mergeCell ref="AA43:AB43"/>
    <mergeCell ref="B43:D43"/>
    <mergeCell ref="E43:F43"/>
    <mergeCell ref="G43:H43"/>
    <mergeCell ref="I43:J43"/>
    <mergeCell ref="K43:L43"/>
    <mergeCell ref="R42:T42"/>
    <mergeCell ref="U42:V42"/>
    <mergeCell ref="W42:X42"/>
    <mergeCell ref="Y42:Z42"/>
    <mergeCell ref="AA42:AB42"/>
    <mergeCell ref="B42:D42"/>
    <mergeCell ref="E42:F42"/>
    <mergeCell ref="G42:H42"/>
    <mergeCell ref="I42:J42"/>
    <mergeCell ref="K42:L42"/>
    <mergeCell ref="R41:T41"/>
    <mergeCell ref="U41:V41"/>
    <mergeCell ref="W41:X41"/>
    <mergeCell ref="Y41:Z41"/>
    <mergeCell ref="AA41:AB41"/>
    <mergeCell ref="B41:D41"/>
    <mergeCell ref="E41:F41"/>
    <mergeCell ref="G41:H41"/>
    <mergeCell ref="I41:J41"/>
    <mergeCell ref="K41:L41"/>
    <mergeCell ref="R40:T40"/>
    <mergeCell ref="U40:V40"/>
    <mergeCell ref="W40:X40"/>
    <mergeCell ref="Y40:Z40"/>
    <mergeCell ref="AA40:AB40"/>
    <mergeCell ref="B40:D40"/>
    <mergeCell ref="E40:F40"/>
    <mergeCell ref="G40:H40"/>
    <mergeCell ref="I40:J40"/>
    <mergeCell ref="K40:L40"/>
    <mergeCell ref="R39:T39"/>
    <mergeCell ref="U39:V39"/>
    <mergeCell ref="W39:X39"/>
    <mergeCell ref="Y39:Z39"/>
    <mergeCell ref="AA39:AB39"/>
    <mergeCell ref="B39:D39"/>
    <mergeCell ref="E39:F39"/>
    <mergeCell ref="G39:H39"/>
    <mergeCell ref="I39:J39"/>
    <mergeCell ref="K39:L39"/>
    <mergeCell ref="R38:T38"/>
    <mergeCell ref="U38:V38"/>
    <mergeCell ref="W38:X38"/>
    <mergeCell ref="Y38:Z38"/>
    <mergeCell ref="AA38:AB38"/>
    <mergeCell ref="B38:D38"/>
    <mergeCell ref="E38:F38"/>
    <mergeCell ref="G38:H38"/>
    <mergeCell ref="I38:J38"/>
    <mergeCell ref="K38:L38"/>
    <mergeCell ref="R37:T37"/>
    <mergeCell ref="U37:V37"/>
    <mergeCell ref="W37:X37"/>
    <mergeCell ref="Y37:Z37"/>
    <mergeCell ref="AA37:AB37"/>
    <mergeCell ref="B37:D37"/>
    <mergeCell ref="E37:F37"/>
    <mergeCell ref="G37:H37"/>
    <mergeCell ref="I37:J37"/>
    <mergeCell ref="K37:L37"/>
    <mergeCell ref="R36:T36"/>
    <mergeCell ref="U36:V36"/>
    <mergeCell ref="W36:X36"/>
    <mergeCell ref="Y36:Z36"/>
    <mergeCell ref="AA36:AB36"/>
    <mergeCell ref="B36:D36"/>
    <mergeCell ref="E36:F36"/>
    <mergeCell ref="G36:H36"/>
    <mergeCell ref="I36:J36"/>
    <mergeCell ref="K36:L36"/>
    <mergeCell ref="R35:T35"/>
    <mergeCell ref="U35:V35"/>
    <mergeCell ref="W35:X35"/>
    <mergeCell ref="Y35:Z35"/>
    <mergeCell ref="AA35:AB35"/>
    <mergeCell ref="B35:D35"/>
    <mergeCell ref="E35:F35"/>
    <mergeCell ref="G35:H35"/>
    <mergeCell ref="I35:J35"/>
    <mergeCell ref="K35:L35"/>
    <mergeCell ref="R34:T34"/>
    <mergeCell ref="U34:V34"/>
    <mergeCell ref="W34:X34"/>
    <mergeCell ref="Y34:Z34"/>
    <mergeCell ref="AA34:AB34"/>
    <mergeCell ref="B34:D34"/>
    <mergeCell ref="E34:F34"/>
    <mergeCell ref="G34:H34"/>
    <mergeCell ref="I34:J34"/>
    <mergeCell ref="K34:L34"/>
    <mergeCell ref="R33:T33"/>
    <mergeCell ref="U33:V33"/>
    <mergeCell ref="W33:X33"/>
    <mergeCell ref="Y33:Z33"/>
    <mergeCell ref="AA33:AB33"/>
    <mergeCell ref="B33:D33"/>
    <mergeCell ref="E33:F33"/>
    <mergeCell ref="G33:H33"/>
    <mergeCell ref="I33:J33"/>
    <mergeCell ref="K33:L33"/>
    <mergeCell ref="R32:T32"/>
    <mergeCell ref="U32:V32"/>
    <mergeCell ref="W32:X32"/>
    <mergeCell ref="Y32:Z32"/>
    <mergeCell ref="AA32:AB32"/>
    <mergeCell ref="B32:D32"/>
    <mergeCell ref="E32:F32"/>
    <mergeCell ref="G32:H32"/>
    <mergeCell ref="I32:J32"/>
    <mergeCell ref="K32:L32"/>
    <mergeCell ref="R31:T31"/>
    <mergeCell ref="U31:V31"/>
    <mergeCell ref="W31:X31"/>
    <mergeCell ref="Y31:Z31"/>
    <mergeCell ref="AA31:AB31"/>
    <mergeCell ref="B31:D31"/>
    <mergeCell ref="E31:F31"/>
    <mergeCell ref="G31:H31"/>
    <mergeCell ref="I31:J31"/>
    <mergeCell ref="K31:L31"/>
    <mergeCell ref="R30:T30"/>
    <mergeCell ref="U30:V30"/>
    <mergeCell ref="W30:X30"/>
    <mergeCell ref="Y30:Z30"/>
    <mergeCell ref="AA30:AB30"/>
    <mergeCell ref="B30:D30"/>
    <mergeCell ref="E30:F30"/>
    <mergeCell ref="G30:H30"/>
    <mergeCell ref="I30:J30"/>
    <mergeCell ref="K30:L30"/>
    <mergeCell ref="R29:T29"/>
    <mergeCell ref="U29:V29"/>
    <mergeCell ref="W29:X29"/>
    <mergeCell ref="Y29:Z29"/>
    <mergeCell ref="AA29:AB29"/>
    <mergeCell ref="B29:D29"/>
    <mergeCell ref="E29:F29"/>
    <mergeCell ref="G29:H29"/>
    <mergeCell ref="I29:J29"/>
    <mergeCell ref="K29:L29"/>
    <mergeCell ref="R28:T28"/>
    <mergeCell ref="U28:V28"/>
    <mergeCell ref="W28:X28"/>
    <mergeCell ref="Y28:Z28"/>
    <mergeCell ref="AA28:AB28"/>
    <mergeCell ref="B28:D28"/>
    <mergeCell ref="E28:F28"/>
    <mergeCell ref="G28:H28"/>
    <mergeCell ref="I28:J28"/>
    <mergeCell ref="K28:L28"/>
    <mergeCell ref="R27:T27"/>
    <mergeCell ref="U27:V27"/>
    <mergeCell ref="W27:X27"/>
    <mergeCell ref="Y27:Z27"/>
    <mergeCell ref="AA27:AB27"/>
    <mergeCell ref="B27:D27"/>
    <mergeCell ref="E27:F27"/>
    <mergeCell ref="G27:H27"/>
    <mergeCell ref="I27:J27"/>
    <mergeCell ref="K27:L27"/>
    <mergeCell ref="R26:T26"/>
    <mergeCell ref="U26:V26"/>
    <mergeCell ref="W26:X26"/>
    <mergeCell ref="Y26:Z26"/>
    <mergeCell ref="AA26:AB26"/>
    <mergeCell ref="B26:D26"/>
    <mergeCell ref="E26:F26"/>
    <mergeCell ref="G26:H26"/>
    <mergeCell ref="I26:J26"/>
    <mergeCell ref="K26:L26"/>
    <mergeCell ref="R25:T25"/>
    <mergeCell ref="U25:V25"/>
    <mergeCell ref="W25:X25"/>
    <mergeCell ref="Y25:Z25"/>
    <mergeCell ref="AA25:AB25"/>
    <mergeCell ref="B25:D25"/>
    <mergeCell ref="E25:F25"/>
    <mergeCell ref="G25:H25"/>
    <mergeCell ref="I25:J25"/>
    <mergeCell ref="K25:L25"/>
    <mergeCell ref="R24:T24"/>
    <mergeCell ref="U24:V24"/>
    <mergeCell ref="W24:X24"/>
    <mergeCell ref="Y24:Z24"/>
    <mergeCell ref="AA24:AB24"/>
    <mergeCell ref="B24:D24"/>
    <mergeCell ref="E24:F24"/>
    <mergeCell ref="G24:H24"/>
    <mergeCell ref="I24:J24"/>
    <mergeCell ref="K24:L24"/>
    <mergeCell ref="R23:T23"/>
    <mergeCell ref="U23:V23"/>
    <mergeCell ref="W23:X23"/>
    <mergeCell ref="Y23:Z23"/>
    <mergeCell ref="AA23:AB23"/>
    <mergeCell ref="B23:D23"/>
    <mergeCell ref="E23:F23"/>
    <mergeCell ref="G23:H23"/>
    <mergeCell ref="I23:J23"/>
    <mergeCell ref="K23:L23"/>
    <mergeCell ref="R22:T22"/>
    <mergeCell ref="U22:V22"/>
    <mergeCell ref="W22:X22"/>
    <mergeCell ref="Y22:Z22"/>
    <mergeCell ref="AA22:AB22"/>
    <mergeCell ref="B22:D22"/>
    <mergeCell ref="E22:F22"/>
    <mergeCell ref="G22:H22"/>
    <mergeCell ref="I22:J22"/>
    <mergeCell ref="K22:L22"/>
    <mergeCell ref="R21:T21"/>
    <mergeCell ref="U21:V21"/>
    <mergeCell ref="W21:X21"/>
    <mergeCell ref="Y21:Z21"/>
    <mergeCell ref="AA21:AB21"/>
    <mergeCell ref="B21:D21"/>
    <mergeCell ref="E21:F21"/>
    <mergeCell ref="G21:H21"/>
    <mergeCell ref="I21:J21"/>
    <mergeCell ref="K21:L21"/>
    <mergeCell ref="R20:T20"/>
    <mergeCell ref="U20:V20"/>
    <mergeCell ref="W20:X20"/>
    <mergeCell ref="Y20:Z20"/>
    <mergeCell ref="AA20:AB20"/>
    <mergeCell ref="B20:D20"/>
    <mergeCell ref="E20:F20"/>
    <mergeCell ref="G20:H20"/>
    <mergeCell ref="I20:J20"/>
    <mergeCell ref="K20:L20"/>
    <mergeCell ref="R19:T19"/>
    <mergeCell ref="U19:V19"/>
    <mergeCell ref="W19:X19"/>
    <mergeCell ref="Y19:Z19"/>
    <mergeCell ref="AA19:AB19"/>
    <mergeCell ref="B19:D19"/>
    <mergeCell ref="E19:F19"/>
    <mergeCell ref="G19:H19"/>
    <mergeCell ref="I19:J19"/>
    <mergeCell ref="K19:L19"/>
    <mergeCell ref="R18:T18"/>
    <mergeCell ref="U18:V18"/>
    <mergeCell ref="W18:X18"/>
    <mergeCell ref="Y18:Z18"/>
    <mergeCell ref="AA18:AB18"/>
    <mergeCell ref="B18:D18"/>
    <mergeCell ref="E18:F18"/>
    <mergeCell ref="G18:H18"/>
    <mergeCell ref="I18:J18"/>
    <mergeCell ref="K18:L18"/>
    <mergeCell ref="R17:T17"/>
    <mergeCell ref="U17:V17"/>
    <mergeCell ref="W17:X17"/>
    <mergeCell ref="Y17:Z17"/>
    <mergeCell ref="AA17:AB17"/>
    <mergeCell ref="B17:D17"/>
    <mergeCell ref="E17:F17"/>
    <mergeCell ref="G17:H17"/>
    <mergeCell ref="I17:J17"/>
    <mergeCell ref="K17:L17"/>
    <mergeCell ref="R16:T16"/>
    <mergeCell ref="U16:V16"/>
    <mergeCell ref="W16:X16"/>
    <mergeCell ref="Y16:Z16"/>
    <mergeCell ref="AA16:AB16"/>
    <mergeCell ref="B16:D16"/>
    <mergeCell ref="E16:F16"/>
    <mergeCell ref="G16:H16"/>
    <mergeCell ref="I16:J16"/>
    <mergeCell ref="K16:L16"/>
    <mergeCell ref="R15:T15"/>
    <mergeCell ref="U15:V15"/>
    <mergeCell ref="W15:X15"/>
    <mergeCell ref="Y15:Z15"/>
    <mergeCell ref="AA15:AB15"/>
    <mergeCell ref="B15:D15"/>
    <mergeCell ref="E15:F15"/>
    <mergeCell ref="G15:H15"/>
    <mergeCell ref="I15:J15"/>
    <mergeCell ref="K15:L15"/>
    <mergeCell ref="R14:T14"/>
    <mergeCell ref="U14:V14"/>
    <mergeCell ref="W14:X14"/>
    <mergeCell ref="Y14:Z14"/>
    <mergeCell ref="AA14:AB14"/>
    <mergeCell ref="B14:D14"/>
    <mergeCell ref="E14:F14"/>
    <mergeCell ref="G14:H14"/>
    <mergeCell ref="I14:J14"/>
    <mergeCell ref="K14:L14"/>
    <mergeCell ref="R13:T13"/>
    <mergeCell ref="U13:V13"/>
    <mergeCell ref="W13:X13"/>
    <mergeCell ref="Y13:Z13"/>
    <mergeCell ref="AA13:AB13"/>
    <mergeCell ref="B13:D13"/>
    <mergeCell ref="E13:F13"/>
    <mergeCell ref="G13:H13"/>
    <mergeCell ref="I13:J13"/>
    <mergeCell ref="K13:L13"/>
    <mergeCell ref="R12:T12"/>
    <mergeCell ref="U12:V12"/>
    <mergeCell ref="W12:X12"/>
    <mergeCell ref="Y12:Z12"/>
    <mergeCell ref="AA12:AB12"/>
    <mergeCell ref="B12:D12"/>
    <mergeCell ref="E12:F12"/>
    <mergeCell ref="G12:H12"/>
    <mergeCell ref="I12:J12"/>
    <mergeCell ref="K12:L12"/>
    <mergeCell ref="R11:T11"/>
    <mergeCell ref="U11:V11"/>
    <mergeCell ref="W11:X11"/>
    <mergeCell ref="Y11:Z11"/>
    <mergeCell ref="AA11:AB11"/>
    <mergeCell ref="B11:D11"/>
    <mergeCell ref="E11:F11"/>
    <mergeCell ref="G11:H11"/>
    <mergeCell ref="I11:J11"/>
    <mergeCell ref="K11:L11"/>
    <mergeCell ref="R10:T10"/>
    <mergeCell ref="U10:V10"/>
    <mergeCell ref="W10:X10"/>
    <mergeCell ref="Y10:Z10"/>
    <mergeCell ref="AA10:AB10"/>
    <mergeCell ref="B10:D10"/>
    <mergeCell ref="E10:F10"/>
    <mergeCell ref="G10:H10"/>
    <mergeCell ref="I10:J10"/>
    <mergeCell ref="K10:L10"/>
    <mergeCell ref="R9:T9"/>
    <mergeCell ref="U9:V9"/>
    <mergeCell ref="W9:X9"/>
    <mergeCell ref="Y9:Z9"/>
    <mergeCell ref="AA9:AB9"/>
    <mergeCell ref="B9:D9"/>
    <mergeCell ref="E9:F9"/>
    <mergeCell ref="G9:H9"/>
    <mergeCell ref="I9:J9"/>
    <mergeCell ref="K9:L9"/>
    <mergeCell ref="R8:T8"/>
    <mergeCell ref="U8:V8"/>
    <mergeCell ref="W8:X8"/>
    <mergeCell ref="Y8:Z8"/>
    <mergeCell ref="AA8:AB8"/>
    <mergeCell ref="B8:D8"/>
    <mergeCell ref="E8:F8"/>
    <mergeCell ref="G8:H8"/>
    <mergeCell ref="I8:J8"/>
    <mergeCell ref="K8:L8"/>
    <mergeCell ref="R7:T7"/>
    <mergeCell ref="U7:V7"/>
    <mergeCell ref="W7:X7"/>
    <mergeCell ref="Y7:Z7"/>
    <mergeCell ref="AA7:AB7"/>
    <mergeCell ref="B7:D7"/>
    <mergeCell ref="E7:F7"/>
    <mergeCell ref="G7:H7"/>
    <mergeCell ref="I7:J7"/>
    <mergeCell ref="K7:L7"/>
    <mergeCell ref="R6:T6"/>
    <mergeCell ref="U6:V6"/>
    <mergeCell ref="W6:X6"/>
    <mergeCell ref="Y6:Z6"/>
    <mergeCell ref="AA6:AB6"/>
    <mergeCell ref="B6:D6"/>
    <mergeCell ref="E6:F6"/>
    <mergeCell ref="G6:H6"/>
    <mergeCell ref="I6:J6"/>
    <mergeCell ref="K6:L6"/>
    <mergeCell ref="R5:T5"/>
    <mergeCell ref="G5:H5"/>
    <mergeCell ref="AE2:AF3"/>
    <mergeCell ref="W5:X5"/>
    <mergeCell ref="J2:X3"/>
    <mergeCell ref="D2:I2"/>
    <mergeCell ref="H3:I3"/>
    <mergeCell ref="Y2:AD2"/>
    <mergeCell ref="AC3:AD3"/>
    <mergeCell ref="Z3:AA3"/>
    <mergeCell ref="U4:V4"/>
    <mergeCell ref="W4:X4"/>
    <mergeCell ref="Y4:Z4"/>
    <mergeCell ref="AA4:AB4"/>
    <mergeCell ref="U5:V5"/>
    <mergeCell ref="Y5:Z5"/>
    <mergeCell ref="AA5:AB5"/>
    <mergeCell ref="R4:T4"/>
    <mergeCell ref="B2:C3"/>
    <mergeCell ref="B4:D4"/>
    <mergeCell ref="B5:D5"/>
    <mergeCell ref="E4:F4"/>
    <mergeCell ref="E5:F5"/>
    <mergeCell ref="I4:J4"/>
    <mergeCell ref="I5:J5"/>
    <mergeCell ref="K4:L4"/>
    <mergeCell ref="K5:L5"/>
    <mergeCell ref="G4:H4"/>
    <mergeCell ref="E3:F3"/>
  </mergeCells>
  <conditionalFormatting sqref="K5:L5">
    <cfRule type="expression" dxfId="3" priority="4">
      <formula>K5=0</formula>
    </cfRule>
  </conditionalFormatting>
  <conditionalFormatting sqref="K6:L63">
    <cfRule type="expression" dxfId="2" priority="3">
      <formula>K6=0</formula>
    </cfRule>
  </conditionalFormatting>
  <conditionalFormatting sqref="AA5:AB5">
    <cfRule type="expression" dxfId="1" priority="2">
      <formula>AA5=0</formula>
    </cfRule>
  </conditionalFormatting>
  <conditionalFormatting sqref="AA6:AB63">
    <cfRule type="expression" dxfId="0" priority="1">
      <formula>AA6=0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00"/>
  <sheetViews>
    <sheetView topLeftCell="B1" workbookViewId="0">
      <selection activeCell="B1" sqref="A1:XFD1048576"/>
    </sheetView>
  </sheetViews>
  <sheetFormatPr defaultColWidth="9.109375" defaultRowHeight="14.4" x14ac:dyDescent="0.3"/>
  <cols>
    <col min="1" max="3" width="16.109375" style="17" customWidth="1"/>
    <col min="4" max="5" width="23.109375" style="17" customWidth="1"/>
    <col min="6" max="6" width="20.6640625" style="19" customWidth="1"/>
    <col min="7" max="9" width="9.109375" style="17"/>
    <col min="10" max="11" width="18.33203125" style="17" customWidth="1"/>
    <col min="12" max="12" width="21" style="17" customWidth="1"/>
    <col min="13" max="13" width="14.88671875" style="17" bestFit="1" customWidth="1"/>
    <col min="14" max="16384" width="9.109375" style="17"/>
  </cols>
  <sheetData>
    <row r="1" spans="1:13" x14ac:dyDescent="0.3">
      <c r="A1" s="17">
        <f>Symbols1!B5</f>
        <v>9900</v>
      </c>
      <c r="B1" s="17">
        <f>IF(A1=Symbols1!$B$6,1,0)</f>
        <v>0</v>
      </c>
      <c r="C1" s="17" t="s">
        <v>7</v>
      </c>
      <c r="D1" s="17" t="str">
        <f>C1&amp;Symbols1!$B$2&amp;Symbols1!$B$3&amp;Symbols1!$B$4&amp;A1</f>
        <v>C.US.CLEQ149900</v>
      </c>
      <c r="E1" s="18">
        <f>RANK(F1,$F$1:$F$400,0)+COUNTIF($F$1:F1,F1)-1</f>
        <v>1</v>
      </c>
      <c r="F1" s="19">
        <f>IF(RTD("cqg.rtd", ,"ContractData",D1, "DTLastTrade",, "T")="",0,RTD("cqg.rtd", ,"ContractData",D1, "DTLastTrade",, "T"))</f>
        <v>41836.395833333336</v>
      </c>
      <c r="H1" s="17">
        <v>1</v>
      </c>
      <c r="I1" s="20">
        <f>E1</f>
        <v>1</v>
      </c>
      <c r="J1" s="17" t="str">
        <f>D1</f>
        <v>C.US.CLEQ149900</v>
      </c>
      <c r="L1" s="17" t="str">
        <f>VLOOKUP(H1,$I$1:$J$400,2,0)</f>
        <v>C.US.CLEQ149900</v>
      </c>
      <c r="M1" s="21">
        <f>RTD("cqg.rtd", ,"ContractData",L1, "DTLastTrade",, "T")</f>
        <v>41836.395833333336</v>
      </c>
    </row>
    <row r="2" spans="1:13" x14ac:dyDescent="0.3">
      <c r="A2" s="17">
        <f>IF(A1=Symbols1!$B$6,$A$1,Sheet3!A1+Symbols1!$B$7)</f>
        <v>9950</v>
      </c>
      <c r="B2" s="17">
        <f>IF(A2=Symbols1!$B$6,1,0)</f>
        <v>0</v>
      </c>
      <c r="C2" s="17" t="str">
        <f>IF(A2=$A$1,"P.US.",IF(C1="P.US.","P.US.","C.US."))</f>
        <v>C.US.</v>
      </c>
      <c r="D2" s="17" t="str">
        <f>IF(SUM($B$1:B2)=2,NA(),C2&amp;Symbols1!$B$2&amp;Symbols1!$B$3&amp;Symbols1!$B$4&amp;A2)</f>
        <v>C.US.CLEQ149950</v>
      </c>
      <c r="E2" s="18">
        <f>RANK(F2,$F$1:$F$400,0)+COUNTIF($F$1:F2,F2)-1</f>
        <v>2</v>
      </c>
      <c r="F2" s="19">
        <f>IF(RTD("cqg.rtd", ,"ContractData",D2, "DTLastTrade",, "T")="",0,RTD("cqg.rtd", ,"ContractData",D2, "DTLastTrade",, "T"))</f>
        <v>41836.395833333336</v>
      </c>
      <c r="H2" s="17">
        <f>H1+1</f>
        <v>2</v>
      </c>
      <c r="I2" s="20">
        <f t="shared" ref="I2:I65" si="0">E2</f>
        <v>2</v>
      </c>
      <c r="J2" s="17" t="str">
        <f t="shared" ref="J2:J65" si="1">D2</f>
        <v>C.US.CLEQ149950</v>
      </c>
      <c r="L2" s="17" t="str">
        <f t="shared" ref="L2:L65" si="2">VLOOKUP(H2,$I$1:$J$400,2,0)</f>
        <v>C.US.CLEQ149950</v>
      </c>
      <c r="M2" s="21">
        <f>RTD("cqg.rtd", ,"ContractData",L2, "DTLastTrade",, "T")</f>
        <v>41836.395833333336</v>
      </c>
    </row>
    <row r="3" spans="1:13" x14ac:dyDescent="0.3">
      <c r="A3" s="17">
        <f>IF(A2=Symbols1!$B$6,$A$1,Sheet3!A2+Symbols1!$B$7)</f>
        <v>10000</v>
      </c>
      <c r="B3" s="17">
        <f>IF(A3=Symbols1!$B$6,1,0)</f>
        <v>0</v>
      </c>
      <c r="C3" s="17" t="str">
        <f t="shared" ref="C3:C66" si="3">IF(A3=$A$1,"P.US.",IF(C2="P.US.","P.US.","C.US."))</f>
        <v>C.US.</v>
      </c>
      <c r="D3" s="17" t="str">
        <f>C3&amp;Symbols1!$B$2&amp;Symbols1!$B$3&amp;Symbols1!$B$4&amp;A3</f>
        <v>C.US.CLEQ1410000</v>
      </c>
      <c r="E3" s="18">
        <f>RANK(F3,$F$1:$F$400,0)+COUNTIF($F$1:F3,F3)-1</f>
        <v>22</v>
      </c>
      <c r="F3" s="19">
        <f>IF(SUM($B$1:B2)&gt;=2,0,IF(RTD("cqg.rtd",,"ContractData",D3,"DTLastTrade",,"T")="",0,RTD("cqg.rtd",,"ContractData",D3,"DTLastTrade",,"T")))</f>
        <v>41836.386111111111</v>
      </c>
      <c r="H3" s="17">
        <f t="shared" ref="H3:H66" si="4">H2+1</f>
        <v>3</v>
      </c>
      <c r="I3" s="20">
        <f t="shared" si="0"/>
        <v>22</v>
      </c>
      <c r="J3" s="17" t="str">
        <f t="shared" si="1"/>
        <v>C.US.CLEQ1410000</v>
      </c>
      <c r="L3" s="17" t="str">
        <f t="shared" si="2"/>
        <v>C.US.CLEQ1410150</v>
      </c>
      <c r="M3" s="21">
        <f>RTD("cqg.rtd", ,"ContractData",L3, "DTLastTrade",, "T")</f>
        <v>41836.395833333336</v>
      </c>
    </row>
    <row r="4" spans="1:13" x14ac:dyDescent="0.3">
      <c r="A4" s="17">
        <f>IF(A3=Symbols1!$B$6,$A$1,Sheet3!A3+Symbols1!$B$7)</f>
        <v>10050</v>
      </c>
      <c r="B4" s="17">
        <f>IF(A4=Symbols1!$B$6,1,0)</f>
        <v>0</v>
      </c>
      <c r="C4" s="17" t="str">
        <f t="shared" si="3"/>
        <v>C.US.</v>
      </c>
      <c r="D4" s="17" t="str">
        <f>C4&amp;Symbols1!$B$2&amp;Symbols1!$B$3&amp;Symbols1!$B$4&amp;A4</f>
        <v>C.US.CLEQ1410050</v>
      </c>
      <c r="E4" s="18">
        <f>RANK(F4,$F$1:$F$400,0)+COUNTIF($F$1:F4,F4)-1</f>
        <v>19</v>
      </c>
      <c r="F4" s="19">
        <f>IF(SUM($B$1:B3)&gt;=2,0,IF(RTD("cqg.rtd",,"ContractData",D4,"DTLastTrade",,"T")="",0,RTD("cqg.rtd",,"ContractData",D4,"DTLastTrade",,"T")))</f>
        <v>41836.38958333333</v>
      </c>
      <c r="H4" s="17">
        <f t="shared" si="4"/>
        <v>4</v>
      </c>
      <c r="I4" s="20">
        <f t="shared" si="0"/>
        <v>19</v>
      </c>
      <c r="J4" s="17" t="str">
        <f t="shared" si="1"/>
        <v>C.US.CLEQ1410050</v>
      </c>
      <c r="L4" s="17" t="str">
        <f t="shared" si="2"/>
        <v>C.US.CLEQ1410200</v>
      </c>
      <c r="M4" s="21">
        <f>RTD("cqg.rtd", ,"ContractData",L4, "DTLastTrade",, "T")</f>
        <v>41836.395833333336</v>
      </c>
    </row>
    <row r="5" spans="1:13" x14ac:dyDescent="0.3">
      <c r="A5" s="17">
        <f>IF(A4=Symbols1!$B$6,$A$1,Sheet3!A4+Symbols1!$B$7)</f>
        <v>10100</v>
      </c>
      <c r="B5" s="17">
        <f>IF(A5=Symbols1!$B$6,1,0)</f>
        <v>0</v>
      </c>
      <c r="C5" s="17" t="str">
        <f t="shared" si="3"/>
        <v>C.US.</v>
      </c>
      <c r="D5" s="17" t="str">
        <f>C5&amp;Symbols1!$B$2&amp;Symbols1!$B$3&amp;Symbols1!$B$4&amp;A5</f>
        <v>C.US.CLEQ1410100</v>
      </c>
      <c r="E5" s="18">
        <f>RANK(F5,$F$1:$F$400,0)+COUNTIF($F$1:F5,F5)-1</f>
        <v>12</v>
      </c>
      <c r="F5" s="19">
        <f>IF(SUM($B$1:B4)&gt;=2,0,IF(RTD("cqg.rtd",,"ContractData",D5,"DTLastTrade",,"T")="",0,RTD("cqg.rtd",,"ContractData",D5,"DTLastTrade",,"T")))</f>
        <v>41836.394444444442</v>
      </c>
      <c r="H5" s="17">
        <f t="shared" si="4"/>
        <v>5</v>
      </c>
      <c r="I5" s="20">
        <f t="shared" si="0"/>
        <v>12</v>
      </c>
      <c r="J5" s="17" t="str">
        <f t="shared" si="1"/>
        <v>C.US.CLEQ1410100</v>
      </c>
      <c r="L5" s="17" t="str">
        <f t="shared" si="2"/>
        <v>C.US.CLEQ1410250</v>
      </c>
      <c r="M5" s="21">
        <f>RTD("cqg.rtd", ,"ContractData",L5, "DTLastTrade",, "T")</f>
        <v>41836.395833333336</v>
      </c>
    </row>
    <row r="6" spans="1:13" x14ac:dyDescent="0.3">
      <c r="A6" s="17">
        <f>IF(A5=Symbols1!$B$6,$A$1,Sheet3!A5+Symbols1!$B$7)</f>
        <v>10150</v>
      </c>
      <c r="B6" s="17">
        <f>IF(A6=Symbols1!$B$6,1,0)</f>
        <v>0</v>
      </c>
      <c r="C6" s="17" t="str">
        <f t="shared" si="3"/>
        <v>C.US.</v>
      </c>
      <c r="D6" s="17" t="str">
        <f>C6&amp;Symbols1!$B$2&amp;Symbols1!$B$3&amp;Symbols1!$B$4&amp;A6</f>
        <v>C.US.CLEQ1410150</v>
      </c>
      <c r="E6" s="18">
        <f>RANK(F6,$F$1:$F$400,0)+COUNTIF($F$1:F6,F6)-1</f>
        <v>3</v>
      </c>
      <c r="F6" s="19">
        <f>IF(SUM($B$1:B5)&gt;=2,0,IF(RTD("cqg.rtd",,"ContractData",D6,"DTLastTrade",,"T")="",0,RTD("cqg.rtd",,"ContractData",D6,"DTLastTrade",,"T")))</f>
        <v>41836.395833333336</v>
      </c>
      <c r="H6" s="17">
        <f t="shared" si="4"/>
        <v>6</v>
      </c>
      <c r="I6" s="20">
        <f t="shared" si="0"/>
        <v>3</v>
      </c>
      <c r="J6" s="17" t="str">
        <f t="shared" si="1"/>
        <v>C.US.CLEQ1410150</v>
      </c>
      <c r="L6" s="17" t="str">
        <f t="shared" si="2"/>
        <v>C.US.CLEQ1410300</v>
      </c>
      <c r="M6" s="21">
        <f>RTD("cqg.rtd", ,"ContractData",L6, "DTLastTrade",, "T")</f>
        <v>41836.395833333336</v>
      </c>
    </row>
    <row r="7" spans="1:13" x14ac:dyDescent="0.3">
      <c r="A7" s="17">
        <f>IF(A6=Symbols1!$B$6,$A$1,Sheet3!A6+Symbols1!$B$7)</f>
        <v>10200</v>
      </c>
      <c r="B7" s="17">
        <f>IF(A7=Symbols1!$B$6,1,0)</f>
        <v>0</v>
      </c>
      <c r="C7" s="17" t="str">
        <f t="shared" si="3"/>
        <v>C.US.</v>
      </c>
      <c r="D7" s="17" t="str">
        <f>C7&amp;Symbols1!$B$2&amp;Symbols1!$B$3&amp;Symbols1!$B$4&amp;A7</f>
        <v>C.US.CLEQ1410200</v>
      </c>
      <c r="E7" s="18">
        <f>RANK(F7,$F$1:$F$400,0)+COUNTIF($F$1:F7,F7)-1</f>
        <v>4</v>
      </c>
      <c r="F7" s="19">
        <f>IF(SUM($B$1:B6)&gt;=2,0,IF(RTD("cqg.rtd",,"ContractData",D7,"DTLastTrade",,"T")="",0,RTD("cqg.rtd",,"ContractData",D7,"DTLastTrade",,"T")))</f>
        <v>41836.395833333336</v>
      </c>
      <c r="H7" s="17">
        <f t="shared" si="4"/>
        <v>7</v>
      </c>
      <c r="I7" s="20">
        <f t="shared" si="0"/>
        <v>4</v>
      </c>
      <c r="J7" s="17" t="str">
        <f t="shared" si="1"/>
        <v>C.US.CLEQ1410200</v>
      </c>
      <c r="L7" s="17" t="str">
        <f t="shared" si="2"/>
        <v>P.US.CLEQ149950</v>
      </c>
      <c r="M7" s="21">
        <f>RTD("cqg.rtd", ,"ContractData",L7, "DTLastTrade",, "T")</f>
        <v>41836.395833333336</v>
      </c>
    </row>
    <row r="8" spans="1:13" x14ac:dyDescent="0.3">
      <c r="A8" s="17">
        <f>IF(A7=Symbols1!$B$6,$A$1,Sheet3!A7+Symbols1!$B$7)</f>
        <v>10250</v>
      </c>
      <c r="B8" s="17">
        <f>IF(A8=Symbols1!$B$6,1,0)</f>
        <v>0</v>
      </c>
      <c r="C8" s="17" t="str">
        <f t="shared" si="3"/>
        <v>C.US.</v>
      </c>
      <c r="D8" s="17" t="str">
        <f>C8&amp;Symbols1!$B$2&amp;Symbols1!$B$3&amp;Symbols1!$B$4&amp;A8</f>
        <v>C.US.CLEQ1410250</v>
      </c>
      <c r="E8" s="18">
        <f>RANK(F8,$F$1:$F$400,0)+COUNTIF($F$1:F8,F8)-1</f>
        <v>5</v>
      </c>
      <c r="F8" s="19">
        <f>IF(SUM($B$1:B7)&gt;=2,0,IF(RTD("cqg.rtd",,"ContractData",D8,"DTLastTrade",,"T")="",0,RTD("cqg.rtd",,"ContractData",D8,"DTLastTrade",,"T")))</f>
        <v>41836.395833333336</v>
      </c>
      <c r="H8" s="17">
        <f t="shared" si="4"/>
        <v>8</v>
      </c>
      <c r="I8" s="20">
        <f t="shared" si="0"/>
        <v>5</v>
      </c>
      <c r="J8" s="17" t="str">
        <f t="shared" si="1"/>
        <v>C.US.CLEQ1410250</v>
      </c>
      <c r="L8" s="17" t="str">
        <f t="shared" si="2"/>
        <v>P.US.CLEQ1410000</v>
      </c>
      <c r="M8" s="21">
        <f>RTD("cqg.rtd", ,"ContractData",L8, "DTLastTrade",, "T")</f>
        <v>41836.395833333336</v>
      </c>
    </row>
    <row r="9" spans="1:13" x14ac:dyDescent="0.3">
      <c r="A9" s="17">
        <f>IF(A8=Symbols1!$B$6,$A$1,Sheet3!A8+Symbols1!$B$7)</f>
        <v>10300</v>
      </c>
      <c r="B9" s="17">
        <f>IF(A9=Symbols1!$B$6,1,0)</f>
        <v>0</v>
      </c>
      <c r="C9" s="17" t="str">
        <f t="shared" si="3"/>
        <v>C.US.</v>
      </c>
      <c r="D9" s="17" t="str">
        <f>C9&amp;Symbols1!$B$2&amp;Symbols1!$B$3&amp;Symbols1!$B$4&amp;A9</f>
        <v>C.US.CLEQ1410300</v>
      </c>
      <c r="E9" s="18">
        <f>RANK(F9,$F$1:$F$400,0)+COUNTIF($F$1:F9,F9)-1</f>
        <v>6</v>
      </c>
      <c r="F9" s="19">
        <f>IF(SUM($B$1:B8)&gt;=2,0,IF(RTD("cqg.rtd",,"ContractData",D9,"DTLastTrade",,"T")="",0,RTD("cqg.rtd",,"ContractData",D9,"DTLastTrade",,"T")))</f>
        <v>41836.395833333336</v>
      </c>
      <c r="H9" s="17">
        <f t="shared" si="4"/>
        <v>9</v>
      </c>
      <c r="I9" s="20">
        <f t="shared" si="0"/>
        <v>6</v>
      </c>
      <c r="J9" s="17" t="str">
        <f t="shared" si="1"/>
        <v>C.US.CLEQ1410300</v>
      </c>
      <c r="L9" s="17" t="str">
        <f t="shared" si="2"/>
        <v>P.US.CLEQ1410100</v>
      </c>
      <c r="M9" s="21">
        <f>RTD("cqg.rtd", ,"ContractData",L9, "DTLastTrade",, "T")</f>
        <v>41836.395833333336</v>
      </c>
    </row>
    <row r="10" spans="1:13" x14ac:dyDescent="0.3">
      <c r="A10" s="17">
        <f>IF(A9=Symbols1!$B$6,$A$1,Sheet3!A9+Symbols1!$B$7)</f>
        <v>10350</v>
      </c>
      <c r="B10" s="17">
        <f>IF(A10=Symbols1!$B$6,1,0)</f>
        <v>0</v>
      </c>
      <c r="C10" s="17" t="str">
        <f t="shared" si="3"/>
        <v>C.US.</v>
      </c>
      <c r="D10" s="17" t="str">
        <f>C10&amp;Symbols1!$B$2&amp;Symbols1!$B$3&amp;Symbols1!$B$4&amp;A10</f>
        <v>C.US.CLEQ1410350</v>
      </c>
      <c r="E10" s="18">
        <f>RANK(F10,$F$1:$F$400,0)+COUNTIF($F$1:F10,F10)-1</f>
        <v>27</v>
      </c>
      <c r="F10" s="19">
        <f>IF(SUM($B$1:B9)&gt;=2,0,IF(RTD("cqg.rtd",,"ContractData",D10,"DTLastTrade",,"T")="",0,RTD("cqg.rtd",,"ContractData",D10,"DTLastTrade",,"T")))</f>
        <v>41836.37222222222</v>
      </c>
      <c r="H10" s="17">
        <f t="shared" si="4"/>
        <v>10</v>
      </c>
      <c r="I10" s="20">
        <f t="shared" si="0"/>
        <v>27</v>
      </c>
      <c r="J10" s="17" t="str">
        <f t="shared" si="1"/>
        <v>C.US.CLEQ1410350</v>
      </c>
      <c r="L10" s="17" t="str">
        <f t="shared" si="2"/>
        <v>P.US.CLEQ1410200</v>
      </c>
      <c r="M10" s="21">
        <f>RTD("cqg.rtd", ,"ContractData",L10, "DTLastTrade",, "T")</f>
        <v>41836.395833333336</v>
      </c>
    </row>
    <row r="11" spans="1:13" x14ac:dyDescent="0.3">
      <c r="A11" s="17">
        <f>IF(A10=Symbols1!$B$6,$A$1,Sheet3!A10+Symbols1!$B$7)</f>
        <v>10400</v>
      </c>
      <c r="B11" s="17">
        <f>IF(A11=Symbols1!$B$6,1,0)</f>
        <v>0</v>
      </c>
      <c r="C11" s="17" t="str">
        <f t="shared" si="3"/>
        <v>C.US.</v>
      </c>
      <c r="D11" s="17" t="str">
        <f>C11&amp;Symbols1!$B$2&amp;Symbols1!$B$3&amp;Symbols1!$B$4&amp;A11</f>
        <v>C.US.CLEQ1410400</v>
      </c>
      <c r="E11" s="18">
        <f>RANK(F11,$F$1:$F$400,0)+COUNTIF($F$1:F11,F11)-1</f>
        <v>24</v>
      </c>
      <c r="F11" s="19">
        <f>IF(SUM($B$1:B10)&gt;=2,0,IF(RTD("cqg.rtd",,"ContractData",D11,"DTLastTrade",,"T")="",0,RTD("cqg.rtd",,"ContractData",D11,"DTLastTrade",,"T")))</f>
        <v>41836.377083333333</v>
      </c>
      <c r="H11" s="17">
        <f t="shared" si="4"/>
        <v>11</v>
      </c>
      <c r="I11" s="20">
        <f t="shared" si="0"/>
        <v>24</v>
      </c>
      <c r="J11" s="17" t="str">
        <f t="shared" si="1"/>
        <v>C.US.CLEQ1410400</v>
      </c>
      <c r="L11" s="17" t="str">
        <f t="shared" si="2"/>
        <v>P.US.CLEQ1410050</v>
      </c>
      <c r="M11" s="21">
        <f>RTD("cqg.rtd", ,"ContractData",L11, "DTLastTrade",, "T")</f>
        <v>41836.395138888889</v>
      </c>
    </row>
    <row r="12" spans="1:13" x14ac:dyDescent="0.3">
      <c r="A12" s="17">
        <f>IF(A11=Symbols1!$B$6,$A$1,Sheet3!A11+Symbols1!$B$7)</f>
        <v>10450</v>
      </c>
      <c r="B12" s="17">
        <f>IF(A12=Symbols1!$B$6,1,0)</f>
        <v>0</v>
      </c>
      <c r="C12" s="17" t="str">
        <f t="shared" si="3"/>
        <v>C.US.</v>
      </c>
      <c r="D12" s="17" t="str">
        <f>C12&amp;Symbols1!$B$2&amp;Symbols1!$B$3&amp;Symbols1!$B$4&amp;A12</f>
        <v>C.US.CLEQ1410450</v>
      </c>
      <c r="E12" s="18">
        <f>RANK(F12,$F$1:$F$400,0)+COUNTIF($F$1:F12,F12)-1</f>
        <v>28</v>
      </c>
      <c r="F12" s="19">
        <f>IF(SUM($B$1:B11)&gt;=2,0,IF(RTD("cqg.rtd",,"ContractData",D12,"DTLastTrade",,"T")="",0,RTD("cqg.rtd",,"ContractData",D12,"DTLastTrade",,"T")))</f>
        <v>41836.369444444441</v>
      </c>
      <c r="H12" s="17">
        <f t="shared" si="4"/>
        <v>12</v>
      </c>
      <c r="I12" s="20">
        <f t="shared" si="0"/>
        <v>28</v>
      </c>
      <c r="J12" s="17" t="str">
        <f t="shared" si="1"/>
        <v>C.US.CLEQ1410450</v>
      </c>
      <c r="L12" s="17" t="str">
        <f t="shared" si="2"/>
        <v>C.US.CLEQ1410100</v>
      </c>
      <c r="M12" s="21">
        <f>RTD("cqg.rtd", ,"ContractData",L12, "DTLastTrade",, "T")</f>
        <v>41836.394444444442</v>
      </c>
    </row>
    <row r="13" spans="1:13" x14ac:dyDescent="0.3">
      <c r="A13" s="17">
        <f>IF(A12=Symbols1!$B$6,$A$1,Sheet3!A12+Symbols1!$B$7)</f>
        <v>10500</v>
      </c>
      <c r="B13" s="17">
        <f>IF(A13=Symbols1!$B$6,1,0)</f>
        <v>0</v>
      </c>
      <c r="C13" s="17" t="str">
        <f t="shared" si="3"/>
        <v>C.US.</v>
      </c>
      <c r="D13" s="17" t="str">
        <f>C13&amp;Symbols1!$B$2&amp;Symbols1!$B$3&amp;Symbols1!$B$4&amp;A13</f>
        <v>C.US.CLEQ1410500</v>
      </c>
      <c r="E13" s="18">
        <f>RANK(F13,$F$1:$F$400,0)+COUNTIF($F$1:F13,F13)-1</f>
        <v>20</v>
      </c>
      <c r="F13" s="19">
        <f>IF(SUM($B$1:B12)&gt;=2,0,IF(RTD("cqg.rtd",,"ContractData",D13,"DTLastTrade",,"T")="",0,RTD("cqg.rtd",,"ContractData",D13,"DTLastTrade",,"T")))</f>
        <v>41836.388194444444</v>
      </c>
      <c r="H13" s="17">
        <f t="shared" si="4"/>
        <v>13</v>
      </c>
      <c r="I13" s="20">
        <f t="shared" si="0"/>
        <v>20</v>
      </c>
      <c r="J13" s="17" t="str">
        <f t="shared" si="1"/>
        <v>C.US.CLEQ1410500</v>
      </c>
      <c r="L13" s="17" t="str">
        <f t="shared" si="2"/>
        <v>P.US.CLEQ1410300</v>
      </c>
      <c r="M13" s="21">
        <f>RTD("cqg.rtd", ,"ContractData",L13, "DTLastTrade",, "T")</f>
        <v>41836.393750000003</v>
      </c>
    </row>
    <row r="14" spans="1:13" x14ac:dyDescent="0.3">
      <c r="A14" s="17">
        <f>IF(A13=Symbols1!$B$6,$A$1,Sheet3!A13+Symbols1!$B$7)</f>
        <v>10550</v>
      </c>
      <c r="B14" s="17">
        <f>IF(A14=Symbols1!$B$6,1,0)</f>
        <v>0</v>
      </c>
      <c r="C14" s="17" t="str">
        <f t="shared" si="3"/>
        <v>C.US.</v>
      </c>
      <c r="D14" s="17" t="str">
        <f>C14&amp;Symbols1!$B$2&amp;Symbols1!$B$3&amp;Symbols1!$B$4&amp;A14</f>
        <v>C.US.CLEQ1410550</v>
      </c>
      <c r="E14" s="18">
        <f>RANK(F14,$F$1:$F$400,0)+COUNTIF($F$1:F14,F14)-1</f>
        <v>14</v>
      </c>
      <c r="F14" s="19">
        <f>IF(SUM($B$1:B13)&gt;=2,0,IF(RTD("cqg.rtd",,"ContractData",D14,"DTLastTrade",,"T")="",0,RTD("cqg.rtd",,"ContractData",D14,"DTLastTrade",,"T")))</f>
        <v>41836.390972222223</v>
      </c>
      <c r="H14" s="17">
        <f t="shared" si="4"/>
        <v>14</v>
      </c>
      <c r="I14" s="20">
        <f t="shared" si="0"/>
        <v>14</v>
      </c>
      <c r="J14" s="17" t="str">
        <f t="shared" si="1"/>
        <v>C.US.CLEQ1410550</v>
      </c>
      <c r="L14" s="17" t="str">
        <f t="shared" si="2"/>
        <v>C.US.CLEQ1410550</v>
      </c>
      <c r="M14" s="21">
        <f>RTD("cqg.rtd", ,"ContractData",L14, "DTLastTrade",, "T")</f>
        <v>41836.390972222223</v>
      </c>
    </row>
    <row r="15" spans="1:13" x14ac:dyDescent="0.3">
      <c r="A15" s="17">
        <f>IF(A14=Symbols1!$B$6,$A$1,Sheet3!A14+Symbols1!$B$7)</f>
        <v>10600</v>
      </c>
      <c r="B15" s="17">
        <f>IF(A15=Symbols1!$B$6,1,0)</f>
        <v>0</v>
      </c>
      <c r="C15" s="17" t="str">
        <f t="shared" si="3"/>
        <v>C.US.</v>
      </c>
      <c r="D15" s="17" t="str">
        <f>C15&amp;Symbols1!$B$2&amp;Symbols1!$B$3&amp;Symbols1!$B$4&amp;A15</f>
        <v>C.US.CLEQ1410600</v>
      </c>
      <c r="E15" s="18">
        <f>RANK(F15,$F$1:$F$400,0)+COUNTIF($F$1:F15,F15)-1</f>
        <v>34</v>
      </c>
      <c r="F15" s="19">
        <f>IF(SUM($B$1:B14)&gt;=2,0,IF(RTD("cqg.rtd",,"ContractData",D15,"DTLastTrade",,"T")="",0,RTD("cqg.rtd",,"ContractData",D15,"DTLastTrade",,"T")))</f>
        <v>41836.290972222225</v>
      </c>
      <c r="H15" s="17">
        <f t="shared" si="4"/>
        <v>15</v>
      </c>
      <c r="I15" s="20">
        <f t="shared" si="0"/>
        <v>34</v>
      </c>
      <c r="J15" s="17" t="str">
        <f t="shared" si="1"/>
        <v>C.US.CLEQ1410600</v>
      </c>
      <c r="L15" s="17" t="str">
        <f t="shared" si="2"/>
        <v>P.US.CLEQ1410400</v>
      </c>
      <c r="M15" s="21">
        <f>RTD("cqg.rtd", ,"ContractData",L15, "DTLastTrade",, "T")</f>
        <v>41836.390972222223</v>
      </c>
    </row>
    <row r="16" spans="1:13" x14ac:dyDescent="0.3">
      <c r="A16" s="17">
        <f>IF(A15=Symbols1!$B$6,$A$1,Sheet3!A15+Symbols1!$B$7)</f>
        <v>10650</v>
      </c>
      <c r="B16" s="17">
        <f>IF(A16=Symbols1!$B$6,1,0)</f>
        <v>0</v>
      </c>
      <c r="C16" s="17" t="str">
        <f t="shared" si="3"/>
        <v>C.US.</v>
      </c>
      <c r="D16" s="17" t="str">
        <f>C16&amp;Symbols1!$B$2&amp;Symbols1!$B$3&amp;Symbols1!$B$4&amp;A16</f>
        <v>C.US.CLEQ1410650</v>
      </c>
      <c r="E16" s="18">
        <f>RANK(F16,$F$1:$F$400,0)+COUNTIF($F$1:F16,F16)-1</f>
        <v>32</v>
      </c>
      <c r="F16" s="19">
        <f>IF(SUM($B$1:B15)&gt;=2,0,IF(RTD("cqg.rtd",,"ContractData",D16,"DTLastTrade",,"T")="",0,RTD("cqg.rtd",,"ContractData",D16,"DTLastTrade",,"T")))</f>
        <v>41836.323611111111</v>
      </c>
      <c r="H16" s="17">
        <f t="shared" si="4"/>
        <v>16</v>
      </c>
      <c r="I16" s="20">
        <f t="shared" si="0"/>
        <v>32</v>
      </c>
      <c r="J16" s="17" t="str">
        <f t="shared" si="1"/>
        <v>C.US.CLEQ1410650</v>
      </c>
      <c r="L16" s="17" t="str">
        <f t="shared" si="2"/>
        <v>P.US.CLEQ1410150</v>
      </c>
      <c r="M16" s="21">
        <f>RTD("cqg.rtd", ,"ContractData",L16, "DTLastTrade",, "T")</f>
        <v>41836.390277777777</v>
      </c>
    </row>
    <row r="17" spans="1:13" x14ac:dyDescent="0.3">
      <c r="A17" s="17">
        <f>IF(A16=Symbols1!$B$6,$A$1,Sheet3!A16+Symbols1!$B$7)</f>
        <v>10700</v>
      </c>
      <c r="B17" s="17">
        <f>IF(A17=Symbols1!$B$6,1,0)</f>
        <v>0</v>
      </c>
      <c r="C17" s="17" t="str">
        <f t="shared" si="3"/>
        <v>C.US.</v>
      </c>
      <c r="D17" s="17" t="str">
        <f>C17&amp;Symbols1!$B$2&amp;Symbols1!$B$3&amp;Symbols1!$B$4&amp;A17</f>
        <v>C.US.CLEQ1410700</v>
      </c>
      <c r="E17" s="18">
        <f>RANK(F17,$F$1:$F$400,0)+COUNTIF($F$1:F17,F17)-1</f>
        <v>36</v>
      </c>
      <c r="F17" s="19">
        <f>IF(SUM($B$1:B16)&gt;=2,0,IF(RTD("cqg.rtd",,"ContractData",D17,"DTLastTrade",,"T")="",0,RTD("cqg.rtd",,"ContractData",D17,"DTLastTrade",,"T")))</f>
        <v>41835.618750000001</v>
      </c>
      <c r="H17" s="17">
        <f t="shared" si="4"/>
        <v>17</v>
      </c>
      <c r="I17" s="20">
        <f t="shared" si="0"/>
        <v>36</v>
      </c>
      <c r="J17" s="17" t="str">
        <f t="shared" si="1"/>
        <v>C.US.CLEQ1410700</v>
      </c>
      <c r="L17" s="17" t="str">
        <f t="shared" si="2"/>
        <v>P.US.CLEQ1410450</v>
      </c>
      <c r="M17" s="21">
        <f>RTD("cqg.rtd", ,"ContractData",L17, "DTLastTrade",, "T")</f>
        <v>41836.390277777777</v>
      </c>
    </row>
    <row r="18" spans="1:13" x14ac:dyDescent="0.3">
      <c r="A18" s="17">
        <f>IF(A17=Symbols1!$B$6,$A$1,Sheet3!A17+Symbols1!$B$7)</f>
        <v>10750</v>
      </c>
      <c r="B18" s="17">
        <f>IF(A18=Symbols1!$B$6,1,0)</f>
        <v>0</v>
      </c>
      <c r="C18" s="17" t="str">
        <f t="shared" si="3"/>
        <v>C.US.</v>
      </c>
      <c r="D18" s="17" t="str">
        <f>C18&amp;Symbols1!$B$2&amp;Symbols1!$B$3&amp;Symbols1!$B$4&amp;A18</f>
        <v>C.US.CLEQ1410750</v>
      </c>
      <c r="E18" s="18">
        <f>RANK(F18,$F$1:$F$400,0)+COUNTIF($F$1:F18,F18)-1</f>
        <v>37</v>
      </c>
      <c r="F18" s="19">
        <f>IF(SUM($B$1:B17)&gt;=2,0,IF(RTD("cqg.rtd",,"ContractData",D18,"DTLastTrade",,"T")="",0,RTD("cqg.rtd",,"ContractData",D18,"DTLastTrade",,"T")))</f>
        <v>41835.613194444442</v>
      </c>
      <c r="H18" s="17">
        <f t="shared" si="4"/>
        <v>18</v>
      </c>
      <c r="I18" s="20">
        <f t="shared" si="0"/>
        <v>37</v>
      </c>
      <c r="J18" s="17" t="str">
        <f t="shared" si="1"/>
        <v>C.US.CLEQ1410750</v>
      </c>
      <c r="L18" s="17" t="str">
        <f t="shared" si="2"/>
        <v>P.US.CLEQ1410600</v>
      </c>
      <c r="M18" s="21">
        <f>RTD("cqg.rtd", ,"ContractData",L18, "DTLastTrade",, "T")</f>
        <v>41836.390277777777</v>
      </c>
    </row>
    <row r="19" spans="1:13" x14ac:dyDescent="0.3">
      <c r="A19" s="17">
        <f>IF(A18=Symbols1!$B$6,$A$1,Sheet3!A18+Symbols1!$B$7)</f>
        <v>10800</v>
      </c>
      <c r="B19" s="17">
        <f>IF(A19=Symbols1!$B$6,1,0)</f>
        <v>0</v>
      </c>
      <c r="C19" s="17" t="str">
        <f t="shared" si="3"/>
        <v>C.US.</v>
      </c>
      <c r="D19" s="17" t="str">
        <f>C19&amp;Symbols1!$B$2&amp;Symbols1!$B$3&amp;Symbols1!$B$4&amp;A19</f>
        <v>C.US.CLEQ1410800</v>
      </c>
      <c r="E19" s="18">
        <f>RANK(F19,$F$1:$F$400,0)+COUNTIF($F$1:F19,F19)-1</f>
        <v>33</v>
      </c>
      <c r="F19" s="19">
        <f>IF(SUM($B$1:B18)&gt;=2,0,IF(RTD("cqg.rtd",,"ContractData",D19,"DTLastTrade",,"T")="",0,RTD("cqg.rtd",,"ContractData",D19,"DTLastTrade",,"T")))</f>
        <v>41836.322222222225</v>
      </c>
      <c r="H19" s="17">
        <f t="shared" si="4"/>
        <v>19</v>
      </c>
      <c r="I19" s="20">
        <f t="shared" si="0"/>
        <v>33</v>
      </c>
      <c r="J19" s="17" t="str">
        <f t="shared" si="1"/>
        <v>C.US.CLEQ1410800</v>
      </c>
      <c r="L19" s="17" t="str">
        <f t="shared" si="2"/>
        <v>C.US.CLEQ1410050</v>
      </c>
      <c r="M19" s="21">
        <f>RTD("cqg.rtd", ,"ContractData",L19, "DTLastTrade",, "T")</f>
        <v>41836.38958333333</v>
      </c>
    </row>
    <row r="20" spans="1:13" x14ac:dyDescent="0.3">
      <c r="A20" s="17">
        <f>IF(A19=Symbols1!$B$6,$A$1,Sheet3!A19+Symbols1!$B$7)</f>
        <v>10850</v>
      </c>
      <c r="B20" s="17">
        <f>IF(A20=Symbols1!$B$6,1,0)</f>
        <v>0</v>
      </c>
      <c r="C20" s="17" t="str">
        <f t="shared" si="3"/>
        <v>C.US.</v>
      </c>
      <c r="D20" s="17" t="str">
        <f>C20&amp;Symbols1!$B$2&amp;Symbols1!$B$3&amp;Symbols1!$B$4&amp;A20</f>
        <v>C.US.CLEQ1410850</v>
      </c>
      <c r="E20" s="18">
        <f>RANK(F20,$F$1:$F$400,0)+COUNTIF($F$1:F20,F20)-1</f>
        <v>35</v>
      </c>
      <c r="F20" s="19">
        <f>IF(SUM($B$1:B19)&gt;=2,0,IF(RTD("cqg.rtd",,"ContractData",D20,"DTLastTrade",,"T")="",0,RTD("cqg.rtd",,"ContractData",D20,"DTLastTrade",,"T")))</f>
        <v>41836.25</v>
      </c>
      <c r="H20" s="17">
        <f t="shared" si="4"/>
        <v>20</v>
      </c>
      <c r="I20" s="20">
        <f t="shared" si="0"/>
        <v>35</v>
      </c>
      <c r="J20" s="17" t="str">
        <f t="shared" si="1"/>
        <v>C.US.CLEQ1410850</v>
      </c>
      <c r="L20" s="17" t="str">
        <f t="shared" si="2"/>
        <v>C.US.CLEQ1410500</v>
      </c>
      <c r="M20" s="21">
        <f>RTD("cqg.rtd", ,"ContractData",L20, "DTLastTrade",, "T")</f>
        <v>41836.388194444444</v>
      </c>
    </row>
    <row r="21" spans="1:13" x14ac:dyDescent="0.3">
      <c r="A21" s="17">
        <f>IF(A20=Symbols1!$B$6,$A$1,Sheet3!A20+Symbols1!$B$7)</f>
        <v>10900</v>
      </c>
      <c r="B21" s="17">
        <f>IF(A21=Symbols1!$B$6,1,0)</f>
        <v>0</v>
      </c>
      <c r="C21" s="17" t="str">
        <f t="shared" si="3"/>
        <v>C.US.</v>
      </c>
      <c r="D21" s="17" t="str">
        <f>C21&amp;Symbols1!$B$2&amp;Symbols1!$B$3&amp;Symbols1!$B$4&amp;A21</f>
        <v>C.US.CLEQ1410900</v>
      </c>
      <c r="E21" s="18">
        <f>RANK(F21,$F$1:$F$400,0)+COUNTIF($F$1:F21,F21)-1</f>
        <v>31</v>
      </c>
      <c r="F21" s="19">
        <f>IF(SUM($B$1:B20)&gt;=2,0,IF(RTD("cqg.rtd",,"ContractData",D21,"DTLastTrade",,"T")="",0,RTD("cqg.rtd",,"ContractData",D21,"DTLastTrade",,"T")))</f>
        <v>41836.345138888886</v>
      </c>
      <c r="H21" s="17">
        <f t="shared" si="4"/>
        <v>21</v>
      </c>
      <c r="I21" s="20">
        <f t="shared" si="0"/>
        <v>31</v>
      </c>
      <c r="J21" s="17" t="str">
        <f t="shared" si="1"/>
        <v>C.US.CLEQ1410900</v>
      </c>
      <c r="L21" s="17" t="str">
        <f t="shared" si="2"/>
        <v>P.US.CLEQ149900</v>
      </c>
      <c r="M21" s="21">
        <f>RTD("cqg.rtd", ,"ContractData",L21, "DTLastTrade",, "T")</f>
        <v>41836.388194444444</v>
      </c>
    </row>
    <row r="22" spans="1:13" x14ac:dyDescent="0.3">
      <c r="A22" s="17">
        <f>IF(A21=Symbols1!$B$6,$A$1,Sheet3!A21+Symbols1!$B$7)</f>
        <v>10950</v>
      </c>
      <c r="B22" s="17">
        <f>IF(A22=Symbols1!$B$6,1,0)</f>
        <v>0</v>
      </c>
      <c r="C22" s="17" t="str">
        <f t="shared" si="3"/>
        <v>C.US.</v>
      </c>
      <c r="D22" s="17" t="str">
        <f>C22&amp;Symbols1!$B$2&amp;Symbols1!$B$3&amp;Symbols1!$B$4&amp;A22</f>
        <v>C.US.CLEQ1410950</v>
      </c>
      <c r="E22" s="18">
        <f>RANK(F22,$F$1:$F$400,0)+COUNTIF($F$1:F22,F22)-1</f>
        <v>38</v>
      </c>
      <c r="F22" s="19">
        <f>IF(SUM($B$1:B21)&gt;=2,0,IF(RTD("cqg.rtd",,"ContractData",D22,"DTLastTrade",,"T")="",0,RTD("cqg.rtd",,"ContractData",D22,"DTLastTrade",,"T")))</f>
        <v>41835.431250000001</v>
      </c>
      <c r="H22" s="17">
        <f t="shared" si="4"/>
        <v>22</v>
      </c>
      <c r="I22" s="20">
        <f t="shared" si="0"/>
        <v>38</v>
      </c>
      <c r="J22" s="17" t="str">
        <f t="shared" si="1"/>
        <v>C.US.CLEQ1410950</v>
      </c>
      <c r="L22" s="17" t="str">
        <f t="shared" si="2"/>
        <v>C.US.CLEQ1410000</v>
      </c>
      <c r="M22" s="21">
        <f>RTD("cqg.rtd", ,"ContractData",L22, "DTLastTrade",, "T")</f>
        <v>41836.386111111111</v>
      </c>
    </row>
    <row r="23" spans="1:13" x14ac:dyDescent="0.3">
      <c r="A23" s="17">
        <f>IF(A22=Symbols1!$B$6,$A$1,Sheet3!A22+Symbols1!$B$7)</f>
        <v>11000</v>
      </c>
      <c r="B23" s="17">
        <f>IF(A23=Symbols1!$B$6,1,0)</f>
        <v>1</v>
      </c>
      <c r="C23" s="17" t="str">
        <f t="shared" si="3"/>
        <v>C.US.</v>
      </c>
      <c r="D23" s="17" t="str">
        <f>C23&amp;Symbols1!$B$2&amp;Symbols1!$B$3&amp;Symbols1!$B$4&amp;A23</f>
        <v>C.US.CLEQ1411000</v>
      </c>
      <c r="E23" s="18">
        <f>RANK(F23,$F$1:$F$400,0)+COUNTIF($F$1:F23,F23)-1</f>
        <v>30</v>
      </c>
      <c r="F23" s="19">
        <f>IF(SUM($B$1:B22)&gt;=2,0,IF(RTD("cqg.rtd",,"ContractData",D23,"DTLastTrade",,"T")="",0,RTD("cqg.rtd",,"ContractData",D23,"DTLastTrade",,"T")))</f>
        <v>41836.345833333333</v>
      </c>
      <c r="H23" s="17">
        <f t="shared" si="4"/>
        <v>23</v>
      </c>
      <c r="I23" s="20">
        <f t="shared" si="0"/>
        <v>30</v>
      </c>
      <c r="J23" s="17" t="str">
        <f t="shared" si="1"/>
        <v>C.US.CLEQ1411000</v>
      </c>
      <c r="L23" s="17" t="str">
        <f t="shared" si="2"/>
        <v>P.US.CLEQ1410550</v>
      </c>
      <c r="M23" s="21">
        <f>RTD("cqg.rtd", ,"ContractData",L23, "DTLastTrade",, "T")</f>
        <v>41836.385416666664</v>
      </c>
    </row>
    <row r="24" spans="1:13" x14ac:dyDescent="0.3">
      <c r="A24" s="17">
        <f>IF(A23=Symbols1!$B$6,$A$1,Sheet3!A23+Symbols1!$B$7)</f>
        <v>9900</v>
      </c>
      <c r="B24" s="17">
        <f>IF(A24=Symbols1!$B$6,1,0)</f>
        <v>0</v>
      </c>
      <c r="C24" s="17" t="str">
        <f t="shared" si="3"/>
        <v>P.US.</v>
      </c>
      <c r="D24" s="17" t="str">
        <f>C24&amp;Symbols1!$B$2&amp;Symbols1!$B$3&amp;Symbols1!$B$4&amp;A24</f>
        <v>P.US.CLEQ149900</v>
      </c>
      <c r="E24" s="18">
        <f>RANK(F24,$F$1:$F$400,0)+COUNTIF($F$1:F24,F24)-1</f>
        <v>21</v>
      </c>
      <c r="F24" s="19">
        <f>IF(SUM($B$1:B23)&gt;=2,0,IF(RTD("cqg.rtd",,"ContractData",D24,"DTLastTrade",,"T")="",0,RTD("cqg.rtd",,"ContractData",D24,"DTLastTrade",,"T")))</f>
        <v>41836.388194444444</v>
      </c>
      <c r="H24" s="17">
        <f t="shared" si="4"/>
        <v>24</v>
      </c>
      <c r="I24" s="20">
        <f t="shared" si="0"/>
        <v>21</v>
      </c>
      <c r="J24" s="17" t="str">
        <f t="shared" si="1"/>
        <v>P.US.CLEQ149900</v>
      </c>
      <c r="L24" s="17" t="str">
        <f t="shared" si="2"/>
        <v>C.US.CLEQ1410400</v>
      </c>
      <c r="M24" s="21">
        <f>RTD("cqg.rtd", ,"ContractData",L24, "DTLastTrade",, "T")</f>
        <v>41836.377083333333</v>
      </c>
    </row>
    <row r="25" spans="1:13" x14ac:dyDescent="0.3">
      <c r="A25" s="17">
        <f>IF(A24=Symbols1!$B$6,$A$1,Sheet3!A24+Symbols1!$B$7)</f>
        <v>9950</v>
      </c>
      <c r="B25" s="17">
        <f>IF(A25=Symbols1!$B$6,1,0)</f>
        <v>0</v>
      </c>
      <c r="C25" s="17" t="str">
        <f t="shared" si="3"/>
        <v>P.US.</v>
      </c>
      <c r="D25" s="17" t="str">
        <f>C25&amp;Symbols1!$B$2&amp;Symbols1!$B$3&amp;Symbols1!$B$4&amp;A25</f>
        <v>P.US.CLEQ149950</v>
      </c>
      <c r="E25" s="18">
        <f>RANK(F25,$F$1:$F$400,0)+COUNTIF($F$1:F25,F25)-1</f>
        <v>7</v>
      </c>
      <c r="F25" s="19">
        <f>IF(SUM($B$1:B24)&gt;=2,0,IF(RTD("cqg.rtd",,"ContractData",D25,"DTLastTrade",,"T")="",0,RTD("cqg.rtd",,"ContractData",D25,"DTLastTrade",,"T")))</f>
        <v>41836.395833333336</v>
      </c>
      <c r="H25" s="17">
        <f t="shared" si="4"/>
        <v>25</v>
      </c>
      <c r="I25" s="20">
        <f t="shared" si="0"/>
        <v>7</v>
      </c>
      <c r="J25" s="17" t="str">
        <f t="shared" si="1"/>
        <v>P.US.CLEQ149950</v>
      </c>
      <c r="L25" s="17" t="str">
        <f t="shared" si="2"/>
        <v>P.US.CLEQ1410350</v>
      </c>
      <c r="M25" s="21">
        <f>RTD("cqg.rtd", ,"ContractData",L25, "DTLastTrade",, "T")</f>
        <v>41836.377083333333</v>
      </c>
    </row>
    <row r="26" spans="1:13" x14ac:dyDescent="0.3">
      <c r="A26" s="17">
        <f>IF(A25=Symbols1!$B$6,$A$1,Sheet3!A25+Symbols1!$B$7)</f>
        <v>10000</v>
      </c>
      <c r="B26" s="17">
        <f>IF(A26=Symbols1!$B$6,1,0)</f>
        <v>0</v>
      </c>
      <c r="C26" s="17" t="str">
        <f t="shared" si="3"/>
        <v>P.US.</v>
      </c>
      <c r="D26" s="17" t="str">
        <f>C26&amp;Symbols1!$B$2&amp;Symbols1!$B$3&amp;Symbols1!$B$4&amp;A26</f>
        <v>P.US.CLEQ1410000</v>
      </c>
      <c r="E26" s="18">
        <f>RANK(F26,$F$1:$F$400,0)+COUNTIF($F$1:F26,F26)-1</f>
        <v>8</v>
      </c>
      <c r="F26" s="19">
        <f>IF(SUM($B$1:B25)&gt;=2,0,IF(RTD("cqg.rtd",,"ContractData",D26,"DTLastTrade",,"T")="",0,RTD("cqg.rtd",,"ContractData",D26,"DTLastTrade",,"T")))</f>
        <v>41836.395833333336</v>
      </c>
      <c r="H26" s="17">
        <f t="shared" si="4"/>
        <v>26</v>
      </c>
      <c r="I26" s="20">
        <f t="shared" si="0"/>
        <v>8</v>
      </c>
      <c r="J26" s="17" t="str">
        <f t="shared" si="1"/>
        <v>P.US.CLEQ1410000</v>
      </c>
      <c r="L26" s="17" t="str">
        <f t="shared" si="2"/>
        <v>P.US.CLEQ1410500</v>
      </c>
      <c r="M26" s="21">
        <f>RTD("cqg.rtd", ,"ContractData",L26, "DTLastTrade",, "T")</f>
        <v>41836.377083333333</v>
      </c>
    </row>
    <row r="27" spans="1:13" x14ac:dyDescent="0.3">
      <c r="A27" s="17">
        <f>IF(A26=Symbols1!$B$6,$A$1,Sheet3!A26+Symbols1!$B$7)</f>
        <v>10050</v>
      </c>
      <c r="B27" s="17">
        <f>IF(A27=Symbols1!$B$6,1,0)</f>
        <v>0</v>
      </c>
      <c r="C27" s="17" t="str">
        <f t="shared" si="3"/>
        <v>P.US.</v>
      </c>
      <c r="D27" s="17" t="str">
        <f>C27&amp;Symbols1!$B$2&amp;Symbols1!$B$3&amp;Symbols1!$B$4&amp;A27</f>
        <v>P.US.CLEQ1410050</v>
      </c>
      <c r="E27" s="18">
        <f>RANK(F27,$F$1:$F$400,0)+COUNTIF($F$1:F27,F27)-1</f>
        <v>11</v>
      </c>
      <c r="F27" s="19">
        <f>IF(SUM($B$1:B26)&gt;=2,0,IF(RTD("cqg.rtd",,"ContractData",D27,"DTLastTrade",,"T")="",0,RTD("cqg.rtd",,"ContractData",D27,"DTLastTrade",,"T")))</f>
        <v>41836.395138888889</v>
      </c>
      <c r="H27" s="17">
        <f t="shared" si="4"/>
        <v>27</v>
      </c>
      <c r="I27" s="20">
        <f t="shared" si="0"/>
        <v>11</v>
      </c>
      <c r="J27" s="17" t="str">
        <f t="shared" si="1"/>
        <v>P.US.CLEQ1410050</v>
      </c>
      <c r="L27" s="17" t="str">
        <f t="shared" si="2"/>
        <v>C.US.CLEQ1410350</v>
      </c>
      <c r="M27" s="21">
        <f>RTD("cqg.rtd", ,"ContractData",L27, "DTLastTrade",, "T")</f>
        <v>41836.37222222222</v>
      </c>
    </row>
    <row r="28" spans="1:13" x14ac:dyDescent="0.3">
      <c r="A28" s="17">
        <f>IF(A27=Symbols1!$B$6,$A$1,Sheet3!A27+Symbols1!$B$7)</f>
        <v>10100</v>
      </c>
      <c r="B28" s="17">
        <f>IF(A28=Symbols1!$B$6,1,0)</f>
        <v>0</v>
      </c>
      <c r="C28" s="17" t="str">
        <f t="shared" si="3"/>
        <v>P.US.</v>
      </c>
      <c r="D28" s="17" t="str">
        <f>C28&amp;Symbols1!$B$2&amp;Symbols1!$B$3&amp;Symbols1!$B$4&amp;A28</f>
        <v>P.US.CLEQ1410100</v>
      </c>
      <c r="E28" s="18">
        <f>RANK(F28,$F$1:$F$400,0)+COUNTIF($F$1:F28,F28)-1</f>
        <v>9</v>
      </c>
      <c r="F28" s="19">
        <f>IF(SUM($B$1:B27)&gt;=2,0,IF(RTD("cqg.rtd",,"ContractData",D28,"DTLastTrade",,"T")="",0,RTD("cqg.rtd",,"ContractData",D28,"DTLastTrade",,"T")))</f>
        <v>41836.395833333336</v>
      </c>
      <c r="H28" s="17">
        <f t="shared" si="4"/>
        <v>28</v>
      </c>
      <c r="I28" s="20">
        <f t="shared" si="0"/>
        <v>9</v>
      </c>
      <c r="J28" s="17" t="str">
        <f t="shared" si="1"/>
        <v>P.US.CLEQ1410100</v>
      </c>
      <c r="L28" s="17" t="str">
        <f t="shared" si="2"/>
        <v>C.US.CLEQ1410450</v>
      </c>
      <c r="M28" s="21">
        <f>RTD("cqg.rtd", ,"ContractData",L28, "DTLastTrade",, "T")</f>
        <v>41836.369444444441</v>
      </c>
    </row>
    <row r="29" spans="1:13" x14ac:dyDescent="0.3">
      <c r="A29" s="17">
        <f>IF(A28=Symbols1!$B$6,$A$1,Sheet3!A28+Symbols1!$B$7)</f>
        <v>10150</v>
      </c>
      <c r="B29" s="17">
        <f>IF(A29=Symbols1!$B$6,1,0)</f>
        <v>0</v>
      </c>
      <c r="C29" s="17" t="str">
        <f t="shared" si="3"/>
        <v>P.US.</v>
      </c>
      <c r="D29" s="17" t="str">
        <f>C29&amp;Symbols1!$B$2&amp;Symbols1!$B$3&amp;Symbols1!$B$4&amp;A29</f>
        <v>P.US.CLEQ1410150</v>
      </c>
      <c r="E29" s="18">
        <f>RANK(F29,$F$1:$F$400,0)+COUNTIF($F$1:F29,F29)-1</f>
        <v>16</v>
      </c>
      <c r="F29" s="19">
        <f>IF(SUM($B$1:B28)&gt;=2,0,IF(RTD("cqg.rtd",,"ContractData",D29,"DTLastTrade",,"T")="",0,RTD("cqg.rtd",,"ContractData",D29,"DTLastTrade",,"T")))</f>
        <v>41836.390277777777</v>
      </c>
      <c r="H29" s="17">
        <f t="shared" si="4"/>
        <v>29</v>
      </c>
      <c r="I29" s="20">
        <f t="shared" si="0"/>
        <v>16</v>
      </c>
      <c r="J29" s="17" t="str">
        <f t="shared" si="1"/>
        <v>P.US.CLEQ1410150</v>
      </c>
      <c r="L29" s="17" t="str">
        <f t="shared" si="2"/>
        <v>P.US.CLEQ1410250</v>
      </c>
      <c r="M29" s="21">
        <f>RTD("cqg.rtd", ,"ContractData",L29, "DTLastTrade",, "T")</f>
        <v>41836.368055555555</v>
      </c>
    </row>
    <row r="30" spans="1:13" x14ac:dyDescent="0.3">
      <c r="A30" s="17">
        <f>IF(A29=Symbols1!$B$6,$A$1,Sheet3!A29+Symbols1!$B$7)</f>
        <v>10200</v>
      </c>
      <c r="B30" s="17">
        <f>IF(A30=Symbols1!$B$6,1,0)</f>
        <v>0</v>
      </c>
      <c r="C30" s="17" t="str">
        <f t="shared" si="3"/>
        <v>P.US.</v>
      </c>
      <c r="D30" s="17" t="str">
        <f>C30&amp;Symbols1!$B$2&amp;Symbols1!$B$3&amp;Symbols1!$B$4&amp;A30</f>
        <v>P.US.CLEQ1410200</v>
      </c>
      <c r="E30" s="18">
        <f>RANK(F30,$F$1:$F$400,0)+COUNTIF($F$1:F30,F30)-1</f>
        <v>10</v>
      </c>
      <c r="F30" s="19">
        <f>IF(SUM($B$1:B29)&gt;=2,0,IF(RTD("cqg.rtd",,"ContractData",D30,"DTLastTrade",,"T")="",0,RTD("cqg.rtd",,"ContractData",D30,"DTLastTrade",,"T")))</f>
        <v>41836.395833333336</v>
      </c>
      <c r="H30" s="17">
        <f t="shared" si="4"/>
        <v>30</v>
      </c>
      <c r="I30" s="20">
        <f t="shared" si="0"/>
        <v>10</v>
      </c>
      <c r="J30" s="17" t="str">
        <f t="shared" si="1"/>
        <v>P.US.CLEQ1410200</v>
      </c>
      <c r="L30" s="17" t="str">
        <f t="shared" si="2"/>
        <v>C.US.CLEQ1411000</v>
      </c>
      <c r="M30" s="21">
        <f>RTD("cqg.rtd", ,"ContractData",L30, "DTLastTrade",, "T")</f>
        <v>41836.345833333333</v>
      </c>
    </row>
    <row r="31" spans="1:13" x14ac:dyDescent="0.3">
      <c r="A31" s="17">
        <f>IF(A30=Symbols1!$B$6,$A$1,Sheet3!A30+Symbols1!$B$7)</f>
        <v>10250</v>
      </c>
      <c r="B31" s="17">
        <f>IF(A31=Symbols1!$B$6,1,0)</f>
        <v>0</v>
      </c>
      <c r="C31" s="17" t="str">
        <f t="shared" si="3"/>
        <v>P.US.</v>
      </c>
      <c r="D31" s="17" t="str">
        <f>C31&amp;Symbols1!$B$2&amp;Symbols1!$B$3&amp;Symbols1!$B$4&amp;A31</f>
        <v>P.US.CLEQ1410250</v>
      </c>
      <c r="E31" s="18">
        <f>RANK(F31,$F$1:$F$400,0)+COUNTIF($F$1:F31,F31)-1</f>
        <v>29</v>
      </c>
      <c r="F31" s="19">
        <f>IF(SUM($B$1:B30)&gt;=2,0,IF(RTD("cqg.rtd",,"ContractData",D31,"DTLastTrade",,"T")="",0,RTD("cqg.rtd",,"ContractData",D31,"DTLastTrade",,"T")))</f>
        <v>41836.368055555555</v>
      </c>
      <c r="H31" s="17">
        <f t="shared" si="4"/>
        <v>31</v>
      </c>
      <c r="I31" s="20">
        <f t="shared" si="0"/>
        <v>29</v>
      </c>
      <c r="J31" s="17" t="str">
        <f t="shared" si="1"/>
        <v>P.US.CLEQ1410250</v>
      </c>
      <c r="L31" s="17" t="str">
        <f t="shared" si="2"/>
        <v>C.US.CLEQ1410900</v>
      </c>
      <c r="M31" s="21">
        <f>RTD("cqg.rtd", ,"ContractData",L31, "DTLastTrade",, "T")</f>
        <v>41836.345138888886</v>
      </c>
    </row>
    <row r="32" spans="1:13" x14ac:dyDescent="0.3">
      <c r="A32" s="17">
        <f>IF(A31=Symbols1!$B$6,$A$1,Sheet3!A31+Symbols1!$B$7)</f>
        <v>10300</v>
      </c>
      <c r="B32" s="17">
        <f>IF(A32=Symbols1!$B$6,1,0)</f>
        <v>0</v>
      </c>
      <c r="C32" s="17" t="str">
        <f t="shared" si="3"/>
        <v>P.US.</v>
      </c>
      <c r="D32" s="17" t="str">
        <f>C32&amp;Symbols1!$B$2&amp;Symbols1!$B$3&amp;Symbols1!$B$4&amp;A32</f>
        <v>P.US.CLEQ1410300</v>
      </c>
      <c r="E32" s="18">
        <f>RANK(F32,$F$1:$F$400,0)+COUNTIF($F$1:F32,F32)-1</f>
        <v>13</v>
      </c>
      <c r="F32" s="19">
        <f>IF(SUM($B$1:B31)&gt;=2,0,IF(RTD("cqg.rtd",,"ContractData",D32,"DTLastTrade",,"T")="",0,RTD("cqg.rtd",,"ContractData",D32,"DTLastTrade",,"T")))</f>
        <v>41836.393750000003</v>
      </c>
      <c r="H32" s="17">
        <f t="shared" si="4"/>
        <v>32</v>
      </c>
      <c r="I32" s="20">
        <f t="shared" si="0"/>
        <v>13</v>
      </c>
      <c r="J32" s="17" t="str">
        <f t="shared" si="1"/>
        <v>P.US.CLEQ1410300</v>
      </c>
      <c r="L32" s="17" t="str">
        <f t="shared" si="2"/>
        <v>C.US.CLEQ1410650</v>
      </c>
      <c r="M32" s="21">
        <f>RTD("cqg.rtd", ,"ContractData",L32, "DTLastTrade",, "T")</f>
        <v>41836.323611111111</v>
      </c>
    </row>
    <row r="33" spans="1:13" x14ac:dyDescent="0.3">
      <c r="A33" s="17">
        <f>IF(A32=Symbols1!$B$6,$A$1,Sheet3!A32+Symbols1!$B$7)</f>
        <v>10350</v>
      </c>
      <c r="B33" s="17">
        <f>IF(A33=Symbols1!$B$6,1,0)</f>
        <v>0</v>
      </c>
      <c r="C33" s="17" t="str">
        <f t="shared" si="3"/>
        <v>P.US.</v>
      </c>
      <c r="D33" s="17" t="str">
        <f>C33&amp;Symbols1!$B$2&amp;Symbols1!$B$3&amp;Symbols1!$B$4&amp;A33</f>
        <v>P.US.CLEQ1410350</v>
      </c>
      <c r="E33" s="18">
        <f>RANK(F33,$F$1:$F$400,0)+COUNTIF($F$1:F33,F33)-1</f>
        <v>25</v>
      </c>
      <c r="F33" s="19">
        <f>IF(SUM($B$1:B32)&gt;=2,0,IF(RTD("cqg.rtd",,"ContractData",D33,"DTLastTrade",,"T")="",0,RTD("cqg.rtd",,"ContractData",D33,"DTLastTrade",,"T")))</f>
        <v>41836.377083333333</v>
      </c>
      <c r="H33" s="17">
        <f t="shared" si="4"/>
        <v>33</v>
      </c>
      <c r="I33" s="20">
        <f t="shared" si="0"/>
        <v>25</v>
      </c>
      <c r="J33" s="17" t="str">
        <f t="shared" si="1"/>
        <v>P.US.CLEQ1410350</v>
      </c>
      <c r="L33" s="17" t="str">
        <f t="shared" si="2"/>
        <v>C.US.CLEQ1410800</v>
      </c>
      <c r="M33" s="21">
        <f>RTD("cqg.rtd", ,"ContractData",L33, "DTLastTrade",, "T")</f>
        <v>41836.322222222225</v>
      </c>
    </row>
    <row r="34" spans="1:13" x14ac:dyDescent="0.3">
      <c r="A34" s="17">
        <f>IF(A33=Symbols1!$B$6,$A$1,Sheet3!A33+Symbols1!$B$7)</f>
        <v>10400</v>
      </c>
      <c r="B34" s="17">
        <f>IF(A34=Symbols1!$B$6,1,0)</f>
        <v>0</v>
      </c>
      <c r="C34" s="17" t="str">
        <f t="shared" si="3"/>
        <v>P.US.</v>
      </c>
      <c r="D34" s="17" t="str">
        <f>C34&amp;Symbols1!$B$2&amp;Symbols1!$B$3&amp;Symbols1!$B$4&amp;A34</f>
        <v>P.US.CLEQ1410400</v>
      </c>
      <c r="E34" s="18">
        <f>RANK(F34,$F$1:$F$400,0)+COUNTIF($F$1:F34,F34)-1</f>
        <v>15</v>
      </c>
      <c r="F34" s="19">
        <f>IF(SUM($B$1:B33)&gt;=2,0,IF(RTD("cqg.rtd",,"ContractData",D34,"DTLastTrade",,"T")="",0,RTD("cqg.rtd",,"ContractData",D34,"DTLastTrade",,"T")))</f>
        <v>41836.390972222223</v>
      </c>
      <c r="H34" s="17">
        <f t="shared" si="4"/>
        <v>34</v>
      </c>
      <c r="I34" s="20">
        <f t="shared" si="0"/>
        <v>15</v>
      </c>
      <c r="J34" s="17" t="str">
        <f t="shared" si="1"/>
        <v>P.US.CLEQ1410400</v>
      </c>
      <c r="L34" s="17" t="str">
        <f t="shared" si="2"/>
        <v>C.US.CLEQ1410600</v>
      </c>
      <c r="M34" s="21">
        <f>RTD("cqg.rtd", ,"ContractData",L34, "DTLastTrade",, "T")</f>
        <v>41836.290972222225</v>
      </c>
    </row>
    <row r="35" spans="1:13" x14ac:dyDescent="0.3">
      <c r="A35" s="17">
        <f>IF(A34=Symbols1!$B$6,$A$1,Sheet3!A34+Symbols1!$B$7)</f>
        <v>10450</v>
      </c>
      <c r="B35" s="17">
        <f>IF(A35=Symbols1!$B$6,1,0)</f>
        <v>0</v>
      </c>
      <c r="C35" s="17" t="str">
        <f t="shared" si="3"/>
        <v>P.US.</v>
      </c>
      <c r="D35" s="17" t="str">
        <f>C35&amp;Symbols1!$B$2&amp;Symbols1!$B$3&amp;Symbols1!$B$4&amp;A35</f>
        <v>P.US.CLEQ1410450</v>
      </c>
      <c r="E35" s="18">
        <f>RANK(F35,$F$1:$F$400,0)+COUNTIF($F$1:F35,F35)-1</f>
        <v>17</v>
      </c>
      <c r="F35" s="19">
        <f>IF(SUM($B$1:B34)&gt;=2,0,IF(RTD("cqg.rtd",,"ContractData",D35,"DTLastTrade",,"T")="",0,RTD("cqg.rtd",,"ContractData",D35,"DTLastTrade",,"T")))</f>
        <v>41836.390277777777</v>
      </c>
      <c r="H35" s="17">
        <f t="shared" si="4"/>
        <v>35</v>
      </c>
      <c r="I35" s="20">
        <f t="shared" si="0"/>
        <v>17</v>
      </c>
      <c r="J35" s="17" t="str">
        <f t="shared" si="1"/>
        <v>P.US.CLEQ1410450</v>
      </c>
      <c r="L35" s="17" t="str">
        <f t="shared" si="2"/>
        <v>C.US.CLEQ1410850</v>
      </c>
      <c r="M35" s="21">
        <f>RTD("cqg.rtd", ,"ContractData",L35, "DTLastTrade",, "T")</f>
        <v>41836.25</v>
      </c>
    </row>
    <row r="36" spans="1:13" x14ac:dyDescent="0.3">
      <c r="A36" s="17">
        <f>IF(A35=Symbols1!$B$6,$A$1,Sheet3!A35+Symbols1!$B$7)</f>
        <v>10500</v>
      </c>
      <c r="B36" s="17">
        <f>IF(A36=Symbols1!$B$6,1,0)</f>
        <v>0</v>
      </c>
      <c r="C36" s="17" t="str">
        <f t="shared" si="3"/>
        <v>P.US.</v>
      </c>
      <c r="D36" s="17" t="str">
        <f>C36&amp;Symbols1!$B$2&amp;Symbols1!$B$3&amp;Symbols1!$B$4&amp;A36</f>
        <v>P.US.CLEQ1410500</v>
      </c>
      <c r="E36" s="18">
        <f>RANK(F36,$F$1:$F$400,0)+COUNTIF($F$1:F36,F36)-1</f>
        <v>26</v>
      </c>
      <c r="F36" s="19">
        <f>IF(SUM($B$1:B35)&gt;=2,0,IF(RTD("cqg.rtd",,"ContractData",D36,"DTLastTrade",,"T")="",0,RTD("cqg.rtd",,"ContractData",D36,"DTLastTrade",,"T")))</f>
        <v>41836.377083333333</v>
      </c>
      <c r="H36" s="17">
        <f t="shared" si="4"/>
        <v>36</v>
      </c>
      <c r="I36" s="20">
        <f t="shared" si="0"/>
        <v>26</v>
      </c>
      <c r="J36" s="17" t="str">
        <f t="shared" si="1"/>
        <v>P.US.CLEQ1410500</v>
      </c>
      <c r="L36" s="17" t="str">
        <f t="shared" si="2"/>
        <v>C.US.CLEQ1410700</v>
      </c>
      <c r="M36" s="21">
        <f>RTD("cqg.rtd", ,"ContractData",L36, "DTLastTrade",, "T")</f>
        <v>41835.618750000001</v>
      </c>
    </row>
    <row r="37" spans="1:13" x14ac:dyDescent="0.3">
      <c r="A37" s="17">
        <f>IF(A36=Symbols1!$B$6,$A$1,Sheet3!A36+Symbols1!$B$7)</f>
        <v>10550</v>
      </c>
      <c r="B37" s="17">
        <f>IF(A37=Symbols1!$B$6,1,0)</f>
        <v>0</v>
      </c>
      <c r="C37" s="17" t="str">
        <f t="shared" si="3"/>
        <v>P.US.</v>
      </c>
      <c r="D37" s="17" t="str">
        <f>C37&amp;Symbols1!$B$2&amp;Symbols1!$B$3&amp;Symbols1!$B$4&amp;A37</f>
        <v>P.US.CLEQ1410550</v>
      </c>
      <c r="E37" s="18">
        <f>RANK(F37,$F$1:$F$400,0)+COUNTIF($F$1:F37,F37)-1</f>
        <v>23</v>
      </c>
      <c r="F37" s="19">
        <f>IF(SUM($B$1:B36)&gt;=2,0,IF(RTD("cqg.rtd",,"ContractData",D37,"DTLastTrade",,"T")="",0,RTD("cqg.rtd",,"ContractData",D37,"DTLastTrade",,"T")))</f>
        <v>41836.385416666664</v>
      </c>
      <c r="H37" s="17">
        <f t="shared" si="4"/>
        <v>37</v>
      </c>
      <c r="I37" s="20">
        <f t="shared" si="0"/>
        <v>23</v>
      </c>
      <c r="J37" s="17" t="str">
        <f t="shared" si="1"/>
        <v>P.US.CLEQ1410550</v>
      </c>
      <c r="L37" s="17" t="str">
        <f t="shared" si="2"/>
        <v>C.US.CLEQ1410750</v>
      </c>
      <c r="M37" s="21">
        <f>RTD("cqg.rtd", ,"ContractData",L37, "DTLastTrade",, "T")</f>
        <v>41835.613194444442</v>
      </c>
    </row>
    <row r="38" spans="1:13" x14ac:dyDescent="0.3">
      <c r="A38" s="17">
        <f>IF(A37=Symbols1!$B$6,$A$1,Sheet3!A37+Symbols1!$B$7)</f>
        <v>10600</v>
      </c>
      <c r="B38" s="17">
        <f>IF(A38=Symbols1!$B$6,1,0)</f>
        <v>0</v>
      </c>
      <c r="C38" s="17" t="str">
        <f t="shared" si="3"/>
        <v>P.US.</v>
      </c>
      <c r="D38" s="17" t="str">
        <f>C38&amp;Symbols1!$B$2&amp;Symbols1!$B$3&amp;Symbols1!$B$4&amp;A38</f>
        <v>P.US.CLEQ1410600</v>
      </c>
      <c r="E38" s="18">
        <f>RANK(F38,$F$1:$F$400,0)+COUNTIF($F$1:F38,F38)-1</f>
        <v>18</v>
      </c>
      <c r="F38" s="19">
        <f>IF(SUM($B$1:B37)&gt;=2,0,IF(RTD("cqg.rtd",,"ContractData",D38,"DTLastTrade",,"T")="",0,RTD("cqg.rtd",,"ContractData",D38,"DTLastTrade",,"T")))</f>
        <v>41836.390277777777</v>
      </c>
      <c r="H38" s="17">
        <f t="shared" si="4"/>
        <v>38</v>
      </c>
      <c r="I38" s="20">
        <f t="shared" si="0"/>
        <v>18</v>
      </c>
      <c r="J38" s="17" t="str">
        <f t="shared" si="1"/>
        <v>P.US.CLEQ1410600</v>
      </c>
      <c r="L38" s="17" t="str">
        <f t="shared" si="2"/>
        <v>C.US.CLEQ1410950</v>
      </c>
      <c r="M38" s="21">
        <f>RTD("cqg.rtd", ,"ContractData",L38, "DTLastTrade",, "T")</f>
        <v>41835.431250000001</v>
      </c>
    </row>
    <row r="39" spans="1:13" x14ac:dyDescent="0.3">
      <c r="A39" s="17">
        <f>IF(A38=Symbols1!$B$6,$A$1,Sheet3!A38+Symbols1!$B$7)</f>
        <v>10650</v>
      </c>
      <c r="B39" s="17">
        <f>IF(A39=Symbols1!$B$6,1,0)</f>
        <v>0</v>
      </c>
      <c r="C39" s="17" t="str">
        <f t="shared" si="3"/>
        <v>P.US.</v>
      </c>
      <c r="D39" s="17" t="str">
        <f>C39&amp;Symbols1!$B$2&amp;Symbols1!$B$3&amp;Symbols1!$B$4&amp;A39</f>
        <v>P.US.CLEQ1410650</v>
      </c>
      <c r="E39" s="18">
        <f>RANK(F39,$F$1:$F$400,0)+COUNTIF($F$1:F39,F39)-1</f>
        <v>45</v>
      </c>
      <c r="F39" s="19">
        <f>IF(SUM($B$1:B38)&gt;=2,0,IF(RTD("cqg.rtd",,"ContractData",D39,"DTLastTrade",,"T")="",0,RTD("cqg.rtd",,"ContractData",D39,"DTLastTrade",,"T")))</f>
        <v>41829.631249999999</v>
      </c>
      <c r="H39" s="17">
        <f t="shared" si="4"/>
        <v>39</v>
      </c>
      <c r="I39" s="20">
        <f t="shared" si="0"/>
        <v>45</v>
      </c>
      <c r="J39" s="17" t="str">
        <f t="shared" si="1"/>
        <v>P.US.CLEQ1410650</v>
      </c>
      <c r="L39" s="17" t="str">
        <f t="shared" si="2"/>
        <v>P.US.CLEQ1410750</v>
      </c>
      <c r="M39" s="21">
        <f>RTD("cqg.rtd", ,"ContractData",L39, "DTLastTrade",, "T")</f>
        <v>41835.345833333333</v>
      </c>
    </row>
    <row r="40" spans="1:13" x14ac:dyDescent="0.3">
      <c r="A40" s="17">
        <f>IF(A39=Symbols1!$B$6,$A$1,Sheet3!A39+Symbols1!$B$7)</f>
        <v>10700</v>
      </c>
      <c r="B40" s="17">
        <f>IF(A40=Symbols1!$B$6,1,0)</f>
        <v>0</v>
      </c>
      <c r="C40" s="17" t="str">
        <f t="shared" si="3"/>
        <v>P.US.</v>
      </c>
      <c r="D40" s="17" t="str">
        <f>C40&amp;Symbols1!$B$2&amp;Symbols1!$B$3&amp;Symbols1!$B$4&amp;A40</f>
        <v>P.US.CLEQ1410700</v>
      </c>
      <c r="E40" s="18">
        <f>RANK(F40,$F$1:$F$400,0)+COUNTIF($F$1:F40,F40)-1</f>
        <v>40</v>
      </c>
      <c r="F40" s="19">
        <f>IF(SUM($B$1:B39)&gt;=2,0,IF(RTD("cqg.rtd",,"ContractData",D40,"DTLastTrade",,"T")="",0,RTD("cqg.rtd",,"ContractData",D40,"DTLastTrade",,"T")))</f>
        <v>41834.368055555555</v>
      </c>
      <c r="H40" s="17">
        <f t="shared" si="4"/>
        <v>40</v>
      </c>
      <c r="I40" s="20">
        <f t="shared" si="0"/>
        <v>40</v>
      </c>
      <c r="J40" s="17" t="str">
        <f t="shared" si="1"/>
        <v>P.US.CLEQ1410700</v>
      </c>
      <c r="L40" s="17" t="str">
        <f t="shared" si="2"/>
        <v>P.US.CLEQ1410700</v>
      </c>
      <c r="M40" s="21">
        <f>RTD("cqg.rtd", ,"ContractData",L40, "DTLastTrade",, "T")</f>
        <v>41834.368055555555</v>
      </c>
    </row>
    <row r="41" spans="1:13" x14ac:dyDescent="0.3">
      <c r="A41" s="17">
        <f>IF(A40=Symbols1!$B$6,$A$1,Sheet3!A40+Symbols1!$B$7)</f>
        <v>10750</v>
      </c>
      <c r="B41" s="17">
        <f>IF(A41=Symbols1!$B$6,1,0)</f>
        <v>0</v>
      </c>
      <c r="C41" s="17" t="str">
        <f t="shared" si="3"/>
        <v>P.US.</v>
      </c>
      <c r="D41" s="17" t="str">
        <f>C41&amp;Symbols1!$B$2&amp;Symbols1!$B$3&amp;Symbols1!$B$4&amp;A41</f>
        <v>P.US.CLEQ1410750</v>
      </c>
      <c r="E41" s="18">
        <f>RANK(F41,$F$1:$F$400,0)+COUNTIF($F$1:F41,F41)-1</f>
        <v>39</v>
      </c>
      <c r="F41" s="19">
        <f>IF(SUM($B$1:B40)&gt;=2,0,IF(RTD("cqg.rtd",,"ContractData",D41,"DTLastTrade",,"T")="",0,RTD("cqg.rtd",,"ContractData",D41,"DTLastTrade",,"T")))</f>
        <v>41835.345833333333</v>
      </c>
      <c r="H41" s="17">
        <f t="shared" si="4"/>
        <v>41</v>
      </c>
      <c r="I41" s="20">
        <f t="shared" si="0"/>
        <v>39</v>
      </c>
      <c r="J41" s="17" t="str">
        <f t="shared" si="1"/>
        <v>P.US.CLEQ1410750</v>
      </c>
      <c r="L41" s="17" t="str">
        <f t="shared" si="2"/>
        <v>P.US.CLEQ1411000</v>
      </c>
      <c r="M41" s="21">
        <f>RTD("cqg.rtd", ,"ContractData",L41, "DTLastTrade",, "T")</f>
        <v>41830.509027777778</v>
      </c>
    </row>
    <row r="42" spans="1:13" x14ac:dyDescent="0.3">
      <c r="A42" s="17">
        <f>IF(A41=Symbols1!$B$6,$A$1,Sheet3!A41+Symbols1!$B$7)</f>
        <v>10800</v>
      </c>
      <c r="B42" s="17">
        <f>IF(A42=Symbols1!$B$6,1,0)</f>
        <v>0</v>
      </c>
      <c r="C42" s="17" t="str">
        <f t="shared" si="3"/>
        <v>P.US.</v>
      </c>
      <c r="D42" s="17" t="str">
        <f>C42&amp;Symbols1!$B$2&amp;Symbols1!$B$3&amp;Symbols1!$B$4&amp;A42</f>
        <v>P.US.CLEQ1410800</v>
      </c>
      <c r="E42" s="18">
        <f>RANK(F42,$F$1:$F$400,0)+COUNTIF($F$1:F42,F42)-1</f>
        <v>43</v>
      </c>
      <c r="F42" s="19">
        <f>IF(SUM($B$1:B41)&gt;=2,0,IF(RTD("cqg.rtd",,"ContractData",D42,"DTLastTrade",,"T")="",0,RTD("cqg.rtd",,"ContractData",D42,"DTLastTrade",,"T")))</f>
        <v>41830.488888888889</v>
      </c>
      <c r="H42" s="17">
        <f t="shared" si="4"/>
        <v>42</v>
      </c>
      <c r="I42" s="20">
        <f t="shared" si="0"/>
        <v>43</v>
      </c>
      <c r="J42" s="17" t="str">
        <f t="shared" si="1"/>
        <v>P.US.CLEQ1410800</v>
      </c>
      <c r="L42" s="17" t="str">
        <f t="shared" si="2"/>
        <v>P.US.CLEQ1410900</v>
      </c>
      <c r="M42" s="21">
        <f>RTD("cqg.rtd", ,"ContractData",L42, "DTLastTrade",, "T")</f>
        <v>41830.495833333334</v>
      </c>
    </row>
    <row r="43" spans="1:13" x14ac:dyDescent="0.3">
      <c r="A43" s="17">
        <f>IF(A42=Symbols1!$B$6,$A$1,Sheet3!A42+Symbols1!$B$7)</f>
        <v>10850</v>
      </c>
      <c r="B43" s="17">
        <f>IF(A43=Symbols1!$B$6,1,0)</f>
        <v>0</v>
      </c>
      <c r="C43" s="17" t="str">
        <f t="shared" si="3"/>
        <v>P.US.</v>
      </c>
      <c r="D43" s="17" t="str">
        <f>C43&amp;Symbols1!$B$2&amp;Symbols1!$B$3&amp;Symbols1!$B$4&amp;A43</f>
        <v>P.US.CLEQ1410850</v>
      </c>
      <c r="E43" s="18">
        <f>RANK(F43,$F$1:$F$400,0)+COUNTIF($F$1:F43,F43)-1</f>
        <v>44</v>
      </c>
      <c r="F43" s="19">
        <f>IF(SUM($B$1:B42)&gt;=2,0,IF(RTD("cqg.rtd",,"ContractData",D43,"DTLastTrade",,"T")="",0,RTD("cqg.rtd",,"ContractData",D43,"DTLastTrade",,"T")))</f>
        <v>41829.956944444442</v>
      </c>
      <c r="H43" s="17">
        <f t="shared" si="4"/>
        <v>43</v>
      </c>
      <c r="I43" s="20">
        <f t="shared" si="0"/>
        <v>44</v>
      </c>
      <c r="J43" s="17" t="str">
        <f t="shared" si="1"/>
        <v>P.US.CLEQ1410850</v>
      </c>
      <c r="L43" s="17" t="str">
        <f t="shared" si="2"/>
        <v>P.US.CLEQ1410800</v>
      </c>
      <c r="M43" s="21">
        <f>RTD("cqg.rtd", ,"ContractData",L43, "DTLastTrade",, "T")</f>
        <v>41830.488888888889</v>
      </c>
    </row>
    <row r="44" spans="1:13" x14ac:dyDescent="0.3">
      <c r="A44" s="17">
        <f>IF(A43=Symbols1!$B$6,$A$1,Sheet3!A43+Symbols1!$B$7)</f>
        <v>10900</v>
      </c>
      <c r="B44" s="17">
        <f>IF(A44=Symbols1!$B$6,1,0)</f>
        <v>0</v>
      </c>
      <c r="C44" s="17" t="str">
        <f t="shared" si="3"/>
        <v>P.US.</v>
      </c>
      <c r="D44" s="17" t="str">
        <f>C44&amp;Symbols1!$B$2&amp;Symbols1!$B$3&amp;Symbols1!$B$4&amp;A44</f>
        <v>P.US.CLEQ1410900</v>
      </c>
      <c r="E44" s="18">
        <f>RANK(F44,$F$1:$F$400,0)+COUNTIF($F$1:F44,F44)-1</f>
        <v>42</v>
      </c>
      <c r="F44" s="19">
        <f>IF(SUM($B$1:B43)&gt;=2,0,IF(RTD("cqg.rtd",,"ContractData",D44,"DTLastTrade",,"T")="",0,RTD("cqg.rtd",,"ContractData",D44,"DTLastTrade",,"T")))</f>
        <v>41830.495833333334</v>
      </c>
      <c r="H44" s="17">
        <f t="shared" si="4"/>
        <v>44</v>
      </c>
      <c r="I44" s="20">
        <f t="shared" si="0"/>
        <v>42</v>
      </c>
      <c r="J44" s="17" t="str">
        <f t="shared" si="1"/>
        <v>P.US.CLEQ1410900</v>
      </c>
      <c r="L44" s="17" t="str">
        <f t="shared" si="2"/>
        <v>P.US.CLEQ1410850</v>
      </c>
      <c r="M44" s="21">
        <f>RTD("cqg.rtd", ,"ContractData",L44, "DTLastTrade",, "T")</f>
        <v>41829.956944444442</v>
      </c>
    </row>
    <row r="45" spans="1:13" x14ac:dyDescent="0.3">
      <c r="A45" s="17">
        <f>IF(A44=Symbols1!$B$6,$A$1,Sheet3!A44+Symbols1!$B$7)</f>
        <v>10950</v>
      </c>
      <c r="B45" s="17">
        <f>IF(A45=Symbols1!$B$6,1,0)</f>
        <v>0</v>
      </c>
      <c r="C45" s="17" t="str">
        <f t="shared" si="3"/>
        <v>P.US.</v>
      </c>
      <c r="D45" s="17" t="str">
        <f>C45&amp;Symbols1!$B$2&amp;Symbols1!$B$3&amp;Symbols1!$B$4&amp;A45</f>
        <v>P.US.CLEQ1410950</v>
      </c>
      <c r="E45" s="18">
        <f>RANK(F45,$F$1:$F$400,0)+COUNTIF($F$1:F45,F45)-1</f>
        <v>46</v>
      </c>
      <c r="F45" s="19">
        <f>IF(SUM($B$1:B44)&gt;=2,0,IF(RTD("cqg.rtd",,"ContractData",D45,"DTLastTrade",,"T")="",0,RTD("cqg.rtd",,"ContractData",D45,"DTLastTrade",,"T")))</f>
        <v>0</v>
      </c>
      <c r="H45" s="17">
        <f t="shared" si="4"/>
        <v>45</v>
      </c>
      <c r="I45" s="20">
        <f t="shared" si="0"/>
        <v>46</v>
      </c>
      <c r="J45" s="17" t="str">
        <f t="shared" si="1"/>
        <v>P.US.CLEQ1410950</v>
      </c>
      <c r="L45" s="17" t="str">
        <f t="shared" si="2"/>
        <v>P.US.CLEQ1410650</v>
      </c>
      <c r="M45" s="21">
        <f>RTD("cqg.rtd", ,"ContractData",L45, "DTLastTrade",, "T")</f>
        <v>41829.631249999999</v>
      </c>
    </row>
    <row r="46" spans="1:13" x14ac:dyDescent="0.3">
      <c r="A46" s="17">
        <f>IF(A45=Symbols1!$B$6,$A$1,Sheet3!A45+Symbols1!$B$7)</f>
        <v>11000</v>
      </c>
      <c r="B46" s="17">
        <f>IF(A46=Symbols1!$B$6,1,0)</f>
        <v>1</v>
      </c>
      <c r="C46" s="17" t="str">
        <f t="shared" si="3"/>
        <v>P.US.</v>
      </c>
      <c r="D46" s="17" t="str">
        <f>C46&amp;Symbols1!$B$2&amp;Symbols1!$B$3&amp;Symbols1!$B$4&amp;A46</f>
        <v>P.US.CLEQ1411000</v>
      </c>
      <c r="E46" s="18">
        <f>RANK(F46,$F$1:$F$400,0)+COUNTIF($F$1:F46,F46)-1</f>
        <v>41</v>
      </c>
      <c r="F46" s="19">
        <f>IF(SUM($B$1:B45)&gt;=2,0,IF(RTD("cqg.rtd",,"ContractData",D46,"DTLastTrade",,"T")="",0,RTD("cqg.rtd",,"ContractData",D46,"DTLastTrade",,"T")))</f>
        <v>41830.509027777778</v>
      </c>
      <c r="H46" s="17">
        <f t="shared" si="4"/>
        <v>46</v>
      </c>
      <c r="I46" s="20">
        <f t="shared" si="0"/>
        <v>41</v>
      </c>
      <c r="J46" s="17" t="str">
        <f t="shared" si="1"/>
        <v>P.US.CLEQ1411000</v>
      </c>
      <c r="L46" s="17" t="str">
        <f t="shared" si="2"/>
        <v>P.US.CLEQ1410950</v>
      </c>
      <c r="M46" s="21" t="str">
        <f>RTD("cqg.rtd", ,"ContractData",L46, "DTLastTrade",, "T")</f>
        <v/>
      </c>
    </row>
    <row r="47" spans="1:13" x14ac:dyDescent="0.3">
      <c r="A47" s="17">
        <f>IF(A46=Symbols1!$B$6,$A$1,Sheet3!A46+Symbols1!$B$7)</f>
        <v>9900</v>
      </c>
      <c r="B47" s="17">
        <f>IF(A47=Symbols1!$B$6,1,0)</f>
        <v>0</v>
      </c>
      <c r="C47" s="17" t="str">
        <f t="shared" si="3"/>
        <v>P.US.</v>
      </c>
      <c r="D47" s="17" t="str">
        <f>C47&amp;Symbols1!$B$2&amp;Symbols1!$B$3&amp;Symbols1!$B$4&amp;A47</f>
        <v>P.US.CLEQ149900</v>
      </c>
      <c r="E47" s="18">
        <f>RANK(F47,$F$1:$F$400,0)+COUNTIF($F$1:F47,F47)-1</f>
        <v>47</v>
      </c>
      <c r="F47" s="19">
        <f>IF(SUM($B$1:B46)&gt;=2,0,IF(RTD("cqg.rtd",,"ContractData",D47,"DTLastTrade",,"T")="",0,RTD("cqg.rtd",,"ContractData",D47,"DTLastTrade",,"T")))</f>
        <v>0</v>
      </c>
      <c r="H47" s="17">
        <f t="shared" si="4"/>
        <v>47</v>
      </c>
      <c r="I47" s="20">
        <f t="shared" si="0"/>
        <v>47</v>
      </c>
      <c r="J47" s="17" t="str">
        <f t="shared" si="1"/>
        <v>P.US.CLEQ149900</v>
      </c>
      <c r="L47" s="17" t="str">
        <f t="shared" si="2"/>
        <v>P.US.CLEQ149900</v>
      </c>
      <c r="M47" s="21">
        <f>RTD("cqg.rtd", ,"ContractData",L47, "DTLastTrade",, "T")</f>
        <v>41836.388194444444</v>
      </c>
    </row>
    <row r="48" spans="1:13" x14ac:dyDescent="0.3">
      <c r="A48" s="17">
        <f>IF(A47=Symbols1!$B$6,$A$1,Sheet3!A47+Symbols1!$B$7)</f>
        <v>9950</v>
      </c>
      <c r="B48" s="17">
        <f>IF(A48=Symbols1!$B$6,1,0)</f>
        <v>0</v>
      </c>
      <c r="C48" s="17" t="str">
        <f t="shared" si="3"/>
        <v>P.US.</v>
      </c>
      <c r="D48" s="17" t="str">
        <f>C48&amp;Symbols1!$B$2&amp;Symbols1!$B$3&amp;Symbols1!$B$4&amp;A48</f>
        <v>P.US.CLEQ149950</v>
      </c>
      <c r="E48" s="18">
        <f>RANK(F48,$F$1:$F$400,0)+COUNTIF($F$1:F48,F48)-1</f>
        <v>48</v>
      </c>
      <c r="F48" s="19">
        <f>IF(SUM($B$1:B47)&gt;=2,0,IF(RTD("cqg.rtd",,"ContractData",D48,"DTLastTrade",,"T")="",0,RTD("cqg.rtd",,"ContractData",D48,"DTLastTrade",,"T")))</f>
        <v>0</v>
      </c>
      <c r="H48" s="17">
        <f t="shared" si="4"/>
        <v>48</v>
      </c>
      <c r="I48" s="20">
        <f t="shared" si="0"/>
        <v>48</v>
      </c>
      <c r="J48" s="17" t="str">
        <f t="shared" si="1"/>
        <v>P.US.CLEQ149950</v>
      </c>
      <c r="L48" s="17" t="str">
        <f t="shared" si="2"/>
        <v>P.US.CLEQ149950</v>
      </c>
      <c r="M48" s="21">
        <f>RTD("cqg.rtd", ,"ContractData",L48, "DTLastTrade",, "T")</f>
        <v>41836.395833333336</v>
      </c>
    </row>
    <row r="49" spans="1:13" x14ac:dyDescent="0.3">
      <c r="A49" s="17">
        <f>IF(A48=Symbols1!$B$6,$A$1,Sheet3!A48+Symbols1!$B$7)</f>
        <v>10000</v>
      </c>
      <c r="B49" s="17">
        <f>IF(A49=Symbols1!$B$6,1,0)</f>
        <v>0</v>
      </c>
      <c r="C49" s="17" t="str">
        <f t="shared" si="3"/>
        <v>P.US.</v>
      </c>
      <c r="D49" s="17" t="str">
        <f>C49&amp;Symbols1!$B$2&amp;Symbols1!$B$3&amp;Symbols1!$B$4&amp;A49</f>
        <v>P.US.CLEQ1410000</v>
      </c>
      <c r="E49" s="18">
        <f>RANK(F49,$F$1:$F$400,0)+COUNTIF($F$1:F49,F49)-1</f>
        <v>49</v>
      </c>
      <c r="F49" s="19">
        <f>IF(SUM($B$1:B48)&gt;=2,0,IF(RTD("cqg.rtd",,"ContractData",D49,"DTLastTrade",,"T")="",0,RTD("cqg.rtd",,"ContractData",D49,"DTLastTrade",,"T")))</f>
        <v>0</v>
      </c>
      <c r="H49" s="17">
        <f t="shared" si="4"/>
        <v>49</v>
      </c>
      <c r="I49" s="20">
        <f t="shared" si="0"/>
        <v>49</v>
      </c>
      <c r="J49" s="17" t="str">
        <f t="shared" si="1"/>
        <v>P.US.CLEQ1410000</v>
      </c>
      <c r="L49" s="17" t="str">
        <f t="shared" si="2"/>
        <v>P.US.CLEQ1410000</v>
      </c>
      <c r="M49" s="21">
        <f>RTD("cqg.rtd", ,"ContractData",L49, "DTLastTrade",, "T")</f>
        <v>41836.395833333336</v>
      </c>
    </row>
    <row r="50" spans="1:13" x14ac:dyDescent="0.3">
      <c r="A50" s="17">
        <f>IF(A49=Symbols1!$B$6,$A$1,Sheet3!A49+Symbols1!$B$7)</f>
        <v>10050</v>
      </c>
      <c r="B50" s="17">
        <f>IF(A50=Symbols1!$B$6,1,0)</f>
        <v>0</v>
      </c>
      <c r="C50" s="17" t="str">
        <f t="shared" si="3"/>
        <v>P.US.</v>
      </c>
      <c r="D50" s="17" t="str">
        <f>C50&amp;Symbols1!$B$2&amp;Symbols1!$B$3&amp;Symbols1!$B$4&amp;A50</f>
        <v>P.US.CLEQ1410050</v>
      </c>
      <c r="E50" s="18">
        <f>RANK(F50,$F$1:$F$400,0)+COUNTIF($F$1:F50,F50)-1</f>
        <v>50</v>
      </c>
      <c r="F50" s="19">
        <f>IF(SUM($B$1:B49)&gt;=2,0,IF(RTD("cqg.rtd",,"ContractData",D50,"DTLastTrade",,"T")="",0,RTD("cqg.rtd",,"ContractData",D50,"DTLastTrade",,"T")))</f>
        <v>0</v>
      </c>
      <c r="H50" s="17">
        <f t="shared" si="4"/>
        <v>50</v>
      </c>
      <c r="I50" s="20">
        <f t="shared" si="0"/>
        <v>50</v>
      </c>
      <c r="J50" s="17" t="str">
        <f t="shared" si="1"/>
        <v>P.US.CLEQ1410050</v>
      </c>
      <c r="L50" s="17" t="str">
        <f t="shared" si="2"/>
        <v>P.US.CLEQ1410050</v>
      </c>
      <c r="M50" s="21">
        <f>RTD("cqg.rtd", ,"ContractData",L50, "DTLastTrade",, "T")</f>
        <v>41836.395138888889</v>
      </c>
    </row>
    <row r="51" spans="1:13" x14ac:dyDescent="0.3">
      <c r="A51" s="17">
        <f>IF(A50=Symbols1!$B$6,$A$1,Sheet3!A50+Symbols1!$B$7)</f>
        <v>10100</v>
      </c>
      <c r="B51" s="17">
        <f>IF(A51=Symbols1!$B$6,1,0)</f>
        <v>0</v>
      </c>
      <c r="C51" s="17" t="str">
        <f t="shared" si="3"/>
        <v>P.US.</v>
      </c>
      <c r="D51" s="17" t="str">
        <f>C51&amp;Symbols1!$B$2&amp;Symbols1!$B$3&amp;Symbols1!$B$4&amp;A51</f>
        <v>P.US.CLEQ1410100</v>
      </c>
      <c r="E51" s="18">
        <f>RANK(F51,$F$1:$F$400,0)+COUNTIF($F$1:F51,F51)-1</f>
        <v>51</v>
      </c>
      <c r="F51" s="19">
        <f>IF(SUM($B$1:B50)&gt;=2,0,IF(RTD("cqg.rtd",,"ContractData",D51,"DTLastTrade",,"T")="",0,RTD("cqg.rtd",,"ContractData",D51,"DTLastTrade",,"T")))</f>
        <v>0</v>
      </c>
      <c r="H51" s="17">
        <f t="shared" si="4"/>
        <v>51</v>
      </c>
      <c r="I51" s="20">
        <f t="shared" si="0"/>
        <v>51</v>
      </c>
      <c r="J51" s="17" t="str">
        <f t="shared" si="1"/>
        <v>P.US.CLEQ1410100</v>
      </c>
      <c r="L51" s="17" t="str">
        <f t="shared" si="2"/>
        <v>P.US.CLEQ1410100</v>
      </c>
      <c r="M51" s="21">
        <f>RTD("cqg.rtd", ,"ContractData",L51, "DTLastTrade",, "T")</f>
        <v>41836.395833333336</v>
      </c>
    </row>
    <row r="52" spans="1:13" x14ac:dyDescent="0.3">
      <c r="A52" s="17">
        <f>IF(A51=Symbols1!$B$6,$A$1,Sheet3!A51+Symbols1!$B$7)</f>
        <v>10150</v>
      </c>
      <c r="B52" s="17">
        <f>IF(A52=Symbols1!$B$6,1,0)</f>
        <v>0</v>
      </c>
      <c r="C52" s="17" t="str">
        <f t="shared" si="3"/>
        <v>P.US.</v>
      </c>
      <c r="D52" s="17" t="str">
        <f>C52&amp;Symbols1!$B$2&amp;Symbols1!$B$3&amp;Symbols1!$B$4&amp;A52</f>
        <v>P.US.CLEQ1410150</v>
      </c>
      <c r="E52" s="18">
        <f>RANK(F52,$F$1:$F$400,0)+COUNTIF($F$1:F52,F52)-1</f>
        <v>52</v>
      </c>
      <c r="F52" s="19">
        <f>IF(SUM($B$1:B51)&gt;=2,0,IF(RTD("cqg.rtd",,"ContractData",D52,"DTLastTrade",,"T")="",0,RTD("cqg.rtd",,"ContractData",D52,"DTLastTrade",,"T")))</f>
        <v>0</v>
      </c>
      <c r="H52" s="17">
        <f t="shared" si="4"/>
        <v>52</v>
      </c>
      <c r="I52" s="20">
        <f t="shared" si="0"/>
        <v>52</v>
      </c>
      <c r="J52" s="17" t="str">
        <f t="shared" si="1"/>
        <v>P.US.CLEQ1410150</v>
      </c>
      <c r="L52" s="17" t="str">
        <f t="shared" si="2"/>
        <v>P.US.CLEQ1410150</v>
      </c>
      <c r="M52" s="21">
        <f>RTD("cqg.rtd", ,"ContractData",L52, "DTLastTrade",, "T")</f>
        <v>41836.390277777777</v>
      </c>
    </row>
    <row r="53" spans="1:13" x14ac:dyDescent="0.3">
      <c r="A53" s="17">
        <f>IF(A52=Symbols1!$B$6,$A$1,Sheet3!A52+Symbols1!$B$7)</f>
        <v>10200</v>
      </c>
      <c r="B53" s="17">
        <f>IF(A53=Symbols1!$B$6,1,0)</f>
        <v>0</v>
      </c>
      <c r="C53" s="17" t="str">
        <f t="shared" si="3"/>
        <v>P.US.</v>
      </c>
      <c r="D53" s="17" t="str">
        <f>C53&amp;Symbols1!$B$2&amp;Symbols1!$B$3&amp;Symbols1!$B$4&amp;A53</f>
        <v>P.US.CLEQ1410200</v>
      </c>
      <c r="E53" s="18">
        <f>RANK(F53,$F$1:$F$400,0)+COUNTIF($F$1:F53,F53)-1</f>
        <v>53</v>
      </c>
      <c r="F53" s="19">
        <f>IF(SUM($B$1:B52)&gt;=2,0,IF(RTD("cqg.rtd",,"ContractData",D53,"DTLastTrade",,"T")="",0,RTD("cqg.rtd",,"ContractData",D53,"DTLastTrade",,"T")))</f>
        <v>0</v>
      </c>
      <c r="H53" s="17">
        <f t="shared" si="4"/>
        <v>53</v>
      </c>
      <c r="I53" s="20">
        <f t="shared" si="0"/>
        <v>53</v>
      </c>
      <c r="J53" s="17" t="str">
        <f t="shared" si="1"/>
        <v>P.US.CLEQ1410200</v>
      </c>
      <c r="L53" s="17" t="str">
        <f t="shared" si="2"/>
        <v>P.US.CLEQ1410200</v>
      </c>
      <c r="M53" s="21">
        <f>RTD("cqg.rtd", ,"ContractData",L53, "DTLastTrade",, "T")</f>
        <v>41836.395833333336</v>
      </c>
    </row>
    <row r="54" spans="1:13" x14ac:dyDescent="0.3">
      <c r="A54" s="17">
        <f>IF(A53=Symbols1!$B$6,$A$1,Sheet3!A53+Symbols1!$B$7)</f>
        <v>10250</v>
      </c>
      <c r="B54" s="17">
        <f>IF(A54=Symbols1!$B$6,1,0)</f>
        <v>0</v>
      </c>
      <c r="C54" s="17" t="str">
        <f t="shared" si="3"/>
        <v>P.US.</v>
      </c>
      <c r="D54" s="17" t="str">
        <f>C54&amp;Symbols1!$B$2&amp;Symbols1!$B$3&amp;Symbols1!$B$4&amp;A54</f>
        <v>P.US.CLEQ1410250</v>
      </c>
      <c r="E54" s="18">
        <f>RANK(F54,$F$1:$F$400,0)+COUNTIF($F$1:F54,F54)-1</f>
        <v>54</v>
      </c>
      <c r="F54" s="19">
        <f>IF(SUM($B$1:B53)&gt;=2,0,IF(RTD("cqg.rtd",,"ContractData",D54,"DTLastTrade",,"T")="",0,RTD("cqg.rtd",,"ContractData",D54,"DTLastTrade",,"T")))</f>
        <v>0</v>
      </c>
      <c r="H54" s="17">
        <f t="shared" si="4"/>
        <v>54</v>
      </c>
      <c r="I54" s="20">
        <f t="shared" si="0"/>
        <v>54</v>
      </c>
      <c r="J54" s="17" t="str">
        <f t="shared" si="1"/>
        <v>P.US.CLEQ1410250</v>
      </c>
      <c r="L54" s="17" t="str">
        <f t="shared" si="2"/>
        <v>P.US.CLEQ1410250</v>
      </c>
      <c r="M54" s="21">
        <f>RTD("cqg.rtd", ,"ContractData",L54, "DTLastTrade",, "T")</f>
        <v>41836.368055555555</v>
      </c>
    </row>
    <row r="55" spans="1:13" x14ac:dyDescent="0.3">
      <c r="A55" s="17">
        <f>IF(A54=Symbols1!$B$6,$A$1,Sheet3!A54+Symbols1!$B$7)</f>
        <v>10300</v>
      </c>
      <c r="B55" s="17">
        <f>IF(A55=Symbols1!$B$6,1,0)</f>
        <v>0</v>
      </c>
      <c r="C55" s="17" t="str">
        <f t="shared" si="3"/>
        <v>P.US.</v>
      </c>
      <c r="D55" s="17" t="str">
        <f>C55&amp;Symbols1!$B$2&amp;Symbols1!$B$3&amp;Symbols1!$B$4&amp;A55</f>
        <v>P.US.CLEQ1410300</v>
      </c>
      <c r="E55" s="18">
        <f>RANK(F55,$F$1:$F$400,0)+COUNTIF($F$1:F55,F55)-1</f>
        <v>55</v>
      </c>
      <c r="F55" s="19">
        <f>IF(SUM($B$1:B54)&gt;=2,0,IF(RTD("cqg.rtd",,"ContractData",D55,"DTLastTrade",,"T")="",0,RTD("cqg.rtd",,"ContractData",D55,"DTLastTrade",,"T")))</f>
        <v>0</v>
      </c>
      <c r="H55" s="17">
        <f t="shared" si="4"/>
        <v>55</v>
      </c>
      <c r="I55" s="20">
        <f t="shared" si="0"/>
        <v>55</v>
      </c>
      <c r="J55" s="17" t="str">
        <f t="shared" si="1"/>
        <v>P.US.CLEQ1410300</v>
      </c>
      <c r="L55" s="17" t="str">
        <f t="shared" si="2"/>
        <v>P.US.CLEQ1410300</v>
      </c>
      <c r="M55" s="21">
        <f>RTD("cqg.rtd", ,"ContractData",L55, "DTLastTrade",, "T")</f>
        <v>41836.393750000003</v>
      </c>
    </row>
    <row r="56" spans="1:13" x14ac:dyDescent="0.3">
      <c r="A56" s="17">
        <f>IF(A55=Symbols1!$B$6,$A$1,Sheet3!A55+Symbols1!$B$7)</f>
        <v>10350</v>
      </c>
      <c r="B56" s="17">
        <f>IF(A56=Symbols1!$B$6,1,0)</f>
        <v>0</v>
      </c>
      <c r="C56" s="17" t="str">
        <f t="shared" si="3"/>
        <v>P.US.</v>
      </c>
      <c r="D56" s="17" t="str">
        <f>C56&amp;Symbols1!$B$2&amp;Symbols1!$B$3&amp;Symbols1!$B$4&amp;A56</f>
        <v>P.US.CLEQ1410350</v>
      </c>
      <c r="E56" s="18">
        <f>RANK(F56,$F$1:$F$400,0)+COUNTIF($F$1:F56,F56)-1</f>
        <v>56</v>
      </c>
      <c r="F56" s="19">
        <f>IF(SUM($B$1:B55)&gt;=2,0,IF(RTD("cqg.rtd",,"ContractData",D56,"DTLastTrade",,"T")="",0,RTD("cqg.rtd",,"ContractData",D56,"DTLastTrade",,"T")))</f>
        <v>0</v>
      </c>
      <c r="H56" s="17">
        <f t="shared" si="4"/>
        <v>56</v>
      </c>
      <c r="I56" s="20">
        <f t="shared" si="0"/>
        <v>56</v>
      </c>
      <c r="J56" s="17" t="str">
        <f t="shared" si="1"/>
        <v>P.US.CLEQ1410350</v>
      </c>
      <c r="L56" s="17" t="str">
        <f t="shared" si="2"/>
        <v>P.US.CLEQ1410350</v>
      </c>
      <c r="M56" s="21">
        <f>RTD("cqg.rtd", ,"ContractData",L56, "DTLastTrade",, "T")</f>
        <v>41836.377083333333</v>
      </c>
    </row>
    <row r="57" spans="1:13" x14ac:dyDescent="0.3">
      <c r="A57" s="17">
        <f>IF(A56=Symbols1!$B$6,$A$1,Sheet3!A56+Symbols1!$B$7)</f>
        <v>10400</v>
      </c>
      <c r="B57" s="17">
        <f>IF(A57=Symbols1!$B$6,1,0)</f>
        <v>0</v>
      </c>
      <c r="C57" s="17" t="str">
        <f t="shared" si="3"/>
        <v>P.US.</v>
      </c>
      <c r="D57" s="17" t="str">
        <f>C57&amp;Symbols1!$B$2&amp;Symbols1!$B$3&amp;Symbols1!$B$4&amp;A57</f>
        <v>P.US.CLEQ1410400</v>
      </c>
      <c r="E57" s="18">
        <f>RANK(F57,$F$1:$F$400,0)+COUNTIF($F$1:F57,F57)-1</f>
        <v>57</v>
      </c>
      <c r="F57" s="19">
        <f>IF(SUM($B$1:B56)&gt;=2,0,IF(RTD("cqg.rtd",,"ContractData",D57,"DTLastTrade",,"T")="",0,RTD("cqg.rtd",,"ContractData",D57,"DTLastTrade",,"T")))</f>
        <v>0</v>
      </c>
      <c r="H57" s="17">
        <f t="shared" si="4"/>
        <v>57</v>
      </c>
      <c r="I57" s="20">
        <f t="shared" si="0"/>
        <v>57</v>
      </c>
      <c r="J57" s="17" t="str">
        <f t="shared" si="1"/>
        <v>P.US.CLEQ1410400</v>
      </c>
      <c r="L57" s="17" t="str">
        <f t="shared" si="2"/>
        <v>P.US.CLEQ1410400</v>
      </c>
      <c r="M57" s="21">
        <f>RTD("cqg.rtd", ,"ContractData",L57, "DTLastTrade",, "T")</f>
        <v>41836.390972222223</v>
      </c>
    </row>
    <row r="58" spans="1:13" x14ac:dyDescent="0.3">
      <c r="A58" s="17">
        <f>IF(A57=Symbols1!$B$6,$A$1,Sheet3!A57+Symbols1!$B$7)</f>
        <v>10450</v>
      </c>
      <c r="B58" s="17">
        <f>IF(A58=Symbols1!$B$6,1,0)</f>
        <v>0</v>
      </c>
      <c r="C58" s="17" t="str">
        <f t="shared" si="3"/>
        <v>P.US.</v>
      </c>
      <c r="D58" s="17" t="str">
        <f>C58&amp;Symbols1!$B$2&amp;Symbols1!$B$3&amp;Symbols1!$B$4&amp;A58</f>
        <v>P.US.CLEQ1410450</v>
      </c>
      <c r="E58" s="18">
        <f>RANK(F58,$F$1:$F$400,0)+COUNTIF($F$1:F58,F58)-1</f>
        <v>58</v>
      </c>
      <c r="F58" s="19">
        <f>IF(SUM($B$1:B57)&gt;=2,0,IF(RTD("cqg.rtd",,"ContractData",D58,"DTLastTrade",,"T")="",0,RTD("cqg.rtd",,"ContractData",D58,"DTLastTrade",,"T")))</f>
        <v>0</v>
      </c>
      <c r="H58" s="17">
        <f t="shared" si="4"/>
        <v>58</v>
      </c>
      <c r="I58" s="20">
        <f t="shared" si="0"/>
        <v>58</v>
      </c>
      <c r="J58" s="17" t="str">
        <f t="shared" si="1"/>
        <v>P.US.CLEQ1410450</v>
      </c>
      <c r="L58" s="17" t="str">
        <f t="shared" si="2"/>
        <v>P.US.CLEQ1410450</v>
      </c>
      <c r="M58" s="21">
        <f>RTD("cqg.rtd", ,"ContractData",L58, "DTLastTrade",, "T")</f>
        <v>41836.390277777777</v>
      </c>
    </row>
    <row r="59" spans="1:13" x14ac:dyDescent="0.3">
      <c r="A59" s="17">
        <f>IF(A58=Symbols1!$B$6,$A$1,Sheet3!A58+Symbols1!$B$7)</f>
        <v>10500</v>
      </c>
      <c r="B59" s="17">
        <f>IF(A59=Symbols1!$B$6,1,0)</f>
        <v>0</v>
      </c>
      <c r="C59" s="17" t="str">
        <f t="shared" si="3"/>
        <v>P.US.</v>
      </c>
      <c r="D59" s="17" t="str">
        <f>C59&amp;Symbols1!$B$2&amp;Symbols1!$B$3&amp;Symbols1!$B$4&amp;A59</f>
        <v>P.US.CLEQ1410500</v>
      </c>
      <c r="E59" s="18">
        <f>RANK(F59,$F$1:$F$400,0)+COUNTIF($F$1:F59,F59)-1</f>
        <v>59</v>
      </c>
      <c r="F59" s="19">
        <f>IF(SUM($B$1:B58)&gt;=2,0,IF(RTD("cqg.rtd",,"ContractData",D59,"DTLastTrade",,"T")="",0,RTD("cqg.rtd",,"ContractData",D59,"DTLastTrade",,"T")))</f>
        <v>0</v>
      </c>
      <c r="H59" s="17">
        <f t="shared" si="4"/>
        <v>59</v>
      </c>
      <c r="I59" s="20">
        <f t="shared" si="0"/>
        <v>59</v>
      </c>
      <c r="J59" s="17" t="str">
        <f t="shared" si="1"/>
        <v>P.US.CLEQ1410500</v>
      </c>
      <c r="L59" s="17" t="str">
        <f t="shared" si="2"/>
        <v>P.US.CLEQ1410500</v>
      </c>
      <c r="M59" s="21">
        <f>RTD("cqg.rtd", ,"ContractData",L59, "DTLastTrade",, "T")</f>
        <v>41836.377083333333</v>
      </c>
    </row>
    <row r="60" spans="1:13" x14ac:dyDescent="0.3">
      <c r="A60" s="17">
        <f>IF(A59=Symbols1!$B$6,$A$1,Sheet3!A59+Symbols1!$B$7)</f>
        <v>10550</v>
      </c>
      <c r="B60" s="17">
        <f>IF(A60=Symbols1!$B$6,1,0)</f>
        <v>0</v>
      </c>
      <c r="C60" s="17" t="str">
        <f t="shared" si="3"/>
        <v>P.US.</v>
      </c>
      <c r="D60" s="17" t="str">
        <f>C60&amp;Symbols1!$B$2&amp;Symbols1!$B$3&amp;Symbols1!$B$4&amp;A60</f>
        <v>P.US.CLEQ1410550</v>
      </c>
      <c r="E60" s="18">
        <f>RANK(F60,$F$1:$F$400,0)+COUNTIF($F$1:F60,F60)-1</f>
        <v>60</v>
      </c>
      <c r="F60" s="19">
        <f>IF(SUM($B$1:B59)&gt;=2,0,IF(RTD("cqg.rtd",,"ContractData",D60,"DTLastTrade",,"T")="",0,RTD("cqg.rtd",,"ContractData",D60,"DTLastTrade",,"T")))</f>
        <v>0</v>
      </c>
      <c r="H60" s="17">
        <f t="shared" si="4"/>
        <v>60</v>
      </c>
      <c r="I60" s="20">
        <f t="shared" si="0"/>
        <v>60</v>
      </c>
      <c r="J60" s="17" t="str">
        <f t="shared" si="1"/>
        <v>P.US.CLEQ1410550</v>
      </c>
      <c r="L60" s="17" t="str">
        <f t="shared" si="2"/>
        <v>P.US.CLEQ1410550</v>
      </c>
      <c r="M60" s="21">
        <f>RTD("cqg.rtd", ,"ContractData",L60, "DTLastTrade",, "T")</f>
        <v>41836.385416666664</v>
      </c>
    </row>
    <row r="61" spans="1:13" x14ac:dyDescent="0.3">
      <c r="A61" s="17">
        <f>IF(A60=Symbols1!$B$6,$A$1,Sheet3!A60+Symbols1!$B$7)</f>
        <v>10600</v>
      </c>
      <c r="B61" s="17">
        <f>IF(A61=Symbols1!$B$6,1,0)</f>
        <v>0</v>
      </c>
      <c r="C61" s="17" t="str">
        <f t="shared" si="3"/>
        <v>P.US.</v>
      </c>
      <c r="D61" s="17" t="str">
        <f>C61&amp;Symbols1!$B$2&amp;Symbols1!$B$3&amp;Symbols1!$B$4&amp;A61</f>
        <v>P.US.CLEQ1410600</v>
      </c>
      <c r="E61" s="18">
        <f>RANK(F61,$F$1:$F$400,0)+COUNTIF($F$1:F61,F61)-1</f>
        <v>61</v>
      </c>
      <c r="F61" s="19">
        <f>IF(SUM($B$1:B60)&gt;=2,0,IF(RTD("cqg.rtd",,"ContractData",D61,"DTLastTrade",,"T")="",0,RTD("cqg.rtd",,"ContractData",D61,"DTLastTrade",,"T")))</f>
        <v>0</v>
      </c>
      <c r="H61" s="17">
        <f t="shared" si="4"/>
        <v>61</v>
      </c>
      <c r="I61" s="20">
        <f t="shared" si="0"/>
        <v>61</v>
      </c>
      <c r="J61" s="17" t="str">
        <f t="shared" si="1"/>
        <v>P.US.CLEQ1410600</v>
      </c>
      <c r="L61" s="17" t="str">
        <f t="shared" si="2"/>
        <v>P.US.CLEQ1410600</v>
      </c>
      <c r="M61" s="21">
        <f>RTD("cqg.rtd", ,"ContractData",L61, "DTLastTrade",, "T")</f>
        <v>41836.390277777777</v>
      </c>
    </row>
    <row r="62" spans="1:13" x14ac:dyDescent="0.3">
      <c r="A62" s="17">
        <f>IF(A61=Symbols1!$B$6,$A$1,Sheet3!A61+Symbols1!$B$7)</f>
        <v>10650</v>
      </c>
      <c r="B62" s="17">
        <f>IF(A62=Symbols1!$B$6,1,0)</f>
        <v>0</v>
      </c>
      <c r="C62" s="17" t="str">
        <f t="shared" si="3"/>
        <v>P.US.</v>
      </c>
      <c r="D62" s="17" t="str">
        <f>C62&amp;Symbols1!$B$2&amp;Symbols1!$B$3&amp;Symbols1!$B$4&amp;A62</f>
        <v>P.US.CLEQ1410650</v>
      </c>
      <c r="E62" s="18">
        <f>RANK(F62,$F$1:$F$400,0)+COUNTIF($F$1:F62,F62)-1</f>
        <v>62</v>
      </c>
      <c r="F62" s="19">
        <f>IF(SUM($B$1:B61)&gt;=2,0,IF(RTD("cqg.rtd",,"ContractData",D62,"DTLastTrade",,"T")="",0,RTD("cqg.rtd",,"ContractData",D62,"DTLastTrade",,"T")))</f>
        <v>0</v>
      </c>
      <c r="H62" s="17">
        <f t="shared" si="4"/>
        <v>62</v>
      </c>
      <c r="I62" s="20">
        <f t="shared" si="0"/>
        <v>62</v>
      </c>
      <c r="J62" s="17" t="str">
        <f t="shared" si="1"/>
        <v>P.US.CLEQ1410650</v>
      </c>
      <c r="L62" s="17" t="str">
        <f t="shared" si="2"/>
        <v>P.US.CLEQ1410650</v>
      </c>
      <c r="M62" s="21">
        <f>RTD("cqg.rtd", ,"ContractData",L62, "DTLastTrade",, "T")</f>
        <v>41829.631249999999</v>
      </c>
    </row>
    <row r="63" spans="1:13" x14ac:dyDescent="0.3">
      <c r="A63" s="17">
        <f>IF(A62=Symbols1!$B$6,$A$1,Sheet3!A62+Symbols1!$B$7)</f>
        <v>10700</v>
      </c>
      <c r="B63" s="17">
        <f>IF(A63=Symbols1!$B$6,1,0)</f>
        <v>0</v>
      </c>
      <c r="C63" s="17" t="str">
        <f t="shared" si="3"/>
        <v>P.US.</v>
      </c>
      <c r="D63" s="17" t="str">
        <f>C63&amp;Symbols1!$B$2&amp;Symbols1!$B$3&amp;Symbols1!$B$4&amp;A63</f>
        <v>P.US.CLEQ1410700</v>
      </c>
      <c r="E63" s="18">
        <f>RANK(F63,$F$1:$F$400,0)+COUNTIF($F$1:F63,F63)-1</f>
        <v>63</v>
      </c>
      <c r="F63" s="19">
        <f>IF(SUM($B$1:B62)&gt;=2,0,IF(RTD("cqg.rtd",,"ContractData",D63,"DTLastTrade",,"T")="",0,RTD("cqg.rtd",,"ContractData",D63,"DTLastTrade",,"T")))</f>
        <v>0</v>
      </c>
      <c r="H63" s="17">
        <f t="shared" si="4"/>
        <v>63</v>
      </c>
      <c r="I63" s="20">
        <f t="shared" si="0"/>
        <v>63</v>
      </c>
      <c r="J63" s="17" t="str">
        <f t="shared" si="1"/>
        <v>P.US.CLEQ1410700</v>
      </c>
      <c r="L63" s="17" t="str">
        <f t="shared" si="2"/>
        <v>P.US.CLEQ1410700</v>
      </c>
      <c r="M63" s="21">
        <f>RTD("cqg.rtd", ,"ContractData",L63, "DTLastTrade",, "T")</f>
        <v>41834.368055555555</v>
      </c>
    </row>
    <row r="64" spans="1:13" x14ac:dyDescent="0.3">
      <c r="A64" s="17">
        <f>IF(A63=Symbols1!$B$6,$A$1,Sheet3!A63+Symbols1!$B$7)</f>
        <v>10750</v>
      </c>
      <c r="B64" s="17">
        <f>IF(A64=Symbols1!$B$6,1,0)</f>
        <v>0</v>
      </c>
      <c r="C64" s="17" t="str">
        <f t="shared" si="3"/>
        <v>P.US.</v>
      </c>
      <c r="D64" s="17" t="str">
        <f>C64&amp;Symbols1!$B$2&amp;Symbols1!$B$3&amp;Symbols1!$B$4&amp;A64</f>
        <v>P.US.CLEQ1410750</v>
      </c>
      <c r="E64" s="18">
        <f>RANK(F64,$F$1:$F$400,0)+COUNTIF($F$1:F64,F64)-1</f>
        <v>64</v>
      </c>
      <c r="F64" s="19">
        <f>IF(SUM($B$1:B63)&gt;=2,0,IF(RTD("cqg.rtd",,"ContractData",D64,"DTLastTrade",,"T")="",0,RTD("cqg.rtd",,"ContractData",D64,"DTLastTrade",,"T")))</f>
        <v>0</v>
      </c>
      <c r="H64" s="17">
        <f t="shared" si="4"/>
        <v>64</v>
      </c>
      <c r="I64" s="20">
        <f t="shared" si="0"/>
        <v>64</v>
      </c>
      <c r="J64" s="17" t="str">
        <f t="shared" si="1"/>
        <v>P.US.CLEQ1410750</v>
      </c>
      <c r="L64" s="17" t="str">
        <f t="shared" si="2"/>
        <v>P.US.CLEQ1410750</v>
      </c>
      <c r="M64" s="21">
        <f>RTD("cqg.rtd", ,"ContractData",L64, "DTLastTrade",, "T")</f>
        <v>41835.345833333333</v>
      </c>
    </row>
    <row r="65" spans="1:13" x14ac:dyDescent="0.3">
      <c r="A65" s="17">
        <f>IF(A64=Symbols1!$B$6,$A$1,Sheet3!A64+Symbols1!$B$7)</f>
        <v>10800</v>
      </c>
      <c r="B65" s="17">
        <f>IF(A65=Symbols1!$B$6,1,0)</f>
        <v>0</v>
      </c>
      <c r="C65" s="17" t="str">
        <f t="shared" si="3"/>
        <v>P.US.</v>
      </c>
      <c r="D65" s="17" t="str">
        <f>C65&amp;Symbols1!$B$2&amp;Symbols1!$B$3&amp;Symbols1!$B$4&amp;A65</f>
        <v>P.US.CLEQ1410800</v>
      </c>
      <c r="E65" s="18">
        <f>RANK(F65,$F$1:$F$400,0)+COUNTIF($F$1:F65,F65)-1</f>
        <v>65</v>
      </c>
      <c r="F65" s="19">
        <f>IF(SUM($B$1:B64)&gt;=2,0,IF(RTD("cqg.rtd",,"ContractData",D65,"DTLastTrade",,"T")="",0,RTD("cqg.rtd",,"ContractData",D65,"DTLastTrade",,"T")))</f>
        <v>0</v>
      </c>
      <c r="H65" s="17">
        <f t="shared" si="4"/>
        <v>65</v>
      </c>
      <c r="I65" s="20">
        <f t="shared" si="0"/>
        <v>65</v>
      </c>
      <c r="J65" s="17" t="str">
        <f t="shared" si="1"/>
        <v>P.US.CLEQ1410800</v>
      </c>
      <c r="L65" s="17" t="str">
        <f t="shared" si="2"/>
        <v>P.US.CLEQ1410800</v>
      </c>
      <c r="M65" s="21">
        <f>RTD("cqg.rtd", ,"ContractData",L65, "DTLastTrade",, "T")</f>
        <v>41830.488888888889</v>
      </c>
    </row>
    <row r="66" spans="1:13" x14ac:dyDescent="0.3">
      <c r="A66" s="17">
        <f>IF(A65=Symbols1!$B$6,$A$1,Sheet3!A65+Symbols1!$B$7)</f>
        <v>10850</v>
      </c>
      <c r="B66" s="17">
        <f>IF(A66=Symbols1!$B$6,1,0)</f>
        <v>0</v>
      </c>
      <c r="C66" s="17" t="str">
        <f t="shared" si="3"/>
        <v>P.US.</v>
      </c>
      <c r="D66" s="17" t="str">
        <f>C66&amp;Symbols1!$B$2&amp;Symbols1!$B$3&amp;Symbols1!$B$4&amp;A66</f>
        <v>P.US.CLEQ1410850</v>
      </c>
      <c r="E66" s="18">
        <f>RANK(F66,$F$1:$F$400,0)+COUNTIF($F$1:F66,F66)-1</f>
        <v>66</v>
      </c>
      <c r="F66" s="19">
        <f>IF(SUM($B$1:B65)&gt;=2,0,IF(RTD("cqg.rtd",,"ContractData",D66,"DTLastTrade",,"T")="",0,RTD("cqg.rtd",,"ContractData",D66,"DTLastTrade",,"T")))</f>
        <v>0</v>
      </c>
      <c r="H66" s="17">
        <f t="shared" si="4"/>
        <v>66</v>
      </c>
      <c r="I66" s="20">
        <f t="shared" ref="I66:I129" si="5">E66</f>
        <v>66</v>
      </c>
      <c r="J66" s="17" t="str">
        <f t="shared" ref="J66:J129" si="6">D66</f>
        <v>P.US.CLEQ1410850</v>
      </c>
      <c r="L66" s="17" t="str">
        <f t="shared" ref="L66:L100" si="7">VLOOKUP(H66,$I$1:$J$400,2,0)</f>
        <v>P.US.CLEQ1410850</v>
      </c>
      <c r="M66" s="21">
        <f>RTD("cqg.rtd", ,"ContractData",L66, "DTLastTrade",, "T")</f>
        <v>41829.956944444442</v>
      </c>
    </row>
    <row r="67" spans="1:13" x14ac:dyDescent="0.3">
      <c r="A67" s="17">
        <f>IF(A66=Symbols1!$B$6,$A$1,Sheet3!A66+Symbols1!$B$7)</f>
        <v>10900</v>
      </c>
      <c r="B67" s="17">
        <f>IF(A67=Symbols1!$B$6,1,0)</f>
        <v>0</v>
      </c>
      <c r="C67" s="17" t="str">
        <f t="shared" ref="C67:C130" si="8">IF(A67=$A$1,"P.US.",IF(C66="P.US.","P.US.","C.US."))</f>
        <v>P.US.</v>
      </c>
      <c r="D67" s="17" t="str">
        <f>C67&amp;Symbols1!$B$2&amp;Symbols1!$B$3&amp;Symbols1!$B$4&amp;A67</f>
        <v>P.US.CLEQ1410900</v>
      </c>
      <c r="E67" s="18">
        <f>RANK(F67,$F$1:$F$400,0)+COUNTIF($F$1:F67,F67)-1</f>
        <v>67</v>
      </c>
      <c r="F67" s="19">
        <f>IF(SUM($B$1:B66)&gt;=2,0,IF(RTD("cqg.rtd",,"ContractData",D67,"DTLastTrade",,"T")="",0,RTD("cqg.rtd",,"ContractData",D67,"DTLastTrade",,"T")))</f>
        <v>0</v>
      </c>
      <c r="H67" s="17">
        <f t="shared" ref="H67:H100" si="9">H66+1</f>
        <v>67</v>
      </c>
      <c r="I67" s="20">
        <f t="shared" si="5"/>
        <v>67</v>
      </c>
      <c r="J67" s="17" t="str">
        <f t="shared" si="6"/>
        <v>P.US.CLEQ1410900</v>
      </c>
      <c r="L67" s="17" t="str">
        <f t="shared" si="7"/>
        <v>P.US.CLEQ1410900</v>
      </c>
      <c r="M67" s="21">
        <f>RTD("cqg.rtd", ,"ContractData",L67, "DTLastTrade",, "T")</f>
        <v>41830.495833333334</v>
      </c>
    </row>
    <row r="68" spans="1:13" x14ac:dyDescent="0.3">
      <c r="A68" s="17">
        <f>IF(A67=Symbols1!$B$6,$A$1,Sheet3!A67+Symbols1!$B$7)</f>
        <v>10950</v>
      </c>
      <c r="B68" s="17">
        <f>IF(A68=Symbols1!$B$6,1,0)</f>
        <v>0</v>
      </c>
      <c r="C68" s="17" t="str">
        <f t="shared" si="8"/>
        <v>P.US.</v>
      </c>
      <c r="D68" s="17" t="str">
        <f>C68&amp;Symbols1!$B$2&amp;Symbols1!$B$3&amp;Symbols1!$B$4&amp;A68</f>
        <v>P.US.CLEQ1410950</v>
      </c>
      <c r="E68" s="18">
        <f>RANK(F68,$F$1:$F$400,0)+COUNTIF($F$1:F68,F68)-1</f>
        <v>68</v>
      </c>
      <c r="F68" s="19">
        <f>IF(SUM($B$1:B67)&gt;=2,0,IF(RTD("cqg.rtd",,"ContractData",D68,"DTLastTrade",,"T")="",0,RTD("cqg.rtd",,"ContractData",D68,"DTLastTrade",,"T")))</f>
        <v>0</v>
      </c>
      <c r="H68" s="17">
        <f t="shared" si="9"/>
        <v>68</v>
      </c>
      <c r="I68" s="20">
        <f t="shared" si="5"/>
        <v>68</v>
      </c>
      <c r="J68" s="17" t="str">
        <f t="shared" si="6"/>
        <v>P.US.CLEQ1410950</v>
      </c>
      <c r="L68" s="17" t="str">
        <f t="shared" si="7"/>
        <v>P.US.CLEQ1410950</v>
      </c>
      <c r="M68" s="21" t="str">
        <f>RTD("cqg.rtd", ,"ContractData",L68, "DTLastTrade",, "T")</f>
        <v/>
      </c>
    </row>
    <row r="69" spans="1:13" x14ac:dyDescent="0.3">
      <c r="A69" s="17">
        <f>IF(A68=Symbols1!$B$6,$A$1,Sheet3!A68+Symbols1!$B$7)</f>
        <v>11000</v>
      </c>
      <c r="B69" s="17">
        <f>IF(A69=Symbols1!$B$6,1,0)</f>
        <v>1</v>
      </c>
      <c r="C69" s="17" t="str">
        <f t="shared" si="8"/>
        <v>P.US.</v>
      </c>
      <c r="D69" s="17" t="str">
        <f>C69&amp;Symbols1!$B$2&amp;Symbols1!$B$3&amp;Symbols1!$B$4&amp;A69</f>
        <v>P.US.CLEQ1411000</v>
      </c>
      <c r="E69" s="18">
        <f>RANK(F69,$F$1:$F$400,0)+COUNTIF($F$1:F69,F69)-1</f>
        <v>69</v>
      </c>
      <c r="F69" s="19">
        <f>IF(SUM($B$1:B68)&gt;=2,0,IF(RTD("cqg.rtd",,"ContractData",D69,"DTLastTrade",,"T")="",0,RTD("cqg.rtd",,"ContractData",D69,"DTLastTrade",,"T")))</f>
        <v>0</v>
      </c>
      <c r="H69" s="17">
        <f t="shared" si="9"/>
        <v>69</v>
      </c>
      <c r="I69" s="20">
        <f t="shared" si="5"/>
        <v>69</v>
      </c>
      <c r="J69" s="17" t="str">
        <f t="shared" si="6"/>
        <v>P.US.CLEQ1411000</v>
      </c>
      <c r="L69" s="17" t="str">
        <f t="shared" si="7"/>
        <v>P.US.CLEQ1411000</v>
      </c>
      <c r="M69" s="21">
        <f>RTD("cqg.rtd", ,"ContractData",L69, "DTLastTrade",, "T")</f>
        <v>41830.509027777778</v>
      </c>
    </row>
    <row r="70" spans="1:13" x14ac:dyDescent="0.3">
      <c r="A70" s="17">
        <f>IF(A69=Symbols1!$B$6,$A$1,Sheet3!A69+Symbols1!$B$7)</f>
        <v>9900</v>
      </c>
      <c r="B70" s="17">
        <f>IF(A70=Symbols1!$B$6,1,0)</f>
        <v>0</v>
      </c>
      <c r="C70" s="17" t="str">
        <f t="shared" si="8"/>
        <v>P.US.</v>
      </c>
      <c r="D70" s="17" t="str">
        <f>C70&amp;Symbols1!$B$2&amp;Symbols1!$B$3&amp;Symbols1!$B$4&amp;A70</f>
        <v>P.US.CLEQ149900</v>
      </c>
      <c r="E70" s="18">
        <f>RANK(F70,$F$1:$F$400,0)+COUNTIF($F$1:F70,F70)-1</f>
        <v>70</v>
      </c>
      <c r="F70" s="19">
        <f>IF(SUM($B$1:B69)&gt;=2,0,IF(RTD("cqg.rtd",,"ContractData",D70,"DTLastTrade",,"T")="",0,RTD("cqg.rtd",,"ContractData",D70,"DTLastTrade",,"T")))</f>
        <v>0</v>
      </c>
      <c r="H70" s="17">
        <f t="shared" si="9"/>
        <v>70</v>
      </c>
      <c r="I70" s="20">
        <f t="shared" si="5"/>
        <v>70</v>
      </c>
      <c r="J70" s="17" t="str">
        <f t="shared" si="6"/>
        <v>P.US.CLEQ149900</v>
      </c>
      <c r="L70" s="17" t="str">
        <f t="shared" si="7"/>
        <v>P.US.CLEQ149900</v>
      </c>
      <c r="M70" s="21">
        <f>RTD("cqg.rtd", ,"ContractData",L70, "DTLastTrade",, "T")</f>
        <v>41836.388194444444</v>
      </c>
    </row>
    <row r="71" spans="1:13" x14ac:dyDescent="0.3">
      <c r="A71" s="17">
        <f>IF(A70=Symbols1!$B$6,$A$1,Sheet3!A70+Symbols1!$B$7)</f>
        <v>9950</v>
      </c>
      <c r="B71" s="17">
        <f>IF(A71=Symbols1!$B$6,1,0)</f>
        <v>0</v>
      </c>
      <c r="C71" s="17" t="str">
        <f t="shared" si="8"/>
        <v>P.US.</v>
      </c>
      <c r="D71" s="17" t="str">
        <f>C71&amp;Symbols1!$B$2&amp;Symbols1!$B$3&amp;Symbols1!$B$4&amp;A71</f>
        <v>P.US.CLEQ149950</v>
      </c>
      <c r="E71" s="18">
        <f>RANK(F71,$F$1:$F$400,0)+COUNTIF($F$1:F71,F71)-1</f>
        <v>71</v>
      </c>
      <c r="F71" s="19">
        <f>IF(SUM($B$1:B70)&gt;=2,0,IF(RTD("cqg.rtd",,"ContractData",D71,"DTLastTrade",,"T")="",0,RTD("cqg.rtd",,"ContractData",D71,"DTLastTrade",,"T")))</f>
        <v>0</v>
      </c>
      <c r="H71" s="17">
        <f t="shared" si="9"/>
        <v>71</v>
      </c>
      <c r="I71" s="20">
        <f t="shared" si="5"/>
        <v>71</v>
      </c>
      <c r="J71" s="17" t="str">
        <f t="shared" si="6"/>
        <v>P.US.CLEQ149950</v>
      </c>
      <c r="L71" s="17" t="str">
        <f t="shared" si="7"/>
        <v>P.US.CLEQ149950</v>
      </c>
      <c r="M71" s="21">
        <f>RTD("cqg.rtd", ,"ContractData",L71, "DTLastTrade",, "T")</f>
        <v>41836.395833333336</v>
      </c>
    </row>
    <row r="72" spans="1:13" x14ac:dyDescent="0.3">
      <c r="A72" s="17">
        <f>IF(A71=Symbols1!$B$6,$A$1,Sheet3!A71+Symbols1!$B$7)</f>
        <v>10000</v>
      </c>
      <c r="B72" s="17">
        <f>IF(A72=Symbols1!$B$6,1,0)</f>
        <v>0</v>
      </c>
      <c r="C72" s="17" t="str">
        <f t="shared" si="8"/>
        <v>P.US.</v>
      </c>
      <c r="D72" s="17" t="str">
        <f>C72&amp;Symbols1!$B$2&amp;Symbols1!$B$3&amp;Symbols1!$B$4&amp;A72</f>
        <v>P.US.CLEQ1410000</v>
      </c>
      <c r="E72" s="18">
        <f>RANK(F72,$F$1:$F$400,0)+COUNTIF($F$1:F72,F72)-1</f>
        <v>72</v>
      </c>
      <c r="F72" s="19">
        <f>IF(SUM($B$1:B71)&gt;=2,0,IF(RTD("cqg.rtd",,"ContractData",D72,"DTLastTrade",,"T")="",0,RTD("cqg.rtd",,"ContractData",D72,"DTLastTrade",,"T")))</f>
        <v>0</v>
      </c>
      <c r="H72" s="17">
        <f t="shared" si="9"/>
        <v>72</v>
      </c>
      <c r="I72" s="20">
        <f t="shared" si="5"/>
        <v>72</v>
      </c>
      <c r="J72" s="17" t="str">
        <f t="shared" si="6"/>
        <v>P.US.CLEQ1410000</v>
      </c>
      <c r="L72" s="17" t="str">
        <f t="shared" si="7"/>
        <v>P.US.CLEQ1410000</v>
      </c>
      <c r="M72" s="21">
        <f>RTD("cqg.rtd", ,"ContractData",L72, "DTLastTrade",, "T")</f>
        <v>41836.395833333336</v>
      </c>
    </row>
    <row r="73" spans="1:13" x14ac:dyDescent="0.3">
      <c r="A73" s="17">
        <f>IF(A72=Symbols1!$B$6,$A$1,Sheet3!A72+Symbols1!$B$7)</f>
        <v>10050</v>
      </c>
      <c r="B73" s="17">
        <f>IF(A73=Symbols1!$B$6,1,0)</f>
        <v>0</v>
      </c>
      <c r="C73" s="17" t="str">
        <f t="shared" si="8"/>
        <v>P.US.</v>
      </c>
      <c r="D73" s="17" t="str">
        <f>C73&amp;Symbols1!$B$2&amp;Symbols1!$B$3&amp;Symbols1!$B$4&amp;A73</f>
        <v>P.US.CLEQ1410050</v>
      </c>
      <c r="E73" s="18">
        <f>RANK(F73,$F$1:$F$400,0)+COUNTIF($F$1:F73,F73)-1</f>
        <v>73</v>
      </c>
      <c r="F73" s="19">
        <f>IF(SUM($B$1:B72)&gt;=2,0,IF(RTD("cqg.rtd",,"ContractData",D73,"DTLastTrade",,"T")="",0,RTD("cqg.rtd",,"ContractData",D73,"DTLastTrade",,"T")))</f>
        <v>0</v>
      </c>
      <c r="H73" s="17">
        <f t="shared" si="9"/>
        <v>73</v>
      </c>
      <c r="I73" s="20">
        <f t="shared" si="5"/>
        <v>73</v>
      </c>
      <c r="J73" s="17" t="str">
        <f t="shared" si="6"/>
        <v>P.US.CLEQ1410050</v>
      </c>
      <c r="L73" s="17" t="str">
        <f t="shared" si="7"/>
        <v>P.US.CLEQ1410050</v>
      </c>
      <c r="M73" s="21">
        <f>RTD("cqg.rtd", ,"ContractData",L73, "DTLastTrade",, "T")</f>
        <v>41836.395138888889</v>
      </c>
    </row>
    <row r="74" spans="1:13" x14ac:dyDescent="0.3">
      <c r="A74" s="17">
        <f>IF(A73=Symbols1!$B$6,$A$1,Sheet3!A73+Symbols1!$B$7)</f>
        <v>10100</v>
      </c>
      <c r="B74" s="17">
        <f>IF(A74=Symbols1!$B$6,1,0)</f>
        <v>0</v>
      </c>
      <c r="C74" s="17" t="str">
        <f t="shared" si="8"/>
        <v>P.US.</v>
      </c>
      <c r="D74" s="17" t="str">
        <f>C74&amp;Symbols1!$B$2&amp;Symbols1!$B$3&amp;Symbols1!$B$4&amp;A74</f>
        <v>P.US.CLEQ1410100</v>
      </c>
      <c r="E74" s="18">
        <f>RANK(F74,$F$1:$F$400,0)+COUNTIF($F$1:F74,F74)-1</f>
        <v>74</v>
      </c>
      <c r="F74" s="19">
        <f>IF(SUM($B$1:B73)&gt;=2,0,IF(RTD("cqg.rtd",,"ContractData",D74,"DTLastTrade",,"T")="",0,RTD("cqg.rtd",,"ContractData",D74,"DTLastTrade",,"T")))</f>
        <v>0</v>
      </c>
      <c r="H74" s="17">
        <f t="shared" si="9"/>
        <v>74</v>
      </c>
      <c r="I74" s="20">
        <f t="shared" si="5"/>
        <v>74</v>
      </c>
      <c r="J74" s="17" t="str">
        <f t="shared" si="6"/>
        <v>P.US.CLEQ1410100</v>
      </c>
      <c r="L74" s="17" t="str">
        <f t="shared" si="7"/>
        <v>P.US.CLEQ1410100</v>
      </c>
      <c r="M74" s="21">
        <f>RTD("cqg.rtd", ,"ContractData",L74, "DTLastTrade",, "T")</f>
        <v>41836.395833333336</v>
      </c>
    </row>
    <row r="75" spans="1:13" x14ac:dyDescent="0.3">
      <c r="A75" s="17">
        <f>IF(A74=Symbols1!$B$6,$A$1,Sheet3!A74+Symbols1!$B$7)</f>
        <v>10150</v>
      </c>
      <c r="B75" s="17">
        <f>IF(A75=Symbols1!$B$6,1,0)</f>
        <v>0</v>
      </c>
      <c r="C75" s="17" t="str">
        <f t="shared" si="8"/>
        <v>P.US.</v>
      </c>
      <c r="D75" s="17" t="str">
        <f>C75&amp;Symbols1!$B$2&amp;Symbols1!$B$3&amp;Symbols1!$B$4&amp;A75</f>
        <v>P.US.CLEQ1410150</v>
      </c>
      <c r="E75" s="18">
        <f>RANK(F75,$F$1:$F$400,0)+COUNTIF($F$1:F75,F75)-1</f>
        <v>75</v>
      </c>
      <c r="F75" s="19">
        <f>IF(SUM($B$1:B74)&gt;=2,0,IF(RTD("cqg.rtd",,"ContractData",D75,"DTLastTrade",,"T")="",0,RTD("cqg.rtd",,"ContractData",D75,"DTLastTrade",,"T")))</f>
        <v>0</v>
      </c>
      <c r="H75" s="17">
        <f t="shared" si="9"/>
        <v>75</v>
      </c>
      <c r="I75" s="20">
        <f t="shared" si="5"/>
        <v>75</v>
      </c>
      <c r="J75" s="17" t="str">
        <f t="shared" si="6"/>
        <v>P.US.CLEQ1410150</v>
      </c>
      <c r="L75" s="17" t="str">
        <f t="shared" si="7"/>
        <v>P.US.CLEQ1410150</v>
      </c>
      <c r="M75" s="21">
        <f>RTD("cqg.rtd", ,"ContractData",L75, "DTLastTrade",, "T")</f>
        <v>41836.390277777777</v>
      </c>
    </row>
    <row r="76" spans="1:13" x14ac:dyDescent="0.3">
      <c r="A76" s="17">
        <f>IF(A75=Symbols1!$B$6,$A$1,Sheet3!A75+Symbols1!$B$7)</f>
        <v>10200</v>
      </c>
      <c r="B76" s="17">
        <f>IF(A76=Symbols1!$B$6,1,0)</f>
        <v>0</v>
      </c>
      <c r="C76" s="17" t="str">
        <f t="shared" si="8"/>
        <v>P.US.</v>
      </c>
      <c r="D76" s="17" t="str">
        <f>C76&amp;Symbols1!$B$2&amp;Symbols1!$B$3&amp;Symbols1!$B$4&amp;A76</f>
        <v>P.US.CLEQ1410200</v>
      </c>
      <c r="E76" s="18">
        <f>RANK(F76,$F$1:$F$400,0)+COUNTIF($F$1:F76,F76)-1</f>
        <v>76</v>
      </c>
      <c r="F76" s="19">
        <f>IF(SUM($B$1:B75)&gt;=2,0,IF(RTD("cqg.rtd",,"ContractData",D76,"DTLastTrade",,"T")="",0,RTD("cqg.rtd",,"ContractData",D76,"DTLastTrade",,"T")))</f>
        <v>0</v>
      </c>
      <c r="H76" s="17">
        <f t="shared" si="9"/>
        <v>76</v>
      </c>
      <c r="I76" s="20">
        <f t="shared" si="5"/>
        <v>76</v>
      </c>
      <c r="J76" s="17" t="str">
        <f t="shared" si="6"/>
        <v>P.US.CLEQ1410200</v>
      </c>
      <c r="L76" s="17" t="str">
        <f t="shared" si="7"/>
        <v>P.US.CLEQ1410200</v>
      </c>
      <c r="M76" s="21">
        <f>RTD("cqg.rtd", ,"ContractData",L76, "DTLastTrade",, "T")</f>
        <v>41836.395833333336</v>
      </c>
    </row>
    <row r="77" spans="1:13" x14ac:dyDescent="0.3">
      <c r="A77" s="17">
        <f>IF(A76=Symbols1!$B$6,$A$1,Sheet3!A76+Symbols1!$B$7)</f>
        <v>10250</v>
      </c>
      <c r="B77" s="17">
        <f>IF(A77=Symbols1!$B$6,1,0)</f>
        <v>0</v>
      </c>
      <c r="C77" s="17" t="str">
        <f t="shared" si="8"/>
        <v>P.US.</v>
      </c>
      <c r="D77" s="17" t="str">
        <f>C77&amp;Symbols1!$B$2&amp;Symbols1!$B$3&amp;Symbols1!$B$4&amp;A77</f>
        <v>P.US.CLEQ1410250</v>
      </c>
      <c r="E77" s="18">
        <f>RANK(F77,$F$1:$F$400,0)+COUNTIF($F$1:F77,F77)-1</f>
        <v>77</v>
      </c>
      <c r="F77" s="19">
        <f>IF(SUM($B$1:B76)&gt;=2,0,IF(RTD("cqg.rtd",,"ContractData",D77,"DTLastTrade",,"T")="",0,RTD("cqg.rtd",,"ContractData",D77,"DTLastTrade",,"T")))</f>
        <v>0</v>
      </c>
      <c r="H77" s="17">
        <f t="shared" si="9"/>
        <v>77</v>
      </c>
      <c r="I77" s="20">
        <f t="shared" si="5"/>
        <v>77</v>
      </c>
      <c r="J77" s="17" t="str">
        <f t="shared" si="6"/>
        <v>P.US.CLEQ1410250</v>
      </c>
      <c r="L77" s="17" t="str">
        <f t="shared" si="7"/>
        <v>P.US.CLEQ1410250</v>
      </c>
      <c r="M77" s="21">
        <f>RTD("cqg.rtd", ,"ContractData",L77, "DTLastTrade",, "T")</f>
        <v>41836.368055555555</v>
      </c>
    </row>
    <row r="78" spans="1:13" x14ac:dyDescent="0.3">
      <c r="A78" s="17">
        <f>IF(A77=Symbols1!$B$6,$A$1,Sheet3!A77+Symbols1!$B$7)</f>
        <v>10300</v>
      </c>
      <c r="B78" s="17">
        <f>IF(A78=Symbols1!$B$6,1,0)</f>
        <v>0</v>
      </c>
      <c r="C78" s="17" t="str">
        <f t="shared" si="8"/>
        <v>P.US.</v>
      </c>
      <c r="D78" s="17" t="str">
        <f>C78&amp;Symbols1!$B$2&amp;Symbols1!$B$3&amp;Symbols1!$B$4&amp;A78</f>
        <v>P.US.CLEQ1410300</v>
      </c>
      <c r="E78" s="18">
        <f>RANK(F78,$F$1:$F$400,0)+COUNTIF($F$1:F78,F78)-1</f>
        <v>78</v>
      </c>
      <c r="F78" s="19">
        <f>IF(SUM($B$1:B77)&gt;=2,0,IF(RTD("cqg.rtd",,"ContractData",D78,"DTLastTrade",,"T")="",0,RTD("cqg.rtd",,"ContractData",D78,"DTLastTrade",,"T")))</f>
        <v>0</v>
      </c>
      <c r="H78" s="17">
        <f t="shared" si="9"/>
        <v>78</v>
      </c>
      <c r="I78" s="20">
        <f t="shared" si="5"/>
        <v>78</v>
      </c>
      <c r="J78" s="17" t="str">
        <f t="shared" si="6"/>
        <v>P.US.CLEQ1410300</v>
      </c>
      <c r="L78" s="17" t="str">
        <f t="shared" si="7"/>
        <v>P.US.CLEQ1410300</v>
      </c>
      <c r="M78" s="21">
        <f>RTD("cqg.rtd", ,"ContractData",L78, "DTLastTrade",, "T")</f>
        <v>41836.393750000003</v>
      </c>
    </row>
    <row r="79" spans="1:13" x14ac:dyDescent="0.3">
      <c r="A79" s="17">
        <f>IF(A78=Symbols1!$B$6,$A$1,Sheet3!A78+Symbols1!$B$7)</f>
        <v>10350</v>
      </c>
      <c r="B79" s="17">
        <f>IF(A79=Symbols1!$B$6,1,0)</f>
        <v>0</v>
      </c>
      <c r="C79" s="17" t="str">
        <f t="shared" si="8"/>
        <v>P.US.</v>
      </c>
      <c r="D79" s="17" t="str">
        <f>C79&amp;Symbols1!$B$2&amp;Symbols1!$B$3&amp;Symbols1!$B$4&amp;A79</f>
        <v>P.US.CLEQ1410350</v>
      </c>
      <c r="E79" s="18">
        <f>RANK(F79,$F$1:$F$400,0)+COUNTIF($F$1:F79,F79)-1</f>
        <v>79</v>
      </c>
      <c r="F79" s="19">
        <f>IF(SUM($B$1:B78)&gt;=2,0,IF(RTD("cqg.rtd",,"ContractData",D79,"DTLastTrade",,"T")="",0,RTD("cqg.rtd",,"ContractData",D79,"DTLastTrade",,"T")))</f>
        <v>0</v>
      </c>
      <c r="H79" s="17">
        <f t="shared" si="9"/>
        <v>79</v>
      </c>
      <c r="I79" s="20">
        <f t="shared" si="5"/>
        <v>79</v>
      </c>
      <c r="J79" s="17" t="str">
        <f t="shared" si="6"/>
        <v>P.US.CLEQ1410350</v>
      </c>
      <c r="L79" s="17" t="str">
        <f t="shared" si="7"/>
        <v>P.US.CLEQ1410350</v>
      </c>
      <c r="M79" s="21">
        <f>RTD("cqg.rtd", ,"ContractData",L79, "DTLastTrade",, "T")</f>
        <v>41836.377083333333</v>
      </c>
    </row>
    <row r="80" spans="1:13" x14ac:dyDescent="0.3">
      <c r="A80" s="17">
        <f>IF(A79=Symbols1!$B$6,$A$1,Sheet3!A79+Symbols1!$B$7)</f>
        <v>10400</v>
      </c>
      <c r="B80" s="17">
        <f>IF(A80=Symbols1!$B$6,1,0)</f>
        <v>0</v>
      </c>
      <c r="C80" s="17" t="str">
        <f t="shared" si="8"/>
        <v>P.US.</v>
      </c>
      <c r="D80" s="17" t="str">
        <f>C80&amp;Symbols1!$B$2&amp;Symbols1!$B$3&amp;Symbols1!$B$4&amp;A80</f>
        <v>P.US.CLEQ1410400</v>
      </c>
      <c r="E80" s="18">
        <f>RANK(F80,$F$1:$F$400,0)+COUNTIF($F$1:F80,F80)-1</f>
        <v>80</v>
      </c>
      <c r="F80" s="19">
        <f>IF(SUM($B$1:B79)&gt;=2,0,IF(RTD("cqg.rtd",,"ContractData",D80,"DTLastTrade",,"T")="",0,RTD("cqg.rtd",,"ContractData",D80,"DTLastTrade",,"T")))</f>
        <v>0</v>
      </c>
      <c r="H80" s="17">
        <f t="shared" si="9"/>
        <v>80</v>
      </c>
      <c r="I80" s="20">
        <f t="shared" si="5"/>
        <v>80</v>
      </c>
      <c r="J80" s="17" t="str">
        <f t="shared" si="6"/>
        <v>P.US.CLEQ1410400</v>
      </c>
      <c r="L80" s="17" t="str">
        <f t="shared" si="7"/>
        <v>P.US.CLEQ1410400</v>
      </c>
      <c r="M80" s="21">
        <f>RTD("cqg.rtd", ,"ContractData",L80, "DTLastTrade",, "T")</f>
        <v>41836.390972222223</v>
      </c>
    </row>
    <row r="81" spans="1:13" x14ac:dyDescent="0.3">
      <c r="A81" s="17">
        <f>IF(A80=Symbols1!$B$6,$A$1,Sheet3!A80+Symbols1!$B$7)</f>
        <v>10450</v>
      </c>
      <c r="B81" s="17">
        <f>IF(A81=Symbols1!$B$6,1,0)</f>
        <v>0</v>
      </c>
      <c r="C81" s="17" t="str">
        <f t="shared" si="8"/>
        <v>P.US.</v>
      </c>
      <c r="D81" s="17" t="str">
        <f>C81&amp;Symbols1!$B$2&amp;Symbols1!$B$3&amp;Symbols1!$B$4&amp;A81</f>
        <v>P.US.CLEQ1410450</v>
      </c>
      <c r="E81" s="18">
        <f>RANK(F81,$F$1:$F$400,0)+COUNTIF($F$1:F81,F81)-1</f>
        <v>81</v>
      </c>
      <c r="F81" s="19">
        <f>IF(SUM($B$1:B80)&gt;=2,0,IF(RTD("cqg.rtd",,"ContractData",D81,"DTLastTrade",,"T")="",0,RTD("cqg.rtd",,"ContractData",D81,"DTLastTrade",,"T")))</f>
        <v>0</v>
      </c>
      <c r="H81" s="17">
        <f t="shared" si="9"/>
        <v>81</v>
      </c>
      <c r="I81" s="20">
        <f t="shared" si="5"/>
        <v>81</v>
      </c>
      <c r="J81" s="17" t="str">
        <f t="shared" si="6"/>
        <v>P.US.CLEQ1410450</v>
      </c>
      <c r="L81" s="17" t="str">
        <f t="shared" si="7"/>
        <v>P.US.CLEQ1410450</v>
      </c>
      <c r="M81" s="21">
        <f>RTD("cqg.rtd", ,"ContractData",L81, "DTLastTrade",, "T")</f>
        <v>41836.390277777777</v>
      </c>
    </row>
    <row r="82" spans="1:13" x14ac:dyDescent="0.3">
      <c r="A82" s="17">
        <f>IF(A81=Symbols1!$B$6,$A$1,Sheet3!A81+Symbols1!$B$7)</f>
        <v>10500</v>
      </c>
      <c r="B82" s="17">
        <f>IF(A82=Symbols1!$B$6,1,0)</f>
        <v>0</v>
      </c>
      <c r="C82" s="17" t="str">
        <f t="shared" si="8"/>
        <v>P.US.</v>
      </c>
      <c r="D82" s="17" t="str">
        <f>C82&amp;Symbols1!$B$2&amp;Symbols1!$B$3&amp;Symbols1!$B$4&amp;A82</f>
        <v>P.US.CLEQ1410500</v>
      </c>
      <c r="E82" s="18">
        <f>RANK(F82,$F$1:$F$400,0)+COUNTIF($F$1:F82,F82)-1</f>
        <v>82</v>
      </c>
      <c r="F82" s="19">
        <f>IF(SUM($B$1:B81)&gt;=2,0,IF(RTD("cqg.rtd",,"ContractData",D82,"DTLastTrade",,"T")="",0,RTD("cqg.rtd",,"ContractData",D82,"DTLastTrade",,"T")))</f>
        <v>0</v>
      </c>
      <c r="H82" s="17">
        <f t="shared" si="9"/>
        <v>82</v>
      </c>
      <c r="I82" s="20">
        <f t="shared" si="5"/>
        <v>82</v>
      </c>
      <c r="J82" s="17" t="str">
        <f t="shared" si="6"/>
        <v>P.US.CLEQ1410500</v>
      </c>
      <c r="L82" s="17" t="str">
        <f t="shared" si="7"/>
        <v>P.US.CLEQ1410500</v>
      </c>
      <c r="M82" s="21">
        <f>RTD("cqg.rtd", ,"ContractData",L82, "DTLastTrade",, "T")</f>
        <v>41836.377083333333</v>
      </c>
    </row>
    <row r="83" spans="1:13" x14ac:dyDescent="0.3">
      <c r="A83" s="17">
        <f>IF(A82=Symbols1!$B$6,$A$1,Sheet3!A82+Symbols1!$B$7)</f>
        <v>10550</v>
      </c>
      <c r="B83" s="17">
        <f>IF(A83=Symbols1!$B$6,1,0)</f>
        <v>0</v>
      </c>
      <c r="C83" s="17" t="str">
        <f t="shared" si="8"/>
        <v>P.US.</v>
      </c>
      <c r="D83" s="17" t="str">
        <f>C83&amp;Symbols1!$B$2&amp;Symbols1!$B$3&amp;Symbols1!$B$4&amp;A83</f>
        <v>P.US.CLEQ1410550</v>
      </c>
      <c r="E83" s="18">
        <f>RANK(F83,$F$1:$F$400,0)+COUNTIF($F$1:F83,F83)-1</f>
        <v>83</v>
      </c>
      <c r="F83" s="19">
        <f>IF(SUM($B$1:B82)&gt;=2,0,IF(RTD("cqg.rtd",,"ContractData",D83,"DTLastTrade",,"T")="",0,RTD("cqg.rtd",,"ContractData",D83,"DTLastTrade",,"T")))</f>
        <v>0</v>
      </c>
      <c r="H83" s="17">
        <f t="shared" si="9"/>
        <v>83</v>
      </c>
      <c r="I83" s="20">
        <f t="shared" si="5"/>
        <v>83</v>
      </c>
      <c r="J83" s="17" t="str">
        <f t="shared" si="6"/>
        <v>P.US.CLEQ1410550</v>
      </c>
      <c r="L83" s="17" t="str">
        <f t="shared" si="7"/>
        <v>P.US.CLEQ1410550</v>
      </c>
      <c r="M83" s="21">
        <f>RTD("cqg.rtd", ,"ContractData",L83, "DTLastTrade",, "T")</f>
        <v>41836.385416666664</v>
      </c>
    </row>
    <row r="84" spans="1:13" x14ac:dyDescent="0.3">
      <c r="A84" s="17">
        <f>IF(A83=Symbols1!$B$6,$A$1,Sheet3!A83+Symbols1!$B$7)</f>
        <v>10600</v>
      </c>
      <c r="B84" s="17">
        <f>IF(A84=Symbols1!$B$6,1,0)</f>
        <v>0</v>
      </c>
      <c r="C84" s="17" t="str">
        <f t="shared" si="8"/>
        <v>P.US.</v>
      </c>
      <c r="D84" s="17" t="str">
        <f>C84&amp;Symbols1!$B$2&amp;Symbols1!$B$3&amp;Symbols1!$B$4&amp;A84</f>
        <v>P.US.CLEQ1410600</v>
      </c>
      <c r="E84" s="18">
        <f>RANK(F84,$F$1:$F$400,0)+COUNTIF($F$1:F84,F84)-1</f>
        <v>84</v>
      </c>
      <c r="F84" s="19">
        <f>IF(SUM($B$1:B83)&gt;=2,0,IF(RTD("cqg.rtd",,"ContractData",D84,"DTLastTrade",,"T")="",0,RTD("cqg.rtd",,"ContractData",D84,"DTLastTrade",,"T")))</f>
        <v>0</v>
      </c>
      <c r="H84" s="17">
        <f t="shared" si="9"/>
        <v>84</v>
      </c>
      <c r="I84" s="20">
        <f t="shared" si="5"/>
        <v>84</v>
      </c>
      <c r="J84" s="17" t="str">
        <f t="shared" si="6"/>
        <v>P.US.CLEQ1410600</v>
      </c>
      <c r="L84" s="17" t="str">
        <f t="shared" si="7"/>
        <v>P.US.CLEQ1410600</v>
      </c>
      <c r="M84" s="21">
        <f>RTD("cqg.rtd", ,"ContractData",L84, "DTLastTrade",, "T")</f>
        <v>41836.390277777777</v>
      </c>
    </row>
    <row r="85" spans="1:13" x14ac:dyDescent="0.3">
      <c r="A85" s="17">
        <f>IF(A84=Symbols1!$B$6,$A$1,Sheet3!A84+Symbols1!$B$7)</f>
        <v>10650</v>
      </c>
      <c r="B85" s="17">
        <f>IF(A85=Symbols1!$B$6,1,0)</f>
        <v>0</v>
      </c>
      <c r="C85" s="17" t="str">
        <f t="shared" si="8"/>
        <v>P.US.</v>
      </c>
      <c r="D85" s="17" t="str">
        <f>C85&amp;Symbols1!$B$2&amp;Symbols1!$B$3&amp;Symbols1!$B$4&amp;A85</f>
        <v>P.US.CLEQ1410650</v>
      </c>
      <c r="E85" s="18">
        <f>RANK(F85,$F$1:$F$400,0)+COUNTIF($F$1:F85,F85)-1</f>
        <v>85</v>
      </c>
      <c r="F85" s="19">
        <f>IF(SUM($B$1:B84)&gt;=2,0,IF(RTD("cqg.rtd",,"ContractData",D85,"DTLastTrade",,"T")="",0,RTD("cqg.rtd",,"ContractData",D85,"DTLastTrade",,"T")))</f>
        <v>0</v>
      </c>
      <c r="H85" s="17">
        <f t="shared" si="9"/>
        <v>85</v>
      </c>
      <c r="I85" s="20">
        <f t="shared" si="5"/>
        <v>85</v>
      </c>
      <c r="J85" s="17" t="str">
        <f t="shared" si="6"/>
        <v>P.US.CLEQ1410650</v>
      </c>
      <c r="L85" s="17" t="str">
        <f t="shared" si="7"/>
        <v>P.US.CLEQ1410650</v>
      </c>
      <c r="M85" s="21">
        <f>RTD("cqg.rtd", ,"ContractData",L85, "DTLastTrade",, "T")</f>
        <v>41829.631249999999</v>
      </c>
    </row>
    <row r="86" spans="1:13" x14ac:dyDescent="0.3">
      <c r="A86" s="17">
        <f>IF(A85=Symbols1!$B$6,$A$1,Sheet3!A85+Symbols1!$B$7)</f>
        <v>10700</v>
      </c>
      <c r="B86" s="17">
        <f>IF(A86=Symbols1!$B$6,1,0)</f>
        <v>0</v>
      </c>
      <c r="C86" s="17" t="str">
        <f t="shared" si="8"/>
        <v>P.US.</v>
      </c>
      <c r="D86" s="17" t="str">
        <f>C86&amp;Symbols1!$B$2&amp;Symbols1!$B$3&amp;Symbols1!$B$4&amp;A86</f>
        <v>P.US.CLEQ1410700</v>
      </c>
      <c r="E86" s="18">
        <f>RANK(F86,$F$1:$F$400,0)+COUNTIF($F$1:F86,F86)-1</f>
        <v>86</v>
      </c>
      <c r="F86" s="19">
        <f>IF(SUM($B$1:B85)&gt;=2,0,IF(RTD("cqg.rtd",,"ContractData",D86,"DTLastTrade",,"T")="",0,RTD("cqg.rtd",,"ContractData",D86,"DTLastTrade",,"T")))</f>
        <v>0</v>
      </c>
      <c r="H86" s="17">
        <f t="shared" si="9"/>
        <v>86</v>
      </c>
      <c r="I86" s="20">
        <f t="shared" si="5"/>
        <v>86</v>
      </c>
      <c r="J86" s="17" t="str">
        <f t="shared" si="6"/>
        <v>P.US.CLEQ1410700</v>
      </c>
      <c r="L86" s="17" t="str">
        <f t="shared" si="7"/>
        <v>P.US.CLEQ1410700</v>
      </c>
      <c r="M86" s="21">
        <f>RTD("cqg.rtd", ,"ContractData",L86, "DTLastTrade",, "T")</f>
        <v>41834.368055555555</v>
      </c>
    </row>
    <row r="87" spans="1:13" x14ac:dyDescent="0.3">
      <c r="A87" s="17">
        <f>IF(A86=Symbols1!$B$6,$A$1,Sheet3!A86+Symbols1!$B$7)</f>
        <v>10750</v>
      </c>
      <c r="B87" s="17">
        <f>IF(A87=Symbols1!$B$6,1,0)</f>
        <v>0</v>
      </c>
      <c r="C87" s="17" t="str">
        <f t="shared" si="8"/>
        <v>P.US.</v>
      </c>
      <c r="D87" s="17" t="str">
        <f>C87&amp;Symbols1!$B$2&amp;Symbols1!$B$3&amp;Symbols1!$B$4&amp;A87</f>
        <v>P.US.CLEQ1410750</v>
      </c>
      <c r="E87" s="18">
        <f>RANK(F87,$F$1:$F$400,0)+COUNTIF($F$1:F87,F87)-1</f>
        <v>87</v>
      </c>
      <c r="F87" s="19">
        <f>IF(SUM($B$1:B86)&gt;=2,0,IF(RTD("cqg.rtd",,"ContractData",D87,"DTLastTrade",,"T")="",0,RTD("cqg.rtd",,"ContractData",D87,"DTLastTrade",,"T")))</f>
        <v>0</v>
      </c>
      <c r="H87" s="17">
        <f t="shared" si="9"/>
        <v>87</v>
      </c>
      <c r="I87" s="20">
        <f t="shared" si="5"/>
        <v>87</v>
      </c>
      <c r="J87" s="17" t="str">
        <f t="shared" si="6"/>
        <v>P.US.CLEQ1410750</v>
      </c>
      <c r="L87" s="17" t="str">
        <f t="shared" si="7"/>
        <v>P.US.CLEQ1410750</v>
      </c>
      <c r="M87" s="21">
        <f>RTD("cqg.rtd", ,"ContractData",L87, "DTLastTrade",, "T")</f>
        <v>41835.345833333333</v>
      </c>
    </row>
    <row r="88" spans="1:13" x14ac:dyDescent="0.3">
      <c r="A88" s="17">
        <f>IF(A87=Symbols1!$B$6,$A$1,Sheet3!A87+Symbols1!$B$7)</f>
        <v>10800</v>
      </c>
      <c r="B88" s="17">
        <f>IF(A88=Symbols1!$B$6,1,0)</f>
        <v>0</v>
      </c>
      <c r="C88" s="17" t="str">
        <f t="shared" si="8"/>
        <v>P.US.</v>
      </c>
      <c r="D88" s="17" t="str">
        <f>C88&amp;Symbols1!$B$2&amp;Symbols1!$B$3&amp;Symbols1!$B$4&amp;A88</f>
        <v>P.US.CLEQ1410800</v>
      </c>
      <c r="E88" s="18">
        <f>RANK(F88,$F$1:$F$400,0)+COUNTIF($F$1:F88,F88)-1</f>
        <v>88</v>
      </c>
      <c r="F88" s="19">
        <f>IF(SUM($B$1:B87)&gt;=2,0,IF(RTD("cqg.rtd",,"ContractData",D88,"DTLastTrade",,"T")="",0,RTD("cqg.rtd",,"ContractData",D88,"DTLastTrade",,"T")))</f>
        <v>0</v>
      </c>
      <c r="H88" s="17">
        <f t="shared" si="9"/>
        <v>88</v>
      </c>
      <c r="I88" s="20">
        <f t="shared" si="5"/>
        <v>88</v>
      </c>
      <c r="J88" s="17" t="str">
        <f t="shared" si="6"/>
        <v>P.US.CLEQ1410800</v>
      </c>
      <c r="L88" s="17" t="str">
        <f t="shared" si="7"/>
        <v>P.US.CLEQ1410800</v>
      </c>
      <c r="M88" s="21">
        <f>RTD("cqg.rtd", ,"ContractData",L88, "DTLastTrade",, "T")</f>
        <v>41830.488888888889</v>
      </c>
    </row>
    <row r="89" spans="1:13" x14ac:dyDescent="0.3">
      <c r="A89" s="17">
        <f>IF(A88=Symbols1!$B$6,$A$1,Sheet3!A88+Symbols1!$B$7)</f>
        <v>10850</v>
      </c>
      <c r="B89" s="17">
        <f>IF(A89=Symbols1!$B$6,1,0)</f>
        <v>0</v>
      </c>
      <c r="C89" s="17" t="str">
        <f t="shared" si="8"/>
        <v>P.US.</v>
      </c>
      <c r="D89" s="17" t="str">
        <f>C89&amp;Symbols1!$B$2&amp;Symbols1!$B$3&amp;Symbols1!$B$4&amp;A89</f>
        <v>P.US.CLEQ1410850</v>
      </c>
      <c r="E89" s="18">
        <f>RANK(F89,$F$1:$F$400,0)+COUNTIF($F$1:F89,F89)-1</f>
        <v>89</v>
      </c>
      <c r="F89" s="19">
        <f>IF(SUM($B$1:B88)&gt;=2,0,IF(RTD("cqg.rtd",,"ContractData",D89,"DTLastTrade",,"T")="",0,RTD("cqg.rtd",,"ContractData",D89,"DTLastTrade",,"T")))</f>
        <v>0</v>
      </c>
      <c r="H89" s="17">
        <f t="shared" si="9"/>
        <v>89</v>
      </c>
      <c r="I89" s="20">
        <f t="shared" si="5"/>
        <v>89</v>
      </c>
      <c r="J89" s="17" t="str">
        <f t="shared" si="6"/>
        <v>P.US.CLEQ1410850</v>
      </c>
      <c r="L89" s="17" t="str">
        <f t="shared" si="7"/>
        <v>P.US.CLEQ1410850</v>
      </c>
      <c r="M89" s="21">
        <f>RTD("cqg.rtd", ,"ContractData",L89, "DTLastTrade",, "T")</f>
        <v>41829.956944444442</v>
      </c>
    </row>
    <row r="90" spans="1:13" x14ac:dyDescent="0.3">
      <c r="A90" s="17">
        <f>IF(A89=Symbols1!$B$6,$A$1,Sheet3!A89+Symbols1!$B$7)</f>
        <v>10900</v>
      </c>
      <c r="B90" s="17">
        <f>IF(A90=Symbols1!$B$6,1,0)</f>
        <v>0</v>
      </c>
      <c r="C90" s="17" t="str">
        <f t="shared" si="8"/>
        <v>P.US.</v>
      </c>
      <c r="D90" s="17" t="str">
        <f>C90&amp;Symbols1!$B$2&amp;Symbols1!$B$3&amp;Symbols1!$B$4&amp;A90</f>
        <v>P.US.CLEQ1410900</v>
      </c>
      <c r="E90" s="18">
        <f>RANK(F90,$F$1:$F$400,0)+COUNTIF($F$1:F90,F90)-1</f>
        <v>90</v>
      </c>
      <c r="F90" s="19">
        <f>IF(SUM($B$1:B89)&gt;=2,0,IF(RTD("cqg.rtd",,"ContractData",D90,"DTLastTrade",,"T")="",0,RTD("cqg.rtd",,"ContractData",D90,"DTLastTrade",,"T")))</f>
        <v>0</v>
      </c>
      <c r="H90" s="17">
        <f t="shared" si="9"/>
        <v>90</v>
      </c>
      <c r="I90" s="20">
        <f t="shared" si="5"/>
        <v>90</v>
      </c>
      <c r="J90" s="17" t="str">
        <f t="shared" si="6"/>
        <v>P.US.CLEQ1410900</v>
      </c>
      <c r="L90" s="17" t="str">
        <f t="shared" si="7"/>
        <v>P.US.CLEQ1410900</v>
      </c>
      <c r="M90" s="21">
        <f>RTD("cqg.rtd", ,"ContractData",L90, "DTLastTrade",, "T")</f>
        <v>41830.495833333334</v>
      </c>
    </row>
    <row r="91" spans="1:13" x14ac:dyDescent="0.3">
      <c r="A91" s="17">
        <f>IF(A90=Symbols1!$B$6,$A$1,Sheet3!A90+Symbols1!$B$7)</f>
        <v>10950</v>
      </c>
      <c r="B91" s="17">
        <f>IF(A91=Symbols1!$B$6,1,0)</f>
        <v>0</v>
      </c>
      <c r="C91" s="17" t="str">
        <f t="shared" si="8"/>
        <v>P.US.</v>
      </c>
      <c r="D91" s="17" t="str">
        <f>C91&amp;Symbols1!$B$2&amp;Symbols1!$B$3&amp;Symbols1!$B$4&amp;A91</f>
        <v>P.US.CLEQ1410950</v>
      </c>
      <c r="E91" s="18">
        <f>RANK(F91,$F$1:$F$400,0)+COUNTIF($F$1:F91,F91)-1</f>
        <v>91</v>
      </c>
      <c r="F91" s="19">
        <f>IF(SUM($B$1:B90)&gt;=2,0,IF(RTD("cqg.rtd",,"ContractData",D91,"DTLastTrade",,"T")="",0,RTD("cqg.rtd",,"ContractData",D91,"DTLastTrade",,"T")))</f>
        <v>0</v>
      </c>
      <c r="H91" s="17">
        <f t="shared" si="9"/>
        <v>91</v>
      </c>
      <c r="I91" s="20">
        <f t="shared" si="5"/>
        <v>91</v>
      </c>
      <c r="J91" s="17" t="str">
        <f t="shared" si="6"/>
        <v>P.US.CLEQ1410950</v>
      </c>
      <c r="L91" s="17" t="str">
        <f t="shared" si="7"/>
        <v>P.US.CLEQ1410950</v>
      </c>
      <c r="M91" s="21" t="str">
        <f>RTD("cqg.rtd", ,"ContractData",L91, "DTLastTrade",, "T")</f>
        <v/>
      </c>
    </row>
    <row r="92" spans="1:13" x14ac:dyDescent="0.3">
      <c r="A92" s="17">
        <f>IF(A91=Symbols1!$B$6,$A$1,Sheet3!A91+Symbols1!$B$7)</f>
        <v>11000</v>
      </c>
      <c r="B92" s="17">
        <f>IF(A92=Symbols1!$B$6,1,0)</f>
        <v>1</v>
      </c>
      <c r="C92" s="17" t="str">
        <f t="shared" si="8"/>
        <v>P.US.</v>
      </c>
      <c r="D92" s="17" t="str">
        <f>C92&amp;Symbols1!$B$2&amp;Symbols1!$B$3&amp;Symbols1!$B$4&amp;A92</f>
        <v>P.US.CLEQ1411000</v>
      </c>
      <c r="E92" s="18">
        <f>RANK(F92,$F$1:$F$400,0)+COUNTIF($F$1:F92,F92)-1</f>
        <v>92</v>
      </c>
      <c r="F92" s="19">
        <f>IF(SUM($B$1:B91)&gt;=2,0,IF(RTD("cqg.rtd",,"ContractData",D92,"DTLastTrade",,"T")="",0,RTD("cqg.rtd",,"ContractData",D92,"DTLastTrade",,"T")))</f>
        <v>0</v>
      </c>
      <c r="H92" s="17">
        <f t="shared" si="9"/>
        <v>92</v>
      </c>
      <c r="I92" s="20">
        <f t="shared" si="5"/>
        <v>92</v>
      </c>
      <c r="J92" s="17" t="str">
        <f t="shared" si="6"/>
        <v>P.US.CLEQ1411000</v>
      </c>
      <c r="L92" s="17" t="str">
        <f t="shared" si="7"/>
        <v>P.US.CLEQ1411000</v>
      </c>
      <c r="M92" s="21">
        <f>RTD("cqg.rtd", ,"ContractData",L92, "DTLastTrade",, "T")</f>
        <v>41830.509027777778</v>
      </c>
    </row>
    <row r="93" spans="1:13" x14ac:dyDescent="0.3">
      <c r="A93" s="17">
        <f>IF(A92=Symbols1!$B$6,$A$1,Sheet3!A92+Symbols1!$B$7)</f>
        <v>9900</v>
      </c>
      <c r="B93" s="17">
        <f>IF(A93=Symbols1!$B$6,1,0)</f>
        <v>0</v>
      </c>
      <c r="C93" s="17" t="str">
        <f t="shared" si="8"/>
        <v>P.US.</v>
      </c>
      <c r="D93" s="17" t="str">
        <f>C93&amp;Symbols1!$B$2&amp;Symbols1!$B$3&amp;Symbols1!$B$4&amp;A93</f>
        <v>P.US.CLEQ149900</v>
      </c>
      <c r="E93" s="18">
        <f>RANK(F93,$F$1:$F$400,0)+COUNTIF($F$1:F93,F93)-1</f>
        <v>93</v>
      </c>
      <c r="F93" s="19">
        <f>IF(SUM($B$1:B92)&gt;=2,0,IF(RTD("cqg.rtd",,"ContractData",D93,"DTLastTrade",,"T")="",0,RTD("cqg.rtd",,"ContractData",D93,"DTLastTrade",,"T")))</f>
        <v>0</v>
      </c>
      <c r="H93" s="17">
        <f t="shared" si="9"/>
        <v>93</v>
      </c>
      <c r="I93" s="20">
        <f t="shared" si="5"/>
        <v>93</v>
      </c>
      <c r="J93" s="17" t="str">
        <f t="shared" si="6"/>
        <v>P.US.CLEQ149900</v>
      </c>
      <c r="L93" s="17" t="str">
        <f t="shared" si="7"/>
        <v>P.US.CLEQ149900</v>
      </c>
      <c r="M93" s="21">
        <f>RTD("cqg.rtd", ,"ContractData",L93, "DTLastTrade",, "T")</f>
        <v>41836.388194444444</v>
      </c>
    </row>
    <row r="94" spans="1:13" x14ac:dyDescent="0.3">
      <c r="A94" s="17">
        <f>IF(A93=Symbols1!$B$6,$A$1,Sheet3!A93+Symbols1!$B$7)</f>
        <v>9950</v>
      </c>
      <c r="B94" s="17">
        <f>IF(A94=Symbols1!$B$6,1,0)</f>
        <v>0</v>
      </c>
      <c r="C94" s="17" t="str">
        <f t="shared" si="8"/>
        <v>P.US.</v>
      </c>
      <c r="D94" s="17" t="str">
        <f>C94&amp;Symbols1!$B$2&amp;Symbols1!$B$3&amp;Symbols1!$B$4&amp;A94</f>
        <v>P.US.CLEQ149950</v>
      </c>
      <c r="E94" s="18">
        <f>RANK(F94,$F$1:$F$400,0)+COUNTIF($F$1:F94,F94)-1</f>
        <v>94</v>
      </c>
      <c r="F94" s="19">
        <f>IF(SUM($B$1:B93)&gt;=2,0,IF(RTD("cqg.rtd",,"ContractData",D94,"DTLastTrade",,"T")="",0,RTD("cqg.rtd",,"ContractData",D94,"DTLastTrade",,"T")))</f>
        <v>0</v>
      </c>
      <c r="H94" s="17">
        <f t="shared" si="9"/>
        <v>94</v>
      </c>
      <c r="I94" s="20">
        <f t="shared" si="5"/>
        <v>94</v>
      </c>
      <c r="J94" s="17" t="str">
        <f t="shared" si="6"/>
        <v>P.US.CLEQ149950</v>
      </c>
      <c r="L94" s="17" t="str">
        <f t="shared" si="7"/>
        <v>P.US.CLEQ149950</v>
      </c>
      <c r="M94" s="21">
        <f>RTD("cqg.rtd", ,"ContractData",L94, "DTLastTrade",, "T")</f>
        <v>41836.395833333336</v>
      </c>
    </row>
    <row r="95" spans="1:13" x14ac:dyDescent="0.3">
      <c r="A95" s="17">
        <f>IF(A94=Symbols1!$B$6,$A$1,Sheet3!A94+Symbols1!$B$7)</f>
        <v>10000</v>
      </c>
      <c r="B95" s="17">
        <f>IF(A95=Symbols1!$B$6,1,0)</f>
        <v>0</v>
      </c>
      <c r="C95" s="17" t="str">
        <f t="shared" si="8"/>
        <v>P.US.</v>
      </c>
      <c r="D95" s="17" t="str">
        <f>C95&amp;Symbols1!$B$2&amp;Symbols1!$B$3&amp;Symbols1!$B$4&amp;A95</f>
        <v>P.US.CLEQ1410000</v>
      </c>
      <c r="E95" s="18">
        <f>RANK(F95,$F$1:$F$400,0)+COUNTIF($F$1:F95,F95)-1</f>
        <v>95</v>
      </c>
      <c r="F95" s="19">
        <f>IF(SUM($B$1:B94)&gt;=2,0,IF(RTD("cqg.rtd",,"ContractData",D95,"DTLastTrade",,"T")="",0,RTD("cqg.rtd",,"ContractData",D95,"DTLastTrade",,"T")))</f>
        <v>0</v>
      </c>
      <c r="H95" s="17">
        <f t="shared" si="9"/>
        <v>95</v>
      </c>
      <c r="I95" s="20">
        <f t="shared" si="5"/>
        <v>95</v>
      </c>
      <c r="J95" s="17" t="str">
        <f t="shared" si="6"/>
        <v>P.US.CLEQ1410000</v>
      </c>
      <c r="L95" s="17" t="str">
        <f t="shared" si="7"/>
        <v>P.US.CLEQ1410000</v>
      </c>
      <c r="M95" s="21">
        <f>RTD("cqg.rtd", ,"ContractData",L95, "DTLastTrade",, "T")</f>
        <v>41836.395833333336</v>
      </c>
    </row>
    <row r="96" spans="1:13" x14ac:dyDescent="0.3">
      <c r="A96" s="17">
        <f>IF(A95=Symbols1!$B$6,$A$1,Sheet3!A95+Symbols1!$B$7)</f>
        <v>10050</v>
      </c>
      <c r="B96" s="17">
        <f>IF(A96=Symbols1!$B$6,1,0)</f>
        <v>0</v>
      </c>
      <c r="C96" s="17" t="str">
        <f t="shared" si="8"/>
        <v>P.US.</v>
      </c>
      <c r="D96" s="17" t="str">
        <f>C96&amp;Symbols1!$B$2&amp;Symbols1!$B$3&amp;Symbols1!$B$4&amp;A96</f>
        <v>P.US.CLEQ1410050</v>
      </c>
      <c r="E96" s="18">
        <f>RANK(F96,$F$1:$F$400,0)+COUNTIF($F$1:F96,F96)-1</f>
        <v>96</v>
      </c>
      <c r="F96" s="19">
        <f>IF(SUM($B$1:B95)&gt;=2,0,IF(RTD("cqg.rtd",,"ContractData",D96,"DTLastTrade",,"T")="",0,RTD("cqg.rtd",,"ContractData",D96,"DTLastTrade",,"T")))</f>
        <v>0</v>
      </c>
      <c r="H96" s="17">
        <f t="shared" si="9"/>
        <v>96</v>
      </c>
      <c r="I96" s="20">
        <f t="shared" si="5"/>
        <v>96</v>
      </c>
      <c r="J96" s="17" t="str">
        <f t="shared" si="6"/>
        <v>P.US.CLEQ1410050</v>
      </c>
      <c r="L96" s="17" t="str">
        <f t="shared" si="7"/>
        <v>P.US.CLEQ1410050</v>
      </c>
      <c r="M96" s="21">
        <f>RTD("cqg.rtd", ,"ContractData",L96, "DTLastTrade",, "T")</f>
        <v>41836.395138888889</v>
      </c>
    </row>
    <row r="97" spans="1:13" x14ac:dyDescent="0.3">
      <c r="A97" s="17">
        <f>IF(A96=Symbols1!$B$6,$A$1,Sheet3!A96+Symbols1!$B$7)</f>
        <v>10100</v>
      </c>
      <c r="B97" s="17">
        <f>IF(A97=Symbols1!$B$6,1,0)</f>
        <v>0</v>
      </c>
      <c r="C97" s="17" t="str">
        <f t="shared" si="8"/>
        <v>P.US.</v>
      </c>
      <c r="D97" s="17" t="str">
        <f>C97&amp;Symbols1!$B$2&amp;Symbols1!$B$3&amp;Symbols1!$B$4&amp;A97</f>
        <v>P.US.CLEQ1410100</v>
      </c>
      <c r="E97" s="18">
        <f>RANK(F97,$F$1:$F$400,0)+COUNTIF($F$1:F97,F97)-1</f>
        <v>97</v>
      </c>
      <c r="F97" s="19">
        <f>IF(SUM($B$1:B96)&gt;=2,0,IF(RTD("cqg.rtd",,"ContractData",D97,"DTLastTrade",,"T")="",0,RTD("cqg.rtd",,"ContractData",D97,"DTLastTrade",,"T")))</f>
        <v>0</v>
      </c>
      <c r="H97" s="17">
        <f t="shared" si="9"/>
        <v>97</v>
      </c>
      <c r="I97" s="20">
        <f t="shared" si="5"/>
        <v>97</v>
      </c>
      <c r="J97" s="17" t="str">
        <f t="shared" si="6"/>
        <v>P.US.CLEQ1410100</v>
      </c>
      <c r="L97" s="17" t="str">
        <f t="shared" si="7"/>
        <v>P.US.CLEQ1410100</v>
      </c>
      <c r="M97" s="21">
        <f>RTD("cqg.rtd", ,"ContractData",L97, "DTLastTrade",, "T")</f>
        <v>41836.395833333336</v>
      </c>
    </row>
    <row r="98" spans="1:13" x14ac:dyDescent="0.3">
      <c r="A98" s="17">
        <f>IF(A97=Symbols1!$B$6,$A$1,Sheet3!A97+Symbols1!$B$7)</f>
        <v>10150</v>
      </c>
      <c r="B98" s="17">
        <f>IF(A98=Symbols1!$B$6,1,0)</f>
        <v>0</v>
      </c>
      <c r="C98" s="17" t="str">
        <f t="shared" si="8"/>
        <v>P.US.</v>
      </c>
      <c r="D98" s="17" t="str">
        <f>C98&amp;Symbols1!$B$2&amp;Symbols1!$B$3&amp;Symbols1!$B$4&amp;A98</f>
        <v>P.US.CLEQ1410150</v>
      </c>
      <c r="E98" s="18">
        <f>RANK(F98,$F$1:$F$400,0)+COUNTIF($F$1:F98,F98)-1</f>
        <v>98</v>
      </c>
      <c r="F98" s="19">
        <f>IF(SUM($B$1:B97)&gt;=2,0,IF(RTD("cqg.rtd",,"ContractData",D98,"DTLastTrade",,"T")="",0,RTD("cqg.rtd",,"ContractData",D98,"DTLastTrade",,"T")))</f>
        <v>0</v>
      </c>
      <c r="H98" s="17">
        <f t="shared" si="9"/>
        <v>98</v>
      </c>
      <c r="I98" s="20">
        <f t="shared" si="5"/>
        <v>98</v>
      </c>
      <c r="J98" s="17" t="str">
        <f t="shared" si="6"/>
        <v>P.US.CLEQ1410150</v>
      </c>
      <c r="L98" s="17" t="str">
        <f t="shared" si="7"/>
        <v>P.US.CLEQ1410150</v>
      </c>
      <c r="M98" s="21">
        <f>RTD("cqg.rtd", ,"ContractData",L98, "DTLastTrade",, "T")</f>
        <v>41836.390277777777</v>
      </c>
    </row>
    <row r="99" spans="1:13" x14ac:dyDescent="0.3">
      <c r="A99" s="17">
        <f>IF(A98=Symbols1!$B$6,$A$1,Sheet3!A98+Symbols1!$B$7)</f>
        <v>10200</v>
      </c>
      <c r="B99" s="17">
        <f>IF(A99=Symbols1!$B$6,1,0)</f>
        <v>0</v>
      </c>
      <c r="C99" s="17" t="str">
        <f t="shared" si="8"/>
        <v>P.US.</v>
      </c>
      <c r="D99" s="17" t="str">
        <f>C99&amp;Symbols1!$B$2&amp;Symbols1!$B$3&amp;Symbols1!$B$4&amp;A99</f>
        <v>P.US.CLEQ1410200</v>
      </c>
      <c r="E99" s="18">
        <f>RANK(F99,$F$1:$F$400,0)+COUNTIF($F$1:F99,F99)-1</f>
        <v>99</v>
      </c>
      <c r="F99" s="19">
        <f>IF(SUM($B$1:B98)&gt;=2,0,IF(RTD("cqg.rtd",,"ContractData",D99,"DTLastTrade",,"T")="",0,RTD("cqg.rtd",,"ContractData",D99,"DTLastTrade",,"T")))</f>
        <v>0</v>
      </c>
      <c r="H99" s="17">
        <f t="shared" si="9"/>
        <v>99</v>
      </c>
      <c r="I99" s="20">
        <f t="shared" si="5"/>
        <v>99</v>
      </c>
      <c r="J99" s="17" t="str">
        <f t="shared" si="6"/>
        <v>P.US.CLEQ1410200</v>
      </c>
      <c r="L99" s="17" t="str">
        <f t="shared" si="7"/>
        <v>P.US.CLEQ1410200</v>
      </c>
      <c r="M99" s="21">
        <f>RTD("cqg.rtd", ,"ContractData",L99, "DTLastTrade",, "T")</f>
        <v>41836.395833333336</v>
      </c>
    </row>
    <row r="100" spans="1:13" x14ac:dyDescent="0.3">
      <c r="A100" s="17">
        <f>IF(A99=Symbols1!$B$6,$A$1,Sheet3!A99+Symbols1!$B$7)</f>
        <v>10250</v>
      </c>
      <c r="B100" s="17">
        <f>IF(A100=Symbols1!$B$6,1,0)</f>
        <v>0</v>
      </c>
      <c r="C100" s="17" t="str">
        <f t="shared" si="8"/>
        <v>P.US.</v>
      </c>
      <c r="D100" s="17" t="str">
        <f>C100&amp;Symbols1!$B$2&amp;Symbols1!$B$3&amp;Symbols1!$B$4&amp;A100</f>
        <v>P.US.CLEQ1410250</v>
      </c>
      <c r="E100" s="18">
        <f>RANK(F100,$F$1:$F$400,0)+COUNTIF($F$1:F100,F100)-1</f>
        <v>100</v>
      </c>
      <c r="F100" s="19">
        <f>IF(SUM($B$1:B99)&gt;=2,0,IF(RTD("cqg.rtd",,"ContractData",D100,"DTLastTrade",,"T")="",0,RTD("cqg.rtd",,"ContractData",D100,"DTLastTrade",,"T")))</f>
        <v>0</v>
      </c>
      <c r="H100" s="17">
        <f t="shared" si="9"/>
        <v>100</v>
      </c>
      <c r="I100" s="20">
        <f t="shared" si="5"/>
        <v>100</v>
      </c>
      <c r="J100" s="17" t="str">
        <f t="shared" si="6"/>
        <v>P.US.CLEQ1410250</v>
      </c>
      <c r="L100" s="17" t="str">
        <f t="shared" si="7"/>
        <v>P.US.CLEQ1410250</v>
      </c>
      <c r="M100" s="21">
        <f>RTD("cqg.rtd", ,"ContractData",L100, "DTLastTrade",, "T")</f>
        <v>41836.368055555555</v>
      </c>
    </row>
    <row r="101" spans="1:13" x14ac:dyDescent="0.3">
      <c r="A101" s="17">
        <f>IF(A100=Symbols1!$B$6,$A$1,Sheet3!A100+Symbols1!$B$7)</f>
        <v>10300</v>
      </c>
      <c r="B101" s="17">
        <f>IF(A101=Symbols1!$B$6,1,0)</f>
        <v>0</v>
      </c>
      <c r="C101" s="17" t="str">
        <f t="shared" si="8"/>
        <v>P.US.</v>
      </c>
      <c r="D101" s="17" t="str">
        <f>C101&amp;Symbols1!$B$2&amp;Symbols1!$B$3&amp;Symbols1!$B$4&amp;A101</f>
        <v>P.US.CLEQ1410300</v>
      </c>
      <c r="E101" s="18">
        <f>RANK(F101,$F$1:$F$400,0)+COUNTIF($F$1:F101,F101)-1</f>
        <v>101</v>
      </c>
      <c r="F101" s="19">
        <f>IF(SUM($B$1:B100)&gt;=2,0,IF(RTD("cqg.rtd",,"ContractData",D101,"DTLastTrade",,"T")="",0,RTD("cqg.rtd",,"ContractData",D101,"DTLastTrade",,"T")))</f>
        <v>0</v>
      </c>
      <c r="I101" s="20">
        <f t="shared" si="5"/>
        <v>101</v>
      </c>
      <c r="J101" s="17" t="str">
        <f t="shared" si="6"/>
        <v>P.US.CLEQ1410300</v>
      </c>
    </row>
    <row r="102" spans="1:13" x14ac:dyDescent="0.3">
      <c r="A102" s="17">
        <f>IF(A101=Symbols1!$B$6,$A$1,Sheet3!A101+Symbols1!$B$7)</f>
        <v>10350</v>
      </c>
      <c r="B102" s="17">
        <f>IF(A102=Symbols1!$B$6,1,0)</f>
        <v>0</v>
      </c>
      <c r="C102" s="17" t="str">
        <f t="shared" si="8"/>
        <v>P.US.</v>
      </c>
      <c r="D102" s="17" t="str">
        <f>C102&amp;Symbols1!$B$2&amp;Symbols1!$B$3&amp;Symbols1!$B$4&amp;A102</f>
        <v>P.US.CLEQ1410350</v>
      </c>
      <c r="E102" s="18">
        <f>RANK(F102,$F$1:$F$400,0)+COUNTIF($F$1:F102,F102)-1</f>
        <v>102</v>
      </c>
      <c r="F102" s="19">
        <f>IF(SUM($B$1:B101)&gt;=2,0,IF(RTD("cqg.rtd",,"ContractData",D102,"DTLastTrade",,"T")="",0,RTD("cqg.rtd",,"ContractData",D102,"DTLastTrade",,"T")))</f>
        <v>0</v>
      </c>
      <c r="I102" s="20">
        <f t="shared" si="5"/>
        <v>102</v>
      </c>
      <c r="J102" s="17" t="str">
        <f t="shared" si="6"/>
        <v>P.US.CLEQ1410350</v>
      </c>
    </row>
    <row r="103" spans="1:13" x14ac:dyDescent="0.3">
      <c r="A103" s="17">
        <f>IF(A102=Symbols1!$B$6,$A$1,Sheet3!A102+Symbols1!$B$7)</f>
        <v>10400</v>
      </c>
      <c r="B103" s="17">
        <f>IF(A103=Symbols1!$B$6,1,0)</f>
        <v>0</v>
      </c>
      <c r="C103" s="17" t="str">
        <f t="shared" si="8"/>
        <v>P.US.</v>
      </c>
      <c r="D103" s="17" t="str">
        <f>C103&amp;Symbols1!$B$2&amp;Symbols1!$B$3&amp;Symbols1!$B$4&amp;A103</f>
        <v>P.US.CLEQ1410400</v>
      </c>
      <c r="E103" s="18">
        <f>RANK(F103,$F$1:$F$400,0)+COUNTIF($F$1:F103,F103)-1</f>
        <v>103</v>
      </c>
      <c r="F103" s="19">
        <f>IF(SUM($B$1:B102)&gt;=2,0,IF(RTD("cqg.rtd",,"ContractData",D103,"DTLastTrade",,"T")="",0,RTD("cqg.rtd",,"ContractData",D103,"DTLastTrade",,"T")))</f>
        <v>0</v>
      </c>
      <c r="I103" s="20">
        <f t="shared" si="5"/>
        <v>103</v>
      </c>
      <c r="J103" s="17" t="str">
        <f t="shared" si="6"/>
        <v>P.US.CLEQ1410400</v>
      </c>
    </row>
    <row r="104" spans="1:13" x14ac:dyDescent="0.3">
      <c r="A104" s="17">
        <f>IF(A103=Symbols1!$B$6,$A$1,Sheet3!A103+Symbols1!$B$7)</f>
        <v>10450</v>
      </c>
      <c r="B104" s="17">
        <f>IF(A104=Symbols1!$B$6,1,0)</f>
        <v>0</v>
      </c>
      <c r="C104" s="17" t="str">
        <f t="shared" si="8"/>
        <v>P.US.</v>
      </c>
      <c r="D104" s="17" t="str">
        <f>C104&amp;Symbols1!$B$2&amp;Symbols1!$B$3&amp;Symbols1!$B$4&amp;A104</f>
        <v>P.US.CLEQ1410450</v>
      </c>
      <c r="E104" s="18">
        <f>RANK(F104,$F$1:$F$400,0)+COUNTIF($F$1:F104,F104)-1</f>
        <v>104</v>
      </c>
      <c r="F104" s="19">
        <f>IF(SUM($B$1:B103)&gt;=2,0,IF(RTD("cqg.rtd",,"ContractData",D104,"DTLastTrade",,"T")="",0,RTD("cqg.rtd",,"ContractData",D104,"DTLastTrade",,"T")))</f>
        <v>0</v>
      </c>
      <c r="I104" s="20">
        <f t="shared" si="5"/>
        <v>104</v>
      </c>
      <c r="J104" s="17" t="str">
        <f t="shared" si="6"/>
        <v>P.US.CLEQ1410450</v>
      </c>
    </row>
    <row r="105" spans="1:13" x14ac:dyDescent="0.3">
      <c r="A105" s="17">
        <f>IF(A104=Symbols1!$B$6,$A$1,Sheet3!A104+Symbols1!$B$7)</f>
        <v>10500</v>
      </c>
      <c r="B105" s="17">
        <f>IF(A105=Symbols1!$B$6,1,0)</f>
        <v>0</v>
      </c>
      <c r="C105" s="17" t="str">
        <f t="shared" si="8"/>
        <v>P.US.</v>
      </c>
      <c r="D105" s="17" t="str">
        <f>C105&amp;Symbols1!$B$2&amp;Symbols1!$B$3&amp;Symbols1!$B$4&amp;A105</f>
        <v>P.US.CLEQ1410500</v>
      </c>
      <c r="E105" s="18">
        <f>RANK(F105,$F$1:$F$400,0)+COUNTIF($F$1:F105,F105)-1</f>
        <v>105</v>
      </c>
      <c r="F105" s="19">
        <f>IF(SUM($B$1:B104)&gt;=2,0,IF(RTD("cqg.rtd",,"ContractData",D105,"DTLastTrade",,"T")="",0,RTD("cqg.rtd",,"ContractData",D105,"DTLastTrade",,"T")))</f>
        <v>0</v>
      </c>
      <c r="I105" s="20">
        <f t="shared" si="5"/>
        <v>105</v>
      </c>
      <c r="J105" s="17" t="str">
        <f t="shared" si="6"/>
        <v>P.US.CLEQ1410500</v>
      </c>
    </row>
    <row r="106" spans="1:13" x14ac:dyDescent="0.3">
      <c r="A106" s="17">
        <f>IF(A105=Symbols1!$B$6,$A$1,Sheet3!A105+Symbols1!$B$7)</f>
        <v>10550</v>
      </c>
      <c r="B106" s="17">
        <f>IF(A106=Symbols1!$B$6,1,0)</f>
        <v>0</v>
      </c>
      <c r="C106" s="17" t="str">
        <f t="shared" si="8"/>
        <v>P.US.</v>
      </c>
      <c r="D106" s="17" t="str">
        <f>C106&amp;Symbols1!$B$2&amp;Symbols1!$B$3&amp;Symbols1!$B$4&amp;A106</f>
        <v>P.US.CLEQ1410550</v>
      </c>
      <c r="E106" s="18">
        <f>RANK(F106,$F$1:$F$400,0)+COUNTIF($F$1:F106,F106)-1</f>
        <v>106</v>
      </c>
      <c r="F106" s="19">
        <f>IF(SUM($B$1:B105)&gt;=2,0,IF(RTD("cqg.rtd",,"ContractData",D106,"DTLastTrade",,"T")="",0,RTD("cqg.rtd",,"ContractData",D106,"DTLastTrade",,"T")))</f>
        <v>0</v>
      </c>
      <c r="I106" s="20">
        <f t="shared" si="5"/>
        <v>106</v>
      </c>
      <c r="J106" s="17" t="str">
        <f t="shared" si="6"/>
        <v>P.US.CLEQ1410550</v>
      </c>
    </row>
    <row r="107" spans="1:13" x14ac:dyDescent="0.3">
      <c r="A107" s="17">
        <f>IF(A106=Symbols1!$B$6,$A$1,Sheet3!A106+Symbols1!$B$7)</f>
        <v>10600</v>
      </c>
      <c r="B107" s="17">
        <f>IF(A107=Symbols1!$B$6,1,0)</f>
        <v>0</v>
      </c>
      <c r="C107" s="17" t="str">
        <f t="shared" si="8"/>
        <v>P.US.</v>
      </c>
      <c r="D107" s="17" t="str">
        <f>C107&amp;Symbols1!$B$2&amp;Symbols1!$B$3&amp;Symbols1!$B$4&amp;A107</f>
        <v>P.US.CLEQ1410600</v>
      </c>
      <c r="E107" s="18">
        <f>RANK(F107,$F$1:$F$400,0)+COUNTIF($F$1:F107,F107)-1</f>
        <v>107</v>
      </c>
      <c r="F107" s="19">
        <f>IF(SUM($B$1:B106)&gt;=2,0,IF(RTD("cqg.rtd",,"ContractData",D107,"DTLastTrade",,"T")="",0,RTD("cqg.rtd",,"ContractData",D107,"DTLastTrade",,"T")))</f>
        <v>0</v>
      </c>
      <c r="I107" s="20">
        <f t="shared" si="5"/>
        <v>107</v>
      </c>
      <c r="J107" s="17" t="str">
        <f t="shared" si="6"/>
        <v>P.US.CLEQ1410600</v>
      </c>
    </row>
    <row r="108" spans="1:13" x14ac:dyDescent="0.3">
      <c r="A108" s="17">
        <f>IF(A107=Symbols1!$B$6,$A$1,Sheet3!A107+Symbols1!$B$7)</f>
        <v>10650</v>
      </c>
      <c r="B108" s="17">
        <f>IF(A108=Symbols1!$B$6,1,0)</f>
        <v>0</v>
      </c>
      <c r="C108" s="17" t="str">
        <f t="shared" si="8"/>
        <v>P.US.</v>
      </c>
      <c r="D108" s="17" t="str">
        <f>C108&amp;Symbols1!$B$2&amp;Symbols1!$B$3&amp;Symbols1!$B$4&amp;A108</f>
        <v>P.US.CLEQ1410650</v>
      </c>
      <c r="E108" s="18">
        <f>RANK(F108,$F$1:$F$400,0)+COUNTIF($F$1:F108,F108)-1</f>
        <v>108</v>
      </c>
      <c r="F108" s="19">
        <f>IF(SUM($B$1:B107)&gt;=2,0,IF(RTD("cqg.rtd",,"ContractData",D108,"DTLastTrade",,"T")="",0,RTD("cqg.rtd",,"ContractData",D108,"DTLastTrade",,"T")))</f>
        <v>0</v>
      </c>
      <c r="I108" s="20">
        <f t="shared" si="5"/>
        <v>108</v>
      </c>
      <c r="J108" s="17" t="str">
        <f t="shared" si="6"/>
        <v>P.US.CLEQ1410650</v>
      </c>
    </row>
    <row r="109" spans="1:13" x14ac:dyDescent="0.3">
      <c r="A109" s="17">
        <f>IF(A108=Symbols1!$B$6,$A$1,Sheet3!A108+Symbols1!$B$7)</f>
        <v>10700</v>
      </c>
      <c r="B109" s="17">
        <f>IF(A109=Symbols1!$B$6,1,0)</f>
        <v>0</v>
      </c>
      <c r="C109" s="17" t="str">
        <f t="shared" si="8"/>
        <v>P.US.</v>
      </c>
      <c r="D109" s="17" t="str">
        <f>C109&amp;Symbols1!$B$2&amp;Symbols1!$B$3&amp;Symbols1!$B$4&amp;A109</f>
        <v>P.US.CLEQ1410700</v>
      </c>
      <c r="E109" s="18">
        <f>RANK(F109,$F$1:$F$400,0)+COUNTIF($F$1:F109,F109)-1</f>
        <v>109</v>
      </c>
      <c r="F109" s="19">
        <f>IF(SUM($B$1:B108)&gt;=2,0,IF(RTD("cqg.rtd",,"ContractData",D109,"DTLastTrade",,"T")="",0,RTD("cqg.rtd",,"ContractData",D109,"DTLastTrade",,"T")))</f>
        <v>0</v>
      </c>
      <c r="I109" s="20">
        <f t="shared" si="5"/>
        <v>109</v>
      </c>
      <c r="J109" s="17" t="str">
        <f t="shared" si="6"/>
        <v>P.US.CLEQ1410700</v>
      </c>
    </row>
    <row r="110" spans="1:13" x14ac:dyDescent="0.3">
      <c r="A110" s="17">
        <f>IF(A109=Symbols1!$B$6,$A$1,Sheet3!A109+Symbols1!$B$7)</f>
        <v>10750</v>
      </c>
      <c r="B110" s="17">
        <f>IF(A110=Symbols1!$B$6,1,0)</f>
        <v>0</v>
      </c>
      <c r="C110" s="17" t="str">
        <f t="shared" si="8"/>
        <v>P.US.</v>
      </c>
      <c r="D110" s="17" t="str">
        <f>C110&amp;Symbols1!$B$2&amp;Symbols1!$B$3&amp;Symbols1!$B$4&amp;A110</f>
        <v>P.US.CLEQ1410750</v>
      </c>
      <c r="E110" s="18">
        <f>RANK(F110,$F$1:$F$400,0)+COUNTIF($F$1:F110,F110)-1</f>
        <v>110</v>
      </c>
      <c r="F110" s="19">
        <f>IF(SUM($B$1:B109)&gt;=2,0,IF(RTD("cqg.rtd",,"ContractData",D110,"DTLastTrade",,"T")="",0,RTD("cqg.rtd",,"ContractData",D110,"DTLastTrade",,"T")))</f>
        <v>0</v>
      </c>
      <c r="I110" s="20">
        <f t="shared" si="5"/>
        <v>110</v>
      </c>
      <c r="J110" s="17" t="str">
        <f t="shared" si="6"/>
        <v>P.US.CLEQ1410750</v>
      </c>
    </row>
    <row r="111" spans="1:13" x14ac:dyDescent="0.3">
      <c r="A111" s="17">
        <f>IF(A110=Symbols1!$B$6,$A$1,Sheet3!A110+Symbols1!$B$7)</f>
        <v>10800</v>
      </c>
      <c r="B111" s="17">
        <f>IF(A111=Symbols1!$B$6,1,0)</f>
        <v>0</v>
      </c>
      <c r="C111" s="17" t="str">
        <f t="shared" si="8"/>
        <v>P.US.</v>
      </c>
      <c r="D111" s="17" t="str">
        <f>C111&amp;Symbols1!$B$2&amp;Symbols1!$B$3&amp;Symbols1!$B$4&amp;A111</f>
        <v>P.US.CLEQ1410800</v>
      </c>
      <c r="E111" s="18">
        <f>RANK(F111,$F$1:$F$400,0)+COUNTIF($F$1:F111,F111)-1</f>
        <v>111</v>
      </c>
      <c r="F111" s="19">
        <f>IF(SUM($B$1:B110)&gt;=2,0,IF(RTD("cqg.rtd",,"ContractData",D111,"DTLastTrade",,"T")="",0,RTD("cqg.rtd",,"ContractData",D111,"DTLastTrade",,"T")))</f>
        <v>0</v>
      </c>
      <c r="I111" s="20">
        <f t="shared" si="5"/>
        <v>111</v>
      </c>
      <c r="J111" s="17" t="str">
        <f t="shared" si="6"/>
        <v>P.US.CLEQ1410800</v>
      </c>
    </row>
    <row r="112" spans="1:13" x14ac:dyDescent="0.3">
      <c r="A112" s="17">
        <f>IF(A111=Symbols1!$B$6,$A$1,Sheet3!A111+Symbols1!$B$7)</f>
        <v>10850</v>
      </c>
      <c r="B112" s="17">
        <f>IF(A112=Symbols1!$B$6,1,0)</f>
        <v>0</v>
      </c>
      <c r="C112" s="17" t="str">
        <f t="shared" si="8"/>
        <v>P.US.</v>
      </c>
      <c r="D112" s="17" t="str">
        <f>C112&amp;Symbols1!$B$2&amp;Symbols1!$B$3&amp;Symbols1!$B$4&amp;A112</f>
        <v>P.US.CLEQ1410850</v>
      </c>
      <c r="E112" s="18">
        <f>RANK(F112,$F$1:$F$400,0)+COUNTIF($F$1:F112,F112)-1</f>
        <v>112</v>
      </c>
      <c r="F112" s="19">
        <f>IF(SUM($B$1:B111)&gt;=2,0,IF(RTD("cqg.rtd",,"ContractData",D112,"DTLastTrade",,"T")="",0,RTD("cqg.rtd",,"ContractData",D112,"DTLastTrade",,"T")))</f>
        <v>0</v>
      </c>
      <c r="I112" s="20">
        <f t="shared" si="5"/>
        <v>112</v>
      </c>
      <c r="J112" s="17" t="str">
        <f t="shared" si="6"/>
        <v>P.US.CLEQ1410850</v>
      </c>
    </row>
    <row r="113" spans="1:10" x14ac:dyDescent="0.3">
      <c r="A113" s="17">
        <f>IF(A112=Symbols1!$B$6,$A$1,Sheet3!A112+Symbols1!$B$7)</f>
        <v>10900</v>
      </c>
      <c r="B113" s="17">
        <f>IF(A113=Symbols1!$B$6,1,0)</f>
        <v>0</v>
      </c>
      <c r="C113" s="17" t="str">
        <f t="shared" si="8"/>
        <v>P.US.</v>
      </c>
      <c r="D113" s="17" t="str">
        <f>C113&amp;Symbols1!$B$2&amp;Symbols1!$B$3&amp;Symbols1!$B$4&amp;A113</f>
        <v>P.US.CLEQ1410900</v>
      </c>
      <c r="E113" s="18">
        <f>RANK(F113,$F$1:$F$400,0)+COUNTIF($F$1:F113,F113)-1</f>
        <v>113</v>
      </c>
      <c r="F113" s="19">
        <f>IF(SUM($B$1:B112)&gt;=2,0,IF(RTD("cqg.rtd",,"ContractData",D113,"DTLastTrade",,"T")="",0,RTD("cqg.rtd",,"ContractData",D113,"DTLastTrade",,"T")))</f>
        <v>0</v>
      </c>
      <c r="I113" s="20">
        <f t="shared" si="5"/>
        <v>113</v>
      </c>
      <c r="J113" s="17" t="str">
        <f t="shared" si="6"/>
        <v>P.US.CLEQ1410900</v>
      </c>
    </row>
    <row r="114" spans="1:10" x14ac:dyDescent="0.3">
      <c r="A114" s="17">
        <f>IF(A113=Symbols1!$B$6,$A$1,Sheet3!A113+Symbols1!$B$7)</f>
        <v>10950</v>
      </c>
      <c r="B114" s="17">
        <f>IF(A114=Symbols1!$B$6,1,0)</f>
        <v>0</v>
      </c>
      <c r="C114" s="17" t="str">
        <f t="shared" si="8"/>
        <v>P.US.</v>
      </c>
      <c r="D114" s="17" t="str">
        <f>C114&amp;Symbols1!$B$2&amp;Symbols1!$B$3&amp;Symbols1!$B$4&amp;A114</f>
        <v>P.US.CLEQ1410950</v>
      </c>
      <c r="E114" s="18">
        <f>RANK(F114,$F$1:$F$400,0)+COUNTIF($F$1:F114,F114)-1</f>
        <v>114</v>
      </c>
      <c r="F114" s="19">
        <f>IF(SUM($B$1:B113)&gt;=2,0,IF(RTD("cqg.rtd",,"ContractData",D114,"DTLastTrade",,"T")="",0,RTD("cqg.rtd",,"ContractData",D114,"DTLastTrade",,"T")))</f>
        <v>0</v>
      </c>
      <c r="I114" s="20">
        <f t="shared" si="5"/>
        <v>114</v>
      </c>
      <c r="J114" s="17" t="str">
        <f t="shared" si="6"/>
        <v>P.US.CLEQ1410950</v>
      </c>
    </row>
    <row r="115" spans="1:10" x14ac:dyDescent="0.3">
      <c r="A115" s="17">
        <f>IF(A114=Symbols1!$B$6,$A$1,Sheet3!A114+Symbols1!$B$7)</f>
        <v>11000</v>
      </c>
      <c r="B115" s="17">
        <f>IF(A115=Symbols1!$B$6,1,0)</f>
        <v>1</v>
      </c>
      <c r="C115" s="17" t="str">
        <f t="shared" si="8"/>
        <v>P.US.</v>
      </c>
      <c r="D115" s="17" t="str">
        <f>C115&amp;Symbols1!$B$2&amp;Symbols1!$B$3&amp;Symbols1!$B$4&amp;A115</f>
        <v>P.US.CLEQ1411000</v>
      </c>
      <c r="E115" s="18">
        <f>RANK(F115,$F$1:$F$400,0)+COUNTIF($F$1:F115,F115)-1</f>
        <v>115</v>
      </c>
      <c r="F115" s="19">
        <f>IF(SUM($B$1:B114)&gt;=2,0,IF(RTD("cqg.rtd",,"ContractData",D115,"DTLastTrade",,"T")="",0,RTD("cqg.rtd",,"ContractData",D115,"DTLastTrade",,"T")))</f>
        <v>0</v>
      </c>
      <c r="I115" s="20">
        <f t="shared" si="5"/>
        <v>115</v>
      </c>
      <c r="J115" s="17" t="str">
        <f t="shared" si="6"/>
        <v>P.US.CLEQ1411000</v>
      </c>
    </row>
    <row r="116" spans="1:10" x14ac:dyDescent="0.3">
      <c r="A116" s="17">
        <f>IF(A115=Symbols1!$B$6,$A$1,Sheet3!A115+Symbols1!$B$7)</f>
        <v>9900</v>
      </c>
      <c r="B116" s="17">
        <f>IF(A116=Symbols1!$B$6,1,0)</f>
        <v>0</v>
      </c>
      <c r="C116" s="17" t="str">
        <f t="shared" si="8"/>
        <v>P.US.</v>
      </c>
      <c r="D116" s="17" t="str">
        <f>C116&amp;Symbols1!$B$2&amp;Symbols1!$B$3&amp;Symbols1!$B$4&amp;A116</f>
        <v>P.US.CLEQ149900</v>
      </c>
      <c r="E116" s="18">
        <f>RANK(F116,$F$1:$F$400,0)+COUNTIF($F$1:F116,F116)-1</f>
        <v>116</v>
      </c>
      <c r="F116" s="19">
        <f>IF(SUM($B$1:B115)&gt;=2,0,IF(RTD("cqg.rtd",,"ContractData",D116,"DTLastTrade",,"T")="",0,RTD("cqg.rtd",,"ContractData",D116,"DTLastTrade",,"T")))</f>
        <v>0</v>
      </c>
      <c r="I116" s="20">
        <f t="shared" si="5"/>
        <v>116</v>
      </c>
      <c r="J116" s="17" t="str">
        <f t="shared" si="6"/>
        <v>P.US.CLEQ149900</v>
      </c>
    </row>
    <row r="117" spans="1:10" x14ac:dyDescent="0.3">
      <c r="A117" s="17">
        <f>IF(A116=Symbols1!$B$6,$A$1,Sheet3!A116+Symbols1!$B$7)</f>
        <v>9950</v>
      </c>
      <c r="B117" s="17">
        <f>IF(A117=Symbols1!$B$6,1,0)</f>
        <v>0</v>
      </c>
      <c r="C117" s="17" t="str">
        <f t="shared" si="8"/>
        <v>P.US.</v>
      </c>
      <c r="D117" s="17" t="str">
        <f>C117&amp;Symbols1!$B$2&amp;Symbols1!$B$3&amp;Symbols1!$B$4&amp;A117</f>
        <v>P.US.CLEQ149950</v>
      </c>
      <c r="E117" s="18">
        <f>RANK(F117,$F$1:$F$400,0)+COUNTIF($F$1:F117,F117)-1</f>
        <v>117</v>
      </c>
      <c r="F117" s="19">
        <f>IF(SUM($B$1:B116)&gt;=2,0,IF(RTD("cqg.rtd",,"ContractData",D117,"DTLastTrade",,"T")="",0,RTD("cqg.rtd",,"ContractData",D117,"DTLastTrade",,"T")))</f>
        <v>0</v>
      </c>
      <c r="I117" s="20">
        <f t="shared" si="5"/>
        <v>117</v>
      </c>
      <c r="J117" s="17" t="str">
        <f t="shared" si="6"/>
        <v>P.US.CLEQ149950</v>
      </c>
    </row>
    <row r="118" spans="1:10" x14ac:dyDescent="0.3">
      <c r="A118" s="17">
        <f>IF(A117=Symbols1!$B$6,$A$1,Sheet3!A117+Symbols1!$B$7)</f>
        <v>10000</v>
      </c>
      <c r="B118" s="17">
        <f>IF(A118=Symbols1!$B$6,1,0)</f>
        <v>0</v>
      </c>
      <c r="C118" s="17" t="str">
        <f t="shared" si="8"/>
        <v>P.US.</v>
      </c>
      <c r="D118" s="17" t="str">
        <f>C118&amp;Symbols1!$B$2&amp;Symbols1!$B$3&amp;Symbols1!$B$4&amp;A118</f>
        <v>P.US.CLEQ1410000</v>
      </c>
      <c r="E118" s="18">
        <f>RANK(F118,$F$1:$F$400,0)+COUNTIF($F$1:F118,F118)-1</f>
        <v>118</v>
      </c>
      <c r="F118" s="19">
        <f>IF(SUM($B$1:B117)&gt;=2,0,IF(RTD("cqg.rtd",,"ContractData",D118,"DTLastTrade",,"T")="",0,RTD("cqg.rtd",,"ContractData",D118,"DTLastTrade",,"T")))</f>
        <v>0</v>
      </c>
      <c r="I118" s="20">
        <f t="shared" si="5"/>
        <v>118</v>
      </c>
      <c r="J118" s="17" t="str">
        <f t="shared" si="6"/>
        <v>P.US.CLEQ1410000</v>
      </c>
    </row>
    <row r="119" spans="1:10" x14ac:dyDescent="0.3">
      <c r="A119" s="17">
        <f>IF(A118=Symbols1!$B$6,$A$1,Sheet3!A118+Symbols1!$B$7)</f>
        <v>10050</v>
      </c>
      <c r="B119" s="17">
        <f>IF(A119=Symbols1!$B$6,1,0)</f>
        <v>0</v>
      </c>
      <c r="C119" s="17" t="str">
        <f t="shared" si="8"/>
        <v>P.US.</v>
      </c>
      <c r="D119" s="17" t="str">
        <f>C119&amp;Symbols1!$B$2&amp;Symbols1!$B$3&amp;Symbols1!$B$4&amp;A119</f>
        <v>P.US.CLEQ1410050</v>
      </c>
      <c r="E119" s="18">
        <f>RANK(F119,$F$1:$F$400,0)+COUNTIF($F$1:F119,F119)-1</f>
        <v>119</v>
      </c>
      <c r="F119" s="19">
        <f>IF(SUM($B$1:B118)&gt;=2,0,IF(RTD("cqg.rtd",,"ContractData",D119,"DTLastTrade",,"T")="",0,RTD("cqg.rtd",,"ContractData",D119,"DTLastTrade",,"T")))</f>
        <v>0</v>
      </c>
      <c r="I119" s="20">
        <f t="shared" si="5"/>
        <v>119</v>
      </c>
      <c r="J119" s="17" t="str">
        <f t="shared" si="6"/>
        <v>P.US.CLEQ1410050</v>
      </c>
    </row>
    <row r="120" spans="1:10" x14ac:dyDescent="0.3">
      <c r="A120" s="17">
        <f>IF(A119=Symbols1!$B$6,$A$1,Sheet3!A119+Symbols1!$B$7)</f>
        <v>10100</v>
      </c>
      <c r="B120" s="17">
        <f>IF(A120=Symbols1!$B$6,1,0)</f>
        <v>0</v>
      </c>
      <c r="C120" s="17" t="str">
        <f t="shared" si="8"/>
        <v>P.US.</v>
      </c>
      <c r="D120" s="17" t="str">
        <f>C120&amp;Symbols1!$B$2&amp;Symbols1!$B$3&amp;Symbols1!$B$4&amp;A120</f>
        <v>P.US.CLEQ1410100</v>
      </c>
      <c r="E120" s="18">
        <f>RANK(F120,$F$1:$F$400,0)+COUNTIF($F$1:F120,F120)-1</f>
        <v>120</v>
      </c>
      <c r="F120" s="19">
        <f>IF(SUM($B$1:B119)&gt;=2,0,IF(RTD("cqg.rtd",,"ContractData",D120,"DTLastTrade",,"T")="",0,RTD("cqg.rtd",,"ContractData",D120,"DTLastTrade",,"T")))</f>
        <v>0</v>
      </c>
      <c r="I120" s="20">
        <f t="shared" si="5"/>
        <v>120</v>
      </c>
      <c r="J120" s="17" t="str">
        <f t="shared" si="6"/>
        <v>P.US.CLEQ1410100</v>
      </c>
    </row>
    <row r="121" spans="1:10" x14ac:dyDescent="0.3">
      <c r="A121" s="17">
        <f>IF(A120=Symbols1!$B$6,$A$1,Sheet3!A120+Symbols1!$B$7)</f>
        <v>10150</v>
      </c>
      <c r="B121" s="17">
        <f>IF(A121=Symbols1!$B$6,1,0)</f>
        <v>0</v>
      </c>
      <c r="C121" s="17" t="str">
        <f t="shared" si="8"/>
        <v>P.US.</v>
      </c>
      <c r="D121" s="17" t="str">
        <f>C121&amp;Symbols1!$B$2&amp;Symbols1!$B$3&amp;Symbols1!$B$4&amp;A121</f>
        <v>P.US.CLEQ1410150</v>
      </c>
      <c r="E121" s="18">
        <f>RANK(F121,$F$1:$F$400,0)+COUNTIF($F$1:F121,F121)-1</f>
        <v>121</v>
      </c>
      <c r="F121" s="19">
        <f>IF(SUM($B$1:B120)&gt;=2,0,IF(RTD("cqg.rtd",,"ContractData",D121,"DTLastTrade",,"T")="",0,RTD("cqg.rtd",,"ContractData",D121,"DTLastTrade",,"T")))</f>
        <v>0</v>
      </c>
      <c r="I121" s="20">
        <f t="shared" si="5"/>
        <v>121</v>
      </c>
      <c r="J121" s="17" t="str">
        <f t="shared" si="6"/>
        <v>P.US.CLEQ1410150</v>
      </c>
    </row>
    <row r="122" spans="1:10" x14ac:dyDescent="0.3">
      <c r="A122" s="17">
        <f>IF(A121=Symbols1!$B$6,$A$1,Sheet3!A121+Symbols1!$B$7)</f>
        <v>10200</v>
      </c>
      <c r="B122" s="17">
        <f>IF(A122=Symbols1!$B$6,1,0)</f>
        <v>0</v>
      </c>
      <c r="C122" s="17" t="str">
        <f t="shared" si="8"/>
        <v>P.US.</v>
      </c>
      <c r="D122" s="17" t="str">
        <f>C122&amp;Symbols1!$B$2&amp;Symbols1!$B$3&amp;Symbols1!$B$4&amp;A122</f>
        <v>P.US.CLEQ1410200</v>
      </c>
      <c r="E122" s="18">
        <f>RANK(F122,$F$1:$F$400,0)+COUNTIF($F$1:F122,F122)-1</f>
        <v>122</v>
      </c>
      <c r="F122" s="19">
        <f>IF(SUM($B$1:B121)&gt;=2,0,IF(RTD("cqg.rtd",,"ContractData",D122,"DTLastTrade",,"T")="",0,RTD("cqg.rtd",,"ContractData",D122,"DTLastTrade",,"T")))</f>
        <v>0</v>
      </c>
      <c r="I122" s="20">
        <f t="shared" si="5"/>
        <v>122</v>
      </c>
      <c r="J122" s="17" t="str">
        <f t="shared" si="6"/>
        <v>P.US.CLEQ1410200</v>
      </c>
    </row>
    <row r="123" spans="1:10" x14ac:dyDescent="0.3">
      <c r="A123" s="17">
        <f>IF(A122=Symbols1!$B$6,$A$1,Sheet3!A122+Symbols1!$B$7)</f>
        <v>10250</v>
      </c>
      <c r="B123" s="17">
        <f>IF(A123=Symbols1!$B$6,1,0)</f>
        <v>0</v>
      </c>
      <c r="C123" s="17" t="str">
        <f t="shared" si="8"/>
        <v>P.US.</v>
      </c>
      <c r="D123" s="17" t="str">
        <f>C123&amp;Symbols1!$B$2&amp;Symbols1!$B$3&amp;Symbols1!$B$4&amp;A123</f>
        <v>P.US.CLEQ1410250</v>
      </c>
      <c r="E123" s="18">
        <f>RANK(F123,$F$1:$F$400,0)+COUNTIF($F$1:F123,F123)-1</f>
        <v>123</v>
      </c>
      <c r="F123" s="19">
        <f>IF(SUM($B$1:B122)&gt;=2,0,IF(RTD("cqg.rtd",,"ContractData",D123,"DTLastTrade",,"T")="",0,RTD("cqg.rtd",,"ContractData",D123,"DTLastTrade",,"T")))</f>
        <v>0</v>
      </c>
      <c r="I123" s="20">
        <f t="shared" si="5"/>
        <v>123</v>
      </c>
      <c r="J123" s="17" t="str">
        <f t="shared" si="6"/>
        <v>P.US.CLEQ1410250</v>
      </c>
    </row>
    <row r="124" spans="1:10" x14ac:dyDescent="0.3">
      <c r="A124" s="17">
        <f>IF(A123=Symbols1!$B$6,$A$1,Sheet3!A123+Symbols1!$B$7)</f>
        <v>10300</v>
      </c>
      <c r="B124" s="17">
        <f>IF(A124=Symbols1!$B$6,1,0)</f>
        <v>0</v>
      </c>
      <c r="C124" s="17" t="str">
        <f t="shared" si="8"/>
        <v>P.US.</v>
      </c>
      <c r="D124" s="17" t="str">
        <f>C124&amp;Symbols1!$B$2&amp;Symbols1!$B$3&amp;Symbols1!$B$4&amp;A124</f>
        <v>P.US.CLEQ1410300</v>
      </c>
      <c r="E124" s="18">
        <f>RANK(F124,$F$1:$F$400,0)+COUNTIF($F$1:F124,F124)-1</f>
        <v>124</v>
      </c>
      <c r="F124" s="19">
        <f>IF(SUM($B$1:B123)&gt;=2,0,IF(RTD("cqg.rtd",,"ContractData",D124,"DTLastTrade",,"T")="",0,RTD("cqg.rtd",,"ContractData",D124,"DTLastTrade",,"T")))</f>
        <v>0</v>
      </c>
      <c r="I124" s="20">
        <f t="shared" si="5"/>
        <v>124</v>
      </c>
      <c r="J124" s="17" t="str">
        <f t="shared" si="6"/>
        <v>P.US.CLEQ1410300</v>
      </c>
    </row>
    <row r="125" spans="1:10" x14ac:dyDescent="0.3">
      <c r="A125" s="17">
        <f>IF(A124=Symbols1!$B$6,$A$1,Sheet3!A124+Symbols1!$B$7)</f>
        <v>10350</v>
      </c>
      <c r="B125" s="17">
        <f>IF(A125=Symbols1!$B$6,1,0)</f>
        <v>0</v>
      </c>
      <c r="C125" s="17" t="str">
        <f t="shared" si="8"/>
        <v>P.US.</v>
      </c>
      <c r="D125" s="17" t="str">
        <f>C125&amp;Symbols1!$B$2&amp;Symbols1!$B$3&amp;Symbols1!$B$4&amp;A125</f>
        <v>P.US.CLEQ1410350</v>
      </c>
      <c r="E125" s="18">
        <f>RANK(F125,$F$1:$F$400,0)+COUNTIF($F$1:F125,F125)-1</f>
        <v>125</v>
      </c>
      <c r="F125" s="19">
        <f>IF(SUM($B$1:B124)&gt;=2,0,IF(RTD("cqg.rtd",,"ContractData",D125,"DTLastTrade",,"T")="",0,RTD("cqg.rtd",,"ContractData",D125,"DTLastTrade",,"T")))</f>
        <v>0</v>
      </c>
      <c r="I125" s="20">
        <f t="shared" si="5"/>
        <v>125</v>
      </c>
      <c r="J125" s="17" t="str">
        <f t="shared" si="6"/>
        <v>P.US.CLEQ1410350</v>
      </c>
    </row>
    <row r="126" spans="1:10" x14ac:dyDescent="0.3">
      <c r="A126" s="17">
        <f>IF(A125=Symbols1!$B$6,$A$1,Sheet3!A125+Symbols1!$B$7)</f>
        <v>10400</v>
      </c>
      <c r="B126" s="17">
        <f>IF(A126=Symbols1!$B$6,1,0)</f>
        <v>0</v>
      </c>
      <c r="C126" s="17" t="str">
        <f t="shared" si="8"/>
        <v>P.US.</v>
      </c>
      <c r="D126" s="17" t="str">
        <f>C126&amp;Symbols1!$B$2&amp;Symbols1!$B$3&amp;Symbols1!$B$4&amp;A126</f>
        <v>P.US.CLEQ1410400</v>
      </c>
      <c r="E126" s="18">
        <f>RANK(F126,$F$1:$F$400,0)+COUNTIF($F$1:F126,F126)-1</f>
        <v>126</v>
      </c>
      <c r="F126" s="19">
        <f>IF(SUM($B$1:B125)&gt;=2,0,IF(RTD("cqg.rtd",,"ContractData",D126,"DTLastTrade",,"T")="",0,RTD("cqg.rtd",,"ContractData",D126,"DTLastTrade",,"T")))</f>
        <v>0</v>
      </c>
      <c r="I126" s="20">
        <f t="shared" si="5"/>
        <v>126</v>
      </c>
      <c r="J126" s="17" t="str">
        <f t="shared" si="6"/>
        <v>P.US.CLEQ1410400</v>
      </c>
    </row>
    <row r="127" spans="1:10" x14ac:dyDescent="0.3">
      <c r="A127" s="17">
        <f>IF(A126=Symbols1!$B$6,$A$1,Sheet3!A126+Symbols1!$B$7)</f>
        <v>10450</v>
      </c>
      <c r="B127" s="17">
        <f>IF(A127=Symbols1!$B$6,1,0)</f>
        <v>0</v>
      </c>
      <c r="C127" s="17" t="str">
        <f t="shared" si="8"/>
        <v>P.US.</v>
      </c>
      <c r="D127" s="17" t="str">
        <f>C127&amp;Symbols1!$B$2&amp;Symbols1!$B$3&amp;Symbols1!$B$4&amp;A127</f>
        <v>P.US.CLEQ1410450</v>
      </c>
      <c r="E127" s="18">
        <f>RANK(F127,$F$1:$F$400,0)+COUNTIF($F$1:F127,F127)-1</f>
        <v>127</v>
      </c>
      <c r="F127" s="19">
        <f>IF(SUM($B$1:B126)&gt;=2,0,IF(RTD("cqg.rtd",,"ContractData",D127,"DTLastTrade",,"T")="",0,RTD("cqg.rtd",,"ContractData",D127,"DTLastTrade",,"T")))</f>
        <v>0</v>
      </c>
      <c r="I127" s="20">
        <f t="shared" si="5"/>
        <v>127</v>
      </c>
      <c r="J127" s="17" t="str">
        <f t="shared" si="6"/>
        <v>P.US.CLEQ1410450</v>
      </c>
    </row>
    <row r="128" spans="1:10" x14ac:dyDescent="0.3">
      <c r="A128" s="17">
        <f>IF(A127=Symbols1!$B$6,$A$1,Sheet3!A127+Symbols1!$B$7)</f>
        <v>10500</v>
      </c>
      <c r="B128" s="17">
        <f>IF(A128=Symbols1!$B$6,1,0)</f>
        <v>0</v>
      </c>
      <c r="C128" s="17" t="str">
        <f t="shared" si="8"/>
        <v>P.US.</v>
      </c>
      <c r="D128" s="17" t="str">
        <f>C128&amp;Symbols1!$B$2&amp;Symbols1!$B$3&amp;Symbols1!$B$4&amp;A128</f>
        <v>P.US.CLEQ1410500</v>
      </c>
      <c r="E128" s="18">
        <f>RANK(F128,$F$1:$F$400,0)+COUNTIF($F$1:F128,F128)-1</f>
        <v>128</v>
      </c>
      <c r="F128" s="19">
        <f>IF(SUM($B$1:B127)&gt;=2,0,IF(RTD("cqg.rtd",,"ContractData",D128,"DTLastTrade",,"T")="",0,RTD("cqg.rtd",,"ContractData",D128,"DTLastTrade",,"T")))</f>
        <v>0</v>
      </c>
      <c r="I128" s="20">
        <f t="shared" si="5"/>
        <v>128</v>
      </c>
      <c r="J128" s="17" t="str">
        <f t="shared" si="6"/>
        <v>P.US.CLEQ1410500</v>
      </c>
    </row>
    <row r="129" spans="1:10" x14ac:dyDescent="0.3">
      <c r="A129" s="17">
        <f>IF(A128=Symbols1!$B$6,$A$1,Sheet3!A128+Symbols1!$B$7)</f>
        <v>10550</v>
      </c>
      <c r="B129" s="17">
        <f>IF(A129=Symbols1!$B$6,1,0)</f>
        <v>0</v>
      </c>
      <c r="C129" s="17" t="str">
        <f t="shared" si="8"/>
        <v>P.US.</v>
      </c>
      <c r="D129" s="17" t="str">
        <f>C129&amp;Symbols1!$B$2&amp;Symbols1!$B$3&amp;Symbols1!$B$4&amp;A129</f>
        <v>P.US.CLEQ1410550</v>
      </c>
      <c r="E129" s="18">
        <f>RANK(F129,$F$1:$F$400,0)+COUNTIF($F$1:F129,F129)-1</f>
        <v>129</v>
      </c>
      <c r="F129" s="19">
        <f>IF(SUM($B$1:B128)&gt;=2,0,IF(RTD("cqg.rtd",,"ContractData",D129,"DTLastTrade",,"T")="",0,RTD("cqg.rtd",,"ContractData",D129,"DTLastTrade",,"T")))</f>
        <v>0</v>
      </c>
      <c r="I129" s="20">
        <f t="shared" si="5"/>
        <v>129</v>
      </c>
      <c r="J129" s="17" t="str">
        <f t="shared" si="6"/>
        <v>P.US.CLEQ1410550</v>
      </c>
    </row>
    <row r="130" spans="1:10" x14ac:dyDescent="0.3">
      <c r="A130" s="17">
        <f>IF(A129=Symbols1!$B$6,$A$1,Sheet3!A129+Symbols1!$B$7)</f>
        <v>10600</v>
      </c>
      <c r="B130" s="17">
        <f>IF(A130=Symbols1!$B$6,1,0)</f>
        <v>0</v>
      </c>
      <c r="C130" s="17" t="str">
        <f t="shared" si="8"/>
        <v>P.US.</v>
      </c>
      <c r="D130" s="17" t="str">
        <f>C130&amp;Symbols1!$B$2&amp;Symbols1!$B$3&amp;Symbols1!$B$4&amp;A130</f>
        <v>P.US.CLEQ1410600</v>
      </c>
      <c r="E130" s="18">
        <f>RANK(F130,$F$1:$F$400,0)+COUNTIF($F$1:F130,F130)-1</f>
        <v>130</v>
      </c>
      <c r="F130" s="19">
        <f>IF(SUM($B$1:B129)&gt;=2,0,IF(RTD("cqg.rtd",,"ContractData",D130,"DTLastTrade",,"T")="",0,RTD("cqg.rtd",,"ContractData",D130,"DTLastTrade",,"T")))</f>
        <v>0</v>
      </c>
      <c r="I130" s="20">
        <f t="shared" ref="I130:I193" si="10">E130</f>
        <v>130</v>
      </c>
      <c r="J130" s="17" t="str">
        <f t="shared" ref="J130:J193" si="11">D130</f>
        <v>P.US.CLEQ1410600</v>
      </c>
    </row>
    <row r="131" spans="1:10" x14ac:dyDescent="0.3">
      <c r="A131" s="17">
        <f>IF(A130=Symbols1!$B$6,$A$1,Sheet3!A130+Symbols1!$B$7)</f>
        <v>10650</v>
      </c>
      <c r="B131" s="17">
        <f>IF(A131=Symbols1!$B$6,1,0)</f>
        <v>0</v>
      </c>
      <c r="C131" s="17" t="str">
        <f t="shared" ref="C131:C194" si="12">IF(A131=$A$1,"P.US.",IF(C130="P.US.","P.US.","C.US."))</f>
        <v>P.US.</v>
      </c>
      <c r="D131" s="17" t="str">
        <f>C131&amp;Symbols1!$B$2&amp;Symbols1!$B$3&amp;Symbols1!$B$4&amp;A131</f>
        <v>P.US.CLEQ1410650</v>
      </c>
      <c r="E131" s="18">
        <f>RANK(F131,$F$1:$F$400,0)+COUNTIF($F$1:F131,F131)-1</f>
        <v>131</v>
      </c>
      <c r="F131" s="19">
        <f>IF(SUM($B$1:B130)&gt;=2,0,IF(RTD("cqg.rtd",,"ContractData",D131,"DTLastTrade",,"T")="",0,RTD("cqg.rtd",,"ContractData",D131,"DTLastTrade",,"T")))</f>
        <v>0</v>
      </c>
      <c r="I131" s="20">
        <f t="shared" si="10"/>
        <v>131</v>
      </c>
      <c r="J131" s="17" t="str">
        <f t="shared" si="11"/>
        <v>P.US.CLEQ1410650</v>
      </c>
    </row>
    <row r="132" spans="1:10" x14ac:dyDescent="0.3">
      <c r="A132" s="17">
        <f>IF(A131=Symbols1!$B$6,$A$1,Sheet3!A131+Symbols1!$B$7)</f>
        <v>10700</v>
      </c>
      <c r="B132" s="17">
        <f>IF(A132=Symbols1!$B$6,1,0)</f>
        <v>0</v>
      </c>
      <c r="C132" s="17" t="str">
        <f t="shared" si="12"/>
        <v>P.US.</v>
      </c>
      <c r="D132" s="17" t="str">
        <f>C132&amp;Symbols1!$B$2&amp;Symbols1!$B$3&amp;Symbols1!$B$4&amp;A132</f>
        <v>P.US.CLEQ1410700</v>
      </c>
      <c r="E132" s="18">
        <f>RANK(F132,$F$1:$F$400,0)+COUNTIF($F$1:F132,F132)-1</f>
        <v>132</v>
      </c>
      <c r="F132" s="19">
        <f>IF(SUM($B$1:B131)&gt;=2,0,IF(RTD("cqg.rtd",,"ContractData",D132,"DTLastTrade",,"T")="",0,RTD("cqg.rtd",,"ContractData",D132,"DTLastTrade",,"T")))</f>
        <v>0</v>
      </c>
      <c r="I132" s="20">
        <f t="shared" si="10"/>
        <v>132</v>
      </c>
      <c r="J132" s="17" t="str">
        <f t="shared" si="11"/>
        <v>P.US.CLEQ1410700</v>
      </c>
    </row>
    <row r="133" spans="1:10" x14ac:dyDescent="0.3">
      <c r="A133" s="17">
        <f>IF(A132=Symbols1!$B$6,$A$1,Sheet3!A132+Symbols1!$B$7)</f>
        <v>10750</v>
      </c>
      <c r="B133" s="17">
        <f>IF(A133=Symbols1!$B$6,1,0)</f>
        <v>0</v>
      </c>
      <c r="C133" s="17" t="str">
        <f t="shared" si="12"/>
        <v>P.US.</v>
      </c>
      <c r="D133" s="17" t="str">
        <f>C133&amp;Symbols1!$B$2&amp;Symbols1!$B$3&amp;Symbols1!$B$4&amp;A133</f>
        <v>P.US.CLEQ1410750</v>
      </c>
      <c r="E133" s="18">
        <f>RANK(F133,$F$1:$F$400,0)+COUNTIF($F$1:F133,F133)-1</f>
        <v>133</v>
      </c>
      <c r="F133" s="19">
        <f>IF(SUM($B$1:B132)&gt;=2,0,IF(RTD("cqg.rtd",,"ContractData",D133,"DTLastTrade",,"T")="",0,RTD("cqg.rtd",,"ContractData",D133,"DTLastTrade",,"T")))</f>
        <v>0</v>
      </c>
      <c r="I133" s="20">
        <f t="shared" si="10"/>
        <v>133</v>
      </c>
      <c r="J133" s="17" t="str">
        <f t="shared" si="11"/>
        <v>P.US.CLEQ1410750</v>
      </c>
    </row>
    <row r="134" spans="1:10" x14ac:dyDescent="0.3">
      <c r="A134" s="17">
        <f>IF(A133=Symbols1!$B$6,$A$1,Sheet3!A133+Symbols1!$B$7)</f>
        <v>10800</v>
      </c>
      <c r="B134" s="17">
        <f>IF(A134=Symbols1!$B$6,1,0)</f>
        <v>0</v>
      </c>
      <c r="C134" s="17" t="str">
        <f t="shared" si="12"/>
        <v>P.US.</v>
      </c>
      <c r="D134" s="17" t="str">
        <f>C134&amp;Symbols1!$B$2&amp;Symbols1!$B$3&amp;Symbols1!$B$4&amp;A134</f>
        <v>P.US.CLEQ1410800</v>
      </c>
      <c r="E134" s="18">
        <f>RANK(F134,$F$1:$F$400,0)+COUNTIF($F$1:F134,F134)-1</f>
        <v>134</v>
      </c>
      <c r="F134" s="19">
        <f>IF(SUM($B$1:B133)&gt;=2,0,IF(RTD("cqg.rtd",,"ContractData",D134,"DTLastTrade",,"T")="",0,RTD("cqg.rtd",,"ContractData",D134,"DTLastTrade",,"T")))</f>
        <v>0</v>
      </c>
      <c r="I134" s="20">
        <f t="shared" si="10"/>
        <v>134</v>
      </c>
      <c r="J134" s="17" t="str">
        <f t="shared" si="11"/>
        <v>P.US.CLEQ1410800</v>
      </c>
    </row>
    <row r="135" spans="1:10" x14ac:dyDescent="0.3">
      <c r="A135" s="17">
        <f>IF(A134=Symbols1!$B$6,$A$1,Sheet3!A134+Symbols1!$B$7)</f>
        <v>10850</v>
      </c>
      <c r="B135" s="17">
        <f>IF(A135=Symbols1!$B$6,1,0)</f>
        <v>0</v>
      </c>
      <c r="C135" s="17" t="str">
        <f t="shared" si="12"/>
        <v>P.US.</v>
      </c>
      <c r="D135" s="17" t="str">
        <f>C135&amp;Symbols1!$B$2&amp;Symbols1!$B$3&amp;Symbols1!$B$4&amp;A135</f>
        <v>P.US.CLEQ1410850</v>
      </c>
      <c r="E135" s="18">
        <f>RANK(F135,$F$1:$F$400,0)+COUNTIF($F$1:F135,F135)-1</f>
        <v>135</v>
      </c>
      <c r="F135" s="19">
        <f>IF(SUM($B$1:B134)&gt;=2,0,IF(RTD("cqg.rtd",,"ContractData",D135,"DTLastTrade",,"T")="",0,RTD("cqg.rtd",,"ContractData",D135,"DTLastTrade",,"T")))</f>
        <v>0</v>
      </c>
      <c r="I135" s="20">
        <f t="shared" si="10"/>
        <v>135</v>
      </c>
      <c r="J135" s="17" t="str">
        <f t="shared" si="11"/>
        <v>P.US.CLEQ1410850</v>
      </c>
    </row>
    <row r="136" spans="1:10" x14ac:dyDescent="0.3">
      <c r="A136" s="17">
        <f>IF(A135=Symbols1!$B$6,$A$1,Sheet3!A135+Symbols1!$B$7)</f>
        <v>10900</v>
      </c>
      <c r="B136" s="17">
        <f>IF(A136=Symbols1!$B$6,1,0)</f>
        <v>0</v>
      </c>
      <c r="C136" s="17" t="str">
        <f t="shared" si="12"/>
        <v>P.US.</v>
      </c>
      <c r="D136" s="17" t="str">
        <f>C136&amp;Symbols1!$B$2&amp;Symbols1!$B$3&amp;Symbols1!$B$4&amp;A136</f>
        <v>P.US.CLEQ1410900</v>
      </c>
      <c r="E136" s="18">
        <f>RANK(F136,$F$1:$F$400,0)+COUNTIF($F$1:F136,F136)-1</f>
        <v>136</v>
      </c>
      <c r="F136" s="19">
        <f>IF(SUM($B$1:B135)&gt;=2,0,IF(RTD("cqg.rtd",,"ContractData",D136,"DTLastTrade",,"T")="",0,RTD("cqg.rtd",,"ContractData",D136,"DTLastTrade",,"T")))</f>
        <v>0</v>
      </c>
      <c r="I136" s="20">
        <f t="shared" si="10"/>
        <v>136</v>
      </c>
      <c r="J136" s="17" t="str">
        <f t="shared" si="11"/>
        <v>P.US.CLEQ1410900</v>
      </c>
    </row>
    <row r="137" spans="1:10" x14ac:dyDescent="0.3">
      <c r="A137" s="17">
        <f>IF(A136=Symbols1!$B$6,$A$1,Sheet3!A136+Symbols1!$B$7)</f>
        <v>10950</v>
      </c>
      <c r="B137" s="17">
        <f>IF(A137=Symbols1!$B$6,1,0)</f>
        <v>0</v>
      </c>
      <c r="C137" s="17" t="str">
        <f t="shared" si="12"/>
        <v>P.US.</v>
      </c>
      <c r="D137" s="17" t="str">
        <f>C137&amp;Symbols1!$B$2&amp;Symbols1!$B$3&amp;Symbols1!$B$4&amp;A137</f>
        <v>P.US.CLEQ1410950</v>
      </c>
      <c r="E137" s="18">
        <f>RANK(F137,$F$1:$F$400,0)+COUNTIF($F$1:F137,F137)-1</f>
        <v>137</v>
      </c>
      <c r="F137" s="19">
        <f>IF(SUM($B$1:B136)&gt;=2,0,IF(RTD("cqg.rtd",,"ContractData",D137,"DTLastTrade",,"T")="",0,RTD("cqg.rtd",,"ContractData",D137,"DTLastTrade",,"T")))</f>
        <v>0</v>
      </c>
      <c r="I137" s="20">
        <f t="shared" si="10"/>
        <v>137</v>
      </c>
      <c r="J137" s="17" t="str">
        <f t="shared" si="11"/>
        <v>P.US.CLEQ1410950</v>
      </c>
    </row>
    <row r="138" spans="1:10" x14ac:dyDescent="0.3">
      <c r="A138" s="17">
        <f>IF(A137=Symbols1!$B$6,$A$1,Sheet3!A137+Symbols1!$B$7)</f>
        <v>11000</v>
      </c>
      <c r="B138" s="17">
        <f>IF(A138=Symbols1!$B$6,1,0)</f>
        <v>1</v>
      </c>
      <c r="C138" s="17" t="str">
        <f t="shared" si="12"/>
        <v>P.US.</v>
      </c>
      <c r="D138" s="17" t="str">
        <f>C138&amp;Symbols1!$B$2&amp;Symbols1!$B$3&amp;Symbols1!$B$4&amp;A138</f>
        <v>P.US.CLEQ1411000</v>
      </c>
      <c r="E138" s="18">
        <f>RANK(F138,$F$1:$F$400,0)+COUNTIF($F$1:F138,F138)-1</f>
        <v>138</v>
      </c>
      <c r="F138" s="19">
        <f>IF(SUM($B$1:B137)&gt;=2,0,IF(RTD("cqg.rtd",,"ContractData",D138,"DTLastTrade",,"T")="",0,RTD("cqg.rtd",,"ContractData",D138,"DTLastTrade",,"T")))</f>
        <v>0</v>
      </c>
      <c r="I138" s="20">
        <f t="shared" si="10"/>
        <v>138</v>
      </c>
      <c r="J138" s="17" t="str">
        <f t="shared" si="11"/>
        <v>P.US.CLEQ1411000</v>
      </c>
    </row>
    <row r="139" spans="1:10" x14ac:dyDescent="0.3">
      <c r="A139" s="17">
        <f>IF(A138=Symbols1!$B$6,$A$1,Sheet3!A138+Symbols1!$B$7)</f>
        <v>9900</v>
      </c>
      <c r="B139" s="17">
        <f>IF(A139=Symbols1!$B$6,1,0)</f>
        <v>0</v>
      </c>
      <c r="C139" s="17" t="str">
        <f t="shared" si="12"/>
        <v>P.US.</v>
      </c>
      <c r="D139" s="17" t="str">
        <f>C139&amp;Symbols1!$B$2&amp;Symbols1!$B$3&amp;Symbols1!$B$4&amp;A139</f>
        <v>P.US.CLEQ149900</v>
      </c>
      <c r="E139" s="18">
        <f>RANK(F139,$F$1:$F$400,0)+COUNTIF($F$1:F139,F139)-1</f>
        <v>139</v>
      </c>
      <c r="F139" s="19">
        <f>IF(SUM($B$1:B138)&gt;=2,0,IF(RTD("cqg.rtd",,"ContractData",D139,"DTLastTrade",,"T")="",0,RTD("cqg.rtd",,"ContractData",D139,"DTLastTrade",,"T")))</f>
        <v>0</v>
      </c>
      <c r="I139" s="20">
        <f t="shared" si="10"/>
        <v>139</v>
      </c>
      <c r="J139" s="17" t="str">
        <f t="shared" si="11"/>
        <v>P.US.CLEQ149900</v>
      </c>
    </row>
    <row r="140" spans="1:10" x14ac:dyDescent="0.3">
      <c r="A140" s="17">
        <f>IF(A139=Symbols1!$B$6,$A$1,Sheet3!A139+Symbols1!$B$7)</f>
        <v>9950</v>
      </c>
      <c r="B140" s="17">
        <f>IF(A140=Symbols1!$B$6,1,0)</f>
        <v>0</v>
      </c>
      <c r="C140" s="17" t="str">
        <f t="shared" si="12"/>
        <v>P.US.</v>
      </c>
      <c r="D140" s="17" t="str">
        <f>C140&amp;Symbols1!$B$2&amp;Symbols1!$B$3&amp;Symbols1!$B$4&amp;A140</f>
        <v>P.US.CLEQ149950</v>
      </c>
      <c r="E140" s="18">
        <f>RANK(F140,$F$1:$F$400,0)+COUNTIF($F$1:F140,F140)-1</f>
        <v>140</v>
      </c>
      <c r="F140" s="19">
        <f>IF(SUM($B$1:B139)&gt;=2,0,IF(RTD("cqg.rtd",,"ContractData",D140,"DTLastTrade",,"T")="",0,RTD("cqg.rtd",,"ContractData",D140,"DTLastTrade",,"T")))</f>
        <v>0</v>
      </c>
      <c r="I140" s="20">
        <f t="shared" si="10"/>
        <v>140</v>
      </c>
      <c r="J140" s="17" t="str">
        <f t="shared" si="11"/>
        <v>P.US.CLEQ149950</v>
      </c>
    </row>
    <row r="141" spans="1:10" x14ac:dyDescent="0.3">
      <c r="A141" s="17">
        <f>IF(A140=Symbols1!$B$6,$A$1,Sheet3!A140+Symbols1!$B$7)</f>
        <v>10000</v>
      </c>
      <c r="B141" s="17">
        <f>IF(A141=Symbols1!$B$6,1,0)</f>
        <v>0</v>
      </c>
      <c r="C141" s="17" t="str">
        <f t="shared" si="12"/>
        <v>P.US.</v>
      </c>
      <c r="D141" s="17" t="str">
        <f>C141&amp;Symbols1!$B$2&amp;Symbols1!$B$3&amp;Symbols1!$B$4&amp;A141</f>
        <v>P.US.CLEQ1410000</v>
      </c>
      <c r="E141" s="18">
        <f>RANK(F141,$F$1:$F$400,0)+COUNTIF($F$1:F141,F141)-1</f>
        <v>141</v>
      </c>
      <c r="F141" s="19">
        <f>IF(SUM($B$1:B140)&gt;=2,0,IF(RTD("cqg.rtd",,"ContractData",D141,"DTLastTrade",,"T")="",0,RTD("cqg.rtd",,"ContractData",D141,"DTLastTrade",,"T")))</f>
        <v>0</v>
      </c>
      <c r="I141" s="20">
        <f t="shared" si="10"/>
        <v>141</v>
      </c>
      <c r="J141" s="17" t="str">
        <f t="shared" si="11"/>
        <v>P.US.CLEQ1410000</v>
      </c>
    </row>
    <row r="142" spans="1:10" x14ac:dyDescent="0.3">
      <c r="A142" s="17">
        <f>IF(A141=Symbols1!$B$6,$A$1,Sheet3!A141+Symbols1!$B$7)</f>
        <v>10050</v>
      </c>
      <c r="B142" s="17">
        <f>IF(A142=Symbols1!$B$6,1,0)</f>
        <v>0</v>
      </c>
      <c r="C142" s="17" t="str">
        <f t="shared" si="12"/>
        <v>P.US.</v>
      </c>
      <c r="D142" s="17" t="str">
        <f>C142&amp;Symbols1!$B$2&amp;Symbols1!$B$3&amp;Symbols1!$B$4&amp;A142</f>
        <v>P.US.CLEQ1410050</v>
      </c>
      <c r="E142" s="18">
        <f>RANK(F142,$F$1:$F$400,0)+COUNTIF($F$1:F142,F142)-1</f>
        <v>142</v>
      </c>
      <c r="F142" s="19">
        <f>IF(SUM($B$1:B141)&gt;=2,0,IF(RTD("cqg.rtd",,"ContractData",D142,"DTLastTrade",,"T")="",0,RTD("cqg.rtd",,"ContractData",D142,"DTLastTrade",,"T")))</f>
        <v>0</v>
      </c>
      <c r="I142" s="20">
        <f t="shared" si="10"/>
        <v>142</v>
      </c>
      <c r="J142" s="17" t="str">
        <f t="shared" si="11"/>
        <v>P.US.CLEQ1410050</v>
      </c>
    </row>
    <row r="143" spans="1:10" x14ac:dyDescent="0.3">
      <c r="A143" s="17">
        <f>IF(A142=Symbols1!$B$6,$A$1,Sheet3!A142+Symbols1!$B$7)</f>
        <v>10100</v>
      </c>
      <c r="B143" s="17">
        <f>IF(A143=Symbols1!$B$6,1,0)</f>
        <v>0</v>
      </c>
      <c r="C143" s="17" t="str">
        <f t="shared" si="12"/>
        <v>P.US.</v>
      </c>
      <c r="D143" s="17" t="str">
        <f>C143&amp;Symbols1!$B$2&amp;Symbols1!$B$3&amp;Symbols1!$B$4&amp;A143</f>
        <v>P.US.CLEQ1410100</v>
      </c>
      <c r="E143" s="18">
        <f>RANK(F143,$F$1:$F$400,0)+COUNTIF($F$1:F143,F143)-1</f>
        <v>143</v>
      </c>
      <c r="F143" s="19">
        <f>IF(SUM($B$1:B142)&gt;=2,0,IF(RTD("cqg.rtd",,"ContractData",D143,"DTLastTrade",,"T")="",0,RTD("cqg.rtd",,"ContractData",D143,"DTLastTrade",,"T")))</f>
        <v>0</v>
      </c>
      <c r="I143" s="20">
        <f t="shared" si="10"/>
        <v>143</v>
      </c>
      <c r="J143" s="17" t="str">
        <f t="shared" si="11"/>
        <v>P.US.CLEQ1410100</v>
      </c>
    </row>
    <row r="144" spans="1:10" x14ac:dyDescent="0.3">
      <c r="A144" s="17">
        <f>IF(A143=Symbols1!$B$6,$A$1,Sheet3!A143+Symbols1!$B$7)</f>
        <v>10150</v>
      </c>
      <c r="B144" s="17">
        <f>IF(A144=Symbols1!$B$6,1,0)</f>
        <v>0</v>
      </c>
      <c r="C144" s="17" t="str">
        <f t="shared" si="12"/>
        <v>P.US.</v>
      </c>
      <c r="D144" s="17" t="str">
        <f>C144&amp;Symbols1!$B$2&amp;Symbols1!$B$3&amp;Symbols1!$B$4&amp;A144</f>
        <v>P.US.CLEQ1410150</v>
      </c>
      <c r="E144" s="18">
        <f>RANK(F144,$F$1:$F$400,0)+COUNTIF($F$1:F144,F144)-1</f>
        <v>144</v>
      </c>
      <c r="F144" s="19">
        <f>IF(SUM($B$1:B143)&gt;=2,0,IF(RTD("cqg.rtd",,"ContractData",D144,"DTLastTrade",,"T")="",0,RTD("cqg.rtd",,"ContractData",D144,"DTLastTrade",,"T")))</f>
        <v>0</v>
      </c>
      <c r="I144" s="20">
        <f t="shared" si="10"/>
        <v>144</v>
      </c>
      <c r="J144" s="17" t="str">
        <f t="shared" si="11"/>
        <v>P.US.CLEQ1410150</v>
      </c>
    </row>
    <row r="145" spans="1:10" x14ac:dyDescent="0.3">
      <c r="A145" s="17">
        <f>IF(A144=Symbols1!$B$6,$A$1,Sheet3!A144+Symbols1!$B$7)</f>
        <v>10200</v>
      </c>
      <c r="B145" s="17">
        <f>IF(A145=Symbols1!$B$6,1,0)</f>
        <v>0</v>
      </c>
      <c r="C145" s="17" t="str">
        <f t="shared" si="12"/>
        <v>P.US.</v>
      </c>
      <c r="D145" s="17" t="str">
        <f>C145&amp;Symbols1!$B$2&amp;Symbols1!$B$3&amp;Symbols1!$B$4&amp;A145</f>
        <v>P.US.CLEQ1410200</v>
      </c>
      <c r="E145" s="18">
        <f>RANK(F145,$F$1:$F$400,0)+COUNTIF($F$1:F145,F145)-1</f>
        <v>145</v>
      </c>
      <c r="F145" s="19">
        <f>IF(SUM($B$1:B144)&gt;=2,0,IF(RTD("cqg.rtd",,"ContractData",D145,"DTLastTrade",,"T")="",0,RTD("cqg.rtd",,"ContractData",D145,"DTLastTrade",,"T")))</f>
        <v>0</v>
      </c>
      <c r="I145" s="20">
        <f t="shared" si="10"/>
        <v>145</v>
      </c>
      <c r="J145" s="17" t="str">
        <f t="shared" si="11"/>
        <v>P.US.CLEQ1410200</v>
      </c>
    </row>
    <row r="146" spans="1:10" x14ac:dyDescent="0.3">
      <c r="A146" s="17">
        <f>IF(A145=Symbols1!$B$6,$A$1,Sheet3!A145+Symbols1!$B$7)</f>
        <v>10250</v>
      </c>
      <c r="B146" s="17">
        <f>IF(A146=Symbols1!$B$6,1,0)</f>
        <v>0</v>
      </c>
      <c r="C146" s="17" t="str">
        <f t="shared" si="12"/>
        <v>P.US.</v>
      </c>
      <c r="D146" s="17" t="str">
        <f>C146&amp;Symbols1!$B$2&amp;Symbols1!$B$3&amp;Symbols1!$B$4&amp;A146</f>
        <v>P.US.CLEQ1410250</v>
      </c>
      <c r="E146" s="18">
        <f>RANK(F146,$F$1:$F$400,0)+COUNTIF($F$1:F146,F146)-1</f>
        <v>146</v>
      </c>
      <c r="F146" s="19">
        <f>IF(SUM($B$1:B145)&gt;=2,0,IF(RTD("cqg.rtd",,"ContractData",D146,"DTLastTrade",,"T")="",0,RTD("cqg.rtd",,"ContractData",D146,"DTLastTrade",,"T")))</f>
        <v>0</v>
      </c>
      <c r="I146" s="20">
        <f t="shared" si="10"/>
        <v>146</v>
      </c>
      <c r="J146" s="17" t="str">
        <f t="shared" si="11"/>
        <v>P.US.CLEQ1410250</v>
      </c>
    </row>
    <row r="147" spans="1:10" x14ac:dyDescent="0.3">
      <c r="A147" s="17">
        <f>IF(A146=Symbols1!$B$6,$A$1,Sheet3!A146+Symbols1!$B$7)</f>
        <v>10300</v>
      </c>
      <c r="B147" s="17">
        <f>IF(A147=Symbols1!$B$6,1,0)</f>
        <v>0</v>
      </c>
      <c r="C147" s="17" t="str">
        <f t="shared" si="12"/>
        <v>P.US.</v>
      </c>
      <c r="D147" s="17" t="str">
        <f>C147&amp;Symbols1!$B$2&amp;Symbols1!$B$3&amp;Symbols1!$B$4&amp;A147</f>
        <v>P.US.CLEQ1410300</v>
      </c>
      <c r="E147" s="18">
        <f>RANK(F147,$F$1:$F$400,0)+COUNTIF($F$1:F147,F147)-1</f>
        <v>147</v>
      </c>
      <c r="F147" s="19">
        <f>IF(SUM($B$1:B146)&gt;=2,0,IF(RTD("cqg.rtd",,"ContractData",D147,"DTLastTrade",,"T")="",0,RTD("cqg.rtd",,"ContractData",D147,"DTLastTrade",,"T")))</f>
        <v>0</v>
      </c>
      <c r="I147" s="20">
        <f t="shared" si="10"/>
        <v>147</v>
      </c>
      <c r="J147" s="17" t="str">
        <f t="shared" si="11"/>
        <v>P.US.CLEQ1410300</v>
      </c>
    </row>
    <row r="148" spans="1:10" x14ac:dyDescent="0.3">
      <c r="A148" s="17">
        <f>IF(A147=Symbols1!$B$6,$A$1,Sheet3!A147+Symbols1!$B$7)</f>
        <v>10350</v>
      </c>
      <c r="B148" s="17">
        <f>IF(A148=Symbols1!$B$6,1,0)</f>
        <v>0</v>
      </c>
      <c r="C148" s="17" t="str">
        <f t="shared" si="12"/>
        <v>P.US.</v>
      </c>
      <c r="D148" s="17" t="str">
        <f>C148&amp;Symbols1!$B$2&amp;Symbols1!$B$3&amp;Symbols1!$B$4&amp;A148</f>
        <v>P.US.CLEQ1410350</v>
      </c>
      <c r="E148" s="18">
        <f>RANK(F148,$F$1:$F$400,0)+COUNTIF($F$1:F148,F148)-1</f>
        <v>148</v>
      </c>
      <c r="F148" s="19">
        <f>IF(SUM($B$1:B147)&gt;=2,0,IF(RTD("cqg.rtd",,"ContractData",D148,"DTLastTrade",,"T")="",0,RTD("cqg.rtd",,"ContractData",D148,"DTLastTrade",,"T")))</f>
        <v>0</v>
      </c>
      <c r="I148" s="20">
        <f t="shared" si="10"/>
        <v>148</v>
      </c>
      <c r="J148" s="17" t="str">
        <f t="shared" si="11"/>
        <v>P.US.CLEQ1410350</v>
      </c>
    </row>
    <row r="149" spans="1:10" x14ac:dyDescent="0.3">
      <c r="A149" s="17">
        <f>IF(A148=Symbols1!$B$6,$A$1,Sheet3!A148+Symbols1!$B$7)</f>
        <v>10400</v>
      </c>
      <c r="B149" s="17">
        <f>IF(A149=Symbols1!$B$6,1,0)</f>
        <v>0</v>
      </c>
      <c r="C149" s="17" t="str">
        <f t="shared" si="12"/>
        <v>P.US.</v>
      </c>
      <c r="D149" s="17" t="str">
        <f>C149&amp;Symbols1!$B$2&amp;Symbols1!$B$3&amp;Symbols1!$B$4&amp;A149</f>
        <v>P.US.CLEQ1410400</v>
      </c>
      <c r="E149" s="18">
        <f>RANK(F149,$F$1:$F$400,0)+COUNTIF($F$1:F149,F149)-1</f>
        <v>149</v>
      </c>
      <c r="F149" s="19">
        <f>IF(SUM($B$1:B148)&gt;=2,0,IF(RTD("cqg.rtd",,"ContractData",D149,"DTLastTrade",,"T")="",0,RTD("cqg.rtd",,"ContractData",D149,"DTLastTrade",,"T")))</f>
        <v>0</v>
      </c>
      <c r="I149" s="20">
        <f t="shared" si="10"/>
        <v>149</v>
      </c>
      <c r="J149" s="17" t="str">
        <f t="shared" si="11"/>
        <v>P.US.CLEQ1410400</v>
      </c>
    </row>
    <row r="150" spans="1:10" x14ac:dyDescent="0.3">
      <c r="A150" s="17">
        <f>IF(A149=Symbols1!$B$6,$A$1,Sheet3!A149+Symbols1!$B$7)</f>
        <v>10450</v>
      </c>
      <c r="B150" s="17">
        <f>IF(A150=Symbols1!$B$6,1,0)</f>
        <v>0</v>
      </c>
      <c r="C150" s="17" t="str">
        <f t="shared" si="12"/>
        <v>P.US.</v>
      </c>
      <c r="D150" s="17" t="str">
        <f>C150&amp;Symbols1!$B$2&amp;Symbols1!$B$3&amp;Symbols1!$B$4&amp;A150</f>
        <v>P.US.CLEQ1410450</v>
      </c>
      <c r="E150" s="18">
        <f>RANK(F150,$F$1:$F$400,0)+COUNTIF($F$1:F150,F150)-1</f>
        <v>150</v>
      </c>
      <c r="F150" s="19">
        <f>IF(SUM($B$1:B149)&gt;=2,0,IF(RTD("cqg.rtd",,"ContractData",D150,"DTLastTrade",,"T")="",0,RTD("cqg.rtd",,"ContractData",D150,"DTLastTrade",,"T")))</f>
        <v>0</v>
      </c>
      <c r="I150" s="20">
        <f t="shared" si="10"/>
        <v>150</v>
      </c>
      <c r="J150" s="17" t="str">
        <f t="shared" si="11"/>
        <v>P.US.CLEQ1410450</v>
      </c>
    </row>
    <row r="151" spans="1:10" x14ac:dyDescent="0.3">
      <c r="A151" s="17">
        <f>IF(A150=Symbols1!$B$6,$A$1,Sheet3!A150+Symbols1!$B$7)</f>
        <v>10500</v>
      </c>
      <c r="B151" s="17">
        <f>IF(A151=Symbols1!$B$6,1,0)</f>
        <v>0</v>
      </c>
      <c r="C151" s="17" t="str">
        <f t="shared" si="12"/>
        <v>P.US.</v>
      </c>
      <c r="D151" s="17" t="str">
        <f>C151&amp;Symbols1!$B$2&amp;Symbols1!$B$3&amp;Symbols1!$B$4&amp;A151</f>
        <v>P.US.CLEQ1410500</v>
      </c>
      <c r="E151" s="18">
        <f>RANK(F151,$F$1:$F$400,0)+COUNTIF($F$1:F151,F151)-1</f>
        <v>151</v>
      </c>
      <c r="F151" s="19">
        <f>IF(SUM($B$1:B150)&gt;=2,0,IF(RTD("cqg.rtd",,"ContractData",D151,"DTLastTrade",,"T")="",0,RTD("cqg.rtd",,"ContractData",D151,"DTLastTrade",,"T")))</f>
        <v>0</v>
      </c>
      <c r="I151" s="20">
        <f t="shared" si="10"/>
        <v>151</v>
      </c>
      <c r="J151" s="17" t="str">
        <f t="shared" si="11"/>
        <v>P.US.CLEQ1410500</v>
      </c>
    </row>
    <row r="152" spans="1:10" x14ac:dyDescent="0.3">
      <c r="A152" s="17">
        <f>IF(A151=Symbols1!$B$6,$A$1,Sheet3!A151+Symbols1!$B$7)</f>
        <v>10550</v>
      </c>
      <c r="B152" s="17">
        <f>IF(A152=Symbols1!$B$6,1,0)</f>
        <v>0</v>
      </c>
      <c r="C152" s="17" t="str">
        <f t="shared" si="12"/>
        <v>P.US.</v>
      </c>
      <c r="D152" s="17" t="str">
        <f>C152&amp;Symbols1!$B$2&amp;Symbols1!$B$3&amp;Symbols1!$B$4&amp;A152</f>
        <v>P.US.CLEQ1410550</v>
      </c>
      <c r="E152" s="18">
        <f>RANK(F152,$F$1:$F$400,0)+COUNTIF($F$1:F152,F152)-1</f>
        <v>152</v>
      </c>
      <c r="F152" s="19">
        <f>IF(SUM($B$1:B151)&gt;=2,0,IF(RTD("cqg.rtd",,"ContractData",D152,"DTLastTrade",,"T")="",0,RTD("cqg.rtd",,"ContractData",D152,"DTLastTrade",,"T")))</f>
        <v>0</v>
      </c>
      <c r="I152" s="20">
        <f t="shared" si="10"/>
        <v>152</v>
      </c>
      <c r="J152" s="17" t="str">
        <f t="shared" si="11"/>
        <v>P.US.CLEQ1410550</v>
      </c>
    </row>
    <row r="153" spans="1:10" x14ac:dyDescent="0.3">
      <c r="A153" s="17">
        <f>IF(A152=Symbols1!$B$6,$A$1,Sheet3!A152+Symbols1!$B$7)</f>
        <v>10600</v>
      </c>
      <c r="B153" s="17">
        <f>IF(A153=Symbols1!$B$6,1,0)</f>
        <v>0</v>
      </c>
      <c r="C153" s="17" t="str">
        <f t="shared" si="12"/>
        <v>P.US.</v>
      </c>
      <c r="D153" s="17" t="str">
        <f>C153&amp;Symbols1!$B$2&amp;Symbols1!$B$3&amp;Symbols1!$B$4&amp;A153</f>
        <v>P.US.CLEQ1410600</v>
      </c>
      <c r="E153" s="18">
        <f>RANK(F153,$F$1:$F$400,0)+COUNTIF($F$1:F153,F153)-1</f>
        <v>153</v>
      </c>
      <c r="F153" s="19">
        <f>IF(SUM($B$1:B152)&gt;=2,0,IF(RTD("cqg.rtd",,"ContractData",D153,"DTLastTrade",,"T")="",0,RTD("cqg.rtd",,"ContractData",D153,"DTLastTrade",,"T")))</f>
        <v>0</v>
      </c>
      <c r="I153" s="20">
        <f t="shared" si="10"/>
        <v>153</v>
      </c>
      <c r="J153" s="17" t="str">
        <f t="shared" si="11"/>
        <v>P.US.CLEQ1410600</v>
      </c>
    </row>
    <row r="154" spans="1:10" x14ac:dyDescent="0.3">
      <c r="A154" s="17">
        <f>IF(A153=Symbols1!$B$6,$A$1,Sheet3!A153+Symbols1!$B$7)</f>
        <v>10650</v>
      </c>
      <c r="B154" s="17">
        <f>IF(A154=Symbols1!$B$6,1,0)</f>
        <v>0</v>
      </c>
      <c r="C154" s="17" t="str">
        <f t="shared" si="12"/>
        <v>P.US.</v>
      </c>
      <c r="D154" s="17" t="str">
        <f>C154&amp;Symbols1!$B$2&amp;Symbols1!$B$3&amp;Symbols1!$B$4&amp;A154</f>
        <v>P.US.CLEQ1410650</v>
      </c>
      <c r="E154" s="18">
        <f>RANK(F154,$F$1:$F$400,0)+COUNTIF($F$1:F154,F154)-1</f>
        <v>154</v>
      </c>
      <c r="F154" s="19">
        <f>IF(SUM($B$1:B153)&gt;=2,0,IF(RTD("cqg.rtd",,"ContractData",D154,"DTLastTrade",,"T")="",0,RTD("cqg.rtd",,"ContractData",D154,"DTLastTrade",,"T")))</f>
        <v>0</v>
      </c>
      <c r="I154" s="20">
        <f t="shared" si="10"/>
        <v>154</v>
      </c>
      <c r="J154" s="17" t="str">
        <f t="shared" si="11"/>
        <v>P.US.CLEQ1410650</v>
      </c>
    </row>
    <row r="155" spans="1:10" x14ac:dyDescent="0.3">
      <c r="A155" s="17">
        <f>IF(A154=Symbols1!$B$6,$A$1,Sheet3!A154+Symbols1!$B$7)</f>
        <v>10700</v>
      </c>
      <c r="B155" s="17">
        <f>IF(A155=Symbols1!$B$6,1,0)</f>
        <v>0</v>
      </c>
      <c r="C155" s="17" t="str">
        <f t="shared" si="12"/>
        <v>P.US.</v>
      </c>
      <c r="D155" s="17" t="str">
        <f>C155&amp;Symbols1!$B$2&amp;Symbols1!$B$3&amp;Symbols1!$B$4&amp;A155</f>
        <v>P.US.CLEQ1410700</v>
      </c>
      <c r="E155" s="18">
        <f>RANK(F155,$F$1:$F$400,0)+COUNTIF($F$1:F155,F155)-1</f>
        <v>155</v>
      </c>
      <c r="F155" s="19">
        <f>IF(SUM($B$1:B154)&gt;=2,0,IF(RTD("cqg.rtd",,"ContractData",D155,"DTLastTrade",,"T")="",0,RTD("cqg.rtd",,"ContractData",D155,"DTLastTrade",,"T")))</f>
        <v>0</v>
      </c>
      <c r="I155" s="20">
        <f t="shared" si="10"/>
        <v>155</v>
      </c>
      <c r="J155" s="17" t="str">
        <f t="shared" si="11"/>
        <v>P.US.CLEQ1410700</v>
      </c>
    </row>
    <row r="156" spans="1:10" x14ac:dyDescent="0.3">
      <c r="A156" s="17">
        <f>IF(A155=Symbols1!$B$6,$A$1,Sheet3!A155+Symbols1!$B$7)</f>
        <v>10750</v>
      </c>
      <c r="B156" s="17">
        <f>IF(A156=Symbols1!$B$6,1,0)</f>
        <v>0</v>
      </c>
      <c r="C156" s="17" t="str">
        <f t="shared" si="12"/>
        <v>P.US.</v>
      </c>
      <c r="D156" s="17" t="str">
        <f>C156&amp;Symbols1!$B$2&amp;Symbols1!$B$3&amp;Symbols1!$B$4&amp;A156</f>
        <v>P.US.CLEQ1410750</v>
      </c>
      <c r="E156" s="18">
        <f>RANK(F156,$F$1:$F$400,0)+COUNTIF($F$1:F156,F156)-1</f>
        <v>156</v>
      </c>
      <c r="F156" s="19">
        <f>IF(SUM($B$1:B155)&gt;=2,0,IF(RTD("cqg.rtd",,"ContractData",D156,"DTLastTrade",,"T")="",0,RTD("cqg.rtd",,"ContractData",D156,"DTLastTrade",,"T")))</f>
        <v>0</v>
      </c>
      <c r="I156" s="20">
        <f t="shared" si="10"/>
        <v>156</v>
      </c>
      <c r="J156" s="17" t="str">
        <f t="shared" si="11"/>
        <v>P.US.CLEQ1410750</v>
      </c>
    </row>
    <row r="157" spans="1:10" x14ac:dyDescent="0.3">
      <c r="A157" s="17">
        <f>IF(A156=Symbols1!$B$6,$A$1,Sheet3!A156+Symbols1!$B$7)</f>
        <v>10800</v>
      </c>
      <c r="B157" s="17">
        <f>IF(A157=Symbols1!$B$6,1,0)</f>
        <v>0</v>
      </c>
      <c r="C157" s="17" t="str">
        <f t="shared" si="12"/>
        <v>P.US.</v>
      </c>
      <c r="D157" s="17" t="str">
        <f>C157&amp;Symbols1!$B$2&amp;Symbols1!$B$3&amp;Symbols1!$B$4&amp;A157</f>
        <v>P.US.CLEQ1410800</v>
      </c>
      <c r="E157" s="18">
        <f>RANK(F157,$F$1:$F$400,0)+COUNTIF($F$1:F157,F157)-1</f>
        <v>157</v>
      </c>
      <c r="F157" s="19">
        <f>IF(SUM($B$1:B156)&gt;=2,0,IF(RTD("cqg.rtd",,"ContractData",D157,"DTLastTrade",,"T")="",0,RTD("cqg.rtd",,"ContractData",D157,"DTLastTrade",,"T")))</f>
        <v>0</v>
      </c>
      <c r="I157" s="20">
        <f t="shared" si="10"/>
        <v>157</v>
      </c>
      <c r="J157" s="17" t="str">
        <f t="shared" si="11"/>
        <v>P.US.CLEQ1410800</v>
      </c>
    </row>
    <row r="158" spans="1:10" x14ac:dyDescent="0.3">
      <c r="A158" s="17">
        <f>IF(A157=Symbols1!$B$6,$A$1,Sheet3!A157+Symbols1!$B$7)</f>
        <v>10850</v>
      </c>
      <c r="B158" s="17">
        <f>IF(A158=Symbols1!$B$6,1,0)</f>
        <v>0</v>
      </c>
      <c r="C158" s="17" t="str">
        <f t="shared" si="12"/>
        <v>P.US.</v>
      </c>
      <c r="D158" s="17" t="str">
        <f>C158&amp;Symbols1!$B$2&amp;Symbols1!$B$3&amp;Symbols1!$B$4&amp;A158</f>
        <v>P.US.CLEQ1410850</v>
      </c>
      <c r="E158" s="18">
        <f>RANK(F158,$F$1:$F$400,0)+COUNTIF($F$1:F158,F158)-1</f>
        <v>158</v>
      </c>
      <c r="F158" s="19">
        <f>IF(SUM($B$1:B157)&gt;=2,0,IF(RTD("cqg.rtd",,"ContractData",D158,"DTLastTrade",,"T")="",0,RTD("cqg.rtd",,"ContractData",D158,"DTLastTrade",,"T")))</f>
        <v>0</v>
      </c>
      <c r="I158" s="20">
        <f t="shared" si="10"/>
        <v>158</v>
      </c>
      <c r="J158" s="17" t="str">
        <f t="shared" si="11"/>
        <v>P.US.CLEQ1410850</v>
      </c>
    </row>
    <row r="159" spans="1:10" x14ac:dyDescent="0.3">
      <c r="A159" s="17">
        <f>IF(A158=Symbols1!$B$6,$A$1,Sheet3!A158+Symbols1!$B$7)</f>
        <v>10900</v>
      </c>
      <c r="B159" s="17">
        <f>IF(A159=Symbols1!$B$6,1,0)</f>
        <v>0</v>
      </c>
      <c r="C159" s="17" t="str">
        <f t="shared" si="12"/>
        <v>P.US.</v>
      </c>
      <c r="D159" s="17" t="str">
        <f>C159&amp;Symbols1!$B$2&amp;Symbols1!$B$3&amp;Symbols1!$B$4&amp;A159</f>
        <v>P.US.CLEQ1410900</v>
      </c>
      <c r="E159" s="18">
        <f>RANK(F159,$F$1:$F$400,0)+COUNTIF($F$1:F159,F159)-1</f>
        <v>159</v>
      </c>
      <c r="F159" s="19">
        <f>IF(SUM($B$1:B158)&gt;=2,0,IF(RTD("cqg.rtd",,"ContractData",D159,"DTLastTrade",,"T")="",0,RTD("cqg.rtd",,"ContractData",D159,"DTLastTrade",,"T")))</f>
        <v>0</v>
      </c>
      <c r="I159" s="20">
        <f t="shared" si="10"/>
        <v>159</v>
      </c>
      <c r="J159" s="17" t="str">
        <f t="shared" si="11"/>
        <v>P.US.CLEQ1410900</v>
      </c>
    </row>
    <row r="160" spans="1:10" x14ac:dyDescent="0.3">
      <c r="A160" s="17">
        <f>IF(A159=Symbols1!$B$6,$A$1,Sheet3!A159+Symbols1!$B$7)</f>
        <v>10950</v>
      </c>
      <c r="B160" s="17">
        <f>IF(A160=Symbols1!$B$6,1,0)</f>
        <v>0</v>
      </c>
      <c r="C160" s="17" t="str">
        <f t="shared" si="12"/>
        <v>P.US.</v>
      </c>
      <c r="D160" s="17" t="str">
        <f>C160&amp;Symbols1!$B$2&amp;Symbols1!$B$3&amp;Symbols1!$B$4&amp;A160</f>
        <v>P.US.CLEQ1410950</v>
      </c>
      <c r="E160" s="18">
        <f>RANK(F160,$F$1:$F$400,0)+COUNTIF($F$1:F160,F160)-1</f>
        <v>160</v>
      </c>
      <c r="F160" s="19">
        <f>IF(SUM($B$1:B159)&gt;=2,0,IF(RTD("cqg.rtd",,"ContractData",D160,"DTLastTrade",,"T")="",0,RTD("cqg.rtd",,"ContractData",D160,"DTLastTrade",,"T")))</f>
        <v>0</v>
      </c>
      <c r="I160" s="20">
        <f t="shared" si="10"/>
        <v>160</v>
      </c>
      <c r="J160" s="17" t="str">
        <f t="shared" si="11"/>
        <v>P.US.CLEQ1410950</v>
      </c>
    </row>
    <row r="161" spans="1:10" x14ac:dyDescent="0.3">
      <c r="A161" s="17">
        <f>IF(A160=Symbols1!$B$6,$A$1,Sheet3!A160+Symbols1!$B$7)</f>
        <v>11000</v>
      </c>
      <c r="B161" s="17">
        <f>IF(A161=Symbols1!$B$6,1,0)</f>
        <v>1</v>
      </c>
      <c r="C161" s="17" t="str">
        <f t="shared" si="12"/>
        <v>P.US.</v>
      </c>
      <c r="D161" s="17" t="str">
        <f>C161&amp;Symbols1!$B$2&amp;Symbols1!$B$3&amp;Symbols1!$B$4&amp;A161</f>
        <v>P.US.CLEQ1411000</v>
      </c>
      <c r="E161" s="18">
        <f>RANK(F161,$F$1:$F$400,0)+COUNTIF($F$1:F161,F161)-1</f>
        <v>161</v>
      </c>
      <c r="F161" s="19">
        <f>IF(SUM($B$1:B160)&gt;=2,0,IF(RTD("cqg.rtd",,"ContractData",D161,"DTLastTrade",,"T")="",0,RTD("cqg.rtd",,"ContractData",D161,"DTLastTrade",,"T")))</f>
        <v>0</v>
      </c>
      <c r="I161" s="20">
        <f t="shared" si="10"/>
        <v>161</v>
      </c>
      <c r="J161" s="17" t="str">
        <f t="shared" si="11"/>
        <v>P.US.CLEQ1411000</v>
      </c>
    </row>
    <row r="162" spans="1:10" x14ac:dyDescent="0.3">
      <c r="A162" s="17">
        <f>IF(A161=Symbols1!$B$6,$A$1,Sheet3!A161+Symbols1!$B$7)</f>
        <v>9900</v>
      </c>
      <c r="B162" s="17">
        <f>IF(A162=Symbols1!$B$6,1,0)</f>
        <v>0</v>
      </c>
      <c r="C162" s="17" t="str">
        <f t="shared" si="12"/>
        <v>P.US.</v>
      </c>
      <c r="D162" s="17" t="str">
        <f>C162&amp;Symbols1!$B$2&amp;Symbols1!$B$3&amp;Symbols1!$B$4&amp;A162</f>
        <v>P.US.CLEQ149900</v>
      </c>
      <c r="E162" s="18">
        <f>RANK(F162,$F$1:$F$400,0)+COUNTIF($F$1:F162,F162)-1</f>
        <v>162</v>
      </c>
      <c r="F162" s="19">
        <f>IF(SUM($B$1:B161)&gt;=2,0,IF(RTD("cqg.rtd",,"ContractData",D162,"DTLastTrade",,"T")="",0,RTD("cqg.rtd",,"ContractData",D162,"DTLastTrade",,"T")))</f>
        <v>0</v>
      </c>
      <c r="I162" s="20">
        <f t="shared" si="10"/>
        <v>162</v>
      </c>
      <c r="J162" s="17" t="str">
        <f t="shared" si="11"/>
        <v>P.US.CLEQ149900</v>
      </c>
    </row>
    <row r="163" spans="1:10" x14ac:dyDescent="0.3">
      <c r="A163" s="17">
        <f>IF(A162=Symbols1!$B$6,$A$1,Sheet3!A162+Symbols1!$B$7)</f>
        <v>9950</v>
      </c>
      <c r="B163" s="17">
        <f>IF(A163=Symbols1!$B$6,1,0)</f>
        <v>0</v>
      </c>
      <c r="C163" s="17" t="str">
        <f t="shared" si="12"/>
        <v>P.US.</v>
      </c>
      <c r="D163" s="17" t="str">
        <f>C163&amp;Symbols1!$B$2&amp;Symbols1!$B$3&amp;Symbols1!$B$4&amp;A163</f>
        <v>P.US.CLEQ149950</v>
      </c>
      <c r="E163" s="18">
        <f>RANK(F163,$F$1:$F$400,0)+COUNTIF($F$1:F163,F163)-1</f>
        <v>163</v>
      </c>
      <c r="F163" s="19">
        <f>IF(SUM($B$1:B162)&gt;=2,0,IF(RTD("cqg.rtd",,"ContractData",D163,"DTLastTrade",,"T")="",0,RTD("cqg.rtd",,"ContractData",D163,"DTLastTrade",,"T")))</f>
        <v>0</v>
      </c>
      <c r="I163" s="20">
        <f t="shared" si="10"/>
        <v>163</v>
      </c>
      <c r="J163" s="17" t="str">
        <f t="shared" si="11"/>
        <v>P.US.CLEQ149950</v>
      </c>
    </row>
    <row r="164" spans="1:10" x14ac:dyDescent="0.3">
      <c r="A164" s="17">
        <f>IF(A163=Symbols1!$B$6,$A$1,Sheet3!A163+Symbols1!$B$7)</f>
        <v>10000</v>
      </c>
      <c r="B164" s="17">
        <f>IF(A164=Symbols1!$B$6,1,0)</f>
        <v>0</v>
      </c>
      <c r="C164" s="17" t="str">
        <f t="shared" si="12"/>
        <v>P.US.</v>
      </c>
      <c r="D164" s="17" t="str">
        <f>C164&amp;Symbols1!$B$2&amp;Symbols1!$B$3&amp;Symbols1!$B$4&amp;A164</f>
        <v>P.US.CLEQ1410000</v>
      </c>
      <c r="E164" s="18">
        <f>RANK(F164,$F$1:$F$400,0)+COUNTIF($F$1:F164,F164)-1</f>
        <v>164</v>
      </c>
      <c r="F164" s="19">
        <f>IF(SUM($B$1:B163)&gt;=2,0,IF(RTD("cqg.rtd",,"ContractData",D164,"DTLastTrade",,"T")="",0,RTD("cqg.rtd",,"ContractData",D164,"DTLastTrade",,"T")))</f>
        <v>0</v>
      </c>
      <c r="I164" s="20">
        <f t="shared" si="10"/>
        <v>164</v>
      </c>
      <c r="J164" s="17" t="str">
        <f t="shared" si="11"/>
        <v>P.US.CLEQ1410000</v>
      </c>
    </row>
    <row r="165" spans="1:10" x14ac:dyDescent="0.3">
      <c r="A165" s="17">
        <f>IF(A164=Symbols1!$B$6,$A$1,Sheet3!A164+Symbols1!$B$7)</f>
        <v>10050</v>
      </c>
      <c r="B165" s="17">
        <f>IF(A165=Symbols1!$B$6,1,0)</f>
        <v>0</v>
      </c>
      <c r="C165" s="17" t="str">
        <f t="shared" si="12"/>
        <v>P.US.</v>
      </c>
      <c r="D165" s="17" t="str">
        <f>C165&amp;Symbols1!$B$2&amp;Symbols1!$B$3&amp;Symbols1!$B$4&amp;A165</f>
        <v>P.US.CLEQ1410050</v>
      </c>
      <c r="E165" s="18">
        <f>RANK(F165,$F$1:$F$400,0)+COUNTIF($F$1:F165,F165)-1</f>
        <v>165</v>
      </c>
      <c r="F165" s="19">
        <f>IF(SUM($B$1:B164)&gt;=2,0,IF(RTD("cqg.rtd",,"ContractData",D165,"DTLastTrade",,"T")="",0,RTD("cqg.rtd",,"ContractData",D165,"DTLastTrade",,"T")))</f>
        <v>0</v>
      </c>
      <c r="I165" s="20">
        <f t="shared" si="10"/>
        <v>165</v>
      </c>
      <c r="J165" s="17" t="str">
        <f t="shared" si="11"/>
        <v>P.US.CLEQ1410050</v>
      </c>
    </row>
    <row r="166" spans="1:10" x14ac:dyDescent="0.3">
      <c r="A166" s="17">
        <f>IF(A165=Symbols1!$B$6,$A$1,Sheet3!A165+Symbols1!$B$7)</f>
        <v>10100</v>
      </c>
      <c r="B166" s="17">
        <f>IF(A166=Symbols1!$B$6,1,0)</f>
        <v>0</v>
      </c>
      <c r="C166" s="17" t="str">
        <f t="shared" si="12"/>
        <v>P.US.</v>
      </c>
      <c r="D166" s="17" t="str">
        <f>C166&amp;Symbols1!$B$2&amp;Symbols1!$B$3&amp;Symbols1!$B$4&amp;A166</f>
        <v>P.US.CLEQ1410100</v>
      </c>
      <c r="E166" s="18">
        <f>RANK(F166,$F$1:$F$400,0)+COUNTIF($F$1:F166,F166)-1</f>
        <v>166</v>
      </c>
      <c r="F166" s="19">
        <f>IF(SUM($B$1:B165)&gt;=2,0,IF(RTD("cqg.rtd",,"ContractData",D166,"DTLastTrade",,"T")="",0,RTD("cqg.rtd",,"ContractData",D166,"DTLastTrade",,"T")))</f>
        <v>0</v>
      </c>
      <c r="I166" s="20">
        <f t="shared" si="10"/>
        <v>166</v>
      </c>
      <c r="J166" s="17" t="str">
        <f t="shared" si="11"/>
        <v>P.US.CLEQ1410100</v>
      </c>
    </row>
    <row r="167" spans="1:10" x14ac:dyDescent="0.3">
      <c r="A167" s="17">
        <f>IF(A166=Symbols1!$B$6,$A$1,Sheet3!A166+Symbols1!$B$7)</f>
        <v>10150</v>
      </c>
      <c r="B167" s="17">
        <f>IF(A167=Symbols1!$B$6,1,0)</f>
        <v>0</v>
      </c>
      <c r="C167" s="17" t="str">
        <f t="shared" si="12"/>
        <v>P.US.</v>
      </c>
      <c r="D167" s="17" t="str">
        <f>C167&amp;Symbols1!$B$2&amp;Symbols1!$B$3&amp;Symbols1!$B$4&amp;A167</f>
        <v>P.US.CLEQ1410150</v>
      </c>
      <c r="E167" s="18">
        <f>RANK(F167,$F$1:$F$400,0)+COUNTIF($F$1:F167,F167)-1</f>
        <v>167</v>
      </c>
      <c r="F167" s="19">
        <f>IF(SUM($B$1:B166)&gt;=2,0,IF(RTD("cqg.rtd",,"ContractData",D167,"DTLastTrade",,"T")="",0,RTD("cqg.rtd",,"ContractData",D167,"DTLastTrade",,"T")))</f>
        <v>0</v>
      </c>
      <c r="I167" s="20">
        <f t="shared" si="10"/>
        <v>167</v>
      </c>
      <c r="J167" s="17" t="str">
        <f t="shared" si="11"/>
        <v>P.US.CLEQ1410150</v>
      </c>
    </row>
    <row r="168" spans="1:10" x14ac:dyDescent="0.3">
      <c r="A168" s="17">
        <f>IF(A167=Symbols1!$B$6,$A$1,Sheet3!A167+Symbols1!$B$7)</f>
        <v>10200</v>
      </c>
      <c r="B168" s="17">
        <f>IF(A168=Symbols1!$B$6,1,0)</f>
        <v>0</v>
      </c>
      <c r="C168" s="17" t="str">
        <f t="shared" si="12"/>
        <v>P.US.</v>
      </c>
      <c r="D168" s="17" t="str">
        <f>C168&amp;Symbols1!$B$2&amp;Symbols1!$B$3&amp;Symbols1!$B$4&amp;A168</f>
        <v>P.US.CLEQ1410200</v>
      </c>
      <c r="E168" s="18">
        <f>RANK(F168,$F$1:$F$400,0)+COUNTIF($F$1:F168,F168)-1</f>
        <v>168</v>
      </c>
      <c r="F168" s="19">
        <f>IF(SUM($B$1:B167)&gt;=2,0,IF(RTD("cqg.rtd",,"ContractData",D168,"DTLastTrade",,"T")="",0,RTD("cqg.rtd",,"ContractData",D168,"DTLastTrade",,"T")))</f>
        <v>0</v>
      </c>
      <c r="I168" s="20">
        <f t="shared" si="10"/>
        <v>168</v>
      </c>
      <c r="J168" s="17" t="str">
        <f t="shared" si="11"/>
        <v>P.US.CLEQ1410200</v>
      </c>
    </row>
    <row r="169" spans="1:10" x14ac:dyDescent="0.3">
      <c r="A169" s="17">
        <f>IF(A168=Symbols1!$B$6,$A$1,Sheet3!A168+Symbols1!$B$7)</f>
        <v>10250</v>
      </c>
      <c r="B169" s="17">
        <f>IF(A169=Symbols1!$B$6,1,0)</f>
        <v>0</v>
      </c>
      <c r="C169" s="17" t="str">
        <f t="shared" si="12"/>
        <v>P.US.</v>
      </c>
      <c r="D169" s="17" t="str">
        <f>C169&amp;Symbols1!$B$2&amp;Symbols1!$B$3&amp;Symbols1!$B$4&amp;A169</f>
        <v>P.US.CLEQ1410250</v>
      </c>
      <c r="E169" s="18">
        <f>RANK(F169,$F$1:$F$400,0)+COUNTIF($F$1:F169,F169)-1</f>
        <v>169</v>
      </c>
      <c r="F169" s="19">
        <f>IF(SUM($B$1:B168)&gt;=2,0,IF(RTD("cqg.rtd",,"ContractData",D169,"DTLastTrade",,"T")="",0,RTD("cqg.rtd",,"ContractData",D169,"DTLastTrade",,"T")))</f>
        <v>0</v>
      </c>
      <c r="I169" s="20">
        <f t="shared" si="10"/>
        <v>169</v>
      </c>
      <c r="J169" s="17" t="str">
        <f t="shared" si="11"/>
        <v>P.US.CLEQ1410250</v>
      </c>
    </row>
    <row r="170" spans="1:10" x14ac:dyDescent="0.3">
      <c r="A170" s="17">
        <f>IF(A169=Symbols1!$B$6,$A$1,Sheet3!A169+Symbols1!$B$7)</f>
        <v>10300</v>
      </c>
      <c r="B170" s="17">
        <f>IF(A170=Symbols1!$B$6,1,0)</f>
        <v>0</v>
      </c>
      <c r="C170" s="17" t="str">
        <f t="shared" si="12"/>
        <v>P.US.</v>
      </c>
      <c r="D170" s="17" t="str">
        <f>C170&amp;Symbols1!$B$2&amp;Symbols1!$B$3&amp;Symbols1!$B$4&amp;A170</f>
        <v>P.US.CLEQ1410300</v>
      </c>
      <c r="E170" s="18">
        <f>RANK(F170,$F$1:$F$400,0)+COUNTIF($F$1:F170,F170)-1</f>
        <v>170</v>
      </c>
      <c r="F170" s="19">
        <f>IF(SUM($B$1:B169)&gt;=2,0,IF(RTD("cqg.rtd",,"ContractData",D170,"DTLastTrade",,"T")="",0,RTD("cqg.rtd",,"ContractData",D170,"DTLastTrade",,"T")))</f>
        <v>0</v>
      </c>
      <c r="I170" s="20">
        <f t="shared" si="10"/>
        <v>170</v>
      </c>
      <c r="J170" s="17" t="str">
        <f t="shared" si="11"/>
        <v>P.US.CLEQ1410300</v>
      </c>
    </row>
    <row r="171" spans="1:10" x14ac:dyDescent="0.3">
      <c r="A171" s="17">
        <f>IF(A170=Symbols1!$B$6,$A$1,Sheet3!A170+Symbols1!$B$7)</f>
        <v>10350</v>
      </c>
      <c r="B171" s="17">
        <f>IF(A171=Symbols1!$B$6,1,0)</f>
        <v>0</v>
      </c>
      <c r="C171" s="17" t="str">
        <f t="shared" si="12"/>
        <v>P.US.</v>
      </c>
      <c r="D171" s="17" t="str">
        <f>C171&amp;Symbols1!$B$2&amp;Symbols1!$B$3&amp;Symbols1!$B$4&amp;A171</f>
        <v>P.US.CLEQ1410350</v>
      </c>
      <c r="E171" s="18">
        <f>RANK(F171,$F$1:$F$400,0)+COUNTIF($F$1:F171,F171)-1</f>
        <v>171</v>
      </c>
      <c r="F171" s="19">
        <f>IF(SUM($B$1:B170)&gt;=2,0,IF(RTD("cqg.rtd",,"ContractData",D171,"DTLastTrade",,"T")="",0,RTD("cqg.rtd",,"ContractData",D171,"DTLastTrade",,"T")))</f>
        <v>0</v>
      </c>
      <c r="I171" s="20">
        <f t="shared" si="10"/>
        <v>171</v>
      </c>
      <c r="J171" s="17" t="str">
        <f t="shared" si="11"/>
        <v>P.US.CLEQ1410350</v>
      </c>
    </row>
    <row r="172" spans="1:10" x14ac:dyDescent="0.3">
      <c r="A172" s="17">
        <f>IF(A171=Symbols1!$B$6,$A$1,Sheet3!A171+Symbols1!$B$7)</f>
        <v>10400</v>
      </c>
      <c r="B172" s="17">
        <f>IF(A172=Symbols1!$B$6,1,0)</f>
        <v>0</v>
      </c>
      <c r="C172" s="17" t="str">
        <f t="shared" si="12"/>
        <v>P.US.</v>
      </c>
      <c r="D172" s="17" t="str">
        <f>C172&amp;Symbols1!$B$2&amp;Symbols1!$B$3&amp;Symbols1!$B$4&amp;A172</f>
        <v>P.US.CLEQ1410400</v>
      </c>
      <c r="E172" s="18">
        <f>RANK(F172,$F$1:$F$400,0)+COUNTIF($F$1:F172,F172)-1</f>
        <v>172</v>
      </c>
      <c r="F172" s="19">
        <f>IF(SUM($B$1:B171)&gt;=2,0,IF(RTD("cqg.rtd",,"ContractData",D172,"DTLastTrade",,"T")="",0,RTD("cqg.rtd",,"ContractData",D172,"DTLastTrade",,"T")))</f>
        <v>0</v>
      </c>
      <c r="I172" s="20">
        <f t="shared" si="10"/>
        <v>172</v>
      </c>
      <c r="J172" s="17" t="str">
        <f t="shared" si="11"/>
        <v>P.US.CLEQ1410400</v>
      </c>
    </row>
    <row r="173" spans="1:10" x14ac:dyDescent="0.3">
      <c r="A173" s="17">
        <f>IF(A172=Symbols1!$B$6,$A$1,Sheet3!A172+Symbols1!$B$7)</f>
        <v>10450</v>
      </c>
      <c r="B173" s="17">
        <f>IF(A173=Symbols1!$B$6,1,0)</f>
        <v>0</v>
      </c>
      <c r="C173" s="17" t="str">
        <f t="shared" si="12"/>
        <v>P.US.</v>
      </c>
      <c r="D173" s="17" t="str">
        <f>C173&amp;Symbols1!$B$2&amp;Symbols1!$B$3&amp;Symbols1!$B$4&amp;A173</f>
        <v>P.US.CLEQ1410450</v>
      </c>
      <c r="E173" s="18">
        <f>RANK(F173,$F$1:$F$400,0)+COUNTIF($F$1:F173,F173)-1</f>
        <v>173</v>
      </c>
      <c r="F173" s="19">
        <f>IF(SUM($B$1:B172)&gt;=2,0,IF(RTD("cqg.rtd",,"ContractData",D173,"DTLastTrade",,"T")="",0,RTD("cqg.rtd",,"ContractData",D173,"DTLastTrade",,"T")))</f>
        <v>0</v>
      </c>
      <c r="I173" s="20">
        <f t="shared" si="10"/>
        <v>173</v>
      </c>
      <c r="J173" s="17" t="str">
        <f t="shared" si="11"/>
        <v>P.US.CLEQ1410450</v>
      </c>
    </row>
    <row r="174" spans="1:10" x14ac:dyDescent="0.3">
      <c r="A174" s="17">
        <f>IF(A173=Symbols1!$B$6,$A$1,Sheet3!A173+Symbols1!$B$7)</f>
        <v>10500</v>
      </c>
      <c r="B174" s="17">
        <f>IF(A174=Symbols1!$B$6,1,0)</f>
        <v>0</v>
      </c>
      <c r="C174" s="17" t="str">
        <f t="shared" si="12"/>
        <v>P.US.</v>
      </c>
      <c r="D174" s="17" t="str">
        <f>C174&amp;Symbols1!$B$2&amp;Symbols1!$B$3&amp;Symbols1!$B$4&amp;A174</f>
        <v>P.US.CLEQ1410500</v>
      </c>
      <c r="E174" s="18">
        <f>RANK(F174,$F$1:$F$400,0)+COUNTIF($F$1:F174,F174)-1</f>
        <v>174</v>
      </c>
      <c r="F174" s="19">
        <f>IF(SUM($B$1:B173)&gt;=2,0,IF(RTD("cqg.rtd",,"ContractData",D174,"DTLastTrade",,"T")="",0,RTD("cqg.rtd",,"ContractData",D174,"DTLastTrade",,"T")))</f>
        <v>0</v>
      </c>
      <c r="I174" s="20">
        <f t="shared" si="10"/>
        <v>174</v>
      </c>
      <c r="J174" s="17" t="str">
        <f t="shared" si="11"/>
        <v>P.US.CLEQ1410500</v>
      </c>
    </row>
    <row r="175" spans="1:10" x14ac:dyDescent="0.3">
      <c r="A175" s="17">
        <f>IF(A174=Symbols1!$B$6,$A$1,Sheet3!A174+Symbols1!$B$7)</f>
        <v>10550</v>
      </c>
      <c r="B175" s="17">
        <f>IF(A175=Symbols1!$B$6,1,0)</f>
        <v>0</v>
      </c>
      <c r="C175" s="17" t="str">
        <f t="shared" si="12"/>
        <v>P.US.</v>
      </c>
      <c r="D175" s="17" t="str">
        <f>C175&amp;Symbols1!$B$2&amp;Symbols1!$B$3&amp;Symbols1!$B$4&amp;A175</f>
        <v>P.US.CLEQ1410550</v>
      </c>
      <c r="E175" s="18">
        <f>RANK(F175,$F$1:$F$400,0)+COUNTIF($F$1:F175,F175)-1</f>
        <v>175</v>
      </c>
      <c r="F175" s="19">
        <f>IF(SUM($B$1:B174)&gt;=2,0,IF(RTD("cqg.rtd",,"ContractData",D175,"DTLastTrade",,"T")="",0,RTD("cqg.rtd",,"ContractData",D175,"DTLastTrade",,"T")))</f>
        <v>0</v>
      </c>
      <c r="I175" s="20">
        <f t="shared" si="10"/>
        <v>175</v>
      </c>
      <c r="J175" s="17" t="str">
        <f t="shared" si="11"/>
        <v>P.US.CLEQ1410550</v>
      </c>
    </row>
    <row r="176" spans="1:10" x14ac:dyDescent="0.3">
      <c r="A176" s="17">
        <f>IF(A175=Symbols1!$B$6,$A$1,Sheet3!A175+Symbols1!$B$7)</f>
        <v>10600</v>
      </c>
      <c r="B176" s="17">
        <f>IF(A176=Symbols1!$B$6,1,0)</f>
        <v>0</v>
      </c>
      <c r="C176" s="17" t="str">
        <f t="shared" si="12"/>
        <v>P.US.</v>
      </c>
      <c r="D176" s="17" t="str">
        <f>C176&amp;Symbols1!$B$2&amp;Symbols1!$B$3&amp;Symbols1!$B$4&amp;A176</f>
        <v>P.US.CLEQ1410600</v>
      </c>
      <c r="E176" s="18">
        <f>RANK(F176,$F$1:$F$400,0)+COUNTIF($F$1:F176,F176)-1</f>
        <v>176</v>
      </c>
      <c r="F176" s="19">
        <f>IF(SUM($B$1:B175)&gt;=2,0,IF(RTD("cqg.rtd",,"ContractData",D176,"DTLastTrade",,"T")="",0,RTD("cqg.rtd",,"ContractData",D176,"DTLastTrade",,"T")))</f>
        <v>0</v>
      </c>
      <c r="I176" s="20">
        <f t="shared" si="10"/>
        <v>176</v>
      </c>
      <c r="J176" s="17" t="str">
        <f t="shared" si="11"/>
        <v>P.US.CLEQ1410600</v>
      </c>
    </row>
    <row r="177" spans="1:10" x14ac:dyDescent="0.3">
      <c r="A177" s="17">
        <f>IF(A176=Symbols1!$B$6,$A$1,Sheet3!A176+Symbols1!$B$7)</f>
        <v>10650</v>
      </c>
      <c r="B177" s="17">
        <f>IF(A177=Symbols1!$B$6,1,0)</f>
        <v>0</v>
      </c>
      <c r="C177" s="17" t="str">
        <f t="shared" si="12"/>
        <v>P.US.</v>
      </c>
      <c r="D177" s="17" t="str">
        <f>C177&amp;Symbols1!$B$2&amp;Symbols1!$B$3&amp;Symbols1!$B$4&amp;A177</f>
        <v>P.US.CLEQ1410650</v>
      </c>
      <c r="E177" s="18">
        <f>RANK(F177,$F$1:$F$400,0)+COUNTIF($F$1:F177,F177)-1</f>
        <v>177</v>
      </c>
      <c r="F177" s="19">
        <f>IF(SUM($B$1:B176)&gt;=2,0,IF(RTD("cqg.rtd",,"ContractData",D177,"DTLastTrade",,"T")="",0,RTD("cqg.rtd",,"ContractData",D177,"DTLastTrade",,"T")))</f>
        <v>0</v>
      </c>
      <c r="I177" s="20">
        <f t="shared" si="10"/>
        <v>177</v>
      </c>
      <c r="J177" s="17" t="str">
        <f t="shared" si="11"/>
        <v>P.US.CLEQ1410650</v>
      </c>
    </row>
    <row r="178" spans="1:10" x14ac:dyDescent="0.3">
      <c r="A178" s="17">
        <f>IF(A177=Symbols1!$B$6,$A$1,Sheet3!A177+Symbols1!$B$7)</f>
        <v>10700</v>
      </c>
      <c r="B178" s="17">
        <f>IF(A178=Symbols1!$B$6,1,0)</f>
        <v>0</v>
      </c>
      <c r="C178" s="17" t="str">
        <f t="shared" si="12"/>
        <v>P.US.</v>
      </c>
      <c r="D178" s="17" t="str">
        <f>C178&amp;Symbols1!$B$2&amp;Symbols1!$B$3&amp;Symbols1!$B$4&amp;A178</f>
        <v>P.US.CLEQ1410700</v>
      </c>
      <c r="E178" s="18">
        <f>RANK(F178,$F$1:$F$400,0)+COUNTIF($F$1:F178,F178)-1</f>
        <v>178</v>
      </c>
      <c r="F178" s="19">
        <f>IF(SUM($B$1:B177)&gt;=2,0,IF(RTD("cqg.rtd",,"ContractData",D178,"DTLastTrade",,"T")="",0,RTD("cqg.rtd",,"ContractData",D178,"DTLastTrade",,"T")))</f>
        <v>0</v>
      </c>
      <c r="I178" s="20">
        <f t="shared" si="10"/>
        <v>178</v>
      </c>
      <c r="J178" s="17" t="str">
        <f t="shared" si="11"/>
        <v>P.US.CLEQ1410700</v>
      </c>
    </row>
    <row r="179" spans="1:10" x14ac:dyDescent="0.3">
      <c r="A179" s="17">
        <f>IF(A178=Symbols1!$B$6,$A$1,Sheet3!A178+Symbols1!$B$7)</f>
        <v>10750</v>
      </c>
      <c r="B179" s="17">
        <f>IF(A179=Symbols1!$B$6,1,0)</f>
        <v>0</v>
      </c>
      <c r="C179" s="17" t="str">
        <f t="shared" si="12"/>
        <v>P.US.</v>
      </c>
      <c r="D179" s="17" t="str">
        <f>C179&amp;Symbols1!$B$2&amp;Symbols1!$B$3&amp;Symbols1!$B$4&amp;A179</f>
        <v>P.US.CLEQ1410750</v>
      </c>
      <c r="E179" s="18">
        <f>RANK(F179,$F$1:$F$400,0)+COUNTIF($F$1:F179,F179)-1</f>
        <v>179</v>
      </c>
      <c r="F179" s="19">
        <f>IF(SUM($B$1:B178)&gt;=2,0,IF(RTD("cqg.rtd",,"ContractData",D179,"DTLastTrade",,"T")="",0,RTD("cqg.rtd",,"ContractData",D179,"DTLastTrade",,"T")))</f>
        <v>0</v>
      </c>
      <c r="I179" s="20">
        <f t="shared" si="10"/>
        <v>179</v>
      </c>
      <c r="J179" s="17" t="str">
        <f t="shared" si="11"/>
        <v>P.US.CLEQ1410750</v>
      </c>
    </row>
    <row r="180" spans="1:10" x14ac:dyDescent="0.3">
      <c r="A180" s="17">
        <f>IF(A179=Symbols1!$B$6,$A$1,Sheet3!A179+Symbols1!$B$7)</f>
        <v>10800</v>
      </c>
      <c r="B180" s="17">
        <f>IF(A180=Symbols1!$B$6,1,0)</f>
        <v>0</v>
      </c>
      <c r="C180" s="17" t="str">
        <f t="shared" si="12"/>
        <v>P.US.</v>
      </c>
      <c r="D180" s="17" t="str">
        <f>C180&amp;Symbols1!$B$2&amp;Symbols1!$B$3&amp;Symbols1!$B$4&amp;A180</f>
        <v>P.US.CLEQ1410800</v>
      </c>
      <c r="E180" s="18">
        <f>RANK(F180,$F$1:$F$400,0)+COUNTIF($F$1:F180,F180)-1</f>
        <v>180</v>
      </c>
      <c r="F180" s="19">
        <f>IF(SUM($B$1:B179)&gt;=2,0,IF(RTD("cqg.rtd",,"ContractData",D180,"DTLastTrade",,"T")="",0,RTD("cqg.rtd",,"ContractData",D180,"DTLastTrade",,"T")))</f>
        <v>0</v>
      </c>
      <c r="I180" s="20">
        <f t="shared" si="10"/>
        <v>180</v>
      </c>
      <c r="J180" s="17" t="str">
        <f t="shared" si="11"/>
        <v>P.US.CLEQ1410800</v>
      </c>
    </row>
    <row r="181" spans="1:10" x14ac:dyDescent="0.3">
      <c r="A181" s="17">
        <f>IF(A180=Symbols1!$B$6,$A$1,Sheet3!A180+Symbols1!$B$7)</f>
        <v>10850</v>
      </c>
      <c r="B181" s="17">
        <f>IF(A181=Symbols1!$B$6,1,0)</f>
        <v>0</v>
      </c>
      <c r="C181" s="17" t="str">
        <f t="shared" si="12"/>
        <v>P.US.</v>
      </c>
      <c r="D181" s="17" t="str">
        <f>C181&amp;Symbols1!$B$2&amp;Symbols1!$B$3&amp;Symbols1!$B$4&amp;A181</f>
        <v>P.US.CLEQ1410850</v>
      </c>
      <c r="E181" s="18">
        <f>RANK(F181,$F$1:$F$400,0)+COUNTIF($F$1:F181,F181)-1</f>
        <v>181</v>
      </c>
      <c r="F181" s="19">
        <f>IF(SUM($B$1:B180)&gt;=2,0,IF(RTD("cqg.rtd",,"ContractData",D181,"DTLastTrade",,"T")="",0,RTD("cqg.rtd",,"ContractData",D181,"DTLastTrade",,"T")))</f>
        <v>0</v>
      </c>
      <c r="I181" s="20">
        <f t="shared" si="10"/>
        <v>181</v>
      </c>
      <c r="J181" s="17" t="str">
        <f t="shared" si="11"/>
        <v>P.US.CLEQ1410850</v>
      </c>
    </row>
    <row r="182" spans="1:10" x14ac:dyDescent="0.3">
      <c r="A182" s="17">
        <f>IF(A181=Symbols1!$B$6,$A$1,Sheet3!A181+Symbols1!$B$7)</f>
        <v>10900</v>
      </c>
      <c r="B182" s="17">
        <f>IF(A182=Symbols1!$B$6,1,0)</f>
        <v>0</v>
      </c>
      <c r="C182" s="17" t="str">
        <f t="shared" si="12"/>
        <v>P.US.</v>
      </c>
      <c r="D182" s="17" t="str">
        <f>C182&amp;Symbols1!$B$2&amp;Symbols1!$B$3&amp;Symbols1!$B$4&amp;A182</f>
        <v>P.US.CLEQ1410900</v>
      </c>
      <c r="E182" s="18">
        <f>RANK(F182,$F$1:$F$400,0)+COUNTIF($F$1:F182,F182)-1</f>
        <v>182</v>
      </c>
      <c r="F182" s="19">
        <f>IF(SUM($B$1:B181)&gt;=2,0,IF(RTD("cqg.rtd",,"ContractData",D182,"DTLastTrade",,"T")="",0,RTD("cqg.rtd",,"ContractData",D182,"DTLastTrade",,"T")))</f>
        <v>0</v>
      </c>
      <c r="I182" s="20">
        <f t="shared" si="10"/>
        <v>182</v>
      </c>
      <c r="J182" s="17" t="str">
        <f t="shared" si="11"/>
        <v>P.US.CLEQ1410900</v>
      </c>
    </row>
    <row r="183" spans="1:10" x14ac:dyDescent="0.3">
      <c r="A183" s="17">
        <f>IF(A182=Symbols1!$B$6,$A$1,Sheet3!A182+Symbols1!$B$7)</f>
        <v>10950</v>
      </c>
      <c r="B183" s="17">
        <f>IF(A183=Symbols1!$B$6,1,0)</f>
        <v>0</v>
      </c>
      <c r="C183" s="17" t="str">
        <f t="shared" si="12"/>
        <v>P.US.</v>
      </c>
      <c r="D183" s="17" t="str">
        <f>C183&amp;Symbols1!$B$2&amp;Symbols1!$B$3&amp;Symbols1!$B$4&amp;A183</f>
        <v>P.US.CLEQ1410950</v>
      </c>
      <c r="E183" s="18">
        <f>RANK(F183,$F$1:$F$400,0)+COUNTIF($F$1:F183,F183)-1</f>
        <v>183</v>
      </c>
      <c r="F183" s="19">
        <f>IF(SUM($B$1:B182)&gt;=2,0,IF(RTD("cqg.rtd",,"ContractData",D183,"DTLastTrade",,"T")="",0,RTD("cqg.rtd",,"ContractData",D183,"DTLastTrade",,"T")))</f>
        <v>0</v>
      </c>
      <c r="I183" s="20">
        <f t="shared" si="10"/>
        <v>183</v>
      </c>
      <c r="J183" s="17" t="str">
        <f t="shared" si="11"/>
        <v>P.US.CLEQ1410950</v>
      </c>
    </row>
    <row r="184" spans="1:10" x14ac:dyDescent="0.3">
      <c r="A184" s="17">
        <f>IF(A183=Symbols1!$B$6,$A$1,Sheet3!A183+Symbols1!$B$7)</f>
        <v>11000</v>
      </c>
      <c r="B184" s="17">
        <f>IF(A184=Symbols1!$B$6,1,0)</f>
        <v>1</v>
      </c>
      <c r="C184" s="17" t="str">
        <f t="shared" si="12"/>
        <v>P.US.</v>
      </c>
      <c r="D184" s="17" t="str">
        <f>C184&amp;Symbols1!$B$2&amp;Symbols1!$B$3&amp;Symbols1!$B$4&amp;A184</f>
        <v>P.US.CLEQ1411000</v>
      </c>
      <c r="E184" s="18">
        <f>RANK(F184,$F$1:$F$400,0)+COUNTIF($F$1:F184,F184)-1</f>
        <v>184</v>
      </c>
      <c r="F184" s="19">
        <f>IF(SUM($B$1:B183)&gt;=2,0,IF(RTD("cqg.rtd",,"ContractData",D184,"DTLastTrade",,"T")="",0,RTD("cqg.rtd",,"ContractData",D184,"DTLastTrade",,"T")))</f>
        <v>0</v>
      </c>
      <c r="I184" s="20">
        <f t="shared" si="10"/>
        <v>184</v>
      </c>
      <c r="J184" s="17" t="str">
        <f t="shared" si="11"/>
        <v>P.US.CLEQ1411000</v>
      </c>
    </row>
    <row r="185" spans="1:10" x14ac:dyDescent="0.3">
      <c r="A185" s="17">
        <f>IF(A184=Symbols1!$B$6,$A$1,Sheet3!A184+Symbols1!$B$7)</f>
        <v>9900</v>
      </c>
      <c r="B185" s="17">
        <f>IF(A185=Symbols1!$B$6,1,0)</f>
        <v>0</v>
      </c>
      <c r="C185" s="17" t="str">
        <f t="shared" si="12"/>
        <v>P.US.</v>
      </c>
      <c r="D185" s="17" t="str">
        <f>C185&amp;Symbols1!$B$2&amp;Symbols1!$B$3&amp;Symbols1!$B$4&amp;A185</f>
        <v>P.US.CLEQ149900</v>
      </c>
      <c r="E185" s="18">
        <f>RANK(F185,$F$1:$F$400,0)+COUNTIF($F$1:F185,F185)-1</f>
        <v>185</v>
      </c>
      <c r="F185" s="19">
        <f>IF(SUM($B$1:B184)&gt;=2,0,IF(RTD("cqg.rtd",,"ContractData",D185,"DTLastTrade",,"T")="",0,RTD("cqg.rtd",,"ContractData",D185,"DTLastTrade",,"T")))</f>
        <v>0</v>
      </c>
      <c r="I185" s="20">
        <f t="shared" si="10"/>
        <v>185</v>
      </c>
      <c r="J185" s="17" t="str">
        <f t="shared" si="11"/>
        <v>P.US.CLEQ149900</v>
      </c>
    </row>
    <row r="186" spans="1:10" x14ac:dyDescent="0.3">
      <c r="A186" s="17">
        <f>IF(A185=Symbols1!$B$6,$A$1,Sheet3!A185+Symbols1!$B$7)</f>
        <v>9950</v>
      </c>
      <c r="B186" s="17">
        <f>IF(A186=Symbols1!$B$6,1,0)</f>
        <v>0</v>
      </c>
      <c r="C186" s="17" t="str">
        <f t="shared" si="12"/>
        <v>P.US.</v>
      </c>
      <c r="D186" s="17" t="str">
        <f>C186&amp;Symbols1!$B$2&amp;Symbols1!$B$3&amp;Symbols1!$B$4&amp;A186</f>
        <v>P.US.CLEQ149950</v>
      </c>
      <c r="E186" s="18">
        <f>RANK(F186,$F$1:$F$400,0)+COUNTIF($F$1:F186,F186)-1</f>
        <v>186</v>
      </c>
      <c r="F186" s="19">
        <f>IF(SUM($B$1:B185)&gt;=2,0,IF(RTD("cqg.rtd",,"ContractData",D186,"DTLastTrade",,"T")="",0,RTD("cqg.rtd",,"ContractData",D186,"DTLastTrade",,"T")))</f>
        <v>0</v>
      </c>
      <c r="I186" s="20">
        <f t="shared" si="10"/>
        <v>186</v>
      </c>
      <c r="J186" s="17" t="str">
        <f t="shared" si="11"/>
        <v>P.US.CLEQ149950</v>
      </c>
    </row>
    <row r="187" spans="1:10" x14ac:dyDescent="0.3">
      <c r="A187" s="17">
        <f>IF(A186=Symbols1!$B$6,$A$1,Sheet3!A186+Symbols1!$B$7)</f>
        <v>10000</v>
      </c>
      <c r="B187" s="17">
        <f>IF(A187=Symbols1!$B$6,1,0)</f>
        <v>0</v>
      </c>
      <c r="C187" s="17" t="str">
        <f t="shared" si="12"/>
        <v>P.US.</v>
      </c>
      <c r="D187" s="17" t="str">
        <f>C187&amp;Symbols1!$B$2&amp;Symbols1!$B$3&amp;Symbols1!$B$4&amp;A187</f>
        <v>P.US.CLEQ1410000</v>
      </c>
      <c r="E187" s="18">
        <f>RANK(F187,$F$1:$F$400,0)+COUNTIF($F$1:F187,F187)-1</f>
        <v>187</v>
      </c>
      <c r="F187" s="19">
        <f>IF(SUM($B$1:B186)&gt;=2,0,IF(RTD("cqg.rtd",,"ContractData",D187,"DTLastTrade",,"T")="",0,RTD("cqg.rtd",,"ContractData",D187,"DTLastTrade",,"T")))</f>
        <v>0</v>
      </c>
      <c r="I187" s="20">
        <f t="shared" si="10"/>
        <v>187</v>
      </c>
      <c r="J187" s="17" t="str">
        <f t="shared" si="11"/>
        <v>P.US.CLEQ1410000</v>
      </c>
    </row>
    <row r="188" spans="1:10" x14ac:dyDescent="0.3">
      <c r="A188" s="17">
        <f>IF(A187=Symbols1!$B$6,$A$1,Sheet3!A187+Symbols1!$B$7)</f>
        <v>10050</v>
      </c>
      <c r="B188" s="17">
        <f>IF(A188=Symbols1!$B$6,1,0)</f>
        <v>0</v>
      </c>
      <c r="C188" s="17" t="str">
        <f t="shared" si="12"/>
        <v>P.US.</v>
      </c>
      <c r="D188" s="17" t="str">
        <f>C188&amp;Symbols1!$B$2&amp;Symbols1!$B$3&amp;Symbols1!$B$4&amp;A188</f>
        <v>P.US.CLEQ1410050</v>
      </c>
      <c r="E188" s="18">
        <f>RANK(F188,$F$1:$F$400,0)+COUNTIF($F$1:F188,F188)-1</f>
        <v>188</v>
      </c>
      <c r="F188" s="19">
        <f>IF(SUM($B$1:B187)&gt;=2,0,IF(RTD("cqg.rtd",,"ContractData",D188,"DTLastTrade",,"T")="",0,RTD("cqg.rtd",,"ContractData",D188,"DTLastTrade",,"T")))</f>
        <v>0</v>
      </c>
      <c r="I188" s="20">
        <f t="shared" si="10"/>
        <v>188</v>
      </c>
      <c r="J188" s="17" t="str">
        <f t="shared" si="11"/>
        <v>P.US.CLEQ1410050</v>
      </c>
    </row>
    <row r="189" spans="1:10" x14ac:dyDescent="0.3">
      <c r="A189" s="17">
        <f>IF(A188=Symbols1!$B$6,$A$1,Sheet3!A188+Symbols1!$B$7)</f>
        <v>10100</v>
      </c>
      <c r="B189" s="17">
        <f>IF(A189=Symbols1!$B$6,1,0)</f>
        <v>0</v>
      </c>
      <c r="C189" s="17" t="str">
        <f t="shared" si="12"/>
        <v>P.US.</v>
      </c>
      <c r="D189" s="17" t="str">
        <f>C189&amp;Symbols1!$B$2&amp;Symbols1!$B$3&amp;Symbols1!$B$4&amp;A189</f>
        <v>P.US.CLEQ1410100</v>
      </c>
      <c r="E189" s="18">
        <f>RANK(F189,$F$1:$F$400,0)+COUNTIF($F$1:F189,F189)-1</f>
        <v>189</v>
      </c>
      <c r="F189" s="19">
        <f>IF(SUM($B$1:B188)&gt;=2,0,IF(RTD("cqg.rtd",,"ContractData",D189,"DTLastTrade",,"T")="",0,RTD("cqg.rtd",,"ContractData",D189,"DTLastTrade",,"T")))</f>
        <v>0</v>
      </c>
      <c r="I189" s="20">
        <f t="shared" si="10"/>
        <v>189</v>
      </c>
      <c r="J189" s="17" t="str">
        <f t="shared" si="11"/>
        <v>P.US.CLEQ1410100</v>
      </c>
    </row>
    <row r="190" spans="1:10" x14ac:dyDescent="0.3">
      <c r="A190" s="17">
        <f>IF(A189=Symbols1!$B$6,$A$1,Sheet3!A189+Symbols1!$B$7)</f>
        <v>10150</v>
      </c>
      <c r="B190" s="17">
        <f>IF(A190=Symbols1!$B$6,1,0)</f>
        <v>0</v>
      </c>
      <c r="C190" s="17" t="str">
        <f t="shared" si="12"/>
        <v>P.US.</v>
      </c>
      <c r="D190" s="17" t="str">
        <f>C190&amp;Symbols1!$B$2&amp;Symbols1!$B$3&amp;Symbols1!$B$4&amp;A190</f>
        <v>P.US.CLEQ1410150</v>
      </c>
      <c r="E190" s="18">
        <f>RANK(F190,$F$1:$F$400,0)+COUNTIF($F$1:F190,F190)-1</f>
        <v>190</v>
      </c>
      <c r="F190" s="19">
        <f>IF(SUM($B$1:B189)&gt;=2,0,IF(RTD("cqg.rtd",,"ContractData",D190,"DTLastTrade",,"T")="",0,RTD("cqg.rtd",,"ContractData",D190,"DTLastTrade",,"T")))</f>
        <v>0</v>
      </c>
      <c r="I190" s="20">
        <f t="shared" si="10"/>
        <v>190</v>
      </c>
      <c r="J190" s="17" t="str">
        <f t="shared" si="11"/>
        <v>P.US.CLEQ1410150</v>
      </c>
    </row>
    <row r="191" spans="1:10" x14ac:dyDescent="0.3">
      <c r="A191" s="17">
        <f>IF(A190=Symbols1!$B$6,$A$1,Sheet3!A190+Symbols1!$B$7)</f>
        <v>10200</v>
      </c>
      <c r="B191" s="17">
        <f>IF(A191=Symbols1!$B$6,1,0)</f>
        <v>0</v>
      </c>
      <c r="C191" s="17" t="str">
        <f t="shared" si="12"/>
        <v>P.US.</v>
      </c>
      <c r="D191" s="17" t="str">
        <f>C191&amp;Symbols1!$B$2&amp;Symbols1!$B$3&amp;Symbols1!$B$4&amp;A191</f>
        <v>P.US.CLEQ1410200</v>
      </c>
      <c r="E191" s="18">
        <f>RANK(F191,$F$1:$F$400,0)+COUNTIF($F$1:F191,F191)-1</f>
        <v>191</v>
      </c>
      <c r="F191" s="19">
        <f>IF(SUM($B$1:B190)&gt;=2,0,IF(RTD("cqg.rtd",,"ContractData",D191,"DTLastTrade",,"T")="",0,RTD("cqg.rtd",,"ContractData",D191,"DTLastTrade",,"T")))</f>
        <v>0</v>
      </c>
      <c r="I191" s="20">
        <f t="shared" si="10"/>
        <v>191</v>
      </c>
      <c r="J191" s="17" t="str">
        <f t="shared" si="11"/>
        <v>P.US.CLEQ1410200</v>
      </c>
    </row>
    <row r="192" spans="1:10" x14ac:dyDescent="0.3">
      <c r="A192" s="17">
        <f>IF(A191=Symbols1!$B$6,$A$1,Sheet3!A191+Symbols1!$B$7)</f>
        <v>10250</v>
      </c>
      <c r="B192" s="17">
        <f>IF(A192=Symbols1!$B$6,1,0)</f>
        <v>0</v>
      </c>
      <c r="C192" s="17" t="str">
        <f t="shared" si="12"/>
        <v>P.US.</v>
      </c>
      <c r="D192" s="17" t="str">
        <f>C192&amp;Symbols1!$B$2&amp;Symbols1!$B$3&amp;Symbols1!$B$4&amp;A192</f>
        <v>P.US.CLEQ1410250</v>
      </c>
      <c r="E192" s="18">
        <f>RANK(F192,$F$1:$F$400,0)+COUNTIF($F$1:F192,F192)-1</f>
        <v>192</v>
      </c>
      <c r="F192" s="19">
        <f>IF(SUM($B$1:B191)&gt;=2,0,IF(RTD("cqg.rtd",,"ContractData",D192,"DTLastTrade",,"T")="",0,RTD("cqg.rtd",,"ContractData",D192,"DTLastTrade",,"T")))</f>
        <v>0</v>
      </c>
      <c r="I192" s="20">
        <f t="shared" si="10"/>
        <v>192</v>
      </c>
      <c r="J192" s="17" t="str">
        <f t="shared" si="11"/>
        <v>P.US.CLEQ1410250</v>
      </c>
    </row>
    <row r="193" spans="1:10" x14ac:dyDescent="0.3">
      <c r="A193" s="17">
        <f>IF(A192=Symbols1!$B$6,$A$1,Sheet3!A192+Symbols1!$B$7)</f>
        <v>10300</v>
      </c>
      <c r="B193" s="17">
        <f>IF(A193=Symbols1!$B$6,1,0)</f>
        <v>0</v>
      </c>
      <c r="C193" s="17" t="str">
        <f t="shared" si="12"/>
        <v>P.US.</v>
      </c>
      <c r="D193" s="17" t="str">
        <f>C193&amp;Symbols1!$B$2&amp;Symbols1!$B$3&amp;Symbols1!$B$4&amp;A193</f>
        <v>P.US.CLEQ1410300</v>
      </c>
      <c r="E193" s="18">
        <f>RANK(F193,$F$1:$F$400,0)+COUNTIF($F$1:F193,F193)-1</f>
        <v>193</v>
      </c>
      <c r="F193" s="19">
        <f>IF(SUM($B$1:B192)&gt;=2,0,IF(RTD("cqg.rtd",,"ContractData",D193,"DTLastTrade",,"T")="",0,RTD("cqg.rtd",,"ContractData",D193,"DTLastTrade",,"T")))</f>
        <v>0</v>
      </c>
      <c r="I193" s="20">
        <f t="shared" si="10"/>
        <v>193</v>
      </c>
      <c r="J193" s="17" t="str">
        <f t="shared" si="11"/>
        <v>P.US.CLEQ1410300</v>
      </c>
    </row>
    <row r="194" spans="1:10" x14ac:dyDescent="0.3">
      <c r="A194" s="17">
        <f>IF(A193=Symbols1!$B$6,$A$1,Sheet3!A193+Symbols1!$B$7)</f>
        <v>10350</v>
      </c>
      <c r="B194" s="17">
        <f>IF(A194=Symbols1!$B$6,1,0)</f>
        <v>0</v>
      </c>
      <c r="C194" s="17" t="str">
        <f t="shared" si="12"/>
        <v>P.US.</v>
      </c>
      <c r="D194" s="17" t="str">
        <f>C194&amp;Symbols1!$B$2&amp;Symbols1!$B$3&amp;Symbols1!$B$4&amp;A194</f>
        <v>P.US.CLEQ1410350</v>
      </c>
      <c r="E194" s="18">
        <f>RANK(F194,$F$1:$F$400,0)+COUNTIF($F$1:F194,F194)-1</f>
        <v>194</v>
      </c>
      <c r="F194" s="19">
        <f>IF(SUM($B$1:B193)&gt;=2,0,IF(RTD("cqg.rtd",,"ContractData",D194,"DTLastTrade",,"T")="",0,RTD("cqg.rtd",,"ContractData",D194,"DTLastTrade",,"T")))</f>
        <v>0</v>
      </c>
      <c r="I194" s="20">
        <f t="shared" ref="I194:I257" si="13">E194</f>
        <v>194</v>
      </c>
      <c r="J194" s="17" t="str">
        <f t="shared" ref="J194:J257" si="14">D194</f>
        <v>P.US.CLEQ1410350</v>
      </c>
    </row>
    <row r="195" spans="1:10" x14ac:dyDescent="0.3">
      <c r="A195" s="17">
        <f>IF(A194=Symbols1!$B$6,$A$1,Sheet3!A194+Symbols1!$B$7)</f>
        <v>10400</v>
      </c>
      <c r="B195" s="17">
        <f>IF(A195=Symbols1!$B$6,1,0)</f>
        <v>0</v>
      </c>
      <c r="C195" s="17" t="str">
        <f t="shared" ref="C195:C258" si="15">IF(A195=$A$1,"P.US.",IF(C194="P.US.","P.US.","C.US."))</f>
        <v>P.US.</v>
      </c>
      <c r="D195" s="17" t="str">
        <f>C195&amp;Symbols1!$B$2&amp;Symbols1!$B$3&amp;Symbols1!$B$4&amp;A195</f>
        <v>P.US.CLEQ1410400</v>
      </c>
      <c r="E195" s="18">
        <f>RANK(F195,$F$1:$F$400,0)+COUNTIF($F$1:F195,F195)-1</f>
        <v>195</v>
      </c>
      <c r="F195" s="19">
        <f>IF(SUM($B$1:B194)&gt;=2,0,IF(RTD("cqg.rtd",,"ContractData",D195,"DTLastTrade",,"T")="",0,RTD("cqg.rtd",,"ContractData",D195,"DTLastTrade",,"T")))</f>
        <v>0</v>
      </c>
      <c r="I195" s="20">
        <f t="shared" si="13"/>
        <v>195</v>
      </c>
      <c r="J195" s="17" t="str">
        <f t="shared" si="14"/>
        <v>P.US.CLEQ1410400</v>
      </c>
    </row>
    <row r="196" spans="1:10" x14ac:dyDescent="0.3">
      <c r="A196" s="17">
        <f>IF(A195=Symbols1!$B$6,$A$1,Sheet3!A195+Symbols1!$B$7)</f>
        <v>10450</v>
      </c>
      <c r="B196" s="17">
        <f>IF(A196=Symbols1!$B$6,1,0)</f>
        <v>0</v>
      </c>
      <c r="C196" s="17" t="str">
        <f t="shared" si="15"/>
        <v>P.US.</v>
      </c>
      <c r="D196" s="17" t="str">
        <f>C196&amp;Symbols1!$B$2&amp;Symbols1!$B$3&amp;Symbols1!$B$4&amp;A196</f>
        <v>P.US.CLEQ1410450</v>
      </c>
      <c r="E196" s="18">
        <f>RANK(F196,$F$1:$F$400,0)+COUNTIF($F$1:F196,F196)-1</f>
        <v>196</v>
      </c>
      <c r="F196" s="19">
        <f>IF(SUM($B$1:B195)&gt;=2,0,IF(RTD("cqg.rtd",,"ContractData",D196,"DTLastTrade",,"T")="",0,RTD("cqg.rtd",,"ContractData",D196,"DTLastTrade",,"T")))</f>
        <v>0</v>
      </c>
      <c r="I196" s="20">
        <f t="shared" si="13"/>
        <v>196</v>
      </c>
      <c r="J196" s="17" t="str">
        <f t="shared" si="14"/>
        <v>P.US.CLEQ1410450</v>
      </c>
    </row>
    <row r="197" spans="1:10" x14ac:dyDescent="0.3">
      <c r="A197" s="17">
        <f>IF(A196=Symbols1!$B$6,$A$1,Sheet3!A196+Symbols1!$B$7)</f>
        <v>10500</v>
      </c>
      <c r="B197" s="17">
        <f>IF(A197=Symbols1!$B$6,1,0)</f>
        <v>0</v>
      </c>
      <c r="C197" s="17" t="str">
        <f t="shared" si="15"/>
        <v>P.US.</v>
      </c>
      <c r="D197" s="17" t="str">
        <f>C197&amp;Symbols1!$B$2&amp;Symbols1!$B$3&amp;Symbols1!$B$4&amp;A197</f>
        <v>P.US.CLEQ1410500</v>
      </c>
      <c r="E197" s="18">
        <f>RANK(F197,$F$1:$F$400,0)+COUNTIF($F$1:F197,F197)-1</f>
        <v>197</v>
      </c>
      <c r="F197" s="19">
        <f>IF(SUM($B$1:B196)&gt;=2,0,IF(RTD("cqg.rtd",,"ContractData",D197,"DTLastTrade",,"T")="",0,RTD("cqg.rtd",,"ContractData",D197,"DTLastTrade",,"T")))</f>
        <v>0</v>
      </c>
      <c r="I197" s="20">
        <f t="shared" si="13"/>
        <v>197</v>
      </c>
      <c r="J197" s="17" t="str">
        <f t="shared" si="14"/>
        <v>P.US.CLEQ1410500</v>
      </c>
    </row>
    <row r="198" spans="1:10" x14ac:dyDescent="0.3">
      <c r="A198" s="17">
        <f>IF(A197=Symbols1!$B$6,$A$1,Sheet3!A197+Symbols1!$B$7)</f>
        <v>10550</v>
      </c>
      <c r="B198" s="17">
        <f>IF(A198=Symbols1!$B$6,1,0)</f>
        <v>0</v>
      </c>
      <c r="C198" s="17" t="str">
        <f t="shared" si="15"/>
        <v>P.US.</v>
      </c>
      <c r="D198" s="17" t="str">
        <f>C198&amp;Symbols1!$B$2&amp;Symbols1!$B$3&amp;Symbols1!$B$4&amp;A198</f>
        <v>P.US.CLEQ1410550</v>
      </c>
      <c r="E198" s="18">
        <f>RANK(F198,$F$1:$F$400,0)+COUNTIF($F$1:F198,F198)-1</f>
        <v>198</v>
      </c>
      <c r="F198" s="19">
        <f>IF(SUM($B$1:B197)&gt;=2,0,IF(RTD("cqg.rtd",,"ContractData",D198,"DTLastTrade",,"T")="",0,RTD("cqg.rtd",,"ContractData",D198,"DTLastTrade",,"T")))</f>
        <v>0</v>
      </c>
      <c r="I198" s="20">
        <f t="shared" si="13"/>
        <v>198</v>
      </c>
      <c r="J198" s="17" t="str">
        <f t="shared" si="14"/>
        <v>P.US.CLEQ1410550</v>
      </c>
    </row>
    <row r="199" spans="1:10" x14ac:dyDescent="0.3">
      <c r="A199" s="17">
        <f>IF(A198=Symbols1!$B$6,$A$1,Sheet3!A198+Symbols1!$B$7)</f>
        <v>10600</v>
      </c>
      <c r="B199" s="17">
        <f>IF(A199=Symbols1!$B$6,1,0)</f>
        <v>0</v>
      </c>
      <c r="C199" s="17" t="str">
        <f t="shared" si="15"/>
        <v>P.US.</v>
      </c>
      <c r="D199" s="17" t="str">
        <f>C199&amp;Symbols1!$B$2&amp;Symbols1!$B$3&amp;Symbols1!$B$4&amp;A199</f>
        <v>P.US.CLEQ1410600</v>
      </c>
      <c r="E199" s="18">
        <f>RANK(F199,$F$1:$F$400,0)+COUNTIF($F$1:F199,F199)-1</f>
        <v>199</v>
      </c>
      <c r="F199" s="19">
        <f>IF(SUM($B$1:B198)&gt;=2,0,IF(RTD("cqg.rtd",,"ContractData",D199,"DTLastTrade",,"T")="",0,RTD("cqg.rtd",,"ContractData",D199,"DTLastTrade",,"T")))</f>
        <v>0</v>
      </c>
      <c r="I199" s="20">
        <f t="shared" si="13"/>
        <v>199</v>
      </c>
      <c r="J199" s="17" t="str">
        <f t="shared" si="14"/>
        <v>P.US.CLEQ1410600</v>
      </c>
    </row>
    <row r="200" spans="1:10" x14ac:dyDescent="0.3">
      <c r="A200" s="17">
        <f>IF(A199=Symbols1!$B$6,$A$1,Sheet3!A199+Symbols1!$B$7)</f>
        <v>10650</v>
      </c>
      <c r="B200" s="17">
        <f>IF(A200=Symbols1!$B$6,1,0)</f>
        <v>0</v>
      </c>
      <c r="C200" s="17" t="str">
        <f t="shared" si="15"/>
        <v>P.US.</v>
      </c>
      <c r="D200" s="17" t="str">
        <f>C200&amp;Symbols1!$B$2&amp;Symbols1!$B$3&amp;Symbols1!$B$4&amp;A200</f>
        <v>P.US.CLEQ1410650</v>
      </c>
      <c r="E200" s="18">
        <f>RANK(F200,$F$1:$F$400,0)+COUNTIF($F$1:F200,F200)-1</f>
        <v>200</v>
      </c>
      <c r="F200" s="19">
        <f>IF(SUM($B$1:B199)&gt;=2,0,IF(RTD("cqg.rtd",,"ContractData",D200,"DTLastTrade",,"T")="",0,RTD("cqg.rtd",,"ContractData",D200,"DTLastTrade",,"T")))</f>
        <v>0</v>
      </c>
      <c r="I200" s="20">
        <f t="shared" si="13"/>
        <v>200</v>
      </c>
      <c r="J200" s="17" t="str">
        <f t="shared" si="14"/>
        <v>P.US.CLEQ1410650</v>
      </c>
    </row>
    <row r="201" spans="1:10" x14ac:dyDescent="0.3">
      <c r="A201" s="17">
        <f>IF(A200=Symbols1!$B$6,$A$1,Sheet3!A200+Symbols1!$B$7)</f>
        <v>10700</v>
      </c>
      <c r="B201" s="17">
        <f>IF(A201=Symbols1!$B$6,1,0)</f>
        <v>0</v>
      </c>
      <c r="C201" s="17" t="str">
        <f t="shared" si="15"/>
        <v>P.US.</v>
      </c>
      <c r="D201" s="17" t="str">
        <f>C201&amp;Symbols1!$B$2&amp;Symbols1!$B$3&amp;Symbols1!$B$4&amp;A201</f>
        <v>P.US.CLEQ1410700</v>
      </c>
      <c r="E201" s="18">
        <f>RANK(F201,$F$1:$F$400,0)+COUNTIF($F$1:F201,F201)-1</f>
        <v>201</v>
      </c>
      <c r="F201" s="19">
        <f>IF(SUM($B$1:B200)&gt;=2,0,IF(RTD("cqg.rtd",,"ContractData",D201,"DTLastTrade",,"T")="",0,RTD("cqg.rtd",,"ContractData",D201,"DTLastTrade",,"T")))</f>
        <v>0</v>
      </c>
      <c r="I201" s="20">
        <f t="shared" si="13"/>
        <v>201</v>
      </c>
      <c r="J201" s="17" t="str">
        <f t="shared" si="14"/>
        <v>P.US.CLEQ1410700</v>
      </c>
    </row>
    <row r="202" spans="1:10" x14ac:dyDescent="0.3">
      <c r="A202" s="17">
        <f>IF(A201=Symbols1!$B$6,$A$1,Sheet3!A201+Symbols1!$B$7)</f>
        <v>10750</v>
      </c>
      <c r="B202" s="17">
        <f>IF(A202=Symbols1!$B$6,1,0)</f>
        <v>0</v>
      </c>
      <c r="C202" s="17" t="str">
        <f t="shared" si="15"/>
        <v>P.US.</v>
      </c>
      <c r="D202" s="17" t="str">
        <f>C202&amp;Symbols1!$B$2&amp;Symbols1!$B$3&amp;Symbols1!$B$4&amp;A202</f>
        <v>P.US.CLEQ1410750</v>
      </c>
      <c r="E202" s="18">
        <f>RANK(F202,$F$1:$F$400,0)+COUNTIF($F$1:F202,F202)-1</f>
        <v>202</v>
      </c>
      <c r="F202" s="19">
        <f>IF(SUM($B$1:B201)&gt;=2,0,IF(RTD("cqg.rtd",,"ContractData",D202,"DTLastTrade",,"T")="",0,RTD("cqg.rtd",,"ContractData",D202,"DTLastTrade",,"T")))</f>
        <v>0</v>
      </c>
      <c r="I202" s="20">
        <f t="shared" si="13"/>
        <v>202</v>
      </c>
      <c r="J202" s="17" t="str">
        <f t="shared" si="14"/>
        <v>P.US.CLEQ1410750</v>
      </c>
    </row>
    <row r="203" spans="1:10" x14ac:dyDescent="0.3">
      <c r="A203" s="17">
        <f>IF(A202=Symbols1!$B$6,$A$1,Sheet3!A202+Symbols1!$B$7)</f>
        <v>10800</v>
      </c>
      <c r="B203" s="17">
        <f>IF(A203=Symbols1!$B$6,1,0)</f>
        <v>0</v>
      </c>
      <c r="C203" s="17" t="str">
        <f t="shared" si="15"/>
        <v>P.US.</v>
      </c>
      <c r="D203" s="17" t="str">
        <f>C203&amp;Symbols1!$B$2&amp;Symbols1!$B$3&amp;Symbols1!$B$4&amp;A203</f>
        <v>P.US.CLEQ1410800</v>
      </c>
      <c r="E203" s="18">
        <f>RANK(F203,$F$1:$F$400,0)+COUNTIF($F$1:F203,F203)-1</f>
        <v>203</v>
      </c>
      <c r="F203" s="19">
        <f>IF(SUM($B$1:B202)&gt;=2,0,IF(RTD("cqg.rtd",,"ContractData",D203,"DTLastTrade",,"T")="",0,RTD("cqg.rtd",,"ContractData",D203,"DTLastTrade",,"T")))</f>
        <v>0</v>
      </c>
      <c r="I203" s="20">
        <f t="shared" si="13"/>
        <v>203</v>
      </c>
      <c r="J203" s="17" t="str">
        <f t="shared" si="14"/>
        <v>P.US.CLEQ1410800</v>
      </c>
    </row>
    <row r="204" spans="1:10" x14ac:dyDescent="0.3">
      <c r="A204" s="17">
        <f>IF(A203=Symbols1!$B$6,$A$1,Sheet3!A203+Symbols1!$B$7)</f>
        <v>10850</v>
      </c>
      <c r="B204" s="17">
        <f>IF(A204=Symbols1!$B$6,1,0)</f>
        <v>0</v>
      </c>
      <c r="C204" s="17" t="str">
        <f t="shared" si="15"/>
        <v>P.US.</v>
      </c>
      <c r="D204" s="17" t="str">
        <f>C204&amp;Symbols1!$B$2&amp;Symbols1!$B$3&amp;Symbols1!$B$4&amp;A204</f>
        <v>P.US.CLEQ1410850</v>
      </c>
      <c r="E204" s="18">
        <f>RANK(F204,$F$1:$F$400,0)+COUNTIF($F$1:F204,F204)-1</f>
        <v>204</v>
      </c>
      <c r="F204" s="19">
        <f>IF(SUM($B$1:B203)&gt;=2,0,IF(RTD("cqg.rtd",,"ContractData",D204,"DTLastTrade",,"T")="",0,RTD("cqg.rtd",,"ContractData",D204,"DTLastTrade",,"T")))</f>
        <v>0</v>
      </c>
      <c r="I204" s="20">
        <f t="shared" si="13"/>
        <v>204</v>
      </c>
      <c r="J204" s="17" t="str">
        <f t="shared" si="14"/>
        <v>P.US.CLEQ1410850</v>
      </c>
    </row>
    <row r="205" spans="1:10" x14ac:dyDescent="0.3">
      <c r="A205" s="17">
        <f>IF(A204=Symbols1!$B$6,$A$1,Sheet3!A204+Symbols1!$B$7)</f>
        <v>10900</v>
      </c>
      <c r="B205" s="17">
        <f>IF(A205=Symbols1!$B$6,1,0)</f>
        <v>0</v>
      </c>
      <c r="C205" s="17" t="str">
        <f t="shared" si="15"/>
        <v>P.US.</v>
      </c>
      <c r="D205" s="17" t="str">
        <f>C205&amp;Symbols1!$B$2&amp;Symbols1!$B$3&amp;Symbols1!$B$4&amp;A205</f>
        <v>P.US.CLEQ1410900</v>
      </c>
      <c r="E205" s="18">
        <f>RANK(F205,$F$1:$F$400,0)+COUNTIF($F$1:F205,F205)-1</f>
        <v>205</v>
      </c>
      <c r="F205" s="19">
        <f>IF(SUM($B$1:B204)&gt;=2,0,IF(RTD("cqg.rtd",,"ContractData",D205,"DTLastTrade",,"T")="",0,RTD("cqg.rtd",,"ContractData",D205,"DTLastTrade",,"T")))</f>
        <v>0</v>
      </c>
      <c r="I205" s="20">
        <f t="shared" si="13"/>
        <v>205</v>
      </c>
      <c r="J205" s="17" t="str">
        <f t="shared" si="14"/>
        <v>P.US.CLEQ1410900</v>
      </c>
    </row>
    <row r="206" spans="1:10" x14ac:dyDescent="0.3">
      <c r="A206" s="17">
        <f>IF(A205=Symbols1!$B$6,$A$1,Sheet3!A205+Symbols1!$B$7)</f>
        <v>10950</v>
      </c>
      <c r="B206" s="17">
        <f>IF(A206=Symbols1!$B$6,1,0)</f>
        <v>0</v>
      </c>
      <c r="C206" s="17" t="str">
        <f t="shared" si="15"/>
        <v>P.US.</v>
      </c>
      <c r="D206" s="17" t="str">
        <f>C206&amp;Symbols1!$B$2&amp;Symbols1!$B$3&amp;Symbols1!$B$4&amp;A206</f>
        <v>P.US.CLEQ1410950</v>
      </c>
      <c r="E206" s="18">
        <f>RANK(F206,$F$1:$F$400,0)+COUNTIF($F$1:F206,F206)-1</f>
        <v>206</v>
      </c>
      <c r="F206" s="19">
        <f>IF(SUM($B$1:B205)&gt;=2,0,IF(RTD("cqg.rtd",,"ContractData",D206,"DTLastTrade",,"T")="",0,RTD("cqg.rtd",,"ContractData",D206,"DTLastTrade",,"T")))</f>
        <v>0</v>
      </c>
      <c r="I206" s="20">
        <f t="shared" si="13"/>
        <v>206</v>
      </c>
      <c r="J206" s="17" t="str">
        <f t="shared" si="14"/>
        <v>P.US.CLEQ1410950</v>
      </c>
    </row>
    <row r="207" spans="1:10" x14ac:dyDescent="0.3">
      <c r="A207" s="17">
        <f>IF(A206=Symbols1!$B$6,$A$1,Sheet3!A206+Symbols1!$B$7)</f>
        <v>11000</v>
      </c>
      <c r="B207" s="17">
        <f>IF(A207=Symbols1!$B$6,1,0)</f>
        <v>1</v>
      </c>
      <c r="C207" s="17" t="str">
        <f t="shared" si="15"/>
        <v>P.US.</v>
      </c>
      <c r="D207" s="17" t="str">
        <f>C207&amp;Symbols1!$B$2&amp;Symbols1!$B$3&amp;Symbols1!$B$4&amp;A207</f>
        <v>P.US.CLEQ1411000</v>
      </c>
      <c r="E207" s="18">
        <f>RANK(F207,$F$1:$F$400,0)+COUNTIF($F$1:F207,F207)-1</f>
        <v>207</v>
      </c>
      <c r="F207" s="19">
        <f>IF(SUM($B$1:B206)&gt;=2,0,IF(RTD("cqg.rtd",,"ContractData",D207,"DTLastTrade",,"T")="",0,RTD("cqg.rtd",,"ContractData",D207,"DTLastTrade",,"T")))</f>
        <v>0</v>
      </c>
      <c r="I207" s="20">
        <f t="shared" si="13"/>
        <v>207</v>
      </c>
      <c r="J207" s="17" t="str">
        <f t="shared" si="14"/>
        <v>P.US.CLEQ1411000</v>
      </c>
    </row>
    <row r="208" spans="1:10" x14ac:dyDescent="0.3">
      <c r="A208" s="17">
        <f>IF(A207=Symbols1!$B$6,$A$1,Sheet3!A207+Symbols1!$B$7)</f>
        <v>9900</v>
      </c>
      <c r="B208" s="17">
        <f>IF(A208=Symbols1!$B$6,1,0)</f>
        <v>0</v>
      </c>
      <c r="C208" s="17" t="str">
        <f t="shared" si="15"/>
        <v>P.US.</v>
      </c>
      <c r="D208" s="17" t="str">
        <f>C208&amp;Symbols1!$B$2&amp;Symbols1!$B$3&amp;Symbols1!$B$4&amp;A208</f>
        <v>P.US.CLEQ149900</v>
      </c>
      <c r="E208" s="18">
        <f>RANK(F208,$F$1:$F$400,0)+COUNTIF($F$1:F208,F208)-1</f>
        <v>208</v>
      </c>
      <c r="F208" s="19">
        <f>IF(SUM($B$1:B207)&gt;=2,0,IF(RTD("cqg.rtd",,"ContractData",D208,"DTLastTrade",,"T")="",0,RTD("cqg.rtd",,"ContractData",D208,"DTLastTrade",,"T")))</f>
        <v>0</v>
      </c>
      <c r="I208" s="20">
        <f t="shared" si="13"/>
        <v>208</v>
      </c>
      <c r="J208" s="17" t="str">
        <f t="shared" si="14"/>
        <v>P.US.CLEQ149900</v>
      </c>
    </row>
    <row r="209" spans="1:10" x14ac:dyDescent="0.3">
      <c r="A209" s="17">
        <f>IF(A208=Symbols1!$B$6,$A$1,Sheet3!A208+Symbols1!$B$7)</f>
        <v>9950</v>
      </c>
      <c r="B209" s="17">
        <f>IF(A209=Symbols1!$B$6,1,0)</f>
        <v>0</v>
      </c>
      <c r="C209" s="17" t="str">
        <f t="shared" si="15"/>
        <v>P.US.</v>
      </c>
      <c r="D209" s="17" t="str">
        <f>C209&amp;Symbols1!$B$2&amp;Symbols1!$B$3&amp;Symbols1!$B$4&amp;A209</f>
        <v>P.US.CLEQ149950</v>
      </c>
      <c r="E209" s="18">
        <f>RANK(F209,$F$1:$F$400,0)+COUNTIF($F$1:F209,F209)-1</f>
        <v>209</v>
      </c>
      <c r="F209" s="19">
        <f>IF(SUM($B$1:B208)&gt;=2,0,IF(RTD("cqg.rtd",,"ContractData",D209,"DTLastTrade",,"T")="",0,RTD("cqg.rtd",,"ContractData",D209,"DTLastTrade",,"T")))</f>
        <v>0</v>
      </c>
      <c r="I209" s="20">
        <f t="shared" si="13"/>
        <v>209</v>
      </c>
      <c r="J209" s="17" t="str">
        <f t="shared" si="14"/>
        <v>P.US.CLEQ149950</v>
      </c>
    </row>
    <row r="210" spans="1:10" x14ac:dyDescent="0.3">
      <c r="A210" s="17">
        <f>IF(A209=Symbols1!$B$6,$A$1,Sheet3!A209+Symbols1!$B$7)</f>
        <v>10000</v>
      </c>
      <c r="B210" s="17">
        <f>IF(A210=Symbols1!$B$6,1,0)</f>
        <v>0</v>
      </c>
      <c r="C210" s="17" t="str">
        <f t="shared" si="15"/>
        <v>P.US.</v>
      </c>
      <c r="D210" s="17" t="str">
        <f>C210&amp;Symbols1!$B$2&amp;Symbols1!$B$3&amp;Symbols1!$B$4&amp;A210</f>
        <v>P.US.CLEQ1410000</v>
      </c>
      <c r="E210" s="18">
        <f>RANK(F210,$F$1:$F$400,0)+COUNTIF($F$1:F210,F210)-1</f>
        <v>210</v>
      </c>
      <c r="F210" s="19">
        <f>IF(SUM($B$1:B209)&gt;=2,0,IF(RTD("cqg.rtd",,"ContractData",D210,"DTLastTrade",,"T")="",0,RTD("cqg.rtd",,"ContractData",D210,"DTLastTrade",,"T")))</f>
        <v>0</v>
      </c>
      <c r="I210" s="20">
        <f t="shared" si="13"/>
        <v>210</v>
      </c>
      <c r="J210" s="17" t="str">
        <f t="shared" si="14"/>
        <v>P.US.CLEQ1410000</v>
      </c>
    </row>
    <row r="211" spans="1:10" x14ac:dyDescent="0.3">
      <c r="A211" s="17">
        <f>IF(A210=Symbols1!$B$6,$A$1,Sheet3!A210+Symbols1!$B$7)</f>
        <v>10050</v>
      </c>
      <c r="B211" s="17">
        <f>IF(A211=Symbols1!$B$6,1,0)</f>
        <v>0</v>
      </c>
      <c r="C211" s="17" t="str">
        <f t="shared" si="15"/>
        <v>P.US.</v>
      </c>
      <c r="D211" s="17" t="str">
        <f>C211&amp;Symbols1!$B$2&amp;Symbols1!$B$3&amp;Symbols1!$B$4&amp;A211</f>
        <v>P.US.CLEQ1410050</v>
      </c>
      <c r="E211" s="18">
        <f>RANK(F211,$F$1:$F$400,0)+COUNTIF($F$1:F211,F211)-1</f>
        <v>211</v>
      </c>
      <c r="F211" s="19">
        <f>IF(SUM($B$1:B210)&gt;=2,0,IF(RTD("cqg.rtd",,"ContractData",D211,"DTLastTrade",,"T")="",0,RTD("cqg.rtd",,"ContractData",D211,"DTLastTrade",,"T")))</f>
        <v>0</v>
      </c>
      <c r="I211" s="20">
        <f t="shared" si="13"/>
        <v>211</v>
      </c>
      <c r="J211" s="17" t="str">
        <f t="shared" si="14"/>
        <v>P.US.CLEQ1410050</v>
      </c>
    </row>
    <row r="212" spans="1:10" x14ac:dyDescent="0.3">
      <c r="A212" s="17">
        <f>IF(A211=Symbols1!$B$6,$A$1,Sheet3!A211+Symbols1!$B$7)</f>
        <v>10100</v>
      </c>
      <c r="B212" s="17">
        <f>IF(A212=Symbols1!$B$6,1,0)</f>
        <v>0</v>
      </c>
      <c r="C212" s="17" t="str">
        <f t="shared" si="15"/>
        <v>P.US.</v>
      </c>
      <c r="D212" s="17" t="str">
        <f>C212&amp;Symbols1!$B$2&amp;Symbols1!$B$3&amp;Symbols1!$B$4&amp;A212</f>
        <v>P.US.CLEQ1410100</v>
      </c>
      <c r="E212" s="18">
        <f>RANK(F212,$F$1:$F$400,0)+COUNTIF($F$1:F212,F212)-1</f>
        <v>212</v>
      </c>
      <c r="F212" s="19">
        <f>IF(SUM($B$1:B211)&gt;=2,0,IF(RTD("cqg.rtd",,"ContractData",D212,"DTLastTrade",,"T")="",0,RTD("cqg.rtd",,"ContractData",D212,"DTLastTrade",,"T")))</f>
        <v>0</v>
      </c>
      <c r="I212" s="20">
        <f t="shared" si="13"/>
        <v>212</v>
      </c>
      <c r="J212" s="17" t="str">
        <f t="shared" si="14"/>
        <v>P.US.CLEQ1410100</v>
      </c>
    </row>
    <row r="213" spans="1:10" x14ac:dyDescent="0.3">
      <c r="A213" s="17">
        <f>IF(A212=Symbols1!$B$6,$A$1,Sheet3!A212+Symbols1!$B$7)</f>
        <v>10150</v>
      </c>
      <c r="B213" s="17">
        <f>IF(A213=Symbols1!$B$6,1,0)</f>
        <v>0</v>
      </c>
      <c r="C213" s="17" t="str">
        <f t="shared" si="15"/>
        <v>P.US.</v>
      </c>
      <c r="D213" s="17" t="str">
        <f>C213&amp;Symbols1!$B$2&amp;Symbols1!$B$3&amp;Symbols1!$B$4&amp;A213</f>
        <v>P.US.CLEQ1410150</v>
      </c>
      <c r="E213" s="18">
        <f>RANK(F213,$F$1:$F$400,0)+COUNTIF($F$1:F213,F213)-1</f>
        <v>213</v>
      </c>
      <c r="F213" s="19">
        <f>IF(SUM($B$1:B212)&gt;=2,0,IF(RTD("cqg.rtd",,"ContractData",D213,"DTLastTrade",,"T")="",0,RTD("cqg.rtd",,"ContractData",D213,"DTLastTrade",,"T")))</f>
        <v>0</v>
      </c>
      <c r="I213" s="20">
        <f t="shared" si="13"/>
        <v>213</v>
      </c>
      <c r="J213" s="17" t="str">
        <f t="shared" si="14"/>
        <v>P.US.CLEQ1410150</v>
      </c>
    </row>
    <row r="214" spans="1:10" x14ac:dyDescent="0.3">
      <c r="A214" s="17">
        <f>IF(A213=Symbols1!$B$6,$A$1,Sheet3!A213+Symbols1!$B$7)</f>
        <v>10200</v>
      </c>
      <c r="B214" s="17">
        <f>IF(A214=Symbols1!$B$6,1,0)</f>
        <v>0</v>
      </c>
      <c r="C214" s="17" t="str">
        <f t="shared" si="15"/>
        <v>P.US.</v>
      </c>
      <c r="D214" s="17" t="str">
        <f>C214&amp;Symbols1!$B$2&amp;Symbols1!$B$3&amp;Symbols1!$B$4&amp;A214</f>
        <v>P.US.CLEQ1410200</v>
      </c>
      <c r="E214" s="18">
        <f>RANK(F214,$F$1:$F$400,0)+COUNTIF($F$1:F214,F214)-1</f>
        <v>214</v>
      </c>
      <c r="F214" s="19">
        <f>IF(SUM($B$1:B213)&gt;=2,0,IF(RTD("cqg.rtd",,"ContractData",D214,"DTLastTrade",,"T")="",0,RTD("cqg.rtd",,"ContractData",D214,"DTLastTrade",,"T")))</f>
        <v>0</v>
      </c>
      <c r="I214" s="20">
        <f t="shared" si="13"/>
        <v>214</v>
      </c>
      <c r="J214" s="17" t="str">
        <f t="shared" si="14"/>
        <v>P.US.CLEQ1410200</v>
      </c>
    </row>
    <row r="215" spans="1:10" x14ac:dyDescent="0.3">
      <c r="A215" s="17">
        <f>IF(A214=Symbols1!$B$6,$A$1,Sheet3!A214+Symbols1!$B$7)</f>
        <v>10250</v>
      </c>
      <c r="B215" s="17">
        <f>IF(A215=Symbols1!$B$6,1,0)</f>
        <v>0</v>
      </c>
      <c r="C215" s="17" t="str">
        <f t="shared" si="15"/>
        <v>P.US.</v>
      </c>
      <c r="D215" s="17" t="str">
        <f>C215&amp;Symbols1!$B$2&amp;Symbols1!$B$3&amp;Symbols1!$B$4&amp;A215</f>
        <v>P.US.CLEQ1410250</v>
      </c>
      <c r="E215" s="18">
        <f>RANK(F215,$F$1:$F$400,0)+COUNTIF($F$1:F215,F215)-1</f>
        <v>215</v>
      </c>
      <c r="F215" s="19">
        <f>IF(SUM($B$1:B214)&gt;=2,0,IF(RTD("cqg.rtd",,"ContractData",D215,"DTLastTrade",,"T")="",0,RTD("cqg.rtd",,"ContractData",D215,"DTLastTrade",,"T")))</f>
        <v>0</v>
      </c>
      <c r="I215" s="20">
        <f t="shared" si="13"/>
        <v>215</v>
      </c>
      <c r="J215" s="17" t="str">
        <f t="shared" si="14"/>
        <v>P.US.CLEQ1410250</v>
      </c>
    </row>
    <row r="216" spans="1:10" x14ac:dyDescent="0.3">
      <c r="A216" s="17">
        <f>IF(A215=Symbols1!$B$6,$A$1,Sheet3!A215+Symbols1!$B$7)</f>
        <v>10300</v>
      </c>
      <c r="B216" s="17">
        <f>IF(A216=Symbols1!$B$6,1,0)</f>
        <v>0</v>
      </c>
      <c r="C216" s="17" t="str">
        <f t="shared" si="15"/>
        <v>P.US.</v>
      </c>
      <c r="D216" s="17" t="str">
        <f>C216&amp;Symbols1!$B$2&amp;Symbols1!$B$3&amp;Symbols1!$B$4&amp;A216</f>
        <v>P.US.CLEQ1410300</v>
      </c>
      <c r="E216" s="18">
        <f>RANK(F216,$F$1:$F$400,0)+COUNTIF($F$1:F216,F216)-1</f>
        <v>216</v>
      </c>
      <c r="F216" s="19">
        <f>IF(SUM($B$1:B215)&gt;=2,0,IF(RTD("cqg.rtd",,"ContractData",D216,"DTLastTrade",,"T")="",0,RTD("cqg.rtd",,"ContractData",D216,"DTLastTrade",,"T")))</f>
        <v>0</v>
      </c>
      <c r="I216" s="20">
        <f t="shared" si="13"/>
        <v>216</v>
      </c>
      <c r="J216" s="17" t="str">
        <f t="shared" si="14"/>
        <v>P.US.CLEQ1410300</v>
      </c>
    </row>
    <row r="217" spans="1:10" x14ac:dyDescent="0.3">
      <c r="A217" s="17">
        <f>IF(A216=Symbols1!$B$6,$A$1,Sheet3!A216+Symbols1!$B$7)</f>
        <v>10350</v>
      </c>
      <c r="B217" s="17">
        <f>IF(A217=Symbols1!$B$6,1,0)</f>
        <v>0</v>
      </c>
      <c r="C217" s="17" t="str">
        <f t="shared" si="15"/>
        <v>P.US.</v>
      </c>
      <c r="D217" s="17" t="str">
        <f>C217&amp;Symbols1!$B$2&amp;Symbols1!$B$3&amp;Symbols1!$B$4&amp;A217</f>
        <v>P.US.CLEQ1410350</v>
      </c>
      <c r="E217" s="18">
        <f>RANK(F217,$F$1:$F$400,0)+COUNTIF($F$1:F217,F217)-1</f>
        <v>217</v>
      </c>
      <c r="F217" s="19">
        <f>IF(SUM($B$1:B216)&gt;=2,0,IF(RTD("cqg.rtd",,"ContractData",D217,"DTLastTrade",,"T")="",0,RTD("cqg.rtd",,"ContractData",D217,"DTLastTrade",,"T")))</f>
        <v>0</v>
      </c>
      <c r="I217" s="20">
        <f t="shared" si="13"/>
        <v>217</v>
      </c>
      <c r="J217" s="17" t="str">
        <f t="shared" si="14"/>
        <v>P.US.CLEQ1410350</v>
      </c>
    </row>
    <row r="218" spans="1:10" x14ac:dyDescent="0.3">
      <c r="A218" s="17">
        <f>IF(A217=Symbols1!$B$6,$A$1,Sheet3!A217+Symbols1!$B$7)</f>
        <v>10400</v>
      </c>
      <c r="B218" s="17">
        <f>IF(A218=Symbols1!$B$6,1,0)</f>
        <v>0</v>
      </c>
      <c r="C218" s="17" t="str">
        <f t="shared" si="15"/>
        <v>P.US.</v>
      </c>
      <c r="D218" s="17" t="str">
        <f>C218&amp;Symbols1!$B$2&amp;Symbols1!$B$3&amp;Symbols1!$B$4&amp;A218</f>
        <v>P.US.CLEQ1410400</v>
      </c>
      <c r="E218" s="18">
        <f>RANK(F218,$F$1:$F$400,0)+COUNTIF($F$1:F218,F218)-1</f>
        <v>218</v>
      </c>
      <c r="F218" s="19">
        <f>IF(SUM($B$1:B217)&gt;=2,0,IF(RTD("cqg.rtd",,"ContractData",D218,"DTLastTrade",,"T")="",0,RTD("cqg.rtd",,"ContractData",D218,"DTLastTrade",,"T")))</f>
        <v>0</v>
      </c>
      <c r="I218" s="20">
        <f t="shared" si="13"/>
        <v>218</v>
      </c>
      <c r="J218" s="17" t="str">
        <f t="shared" si="14"/>
        <v>P.US.CLEQ1410400</v>
      </c>
    </row>
    <row r="219" spans="1:10" x14ac:dyDescent="0.3">
      <c r="A219" s="17">
        <f>IF(A218=Symbols1!$B$6,$A$1,Sheet3!A218+Symbols1!$B$7)</f>
        <v>10450</v>
      </c>
      <c r="B219" s="17">
        <f>IF(A219=Symbols1!$B$6,1,0)</f>
        <v>0</v>
      </c>
      <c r="C219" s="17" t="str">
        <f t="shared" si="15"/>
        <v>P.US.</v>
      </c>
      <c r="D219" s="17" t="str">
        <f>C219&amp;Symbols1!$B$2&amp;Symbols1!$B$3&amp;Symbols1!$B$4&amp;A219</f>
        <v>P.US.CLEQ1410450</v>
      </c>
      <c r="E219" s="18">
        <f>RANK(F219,$F$1:$F$400,0)+COUNTIF($F$1:F219,F219)-1</f>
        <v>219</v>
      </c>
      <c r="F219" s="19">
        <f>IF(SUM($B$1:B218)&gt;=2,0,IF(RTD("cqg.rtd",,"ContractData",D219,"DTLastTrade",,"T")="",0,RTD("cqg.rtd",,"ContractData",D219,"DTLastTrade",,"T")))</f>
        <v>0</v>
      </c>
      <c r="I219" s="20">
        <f t="shared" si="13"/>
        <v>219</v>
      </c>
      <c r="J219" s="17" t="str">
        <f t="shared" si="14"/>
        <v>P.US.CLEQ1410450</v>
      </c>
    </row>
    <row r="220" spans="1:10" x14ac:dyDescent="0.3">
      <c r="A220" s="17">
        <f>IF(A219=Symbols1!$B$6,$A$1,Sheet3!A219+Symbols1!$B$7)</f>
        <v>10500</v>
      </c>
      <c r="B220" s="17">
        <f>IF(A220=Symbols1!$B$6,1,0)</f>
        <v>0</v>
      </c>
      <c r="C220" s="17" t="str">
        <f t="shared" si="15"/>
        <v>P.US.</v>
      </c>
      <c r="D220" s="17" t="str">
        <f>C220&amp;Symbols1!$B$2&amp;Symbols1!$B$3&amp;Symbols1!$B$4&amp;A220</f>
        <v>P.US.CLEQ1410500</v>
      </c>
      <c r="E220" s="18">
        <f>RANK(F220,$F$1:$F$400,0)+COUNTIF($F$1:F220,F220)-1</f>
        <v>220</v>
      </c>
      <c r="F220" s="19">
        <f>IF(SUM($B$1:B219)&gt;=2,0,IF(RTD("cqg.rtd",,"ContractData",D220,"DTLastTrade",,"T")="",0,RTD("cqg.rtd",,"ContractData",D220,"DTLastTrade",,"T")))</f>
        <v>0</v>
      </c>
      <c r="I220" s="20">
        <f t="shared" si="13"/>
        <v>220</v>
      </c>
      <c r="J220" s="17" t="str">
        <f t="shared" si="14"/>
        <v>P.US.CLEQ1410500</v>
      </c>
    </row>
    <row r="221" spans="1:10" x14ac:dyDescent="0.3">
      <c r="A221" s="17">
        <f>IF(A220=Symbols1!$B$6,$A$1,Sheet3!A220+Symbols1!$B$7)</f>
        <v>10550</v>
      </c>
      <c r="B221" s="17">
        <f>IF(A221=Symbols1!$B$6,1,0)</f>
        <v>0</v>
      </c>
      <c r="C221" s="17" t="str">
        <f t="shared" si="15"/>
        <v>P.US.</v>
      </c>
      <c r="D221" s="17" t="str">
        <f>C221&amp;Symbols1!$B$2&amp;Symbols1!$B$3&amp;Symbols1!$B$4&amp;A221</f>
        <v>P.US.CLEQ1410550</v>
      </c>
      <c r="E221" s="18">
        <f>RANK(F221,$F$1:$F$400,0)+COUNTIF($F$1:F221,F221)-1</f>
        <v>221</v>
      </c>
      <c r="F221" s="19">
        <f>IF(SUM($B$1:B220)&gt;=2,0,IF(RTD("cqg.rtd",,"ContractData",D221,"DTLastTrade",,"T")="",0,RTD("cqg.rtd",,"ContractData",D221,"DTLastTrade",,"T")))</f>
        <v>0</v>
      </c>
      <c r="I221" s="20">
        <f t="shared" si="13"/>
        <v>221</v>
      </c>
      <c r="J221" s="17" t="str">
        <f t="shared" si="14"/>
        <v>P.US.CLEQ1410550</v>
      </c>
    </row>
    <row r="222" spans="1:10" x14ac:dyDescent="0.3">
      <c r="A222" s="17">
        <f>IF(A221=Symbols1!$B$6,$A$1,Sheet3!A221+Symbols1!$B$7)</f>
        <v>10600</v>
      </c>
      <c r="B222" s="17">
        <f>IF(A222=Symbols1!$B$6,1,0)</f>
        <v>0</v>
      </c>
      <c r="C222" s="17" t="str">
        <f t="shared" si="15"/>
        <v>P.US.</v>
      </c>
      <c r="D222" s="17" t="str">
        <f>C222&amp;Symbols1!$B$2&amp;Symbols1!$B$3&amp;Symbols1!$B$4&amp;A222</f>
        <v>P.US.CLEQ1410600</v>
      </c>
      <c r="E222" s="18">
        <f>RANK(F222,$F$1:$F$400,0)+COUNTIF($F$1:F222,F222)-1</f>
        <v>222</v>
      </c>
      <c r="F222" s="19">
        <f>IF(SUM($B$1:B221)&gt;=2,0,IF(RTD("cqg.rtd",,"ContractData",D222,"DTLastTrade",,"T")="",0,RTD("cqg.rtd",,"ContractData",D222,"DTLastTrade",,"T")))</f>
        <v>0</v>
      </c>
      <c r="I222" s="20">
        <f t="shared" si="13"/>
        <v>222</v>
      </c>
      <c r="J222" s="17" t="str">
        <f t="shared" si="14"/>
        <v>P.US.CLEQ1410600</v>
      </c>
    </row>
    <row r="223" spans="1:10" x14ac:dyDescent="0.3">
      <c r="A223" s="17">
        <f>IF(A222=Symbols1!$B$6,$A$1,Sheet3!A222+Symbols1!$B$7)</f>
        <v>10650</v>
      </c>
      <c r="B223" s="17">
        <f>IF(A223=Symbols1!$B$6,1,0)</f>
        <v>0</v>
      </c>
      <c r="C223" s="17" t="str">
        <f t="shared" si="15"/>
        <v>P.US.</v>
      </c>
      <c r="D223" s="17" t="str">
        <f>C223&amp;Symbols1!$B$2&amp;Symbols1!$B$3&amp;Symbols1!$B$4&amp;A223</f>
        <v>P.US.CLEQ1410650</v>
      </c>
      <c r="E223" s="18">
        <f>RANK(F223,$F$1:$F$400,0)+COUNTIF($F$1:F223,F223)-1</f>
        <v>223</v>
      </c>
      <c r="F223" s="19">
        <f>IF(SUM($B$1:B222)&gt;=2,0,IF(RTD("cqg.rtd",,"ContractData",D223,"DTLastTrade",,"T")="",0,RTD("cqg.rtd",,"ContractData",D223,"DTLastTrade",,"T")))</f>
        <v>0</v>
      </c>
      <c r="I223" s="20">
        <f t="shared" si="13"/>
        <v>223</v>
      </c>
      <c r="J223" s="17" t="str">
        <f t="shared" si="14"/>
        <v>P.US.CLEQ1410650</v>
      </c>
    </row>
    <row r="224" spans="1:10" x14ac:dyDescent="0.3">
      <c r="A224" s="17">
        <f>IF(A223=Symbols1!$B$6,$A$1,Sheet3!A223+Symbols1!$B$7)</f>
        <v>10700</v>
      </c>
      <c r="B224" s="17">
        <f>IF(A224=Symbols1!$B$6,1,0)</f>
        <v>0</v>
      </c>
      <c r="C224" s="17" t="str">
        <f t="shared" si="15"/>
        <v>P.US.</v>
      </c>
      <c r="D224" s="17" t="str">
        <f>C224&amp;Symbols1!$B$2&amp;Symbols1!$B$3&amp;Symbols1!$B$4&amp;A224</f>
        <v>P.US.CLEQ1410700</v>
      </c>
      <c r="E224" s="18">
        <f>RANK(F224,$F$1:$F$400,0)+COUNTIF($F$1:F224,F224)-1</f>
        <v>224</v>
      </c>
      <c r="F224" s="19">
        <f>IF(SUM($B$1:B223)&gt;=2,0,IF(RTD("cqg.rtd",,"ContractData",D224,"DTLastTrade",,"T")="",0,RTD("cqg.rtd",,"ContractData",D224,"DTLastTrade",,"T")))</f>
        <v>0</v>
      </c>
      <c r="I224" s="20">
        <f t="shared" si="13"/>
        <v>224</v>
      </c>
      <c r="J224" s="17" t="str">
        <f t="shared" si="14"/>
        <v>P.US.CLEQ1410700</v>
      </c>
    </row>
    <row r="225" spans="1:10" x14ac:dyDescent="0.3">
      <c r="A225" s="17">
        <f>IF(A224=Symbols1!$B$6,$A$1,Sheet3!A224+Symbols1!$B$7)</f>
        <v>10750</v>
      </c>
      <c r="B225" s="17">
        <f>IF(A225=Symbols1!$B$6,1,0)</f>
        <v>0</v>
      </c>
      <c r="C225" s="17" t="str">
        <f t="shared" si="15"/>
        <v>P.US.</v>
      </c>
      <c r="D225" s="17" t="str">
        <f>C225&amp;Symbols1!$B$2&amp;Symbols1!$B$3&amp;Symbols1!$B$4&amp;A225</f>
        <v>P.US.CLEQ1410750</v>
      </c>
      <c r="E225" s="18">
        <f>RANK(F225,$F$1:$F$400,0)+COUNTIF($F$1:F225,F225)-1</f>
        <v>225</v>
      </c>
      <c r="F225" s="19">
        <f>IF(SUM($B$1:B224)&gt;=2,0,IF(RTD("cqg.rtd",,"ContractData",D225,"DTLastTrade",,"T")="",0,RTD("cqg.rtd",,"ContractData",D225,"DTLastTrade",,"T")))</f>
        <v>0</v>
      </c>
      <c r="I225" s="20">
        <f t="shared" si="13"/>
        <v>225</v>
      </c>
      <c r="J225" s="17" t="str">
        <f t="shared" si="14"/>
        <v>P.US.CLEQ1410750</v>
      </c>
    </row>
    <row r="226" spans="1:10" x14ac:dyDescent="0.3">
      <c r="A226" s="17">
        <f>IF(A225=Symbols1!$B$6,$A$1,Sheet3!A225+Symbols1!$B$7)</f>
        <v>10800</v>
      </c>
      <c r="B226" s="17">
        <f>IF(A226=Symbols1!$B$6,1,0)</f>
        <v>0</v>
      </c>
      <c r="C226" s="17" t="str">
        <f t="shared" si="15"/>
        <v>P.US.</v>
      </c>
      <c r="D226" s="17" t="str">
        <f>C226&amp;Symbols1!$B$2&amp;Symbols1!$B$3&amp;Symbols1!$B$4&amp;A226</f>
        <v>P.US.CLEQ1410800</v>
      </c>
      <c r="E226" s="18">
        <f>RANK(F226,$F$1:$F$400,0)+COUNTIF($F$1:F226,F226)-1</f>
        <v>226</v>
      </c>
      <c r="F226" s="19">
        <f>IF(SUM($B$1:B225)&gt;=2,0,IF(RTD("cqg.rtd",,"ContractData",D226,"DTLastTrade",,"T")="",0,RTD("cqg.rtd",,"ContractData",D226,"DTLastTrade",,"T")))</f>
        <v>0</v>
      </c>
      <c r="I226" s="20">
        <f t="shared" si="13"/>
        <v>226</v>
      </c>
      <c r="J226" s="17" t="str">
        <f t="shared" si="14"/>
        <v>P.US.CLEQ1410800</v>
      </c>
    </row>
    <row r="227" spans="1:10" x14ac:dyDescent="0.3">
      <c r="A227" s="17">
        <f>IF(A226=Symbols1!$B$6,$A$1,Sheet3!A226+Symbols1!$B$7)</f>
        <v>10850</v>
      </c>
      <c r="B227" s="17">
        <f>IF(A227=Symbols1!$B$6,1,0)</f>
        <v>0</v>
      </c>
      <c r="C227" s="17" t="str">
        <f t="shared" si="15"/>
        <v>P.US.</v>
      </c>
      <c r="D227" s="17" t="str">
        <f>C227&amp;Symbols1!$B$2&amp;Symbols1!$B$3&amp;Symbols1!$B$4&amp;A227</f>
        <v>P.US.CLEQ1410850</v>
      </c>
      <c r="E227" s="18">
        <f>RANK(F227,$F$1:$F$400,0)+COUNTIF($F$1:F227,F227)-1</f>
        <v>227</v>
      </c>
      <c r="F227" s="19">
        <f>IF(SUM($B$1:B226)&gt;=2,0,IF(RTD("cqg.rtd",,"ContractData",D227,"DTLastTrade",,"T")="",0,RTD("cqg.rtd",,"ContractData",D227,"DTLastTrade",,"T")))</f>
        <v>0</v>
      </c>
      <c r="I227" s="20">
        <f t="shared" si="13"/>
        <v>227</v>
      </c>
      <c r="J227" s="17" t="str">
        <f t="shared" si="14"/>
        <v>P.US.CLEQ1410850</v>
      </c>
    </row>
    <row r="228" spans="1:10" x14ac:dyDescent="0.3">
      <c r="A228" s="17">
        <f>IF(A227=Symbols1!$B$6,$A$1,Sheet3!A227+Symbols1!$B$7)</f>
        <v>10900</v>
      </c>
      <c r="B228" s="17">
        <f>IF(A228=Symbols1!$B$6,1,0)</f>
        <v>0</v>
      </c>
      <c r="C228" s="17" t="str">
        <f t="shared" si="15"/>
        <v>P.US.</v>
      </c>
      <c r="D228" s="17" t="str">
        <f>C228&amp;Symbols1!$B$2&amp;Symbols1!$B$3&amp;Symbols1!$B$4&amp;A228</f>
        <v>P.US.CLEQ1410900</v>
      </c>
      <c r="E228" s="18">
        <f>RANK(F228,$F$1:$F$400,0)+COUNTIF($F$1:F228,F228)-1</f>
        <v>228</v>
      </c>
      <c r="F228" s="19">
        <f>IF(SUM($B$1:B227)&gt;=2,0,IF(RTD("cqg.rtd",,"ContractData",D228,"DTLastTrade",,"T")="",0,RTD("cqg.rtd",,"ContractData",D228,"DTLastTrade",,"T")))</f>
        <v>0</v>
      </c>
      <c r="I228" s="20">
        <f t="shared" si="13"/>
        <v>228</v>
      </c>
      <c r="J228" s="17" t="str">
        <f t="shared" si="14"/>
        <v>P.US.CLEQ1410900</v>
      </c>
    </row>
    <row r="229" spans="1:10" x14ac:dyDescent="0.3">
      <c r="A229" s="17">
        <f>IF(A228=Symbols1!$B$6,$A$1,Sheet3!A228+Symbols1!$B$7)</f>
        <v>10950</v>
      </c>
      <c r="B229" s="17">
        <f>IF(A229=Symbols1!$B$6,1,0)</f>
        <v>0</v>
      </c>
      <c r="C229" s="17" t="str">
        <f t="shared" si="15"/>
        <v>P.US.</v>
      </c>
      <c r="D229" s="17" t="str">
        <f>C229&amp;Symbols1!$B$2&amp;Symbols1!$B$3&amp;Symbols1!$B$4&amp;A229</f>
        <v>P.US.CLEQ1410950</v>
      </c>
      <c r="E229" s="18">
        <f>RANK(F229,$F$1:$F$400,0)+COUNTIF($F$1:F229,F229)-1</f>
        <v>229</v>
      </c>
      <c r="F229" s="19">
        <f>IF(SUM($B$1:B228)&gt;=2,0,IF(RTD("cqg.rtd",,"ContractData",D229,"DTLastTrade",,"T")="",0,RTD("cqg.rtd",,"ContractData",D229,"DTLastTrade",,"T")))</f>
        <v>0</v>
      </c>
      <c r="I229" s="20">
        <f t="shared" si="13"/>
        <v>229</v>
      </c>
      <c r="J229" s="17" t="str">
        <f t="shared" si="14"/>
        <v>P.US.CLEQ1410950</v>
      </c>
    </row>
    <row r="230" spans="1:10" x14ac:dyDescent="0.3">
      <c r="A230" s="17">
        <f>IF(A229=Symbols1!$B$6,$A$1,Sheet3!A229+Symbols1!$B$7)</f>
        <v>11000</v>
      </c>
      <c r="B230" s="17">
        <f>IF(A230=Symbols1!$B$6,1,0)</f>
        <v>1</v>
      </c>
      <c r="C230" s="17" t="str">
        <f t="shared" si="15"/>
        <v>P.US.</v>
      </c>
      <c r="D230" s="17" t="str">
        <f>C230&amp;Symbols1!$B$2&amp;Symbols1!$B$3&amp;Symbols1!$B$4&amp;A230</f>
        <v>P.US.CLEQ1411000</v>
      </c>
      <c r="E230" s="18">
        <f>RANK(F230,$F$1:$F$400,0)+COUNTIF($F$1:F230,F230)-1</f>
        <v>230</v>
      </c>
      <c r="F230" s="19">
        <f>IF(SUM($B$1:B229)&gt;=2,0,IF(RTD("cqg.rtd",,"ContractData",D230,"DTLastTrade",,"T")="",0,RTD("cqg.rtd",,"ContractData",D230,"DTLastTrade",,"T")))</f>
        <v>0</v>
      </c>
      <c r="I230" s="20">
        <f t="shared" si="13"/>
        <v>230</v>
      </c>
      <c r="J230" s="17" t="str">
        <f t="shared" si="14"/>
        <v>P.US.CLEQ1411000</v>
      </c>
    </row>
    <row r="231" spans="1:10" x14ac:dyDescent="0.3">
      <c r="A231" s="17">
        <f>IF(A230=Symbols1!$B$6,$A$1,Sheet3!A230+Symbols1!$B$7)</f>
        <v>9900</v>
      </c>
      <c r="B231" s="17">
        <f>IF(A231=Symbols1!$B$6,1,0)</f>
        <v>0</v>
      </c>
      <c r="C231" s="17" t="str">
        <f t="shared" si="15"/>
        <v>P.US.</v>
      </c>
      <c r="D231" s="17" t="str">
        <f>C231&amp;Symbols1!$B$2&amp;Symbols1!$B$3&amp;Symbols1!$B$4&amp;A231</f>
        <v>P.US.CLEQ149900</v>
      </c>
      <c r="E231" s="18">
        <f>RANK(F231,$F$1:$F$400,0)+COUNTIF($F$1:F231,F231)-1</f>
        <v>231</v>
      </c>
      <c r="F231" s="19">
        <f>IF(SUM($B$1:B230)&gt;=2,0,IF(RTD("cqg.rtd",,"ContractData",D231,"DTLastTrade",,"T")="",0,RTD("cqg.rtd",,"ContractData",D231,"DTLastTrade",,"T")))</f>
        <v>0</v>
      </c>
      <c r="I231" s="20">
        <f t="shared" si="13"/>
        <v>231</v>
      </c>
      <c r="J231" s="17" t="str">
        <f t="shared" si="14"/>
        <v>P.US.CLEQ149900</v>
      </c>
    </row>
    <row r="232" spans="1:10" x14ac:dyDescent="0.3">
      <c r="A232" s="17">
        <f>IF(A231=Symbols1!$B$6,$A$1,Sheet3!A231+Symbols1!$B$7)</f>
        <v>9950</v>
      </c>
      <c r="B232" s="17">
        <f>IF(A232=Symbols1!$B$6,1,0)</f>
        <v>0</v>
      </c>
      <c r="C232" s="17" t="str">
        <f t="shared" si="15"/>
        <v>P.US.</v>
      </c>
      <c r="D232" s="17" t="str">
        <f>C232&amp;Symbols1!$B$2&amp;Symbols1!$B$3&amp;Symbols1!$B$4&amp;A232</f>
        <v>P.US.CLEQ149950</v>
      </c>
      <c r="E232" s="18">
        <f>RANK(F232,$F$1:$F$400,0)+COUNTIF($F$1:F232,F232)-1</f>
        <v>232</v>
      </c>
      <c r="F232" s="19">
        <f>IF(SUM($B$1:B231)&gt;=2,0,IF(RTD("cqg.rtd",,"ContractData",D232,"DTLastTrade",,"T")="",0,RTD("cqg.rtd",,"ContractData",D232,"DTLastTrade",,"T")))</f>
        <v>0</v>
      </c>
      <c r="I232" s="20">
        <f t="shared" si="13"/>
        <v>232</v>
      </c>
      <c r="J232" s="17" t="str">
        <f t="shared" si="14"/>
        <v>P.US.CLEQ149950</v>
      </c>
    </row>
    <row r="233" spans="1:10" x14ac:dyDescent="0.3">
      <c r="A233" s="17">
        <f>IF(A232=Symbols1!$B$6,$A$1,Sheet3!A232+Symbols1!$B$7)</f>
        <v>10000</v>
      </c>
      <c r="B233" s="17">
        <f>IF(A233=Symbols1!$B$6,1,0)</f>
        <v>0</v>
      </c>
      <c r="C233" s="17" t="str">
        <f t="shared" si="15"/>
        <v>P.US.</v>
      </c>
      <c r="D233" s="17" t="str">
        <f>C233&amp;Symbols1!$B$2&amp;Symbols1!$B$3&amp;Symbols1!$B$4&amp;A233</f>
        <v>P.US.CLEQ1410000</v>
      </c>
      <c r="E233" s="18">
        <f>RANK(F233,$F$1:$F$400,0)+COUNTIF($F$1:F233,F233)-1</f>
        <v>233</v>
      </c>
      <c r="F233" s="19">
        <f>IF(SUM($B$1:B232)&gt;=2,0,IF(RTD("cqg.rtd",,"ContractData",D233,"DTLastTrade",,"T")="",0,RTD("cqg.rtd",,"ContractData",D233,"DTLastTrade",,"T")))</f>
        <v>0</v>
      </c>
      <c r="I233" s="20">
        <f t="shared" si="13"/>
        <v>233</v>
      </c>
      <c r="J233" s="17" t="str">
        <f t="shared" si="14"/>
        <v>P.US.CLEQ1410000</v>
      </c>
    </row>
    <row r="234" spans="1:10" x14ac:dyDescent="0.3">
      <c r="A234" s="17">
        <f>IF(A233=Symbols1!$B$6,$A$1,Sheet3!A233+Symbols1!$B$7)</f>
        <v>10050</v>
      </c>
      <c r="B234" s="17">
        <f>IF(A234=Symbols1!$B$6,1,0)</f>
        <v>0</v>
      </c>
      <c r="C234" s="17" t="str">
        <f t="shared" si="15"/>
        <v>P.US.</v>
      </c>
      <c r="D234" s="17" t="str">
        <f>C234&amp;Symbols1!$B$2&amp;Symbols1!$B$3&amp;Symbols1!$B$4&amp;A234</f>
        <v>P.US.CLEQ1410050</v>
      </c>
      <c r="E234" s="18">
        <f>RANK(F234,$F$1:$F$400,0)+COUNTIF($F$1:F234,F234)-1</f>
        <v>234</v>
      </c>
      <c r="F234" s="19">
        <f>IF(SUM($B$1:B233)&gt;=2,0,IF(RTD("cqg.rtd",,"ContractData",D234,"DTLastTrade",,"T")="",0,RTD("cqg.rtd",,"ContractData",D234,"DTLastTrade",,"T")))</f>
        <v>0</v>
      </c>
      <c r="I234" s="20">
        <f t="shared" si="13"/>
        <v>234</v>
      </c>
      <c r="J234" s="17" t="str">
        <f t="shared" si="14"/>
        <v>P.US.CLEQ1410050</v>
      </c>
    </row>
    <row r="235" spans="1:10" x14ac:dyDescent="0.3">
      <c r="A235" s="17">
        <f>IF(A234=Symbols1!$B$6,$A$1,Sheet3!A234+Symbols1!$B$7)</f>
        <v>10100</v>
      </c>
      <c r="B235" s="17">
        <f>IF(A235=Symbols1!$B$6,1,0)</f>
        <v>0</v>
      </c>
      <c r="C235" s="17" t="str">
        <f t="shared" si="15"/>
        <v>P.US.</v>
      </c>
      <c r="D235" s="17" t="str">
        <f>C235&amp;Symbols1!$B$2&amp;Symbols1!$B$3&amp;Symbols1!$B$4&amp;A235</f>
        <v>P.US.CLEQ1410100</v>
      </c>
      <c r="E235" s="18">
        <f>RANK(F235,$F$1:$F$400,0)+COUNTIF($F$1:F235,F235)-1</f>
        <v>235</v>
      </c>
      <c r="F235" s="19">
        <f>IF(SUM($B$1:B234)&gt;=2,0,IF(RTD("cqg.rtd",,"ContractData",D235,"DTLastTrade",,"T")="",0,RTD("cqg.rtd",,"ContractData",D235,"DTLastTrade",,"T")))</f>
        <v>0</v>
      </c>
      <c r="I235" s="20">
        <f t="shared" si="13"/>
        <v>235</v>
      </c>
      <c r="J235" s="17" t="str">
        <f t="shared" si="14"/>
        <v>P.US.CLEQ1410100</v>
      </c>
    </row>
    <row r="236" spans="1:10" x14ac:dyDescent="0.3">
      <c r="A236" s="17">
        <f>IF(A235=Symbols1!$B$6,$A$1,Sheet3!A235+Symbols1!$B$7)</f>
        <v>10150</v>
      </c>
      <c r="B236" s="17">
        <f>IF(A236=Symbols1!$B$6,1,0)</f>
        <v>0</v>
      </c>
      <c r="C236" s="17" t="str">
        <f t="shared" si="15"/>
        <v>P.US.</v>
      </c>
      <c r="D236" s="17" t="str">
        <f>C236&amp;Symbols1!$B$2&amp;Symbols1!$B$3&amp;Symbols1!$B$4&amp;A236</f>
        <v>P.US.CLEQ1410150</v>
      </c>
      <c r="E236" s="18">
        <f>RANK(F236,$F$1:$F$400,0)+COUNTIF($F$1:F236,F236)-1</f>
        <v>236</v>
      </c>
      <c r="F236" s="19">
        <f>IF(SUM($B$1:B235)&gt;=2,0,IF(RTD("cqg.rtd",,"ContractData",D236,"DTLastTrade",,"T")="",0,RTD("cqg.rtd",,"ContractData",D236,"DTLastTrade",,"T")))</f>
        <v>0</v>
      </c>
      <c r="I236" s="20">
        <f t="shared" si="13"/>
        <v>236</v>
      </c>
      <c r="J236" s="17" t="str">
        <f t="shared" si="14"/>
        <v>P.US.CLEQ1410150</v>
      </c>
    </row>
    <row r="237" spans="1:10" x14ac:dyDescent="0.3">
      <c r="A237" s="17">
        <f>IF(A236=Symbols1!$B$6,$A$1,Sheet3!A236+Symbols1!$B$7)</f>
        <v>10200</v>
      </c>
      <c r="B237" s="17">
        <f>IF(A237=Symbols1!$B$6,1,0)</f>
        <v>0</v>
      </c>
      <c r="C237" s="17" t="str">
        <f t="shared" si="15"/>
        <v>P.US.</v>
      </c>
      <c r="D237" s="17" t="str">
        <f>C237&amp;Symbols1!$B$2&amp;Symbols1!$B$3&amp;Symbols1!$B$4&amp;A237</f>
        <v>P.US.CLEQ1410200</v>
      </c>
      <c r="E237" s="18">
        <f>RANK(F237,$F$1:$F$400,0)+COUNTIF($F$1:F237,F237)-1</f>
        <v>237</v>
      </c>
      <c r="F237" s="19">
        <f>IF(SUM($B$1:B236)&gt;=2,0,IF(RTD("cqg.rtd",,"ContractData",D237,"DTLastTrade",,"T")="",0,RTD("cqg.rtd",,"ContractData",D237,"DTLastTrade",,"T")))</f>
        <v>0</v>
      </c>
      <c r="I237" s="20">
        <f t="shared" si="13"/>
        <v>237</v>
      </c>
      <c r="J237" s="17" t="str">
        <f t="shared" si="14"/>
        <v>P.US.CLEQ1410200</v>
      </c>
    </row>
    <row r="238" spans="1:10" x14ac:dyDescent="0.3">
      <c r="A238" s="17">
        <f>IF(A237=Symbols1!$B$6,$A$1,Sheet3!A237+Symbols1!$B$7)</f>
        <v>10250</v>
      </c>
      <c r="B238" s="17">
        <f>IF(A238=Symbols1!$B$6,1,0)</f>
        <v>0</v>
      </c>
      <c r="C238" s="17" t="str">
        <f t="shared" si="15"/>
        <v>P.US.</v>
      </c>
      <c r="D238" s="17" t="str">
        <f>C238&amp;Symbols1!$B$2&amp;Symbols1!$B$3&amp;Symbols1!$B$4&amp;A238</f>
        <v>P.US.CLEQ1410250</v>
      </c>
      <c r="E238" s="18">
        <f>RANK(F238,$F$1:$F$400,0)+COUNTIF($F$1:F238,F238)-1</f>
        <v>238</v>
      </c>
      <c r="F238" s="19">
        <f>IF(SUM($B$1:B237)&gt;=2,0,IF(RTD("cqg.rtd",,"ContractData",D238,"DTLastTrade",,"T")="",0,RTD("cqg.rtd",,"ContractData",D238,"DTLastTrade",,"T")))</f>
        <v>0</v>
      </c>
      <c r="I238" s="20">
        <f t="shared" si="13"/>
        <v>238</v>
      </c>
      <c r="J238" s="17" t="str">
        <f t="shared" si="14"/>
        <v>P.US.CLEQ1410250</v>
      </c>
    </row>
    <row r="239" spans="1:10" x14ac:dyDescent="0.3">
      <c r="A239" s="17">
        <f>IF(A238=Symbols1!$B$6,$A$1,Sheet3!A238+Symbols1!$B$7)</f>
        <v>10300</v>
      </c>
      <c r="B239" s="17">
        <f>IF(A239=Symbols1!$B$6,1,0)</f>
        <v>0</v>
      </c>
      <c r="C239" s="17" t="str">
        <f t="shared" si="15"/>
        <v>P.US.</v>
      </c>
      <c r="D239" s="17" t="str">
        <f>C239&amp;Symbols1!$B$2&amp;Symbols1!$B$3&amp;Symbols1!$B$4&amp;A239</f>
        <v>P.US.CLEQ1410300</v>
      </c>
      <c r="E239" s="18">
        <f>RANK(F239,$F$1:$F$400,0)+COUNTIF($F$1:F239,F239)-1</f>
        <v>239</v>
      </c>
      <c r="F239" s="19">
        <f>IF(SUM($B$1:B238)&gt;=2,0,IF(RTD("cqg.rtd",,"ContractData",D239,"DTLastTrade",,"T")="",0,RTD("cqg.rtd",,"ContractData",D239,"DTLastTrade",,"T")))</f>
        <v>0</v>
      </c>
      <c r="I239" s="20">
        <f t="shared" si="13"/>
        <v>239</v>
      </c>
      <c r="J239" s="17" t="str">
        <f t="shared" si="14"/>
        <v>P.US.CLEQ1410300</v>
      </c>
    </row>
    <row r="240" spans="1:10" x14ac:dyDescent="0.3">
      <c r="A240" s="17">
        <f>IF(A239=Symbols1!$B$6,$A$1,Sheet3!A239+Symbols1!$B$7)</f>
        <v>10350</v>
      </c>
      <c r="B240" s="17">
        <f>IF(A240=Symbols1!$B$6,1,0)</f>
        <v>0</v>
      </c>
      <c r="C240" s="17" t="str">
        <f t="shared" si="15"/>
        <v>P.US.</v>
      </c>
      <c r="D240" s="17" t="str">
        <f>C240&amp;Symbols1!$B$2&amp;Symbols1!$B$3&amp;Symbols1!$B$4&amp;A240</f>
        <v>P.US.CLEQ1410350</v>
      </c>
      <c r="E240" s="18">
        <f>RANK(F240,$F$1:$F$400,0)+COUNTIF($F$1:F240,F240)-1</f>
        <v>240</v>
      </c>
      <c r="F240" s="19">
        <f>IF(SUM($B$1:B239)&gt;=2,0,IF(RTD("cqg.rtd",,"ContractData",D240,"DTLastTrade",,"T")="",0,RTD("cqg.rtd",,"ContractData",D240,"DTLastTrade",,"T")))</f>
        <v>0</v>
      </c>
      <c r="I240" s="20">
        <f t="shared" si="13"/>
        <v>240</v>
      </c>
      <c r="J240" s="17" t="str">
        <f t="shared" si="14"/>
        <v>P.US.CLEQ1410350</v>
      </c>
    </row>
    <row r="241" spans="1:10" x14ac:dyDescent="0.3">
      <c r="A241" s="17">
        <f>IF(A240=Symbols1!$B$6,$A$1,Sheet3!A240+Symbols1!$B$7)</f>
        <v>10400</v>
      </c>
      <c r="B241" s="17">
        <f>IF(A241=Symbols1!$B$6,1,0)</f>
        <v>0</v>
      </c>
      <c r="C241" s="17" t="str">
        <f t="shared" si="15"/>
        <v>P.US.</v>
      </c>
      <c r="D241" s="17" t="str">
        <f>C241&amp;Symbols1!$B$2&amp;Symbols1!$B$3&amp;Symbols1!$B$4&amp;A241</f>
        <v>P.US.CLEQ1410400</v>
      </c>
      <c r="E241" s="18">
        <f>RANK(F241,$F$1:$F$400,0)+COUNTIF($F$1:F241,F241)-1</f>
        <v>241</v>
      </c>
      <c r="F241" s="19">
        <f>IF(SUM($B$1:B240)&gt;=2,0,IF(RTD("cqg.rtd",,"ContractData",D241,"DTLastTrade",,"T")="",0,RTD("cqg.rtd",,"ContractData",D241,"DTLastTrade",,"T")))</f>
        <v>0</v>
      </c>
      <c r="I241" s="20">
        <f t="shared" si="13"/>
        <v>241</v>
      </c>
      <c r="J241" s="17" t="str">
        <f t="shared" si="14"/>
        <v>P.US.CLEQ1410400</v>
      </c>
    </row>
    <row r="242" spans="1:10" x14ac:dyDescent="0.3">
      <c r="A242" s="17">
        <f>IF(A241=Symbols1!$B$6,$A$1,Sheet3!A241+Symbols1!$B$7)</f>
        <v>10450</v>
      </c>
      <c r="B242" s="17">
        <f>IF(A242=Symbols1!$B$6,1,0)</f>
        <v>0</v>
      </c>
      <c r="C242" s="17" t="str">
        <f t="shared" si="15"/>
        <v>P.US.</v>
      </c>
      <c r="D242" s="17" t="str">
        <f>C242&amp;Symbols1!$B$2&amp;Symbols1!$B$3&amp;Symbols1!$B$4&amp;A242</f>
        <v>P.US.CLEQ1410450</v>
      </c>
      <c r="E242" s="18">
        <f>RANK(F242,$F$1:$F$400,0)+COUNTIF($F$1:F242,F242)-1</f>
        <v>242</v>
      </c>
      <c r="F242" s="19">
        <f>IF(SUM($B$1:B241)&gt;=2,0,IF(RTD("cqg.rtd",,"ContractData",D242,"DTLastTrade",,"T")="",0,RTD("cqg.rtd",,"ContractData",D242,"DTLastTrade",,"T")))</f>
        <v>0</v>
      </c>
      <c r="I242" s="20">
        <f t="shared" si="13"/>
        <v>242</v>
      </c>
      <c r="J242" s="17" t="str">
        <f t="shared" si="14"/>
        <v>P.US.CLEQ1410450</v>
      </c>
    </row>
    <row r="243" spans="1:10" x14ac:dyDescent="0.3">
      <c r="A243" s="17">
        <f>IF(A242=Symbols1!$B$6,$A$1,Sheet3!A242+Symbols1!$B$7)</f>
        <v>10500</v>
      </c>
      <c r="B243" s="17">
        <f>IF(A243=Symbols1!$B$6,1,0)</f>
        <v>0</v>
      </c>
      <c r="C243" s="17" t="str">
        <f t="shared" si="15"/>
        <v>P.US.</v>
      </c>
      <c r="D243" s="17" t="str">
        <f>C243&amp;Symbols1!$B$2&amp;Symbols1!$B$3&amp;Symbols1!$B$4&amp;A243</f>
        <v>P.US.CLEQ1410500</v>
      </c>
      <c r="E243" s="18">
        <f>RANK(F243,$F$1:$F$400,0)+COUNTIF($F$1:F243,F243)-1</f>
        <v>243</v>
      </c>
      <c r="F243" s="19">
        <f>IF(SUM($B$1:B242)&gt;=2,0,IF(RTD("cqg.rtd",,"ContractData",D243,"DTLastTrade",,"T")="",0,RTD("cqg.rtd",,"ContractData",D243,"DTLastTrade",,"T")))</f>
        <v>0</v>
      </c>
      <c r="I243" s="20">
        <f t="shared" si="13"/>
        <v>243</v>
      </c>
      <c r="J243" s="17" t="str">
        <f t="shared" si="14"/>
        <v>P.US.CLEQ1410500</v>
      </c>
    </row>
    <row r="244" spans="1:10" x14ac:dyDescent="0.3">
      <c r="A244" s="17">
        <f>IF(A243=Symbols1!$B$6,$A$1,Sheet3!A243+Symbols1!$B$7)</f>
        <v>10550</v>
      </c>
      <c r="B244" s="17">
        <f>IF(A244=Symbols1!$B$6,1,0)</f>
        <v>0</v>
      </c>
      <c r="C244" s="17" t="str">
        <f t="shared" si="15"/>
        <v>P.US.</v>
      </c>
      <c r="D244" s="17" t="str">
        <f>C244&amp;Symbols1!$B$2&amp;Symbols1!$B$3&amp;Symbols1!$B$4&amp;A244</f>
        <v>P.US.CLEQ1410550</v>
      </c>
      <c r="E244" s="18">
        <f>RANK(F244,$F$1:$F$400,0)+COUNTIF($F$1:F244,F244)-1</f>
        <v>244</v>
      </c>
      <c r="F244" s="19">
        <f>IF(SUM($B$1:B243)&gt;=2,0,IF(RTD("cqg.rtd",,"ContractData",D244,"DTLastTrade",,"T")="",0,RTD("cqg.rtd",,"ContractData",D244,"DTLastTrade",,"T")))</f>
        <v>0</v>
      </c>
      <c r="I244" s="20">
        <f t="shared" si="13"/>
        <v>244</v>
      </c>
      <c r="J244" s="17" t="str">
        <f t="shared" si="14"/>
        <v>P.US.CLEQ1410550</v>
      </c>
    </row>
    <row r="245" spans="1:10" x14ac:dyDescent="0.3">
      <c r="A245" s="17">
        <f>IF(A244=Symbols1!$B$6,$A$1,Sheet3!A244+Symbols1!$B$7)</f>
        <v>10600</v>
      </c>
      <c r="B245" s="17">
        <f>IF(A245=Symbols1!$B$6,1,0)</f>
        <v>0</v>
      </c>
      <c r="C245" s="17" t="str">
        <f t="shared" si="15"/>
        <v>P.US.</v>
      </c>
      <c r="D245" s="17" t="str">
        <f>C245&amp;Symbols1!$B$2&amp;Symbols1!$B$3&amp;Symbols1!$B$4&amp;A245</f>
        <v>P.US.CLEQ1410600</v>
      </c>
      <c r="E245" s="18">
        <f>RANK(F245,$F$1:$F$400,0)+COUNTIF($F$1:F245,F245)-1</f>
        <v>245</v>
      </c>
      <c r="F245" s="19">
        <f>IF(SUM($B$1:B244)&gt;=2,0,IF(RTD("cqg.rtd",,"ContractData",D245,"DTLastTrade",,"T")="",0,RTD("cqg.rtd",,"ContractData",D245,"DTLastTrade",,"T")))</f>
        <v>0</v>
      </c>
      <c r="I245" s="20">
        <f t="shared" si="13"/>
        <v>245</v>
      </c>
      <c r="J245" s="17" t="str">
        <f t="shared" si="14"/>
        <v>P.US.CLEQ1410600</v>
      </c>
    </row>
    <row r="246" spans="1:10" x14ac:dyDescent="0.3">
      <c r="A246" s="17">
        <f>IF(A245=Symbols1!$B$6,$A$1,Sheet3!A245+Symbols1!$B$7)</f>
        <v>10650</v>
      </c>
      <c r="B246" s="17">
        <f>IF(A246=Symbols1!$B$6,1,0)</f>
        <v>0</v>
      </c>
      <c r="C246" s="17" t="str">
        <f t="shared" si="15"/>
        <v>P.US.</v>
      </c>
      <c r="D246" s="17" t="str">
        <f>C246&amp;Symbols1!$B$2&amp;Symbols1!$B$3&amp;Symbols1!$B$4&amp;A246</f>
        <v>P.US.CLEQ1410650</v>
      </c>
      <c r="E246" s="18">
        <f>RANK(F246,$F$1:$F$400,0)+COUNTIF($F$1:F246,F246)-1</f>
        <v>246</v>
      </c>
      <c r="F246" s="19">
        <f>IF(SUM($B$1:B245)&gt;=2,0,IF(RTD("cqg.rtd",,"ContractData",D246,"DTLastTrade",,"T")="",0,RTD("cqg.rtd",,"ContractData",D246,"DTLastTrade",,"T")))</f>
        <v>0</v>
      </c>
      <c r="I246" s="20">
        <f t="shared" si="13"/>
        <v>246</v>
      </c>
      <c r="J246" s="17" t="str">
        <f t="shared" si="14"/>
        <v>P.US.CLEQ1410650</v>
      </c>
    </row>
    <row r="247" spans="1:10" x14ac:dyDescent="0.3">
      <c r="A247" s="17">
        <f>IF(A246=Symbols1!$B$6,$A$1,Sheet3!A246+Symbols1!$B$7)</f>
        <v>10700</v>
      </c>
      <c r="B247" s="17">
        <f>IF(A247=Symbols1!$B$6,1,0)</f>
        <v>0</v>
      </c>
      <c r="C247" s="17" t="str">
        <f t="shared" si="15"/>
        <v>P.US.</v>
      </c>
      <c r="D247" s="17" t="str">
        <f>C247&amp;Symbols1!$B$2&amp;Symbols1!$B$3&amp;Symbols1!$B$4&amp;A247</f>
        <v>P.US.CLEQ1410700</v>
      </c>
      <c r="E247" s="18">
        <f>RANK(F247,$F$1:$F$400,0)+COUNTIF($F$1:F247,F247)-1</f>
        <v>247</v>
      </c>
      <c r="F247" s="19">
        <f>IF(SUM($B$1:B246)&gt;=2,0,IF(RTD("cqg.rtd",,"ContractData",D247,"DTLastTrade",,"T")="",0,RTD("cqg.rtd",,"ContractData",D247,"DTLastTrade",,"T")))</f>
        <v>0</v>
      </c>
      <c r="I247" s="20">
        <f t="shared" si="13"/>
        <v>247</v>
      </c>
      <c r="J247" s="17" t="str">
        <f t="shared" si="14"/>
        <v>P.US.CLEQ1410700</v>
      </c>
    </row>
    <row r="248" spans="1:10" x14ac:dyDescent="0.3">
      <c r="A248" s="17">
        <f>IF(A247=Symbols1!$B$6,$A$1,Sheet3!A247+Symbols1!$B$7)</f>
        <v>10750</v>
      </c>
      <c r="B248" s="17">
        <f>IF(A248=Symbols1!$B$6,1,0)</f>
        <v>0</v>
      </c>
      <c r="C248" s="17" t="str">
        <f t="shared" si="15"/>
        <v>P.US.</v>
      </c>
      <c r="D248" s="17" t="str">
        <f>C248&amp;Symbols1!$B$2&amp;Symbols1!$B$3&amp;Symbols1!$B$4&amp;A248</f>
        <v>P.US.CLEQ1410750</v>
      </c>
      <c r="E248" s="18">
        <f>RANK(F248,$F$1:$F$400,0)+COUNTIF($F$1:F248,F248)-1</f>
        <v>248</v>
      </c>
      <c r="F248" s="19">
        <f>IF(SUM($B$1:B247)&gt;=2,0,IF(RTD("cqg.rtd",,"ContractData",D248,"DTLastTrade",,"T")="",0,RTD("cqg.rtd",,"ContractData",D248,"DTLastTrade",,"T")))</f>
        <v>0</v>
      </c>
      <c r="I248" s="20">
        <f t="shared" si="13"/>
        <v>248</v>
      </c>
      <c r="J248" s="17" t="str">
        <f t="shared" si="14"/>
        <v>P.US.CLEQ1410750</v>
      </c>
    </row>
    <row r="249" spans="1:10" x14ac:dyDescent="0.3">
      <c r="A249" s="17">
        <f>IF(A248=Symbols1!$B$6,$A$1,Sheet3!A248+Symbols1!$B$7)</f>
        <v>10800</v>
      </c>
      <c r="B249" s="17">
        <f>IF(A249=Symbols1!$B$6,1,0)</f>
        <v>0</v>
      </c>
      <c r="C249" s="17" t="str">
        <f t="shared" si="15"/>
        <v>P.US.</v>
      </c>
      <c r="D249" s="17" t="str">
        <f>C249&amp;Symbols1!$B$2&amp;Symbols1!$B$3&amp;Symbols1!$B$4&amp;A249</f>
        <v>P.US.CLEQ1410800</v>
      </c>
      <c r="E249" s="18">
        <f>RANK(F249,$F$1:$F$400,0)+COUNTIF($F$1:F249,F249)-1</f>
        <v>249</v>
      </c>
      <c r="F249" s="19">
        <f>IF(SUM($B$1:B248)&gt;=2,0,IF(RTD("cqg.rtd",,"ContractData",D249,"DTLastTrade",,"T")="",0,RTD("cqg.rtd",,"ContractData",D249,"DTLastTrade",,"T")))</f>
        <v>0</v>
      </c>
      <c r="I249" s="20">
        <f t="shared" si="13"/>
        <v>249</v>
      </c>
      <c r="J249" s="17" t="str">
        <f t="shared" si="14"/>
        <v>P.US.CLEQ1410800</v>
      </c>
    </row>
    <row r="250" spans="1:10" x14ac:dyDescent="0.3">
      <c r="A250" s="17">
        <f>IF(A249=Symbols1!$B$6,$A$1,Sheet3!A249+Symbols1!$B$7)</f>
        <v>10850</v>
      </c>
      <c r="B250" s="17">
        <f>IF(A250=Symbols1!$B$6,1,0)</f>
        <v>0</v>
      </c>
      <c r="C250" s="17" t="str">
        <f t="shared" si="15"/>
        <v>P.US.</v>
      </c>
      <c r="D250" s="17" t="str">
        <f>C250&amp;Symbols1!$B$2&amp;Symbols1!$B$3&amp;Symbols1!$B$4&amp;A250</f>
        <v>P.US.CLEQ1410850</v>
      </c>
      <c r="E250" s="18">
        <f>RANK(F250,$F$1:$F$400,0)+COUNTIF($F$1:F250,F250)-1</f>
        <v>250</v>
      </c>
      <c r="F250" s="19">
        <f>IF(SUM($B$1:B249)&gt;=2,0,IF(RTD("cqg.rtd",,"ContractData",D250,"DTLastTrade",,"T")="",0,RTD("cqg.rtd",,"ContractData",D250,"DTLastTrade",,"T")))</f>
        <v>0</v>
      </c>
      <c r="I250" s="20">
        <f t="shared" si="13"/>
        <v>250</v>
      </c>
      <c r="J250" s="17" t="str">
        <f t="shared" si="14"/>
        <v>P.US.CLEQ1410850</v>
      </c>
    </row>
    <row r="251" spans="1:10" x14ac:dyDescent="0.3">
      <c r="A251" s="17">
        <f>IF(A250=Symbols1!$B$6,$A$1,Sheet3!A250+Symbols1!$B$7)</f>
        <v>10900</v>
      </c>
      <c r="B251" s="17">
        <f>IF(A251=Symbols1!$B$6,1,0)</f>
        <v>0</v>
      </c>
      <c r="C251" s="17" t="str">
        <f t="shared" si="15"/>
        <v>P.US.</v>
      </c>
      <c r="D251" s="17" t="str">
        <f>C251&amp;Symbols1!$B$2&amp;Symbols1!$B$3&amp;Symbols1!$B$4&amp;A251</f>
        <v>P.US.CLEQ1410900</v>
      </c>
      <c r="E251" s="18">
        <f>RANK(F251,$F$1:$F$400,0)+COUNTIF($F$1:F251,F251)-1</f>
        <v>251</v>
      </c>
      <c r="F251" s="19">
        <f>IF(SUM($B$1:B250)&gt;=2,0,IF(RTD("cqg.rtd",,"ContractData",D251,"DTLastTrade",,"T")="",0,RTD("cqg.rtd",,"ContractData",D251,"DTLastTrade",,"T")))</f>
        <v>0</v>
      </c>
      <c r="I251" s="20">
        <f t="shared" si="13"/>
        <v>251</v>
      </c>
      <c r="J251" s="17" t="str">
        <f t="shared" si="14"/>
        <v>P.US.CLEQ1410900</v>
      </c>
    </row>
    <row r="252" spans="1:10" x14ac:dyDescent="0.3">
      <c r="A252" s="17">
        <f>IF(A251=Symbols1!$B$6,$A$1,Sheet3!A251+Symbols1!$B$7)</f>
        <v>10950</v>
      </c>
      <c r="B252" s="17">
        <f>IF(A252=Symbols1!$B$6,1,0)</f>
        <v>0</v>
      </c>
      <c r="C252" s="17" t="str">
        <f t="shared" si="15"/>
        <v>P.US.</v>
      </c>
      <c r="D252" s="17" t="str">
        <f>C252&amp;Symbols1!$B$2&amp;Symbols1!$B$3&amp;Symbols1!$B$4&amp;A252</f>
        <v>P.US.CLEQ1410950</v>
      </c>
      <c r="E252" s="18">
        <f>RANK(F252,$F$1:$F$400,0)+COUNTIF($F$1:F252,F252)-1</f>
        <v>252</v>
      </c>
      <c r="F252" s="19">
        <f>IF(SUM($B$1:B251)&gt;=2,0,IF(RTD("cqg.rtd",,"ContractData",D252,"DTLastTrade",,"T")="",0,RTD("cqg.rtd",,"ContractData",D252,"DTLastTrade",,"T")))</f>
        <v>0</v>
      </c>
      <c r="I252" s="20">
        <f t="shared" si="13"/>
        <v>252</v>
      </c>
      <c r="J252" s="17" t="str">
        <f t="shared" si="14"/>
        <v>P.US.CLEQ1410950</v>
      </c>
    </row>
    <row r="253" spans="1:10" x14ac:dyDescent="0.3">
      <c r="A253" s="17">
        <f>IF(A252=Symbols1!$B$6,$A$1,Sheet3!A252+Symbols1!$B$7)</f>
        <v>11000</v>
      </c>
      <c r="B253" s="17">
        <f>IF(A253=Symbols1!$B$6,1,0)</f>
        <v>1</v>
      </c>
      <c r="C253" s="17" t="str">
        <f t="shared" si="15"/>
        <v>P.US.</v>
      </c>
      <c r="D253" s="17" t="str">
        <f>C253&amp;Symbols1!$B$2&amp;Symbols1!$B$3&amp;Symbols1!$B$4&amp;A253</f>
        <v>P.US.CLEQ1411000</v>
      </c>
      <c r="E253" s="18">
        <f>RANK(F253,$F$1:$F$400,0)+COUNTIF($F$1:F253,F253)-1</f>
        <v>253</v>
      </c>
      <c r="F253" s="19">
        <f>IF(SUM($B$1:B252)&gt;=2,0,IF(RTD("cqg.rtd",,"ContractData",D253,"DTLastTrade",,"T")="",0,RTD("cqg.rtd",,"ContractData",D253,"DTLastTrade",,"T")))</f>
        <v>0</v>
      </c>
      <c r="I253" s="20">
        <f t="shared" si="13"/>
        <v>253</v>
      </c>
      <c r="J253" s="17" t="str">
        <f t="shared" si="14"/>
        <v>P.US.CLEQ1411000</v>
      </c>
    </row>
    <row r="254" spans="1:10" x14ac:dyDescent="0.3">
      <c r="A254" s="17">
        <f>IF(A253=Symbols1!$B$6,$A$1,Sheet3!A253+Symbols1!$B$7)</f>
        <v>9900</v>
      </c>
      <c r="B254" s="17">
        <f>IF(A254=Symbols1!$B$6,1,0)</f>
        <v>0</v>
      </c>
      <c r="C254" s="17" t="str">
        <f t="shared" si="15"/>
        <v>P.US.</v>
      </c>
      <c r="D254" s="17" t="str">
        <f>C254&amp;Symbols1!$B$2&amp;Symbols1!$B$3&amp;Symbols1!$B$4&amp;A254</f>
        <v>P.US.CLEQ149900</v>
      </c>
      <c r="E254" s="18">
        <f>RANK(F254,$F$1:$F$400,0)+COUNTIF($F$1:F254,F254)-1</f>
        <v>254</v>
      </c>
      <c r="F254" s="19">
        <f>IF(SUM($B$1:B253)&gt;=2,0,IF(RTD("cqg.rtd",,"ContractData",D254,"DTLastTrade",,"T")="",0,RTD("cqg.rtd",,"ContractData",D254,"DTLastTrade",,"T")))</f>
        <v>0</v>
      </c>
      <c r="I254" s="20">
        <f t="shared" si="13"/>
        <v>254</v>
      </c>
      <c r="J254" s="17" t="str">
        <f t="shared" si="14"/>
        <v>P.US.CLEQ149900</v>
      </c>
    </row>
    <row r="255" spans="1:10" x14ac:dyDescent="0.3">
      <c r="A255" s="17">
        <f>IF(A254=Symbols1!$B$6,$A$1,Sheet3!A254+Symbols1!$B$7)</f>
        <v>9950</v>
      </c>
      <c r="B255" s="17">
        <f>IF(A255=Symbols1!$B$6,1,0)</f>
        <v>0</v>
      </c>
      <c r="C255" s="17" t="str">
        <f t="shared" si="15"/>
        <v>P.US.</v>
      </c>
      <c r="D255" s="17" t="str">
        <f>C255&amp;Symbols1!$B$2&amp;Symbols1!$B$3&amp;Symbols1!$B$4&amp;A255</f>
        <v>P.US.CLEQ149950</v>
      </c>
      <c r="E255" s="18">
        <f>RANK(F255,$F$1:$F$400,0)+COUNTIF($F$1:F255,F255)-1</f>
        <v>255</v>
      </c>
      <c r="F255" s="19">
        <f>IF(SUM($B$1:B254)&gt;=2,0,IF(RTD("cqg.rtd",,"ContractData",D255,"DTLastTrade",,"T")="",0,RTD("cqg.rtd",,"ContractData",D255,"DTLastTrade",,"T")))</f>
        <v>0</v>
      </c>
      <c r="I255" s="20">
        <f t="shared" si="13"/>
        <v>255</v>
      </c>
      <c r="J255" s="17" t="str">
        <f t="shared" si="14"/>
        <v>P.US.CLEQ149950</v>
      </c>
    </row>
    <row r="256" spans="1:10" x14ac:dyDescent="0.3">
      <c r="A256" s="17">
        <f>IF(A255=Symbols1!$B$6,$A$1,Sheet3!A255+Symbols1!$B$7)</f>
        <v>10000</v>
      </c>
      <c r="B256" s="17">
        <f>IF(A256=Symbols1!$B$6,1,0)</f>
        <v>0</v>
      </c>
      <c r="C256" s="17" t="str">
        <f t="shared" si="15"/>
        <v>P.US.</v>
      </c>
      <c r="D256" s="17" t="str">
        <f>C256&amp;Symbols1!$B$2&amp;Symbols1!$B$3&amp;Symbols1!$B$4&amp;A256</f>
        <v>P.US.CLEQ1410000</v>
      </c>
      <c r="E256" s="18">
        <f>RANK(F256,$F$1:$F$400,0)+COUNTIF($F$1:F256,F256)-1</f>
        <v>256</v>
      </c>
      <c r="F256" s="19">
        <f>IF(SUM($B$1:B255)&gt;=2,0,IF(RTD("cqg.rtd",,"ContractData",D256,"DTLastTrade",,"T")="",0,RTD("cqg.rtd",,"ContractData",D256,"DTLastTrade",,"T")))</f>
        <v>0</v>
      </c>
      <c r="I256" s="20">
        <f t="shared" si="13"/>
        <v>256</v>
      </c>
      <c r="J256" s="17" t="str">
        <f t="shared" si="14"/>
        <v>P.US.CLEQ1410000</v>
      </c>
    </row>
    <row r="257" spans="1:10" x14ac:dyDescent="0.3">
      <c r="A257" s="17">
        <f>IF(A256=Symbols1!$B$6,$A$1,Sheet3!A256+Symbols1!$B$7)</f>
        <v>10050</v>
      </c>
      <c r="B257" s="17">
        <f>IF(A257=Symbols1!$B$6,1,0)</f>
        <v>0</v>
      </c>
      <c r="C257" s="17" t="str">
        <f t="shared" si="15"/>
        <v>P.US.</v>
      </c>
      <c r="D257" s="17" t="str">
        <f>C257&amp;Symbols1!$B$2&amp;Symbols1!$B$3&amp;Symbols1!$B$4&amp;A257</f>
        <v>P.US.CLEQ1410050</v>
      </c>
      <c r="E257" s="18">
        <f>RANK(F257,$F$1:$F$400,0)+COUNTIF($F$1:F257,F257)-1</f>
        <v>257</v>
      </c>
      <c r="F257" s="19">
        <f>IF(SUM($B$1:B256)&gt;=2,0,IF(RTD("cqg.rtd",,"ContractData",D257,"DTLastTrade",,"T")="",0,RTD("cqg.rtd",,"ContractData",D257,"DTLastTrade",,"T")))</f>
        <v>0</v>
      </c>
      <c r="I257" s="20">
        <f t="shared" si="13"/>
        <v>257</v>
      </c>
      <c r="J257" s="17" t="str">
        <f t="shared" si="14"/>
        <v>P.US.CLEQ1410050</v>
      </c>
    </row>
    <row r="258" spans="1:10" x14ac:dyDescent="0.3">
      <c r="A258" s="17">
        <f>IF(A257=Symbols1!$B$6,$A$1,Sheet3!A257+Symbols1!$B$7)</f>
        <v>10100</v>
      </c>
      <c r="B258" s="17">
        <f>IF(A258=Symbols1!$B$6,1,0)</f>
        <v>0</v>
      </c>
      <c r="C258" s="17" t="str">
        <f t="shared" si="15"/>
        <v>P.US.</v>
      </c>
      <c r="D258" s="17" t="str">
        <f>C258&amp;Symbols1!$B$2&amp;Symbols1!$B$3&amp;Symbols1!$B$4&amp;A258</f>
        <v>P.US.CLEQ1410100</v>
      </c>
      <c r="E258" s="18">
        <f>RANK(F258,$F$1:$F$400,0)+COUNTIF($F$1:F258,F258)-1</f>
        <v>258</v>
      </c>
      <c r="F258" s="19">
        <f>IF(SUM($B$1:B257)&gt;=2,0,IF(RTD("cqg.rtd",,"ContractData",D258,"DTLastTrade",,"T")="",0,RTD("cqg.rtd",,"ContractData",D258,"DTLastTrade",,"T")))</f>
        <v>0</v>
      </c>
      <c r="I258" s="20">
        <f t="shared" ref="I258:I321" si="16">E258</f>
        <v>258</v>
      </c>
      <c r="J258" s="17" t="str">
        <f t="shared" ref="J258:J321" si="17">D258</f>
        <v>P.US.CLEQ1410100</v>
      </c>
    </row>
    <row r="259" spans="1:10" x14ac:dyDescent="0.3">
      <c r="A259" s="17">
        <f>IF(A258=Symbols1!$B$6,$A$1,Sheet3!A258+Symbols1!$B$7)</f>
        <v>10150</v>
      </c>
      <c r="B259" s="17">
        <f>IF(A259=Symbols1!$B$6,1,0)</f>
        <v>0</v>
      </c>
      <c r="C259" s="17" t="str">
        <f t="shared" ref="C259:C322" si="18">IF(A259=$A$1,"P.US.",IF(C258="P.US.","P.US.","C.US."))</f>
        <v>P.US.</v>
      </c>
      <c r="D259" s="17" t="str">
        <f>C259&amp;Symbols1!$B$2&amp;Symbols1!$B$3&amp;Symbols1!$B$4&amp;A259</f>
        <v>P.US.CLEQ1410150</v>
      </c>
      <c r="E259" s="18">
        <f>RANK(F259,$F$1:$F$400,0)+COUNTIF($F$1:F259,F259)-1</f>
        <v>259</v>
      </c>
      <c r="F259" s="19">
        <f>IF(SUM($B$1:B258)&gt;=2,0,IF(RTD("cqg.rtd",,"ContractData",D259,"DTLastTrade",,"T")="",0,RTD("cqg.rtd",,"ContractData",D259,"DTLastTrade",,"T")))</f>
        <v>0</v>
      </c>
      <c r="I259" s="20">
        <f t="shared" si="16"/>
        <v>259</v>
      </c>
      <c r="J259" s="17" t="str">
        <f t="shared" si="17"/>
        <v>P.US.CLEQ1410150</v>
      </c>
    </row>
    <row r="260" spans="1:10" x14ac:dyDescent="0.3">
      <c r="A260" s="17">
        <f>IF(A259=Symbols1!$B$6,$A$1,Sheet3!A259+Symbols1!$B$7)</f>
        <v>10200</v>
      </c>
      <c r="B260" s="17">
        <f>IF(A260=Symbols1!$B$6,1,0)</f>
        <v>0</v>
      </c>
      <c r="C260" s="17" t="str">
        <f t="shared" si="18"/>
        <v>P.US.</v>
      </c>
      <c r="D260" s="17" t="str">
        <f>C260&amp;Symbols1!$B$2&amp;Symbols1!$B$3&amp;Symbols1!$B$4&amp;A260</f>
        <v>P.US.CLEQ1410200</v>
      </c>
      <c r="E260" s="18">
        <f>RANK(F260,$F$1:$F$400,0)+COUNTIF($F$1:F260,F260)-1</f>
        <v>260</v>
      </c>
      <c r="F260" s="19">
        <f>IF(SUM($B$1:B259)&gt;=2,0,IF(RTD("cqg.rtd",,"ContractData",D260,"DTLastTrade",,"T")="",0,RTD("cqg.rtd",,"ContractData",D260,"DTLastTrade",,"T")))</f>
        <v>0</v>
      </c>
      <c r="I260" s="20">
        <f t="shared" si="16"/>
        <v>260</v>
      </c>
      <c r="J260" s="17" t="str">
        <f t="shared" si="17"/>
        <v>P.US.CLEQ1410200</v>
      </c>
    </row>
    <row r="261" spans="1:10" x14ac:dyDescent="0.3">
      <c r="A261" s="17">
        <f>IF(A260=Symbols1!$B$6,$A$1,Sheet3!A260+Symbols1!$B$7)</f>
        <v>10250</v>
      </c>
      <c r="B261" s="17">
        <f>IF(A261=Symbols1!$B$6,1,0)</f>
        <v>0</v>
      </c>
      <c r="C261" s="17" t="str">
        <f t="shared" si="18"/>
        <v>P.US.</v>
      </c>
      <c r="D261" s="17" t="str">
        <f>C261&amp;Symbols1!$B$2&amp;Symbols1!$B$3&amp;Symbols1!$B$4&amp;A261</f>
        <v>P.US.CLEQ1410250</v>
      </c>
      <c r="E261" s="18">
        <f>RANK(F261,$F$1:$F$400,0)+COUNTIF($F$1:F261,F261)-1</f>
        <v>261</v>
      </c>
      <c r="F261" s="19">
        <f>IF(SUM($B$1:B260)&gt;=2,0,IF(RTD("cqg.rtd",,"ContractData",D261,"DTLastTrade",,"T")="",0,RTD("cqg.rtd",,"ContractData",D261,"DTLastTrade",,"T")))</f>
        <v>0</v>
      </c>
      <c r="I261" s="20">
        <f t="shared" si="16"/>
        <v>261</v>
      </c>
      <c r="J261" s="17" t="str">
        <f t="shared" si="17"/>
        <v>P.US.CLEQ1410250</v>
      </c>
    </row>
    <row r="262" spans="1:10" x14ac:dyDescent="0.3">
      <c r="A262" s="17">
        <f>IF(A261=Symbols1!$B$6,$A$1,Sheet3!A261+Symbols1!$B$7)</f>
        <v>10300</v>
      </c>
      <c r="B262" s="17">
        <f>IF(A262=Symbols1!$B$6,1,0)</f>
        <v>0</v>
      </c>
      <c r="C262" s="17" t="str">
        <f t="shared" si="18"/>
        <v>P.US.</v>
      </c>
      <c r="D262" s="17" t="str">
        <f>C262&amp;Symbols1!$B$2&amp;Symbols1!$B$3&amp;Symbols1!$B$4&amp;A262</f>
        <v>P.US.CLEQ1410300</v>
      </c>
      <c r="E262" s="18">
        <f>RANK(F262,$F$1:$F$400,0)+COUNTIF($F$1:F262,F262)-1</f>
        <v>262</v>
      </c>
      <c r="F262" s="19">
        <f>IF(SUM($B$1:B261)&gt;=2,0,IF(RTD("cqg.rtd",,"ContractData",D262,"DTLastTrade",,"T")="",0,RTD("cqg.rtd",,"ContractData",D262,"DTLastTrade",,"T")))</f>
        <v>0</v>
      </c>
      <c r="I262" s="20">
        <f t="shared" si="16"/>
        <v>262</v>
      </c>
      <c r="J262" s="17" t="str">
        <f t="shared" si="17"/>
        <v>P.US.CLEQ1410300</v>
      </c>
    </row>
    <row r="263" spans="1:10" x14ac:dyDescent="0.3">
      <c r="A263" s="17">
        <f>IF(A262=Symbols1!$B$6,$A$1,Sheet3!A262+Symbols1!$B$7)</f>
        <v>10350</v>
      </c>
      <c r="B263" s="17">
        <f>IF(A263=Symbols1!$B$6,1,0)</f>
        <v>0</v>
      </c>
      <c r="C263" s="17" t="str">
        <f t="shared" si="18"/>
        <v>P.US.</v>
      </c>
      <c r="D263" s="17" t="str">
        <f>C263&amp;Symbols1!$B$2&amp;Symbols1!$B$3&amp;Symbols1!$B$4&amp;A263</f>
        <v>P.US.CLEQ1410350</v>
      </c>
      <c r="E263" s="18">
        <f>RANK(F263,$F$1:$F$400,0)+COUNTIF($F$1:F263,F263)-1</f>
        <v>263</v>
      </c>
      <c r="F263" s="19">
        <f>IF(SUM($B$1:B262)&gt;=2,0,IF(RTD("cqg.rtd",,"ContractData",D263,"DTLastTrade",,"T")="",0,RTD("cqg.rtd",,"ContractData",D263,"DTLastTrade",,"T")))</f>
        <v>0</v>
      </c>
      <c r="I263" s="20">
        <f t="shared" si="16"/>
        <v>263</v>
      </c>
      <c r="J263" s="17" t="str">
        <f t="shared" si="17"/>
        <v>P.US.CLEQ1410350</v>
      </c>
    </row>
    <row r="264" spans="1:10" x14ac:dyDescent="0.3">
      <c r="A264" s="17">
        <f>IF(A263=Symbols1!$B$6,$A$1,Sheet3!A263+Symbols1!$B$7)</f>
        <v>10400</v>
      </c>
      <c r="B264" s="17">
        <f>IF(A264=Symbols1!$B$6,1,0)</f>
        <v>0</v>
      </c>
      <c r="C264" s="17" t="str">
        <f t="shared" si="18"/>
        <v>P.US.</v>
      </c>
      <c r="D264" s="17" t="str">
        <f>C264&amp;Symbols1!$B$2&amp;Symbols1!$B$3&amp;Symbols1!$B$4&amp;A264</f>
        <v>P.US.CLEQ1410400</v>
      </c>
      <c r="E264" s="18">
        <f>RANK(F264,$F$1:$F$400,0)+COUNTIF($F$1:F264,F264)-1</f>
        <v>264</v>
      </c>
      <c r="F264" s="19">
        <f>IF(SUM($B$1:B263)&gt;=2,0,IF(RTD("cqg.rtd",,"ContractData",D264,"DTLastTrade",,"T")="",0,RTD("cqg.rtd",,"ContractData",D264,"DTLastTrade",,"T")))</f>
        <v>0</v>
      </c>
      <c r="I264" s="20">
        <f t="shared" si="16"/>
        <v>264</v>
      </c>
      <c r="J264" s="17" t="str">
        <f t="shared" si="17"/>
        <v>P.US.CLEQ1410400</v>
      </c>
    </row>
    <row r="265" spans="1:10" x14ac:dyDescent="0.3">
      <c r="A265" s="17">
        <f>IF(A264=Symbols1!$B$6,$A$1,Sheet3!A264+Symbols1!$B$7)</f>
        <v>10450</v>
      </c>
      <c r="B265" s="17">
        <f>IF(A265=Symbols1!$B$6,1,0)</f>
        <v>0</v>
      </c>
      <c r="C265" s="17" t="str">
        <f t="shared" si="18"/>
        <v>P.US.</v>
      </c>
      <c r="D265" s="17" t="str">
        <f>C265&amp;Symbols1!$B$2&amp;Symbols1!$B$3&amp;Symbols1!$B$4&amp;A265</f>
        <v>P.US.CLEQ1410450</v>
      </c>
      <c r="E265" s="18">
        <f>RANK(F265,$F$1:$F$400,0)+COUNTIF($F$1:F265,F265)-1</f>
        <v>265</v>
      </c>
      <c r="F265" s="19">
        <f>IF(SUM($B$1:B264)&gt;=2,0,IF(RTD("cqg.rtd",,"ContractData",D265,"DTLastTrade",,"T")="",0,RTD("cqg.rtd",,"ContractData",D265,"DTLastTrade",,"T")))</f>
        <v>0</v>
      </c>
      <c r="I265" s="20">
        <f t="shared" si="16"/>
        <v>265</v>
      </c>
      <c r="J265" s="17" t="str">
        <f t="shared" si="17"/>
        <v>P.US.CLEQ1410450</v>
      </c>
    </row>
    <row r="266" spans="1:10" x14ac:dyDescent="0.3">
      <c r="A266" s="17">
        <f>IF(A265=Symbols1!$B$6,$A$1,Sheet3!A265+Symbols1!$B$7)</f>
        <v>10500</v>
      </c>
      <c r="B266" s="17">
        <f>IF(A266=Symbols1!$B$6,1,0)</f>
        <v>0</v>
      </c>
      <c r="C266" s="17" t="str">
        <f t="shared" si="18"/>
        <v>P.US.</v>
      </c>
      <c r="D266" s="17" t="str">
        <f>C266&amp;Symbols1!$B$2&amp;Symbols1!$B$3&amp;Symbols1!$B$4&amp;A266</f>
        <v>P.US.CLEQ1410500</v>
      </c>
      <c r="E266" s="18">
        <f>RANK(F266,$F$1:$F$400,0)+COUNTIF($F$1:F266,F266)-1</f>
        <v>266</v>
      </c>
      <c r="F266" s="19">
        <f>IF(SUM($B$1:B265)&gt;=2,0,IF(RTD("cqg.rtd",,"ContractData",D266,"DTLastTrade",,"T")="",0,RTD("cqg.rtd",,"ContractData",D266,"DTLastTrade",,"T")))</f>
        <v>0</v>
      </c>
      <c r="I266" s="20">
        <f t="shared" si="16"/>
        <v>266</v>
      </c>
      <c r="J266" s="17" t="str">
        <f t="shared" si="17"/>
        <v>P.US.CLEQ1410500</v>
      </c>
    </row>
    <row r="267" spans="1:10" x14ac:dyDescent="0.3">
      <c r="A267" s="17">
        <f>IF(A266=Symbols1!$B$6,$A$1,Sheet3!A266+Symbols1!$B$7)</f>
        <v>10550</v>
      </c>
      <c r="B267" s="17">
        <f>IF(A267=Symbols1!$B$6,1,0)</f>
        <v>0</v>
      </c>
      <c r="C267" s="17" t="str">
        <f t="shared" si="18"/>
        <v>P.US.</v>
      </c>
      <c r="D267" s="17" t="str">
        <f>C267&amp;Symbols1!$B$2&amp;Symbols1!$B$3&amp;Symbols1!$B$4&amp;A267</f>
        <v>P.US.CLEQ1410550</v>
      </c>
      <c r="E267" s="18">
        <f>RANK(F267,$F$1:$F$400,0)+COUNTIF($F$1:F267,F267)-1</f>
        <v>267</v>
      </c>
      <c r="F267" s="19">
        <f>IF(SUM($B$1:B266)&gt;=2,0,IF(RTD("cqg.rtd",,"ContractData",D267,"DTLastTrade",,"T")="",0,RTD("cqg.rtd",,"ContractData",D267,"DTLastTrade",,"T")))</f>
        <v>0</v>
      </c>
      <c r="I267" s="20">
        <f t="shared" si="16"/>
        <v>267</v>
      </c>
      <c r="J267" s="17" t="str">
        <f t="shared" si="17"/>
        <v>P.US.CLEQ1410550</v>
      </c>
    </row>
    <row r="268" spans="1:10" x14ac:dyDescent="0.3">
      <c r="A268" s="17">
        <f>IF(A267=Symbols1!$B$6,$A$1,Sheet3!A267+Symbols1!$B$7)</f>
        <v>10600</v>
      </c>
      <c r="B268" s="17">
        <f>IF(A268=Symbols1!$B$6,1,0)</f>
        <v>0</v>
      </c>
      <c r="C268" s="17" t="str">
        <f t="shared" si="18"/>
        <v>P.US.</v>
      </c>
      <c r="D268" s="17" t="str">
        <f>C268&amp;Symbols1!$B$2&amp;Symbols1!$B$3&amp;Symbols1!$B$4&amp;A268</f>
        <v>P.US.CLEQ1410600</v>
      </c>
      <c r="E268" s="18">
        <f>RANK(F268,$F$1:$F$400,0)+COUNTIF($F$1:F268,F268)-1</f>
        <v>268</v>
      </c>
      <c r="F268" s="19">
        <f>IF(SUM($B$1:B267)&gt;=2,0,IF(RTD("cqg.rtd",,"ContractData",D268,"DTLastTrade",,"T")="",0,RTD("cqg.rtd",,"ContractData",D268,"DTLastTrade",,"T")))</f>
        <v>0</v>
      </c>
      <c r="I268" s="20">
        <f t="shared" si="16"/>
        <v>268</v>
      </c>
      <c r="J268" s="17" t="str">
        <f t="shared" si="17"/>
        <v>P.US.CLEQ1410600</v>
      </c>
    </row>
    <row r="269" spans="1:10" x14ac:dyDescent="0.3">
      <c r="A269" s="17">
        <f>IF(A268=Symbols1!$B$6,$A$1,Sheet3!A268+Symbols1!$B$7)</f>
        <v>10650</v>
      </c>
      <c r="B269" s="17">
        <f>IF(A269=Symbols1!$B$6,1,0)</f>
        <v>0</v>
      </c>
      <c r="C269" s="17" t="str">
        <f t="shared" si="18"/>
        <v>P.US.</v>
      </c>
      <c r="D269" s="17" t="str">
        <f>C269&amp;Symbols1!$B$2&amp;Symbols1!$B$3&amp;Symbols1!$B$4&amp;A269</f>
        <v>P.US.CLEQ1410650</v>
      </c>
      <c r="E269" s="18">
        <f>RANK(F269,$F$1:$F$400,0)+COUNTIF($F$1:F269,F269)-1</f>
        <v>269</v>
      </c>
      <c r="F269" s="19">
        <f>IF(SUM($B$1:B268)&gt;=2,0,IF(RTD("cqg.rtd",,"ContractData",D269,"DTLastTrade",,"T")="",0,RTD("cqg.rtd",,"ContractData",D269,"DTLastTrade",,"T")))</f>
        <v>0</v>
      </c>
      <c r="I269" s="20">
        <f t="shared" si="16"/>
        <v>269</v>
      </c>
      <c r="J269" s="17" t="str">
        <f t="shared" si="17"/>
        <v>P.US.CLEQ1410650</v>
      </c>
    </row>
    <row r="270" spans="1:10" x14ac:dyDescent="0.3">
      <c r="A270" s="17">
        <f>IF(A269=Symbols1!$B$6,$A$1,Sheet3!A269+Symbols1!$B$7)</f>
        <v>10700</v>
      </c>
      <c r="B270" s="17">
        <f>IF(A270=Symbols1!$B$6,1,0)</f>
        <v>0</v>
      </c>
      <c r="C270" s="17" t="str">
        <f t="shared" si="18"/>
        <v>P.US.</v>
      </c>
      <c r="D270" s="17" t="str">
        <f>C270&amp;Symbols1!$B$2&amp;Symbols1!$B$3&amp;Symbols1!$B$4&amp;A270</f>
        <v>P.US.CLEQ1410700</v>
      </c>
      <c r="E270" s="18">
        <f>RANK(F270,$F$1:$F$400,0)+COUNTIF($F$1:F270,F270)-1</f>
        <v>270</v>
      </c>
      <c r="F270" s="19">
        <f>IF(SUM($B$1:B269)&gt;=2,0,IF(RTD("cqg.rtd",,"ContractData",D270,"DTLastTrade",,"T")="",0,RTD("cqg.rtd",,"ContractData",D270,"DTLastTrade",,"T")))</f>
        <v>0</v>
      </c>
      <c r="I270" s="20">
        <f t="shared" si="16"/>
        <v>270</v>
      </c>
      <c r="J270" s="17" t="str">
        <f t="shared" si="17"/>
        <v>P.US.CLEQ1410700</v>
      </c>
    </row>
    <row r="271" spans="1:10" x14ac:dyDescent="0.3">
      <c r="A271" s="17">
        <f>IF(A270=Symbols1!$B$6,$A$1,Sheet3!A270+Symbols1!$B$7)</f>
        <v>10750</v>
      </c>
      <c r="B271" s="17">
        <f>IF(A271=Symbols1!$B$6,1,0)</f>
        <v>0</v>
      </c>
      <c r="C271" s="17" t="str">
        <f t="shared" si="18"/>
        <v>P.US.</v>
      </c>
      <c r="D271" s="17" t="str">
        <f>C271&amp;Symbols1!$B$2&amp;Symbols1!$B$3&amp;Symbols1!$B$4&amp;A271</f>
        <v>P.US.CLEQ1410750</v>
      </c>
      <c r="E271" s="18">
        <f>RANK(F271,$F$1:$F$400,0)+COUNTIF($F$1:F271,F271)-1</f>
        <v>271</v>
      </c>
      <c r="F271" s="19">
        <f>IF(SUM($B$1:B270)&gt;=2,0,IF(RTD("cqg.rtd",,"ContractData",D271,"DTLastTrade",,"T")="",0,RTD("cqg.rtd",,"ContractData",D271,"DTLastTrade",,"T")))</f>
        <v>0</v>
      </c>
      <c r="I271" s="20">
        <f t="shared" si="16"/>
        <v>271</v>
      </c>
      <c r="J271" s="17" t="str">
        <f t="shared" si="17"/>
        <v>P.US.CLEQ1410750</v>
      </c>
    </row>
    <row r="272" spans="1:10" x14ac:dyDescent="0.3">
      <c r="A272" s="17">
        <f>IF(A271=Symbols1!$B$6,$A$1,Sheet3!A271+Symbols1!$B$7)</f>
        <v>10800</v>
      </c>
      <c r="B272" s="17">
        <f>IF(A272=Symbols1!$B$6,1,0)</f>
        <v>0</v>
      </c>
      <c r="C272" s="17" t="str">
        <f t="shared" si="18"/>
        <v>P.US.</v>
      </c>
      <c r="D272" s="17" t="str">
        <f>C272&amp;Symbols1!$B$2&amp;Symbols1!$B$3&amp;Symbols1!$B$4&amp;A272</f>
        <v>P.US.CLEQ1410800</v>
      </c>
      <c r="E272" s="18">
        <f>RANK(F272,$F$1:$F$400,0)+COUNTIF($F$1:F272,F272)-1</f>
        <v>272</v>
      </c>
      <c r="F272" s="19">
        <f>IF(SUM($B$1:B271)&gt;=2,0,IF(RTD("cqg.rtd",,"ContractData",D272,"DTLastTrade",,"T")="",0,RTD("cqg.rtd",,"ContractData",D272,"DTLastTrade",,"T")))</f>
        <v>0</v>
      </c>
      <c r="I272" s="20">
        <f t="shared" si="16"/>
        <v>272</v>
      </c>
      <c r="J272" s="17" t="str">
        <f t="shared" si="17"/>
        <v>P.US.CLEQ1410800</v>
      </c>
    </row>
    <row r="273" spans="1:10" x14ac:dyDescent="0.3">
      <c r="A273" s="17">
        <f>IF(A272=Symbols1!$B$6,$A$1,Sheet3!A272+Symbols1!$B$7)</f>
        <v>10850</v>
      </c>
      <c r="B273" s="17">
        <f>IF(A273=Symbols1!$B$6,1,0)</f>
        <v>0</v>
      </c>
      <c r="C273" s="17" t="str">
        <f t="shared" si="18"/>
        <v>P.US.</v>
      </c>
      <c r="D273" s="17" t="str">
        <f>C273&amp;Symbols1!$B$2&amp;Symbols1!$B$3&amp;Symbols1!$B$4&amp;A273</f>
        <v>P.US.CLEQ1410850</v>
      </c>
      <c r="E273" s="18">
        <f>RANK(F273,$F$1:$F$400,0)+COUNTIF($F$1:F273,F273)-1</f>
        <v>273</v>
      </c>
      <c r="F273" s="19">
        <f>IF(SUM($B$1:B272)&gt;=2,0,IF(RTD("cqg.rtd",,"ContractData",D273,"DTLastTrade",,"T")="",0,RTD("cqg.rtd",,"ContractData",D273,"DTLastTrade",,"T")))</f>
        <v>0</v>
      </c>
      <c r="I273" s="20">
        <f t="shared" si="16"/>
        <v>273</v>
      </c>
      <c r="J273" s="17" t="str">
        <f t="shared" si="17"/>
        <v>P.US.CLEQ1410850</v>
      </c>
    </row>
    <row r="274" spans="1:10" x14ac:dyDescent="0.3">
      <c r="A274" s="17">
        <f>IF(A273=Symbols1!$B$6,$A$1,Sheet3!A273+Symbols1!$B$7)</f>
        <v>10900</v>
      </c>
      <c r="B274" s="17">
        <f>IF(A274=Symbols1!$B$6,1,0)</f>
        <v>0</v>
      </c>
      <c r="C274" s="17" t="str">
        <f t="shared" si="18"/>
        <v>P.US.</v>
      </c>
      <c r="D274" s="17" t="str">
        <f>C274&amp;Symbols1!$B$2&amp;Symbols1!$B$3&amp;Symbols1!$B$4&amp;A274</f>
        <v>P.US.CLEQ1410900</v>
      </c>
      <c r="E274" s="18">
        <f>RANK(F274,$F$1:$F$400,0)+COUNTIF($F$1:F274,F274)-1</f>
        <v>274</v>
      </c>
      <c r="F274" s="19">
        <f>IF(SUM($B$1:B273)&gt;=2,0,IF(RTD("cqg.rtd",,"ContractData",D274,"DTLastTrade",,"T")="",0,RTD("cqg.rtd",,"ContractData",D274,"DTLastTrade",,"T")))</f>
        <v>0</v>
      </c>
      <c r="I274" s="20">
        <f t="shared" si="16"/>
        <v>274</v>
      </c>
      <c r="J274" s="17" t="str">
        <f t="shared" si="17"/>
        <v>P.US.CLEQ1410900</v>
      </c>
    </row>
    <row r="275" spans="1:10" x14ac:dyDescent="0.3">
      <c r="A275" s="17">
        <f>IF(A274=Symbols1!$B$6,$A$1,Sheet3!A274+Symbols1!$B$7)</f>
        <v>10950</v>
      </c>
      <c r="B275" s="17">
        <f>IF(A275=Symbols1!$B$6,1,0)</f>
        <v>0</v>
      </c>
      <c r="C275" s="17" t="str">
        <f t="shared" si="18"/>
        <v>P.US.</v>
      </c>
      <c r="D275" s="17" t="str">
        <f>C275&amp;Symbols1!$B$2&amp;Symbols1!$B$3&amp;Symbols1!$B$4&amp;A275</f>
        <v>P.US.CLEQ1410950</v>
      </c>
      <c r="E275" s="18">
        <f>RANK(F275,$F$1:$F$400,0)+COUNTIF($F$1:F275,F275)-1</f>
        <v>275</v>
      </c>
      <c r="F275" s="19">
        <f>IF(SUM($B$1:B274)&gt;=2,0,IF(RTD("cqg.rtd",,"ContractData",D275,"DTLastTrade",,"T")="",0,RTD("cqg.rtd",,"ContractData",D275,"DTLastTrade",,"T")))</f>
        <v>0</v>
      </c>
      <c r="I275" s="20">
        <f t="shared" si="16"/>
        <v>275</v>
      </c>
      <c r="J275" s="17" t="str">
        <f t="shared" si="17"/>
        <v>P.US.CLEQ1410950</v>
      </c>
    </row>
    <row r="276" spans="1:10" x14ac:dyDescent="0.3">
      <c r="A276" s="17">
        <f>IF(A275=Symbols1!$B$6,$A$1,Sheet3!A275+Symbols1!$B$7)</f>
        <v>11000</v>
      </c>
      <c r="B276" s="17">
        <f>IF(A276=Symbols1!$B$6,1,0)</f>
        <v>1</v>
      </c>
      <c r="C276" s="17" t="str">
        <f t="shared" si="18"/>
        <v>P.US.</v>
      </c>
      <c r="D276" s="17" t="str">
        <f>C276&amp;Symbols1!$B$2&amp;Symbols1!$B$3&amp;Symbols1!$B$4&amp;A276</f>
        <v>P.US.CLEQ1411000</v>
      </c>
      <c r="E276" s="18">
        <f>RANK(F276,$F$1:$F$400,0)+COUNTIF($F$1:F276,F276)-1</f>
        <v>276</v>
      </c>
      <c r="F276" s="19">
        <f>IF(SUM($B$1:B275)&gt;=2,0,IF(RTD("cqg.rtd",,"ContractData",D276,"DTLastTrade",,"T")="",0,RTD("cqg.rtd",,"ContractData",D276,"DTLastTrade",,"T")))</f>
        <v>0</v>
      </c>
      <c r="I276" s="20">
        <f t="shared" si="16"/>
        <v>276</v>
      </c>
      <c r="J276" s="17" t="str">
        <f t="shared" si="17"/>
        <v>P.US.CLEQ1411000</v>
      </c>
    </row>
    <row r="277" spans="1:10" x14ac:dyDescent="0.3">
      <c r="A277" s="17">
        <f>IF(A276=Symbols1!$B$6,$A$1,Sheet3!A276+Symbols1!$B$7)</f>
        <v>9900</v>
      </c>
      <c r="B277" s="17">
        <f>IF(A277=Symbols1!$B$6,1,0)</f>
        <v>0</v>
      </c>
      <c r="C277" s="17" t="str">
        <f t="shared" si="18"/>
        <v>P.US.</v>
      </c>
      <c r="D277" s="17" t="str">
        <f>C277&amp;Symbols1!$B$2&amp;Symbols1!$B$3&amp;Symbols1!$B$4&amp;A277</f>
        <v>P.US.CLEQ149900</v>
      </c>
      <c r="E277" s="18">
        <f>RANK(F277,$F$1:$F$400,0)+COUNTIF($F$1:F277,F277)-1</f>
        <v>277</v>
      </c>
      <c r="F277" s="19">
        <f>IF(SUM($B$1:B276)&gt;=2,0,IF(RTD("cqg.rtd",,"ContractData",D277,"DTLastTrade",,"T")="",0,RTD("cqg.rtd",,"ContractData",D277,"DTLastTrade",,"T")))</f>
        <v>0</v>
      </c>
      <c r="I277" s="20">
        <f t="shared" si="16"/>
        <v>277</v>
      </c>
      <c r="J277" s="17" t="str">
        <f t="shared" si="17"/>
        <v>P.US.CLEQ149900</v>
      </c>
    </row>
    <row r="278" spans="1:10" x14ac:dyDescent="0.3">
      <c r="A278" s="17">
        <f>IF(A277=Symbols1!$B$6,$A$1,Sheet3!A277+Symbols1!$B$7)</f>
        <v>9950</v>
      </c>
      <c r="B278" s="17">
        <f>IF(A278=Symbols1!$B$6,1,0)</f>
        <v>0</v>
      </c>
      <c r="C278" s="17" t="str">
        <f t="shared" si="18"/>
        <v>P.US.</v>
      </c>
      <c r="D278" s="17" t="str">
        <f>C278&amp;Symbols1!$B$2&amp;Symbols1!$B$3&amp;Symbols1!$B$4&amp;A278</f>
        <v>P.US.CLEQ149950</v>
      </c>
      <c r="E278" s="18">
        <f>RANK(F278,$F$1:$F$400,0)+COUNTIF($F$1:F278,F278)-1</f>
        <v>278</v>
      </c>
      <c r="F278" s="19">
        <f>IF(SUM($B$1:B277)&gt;=2,0,IF(RTD("cqg.rtd",,"ContractData",D278,"DTLastTrade",,"T")="",0,RTD("cqg.rtd",,"ContractData",D278,"DTLastTrade",,"T")))</f>
        <v>0</v>
      </c>
      <c r="I278" s="20">
        <f t="shared" si="16"/>
        <v>278</v>
      </c>
      <c r="J278" s="17" t="str">
        <f t="shared" si="17"/>
        <v>P.US.CLEQ149950</v>
      </c>
    </row>
    <row r="279" spans="1:10" x14ac:dyDescent="0.3">
      <c r="A279" s="17">
        <f>IF(A278=Symbols1!$B$6,$A$1,Sheet3!A278+Symbols1!$B$7)</f>
        <v>10000</v>
      </c>
      <c r="B279" s="17">
        <f>IF(A279=Symbols1!$B$6,1,0)</f>
        <v>0</v>
      </c>
      <c r="C279" s="17" t="str">
        <f t="shared" si="18"/>
        <v>P.US.</v>
      </c>
      <c r="D279" s="17" t="str">
        <f>C279&amp;Symbols1!$B$2&amp;Symbols1!$B$3&amp;Symbols1!$B$4&amp;A279</f>
        <v>P.US.CLEQ1410000</v>
      </c>
      <c r="E279" s="18">
        <f>RANK(F279,$F$1:$F$400,0)+COUNTIF($F$1:F279,F279)-1</f>
        <v>279</v>
      </c>
      <c r="F279" s="19">
        <f>IF(SUM($B$1:B278)&gt;=2,0,IF(RTD("cqg.rtd",,"ContractData",D279,"DTLastTrade",,"T")="",0,RTD("cqg.rtd",,"ContractData",D279,"DTLastTrade",,"T")))</f>
        <v>0</v>
      </c>
      <c r="I279" s="20">
        <f t="shared" si="16"/>
        <v>279</v>
      </c>
      <c r="J279" s="17" t="str">
        <f t="shared" si="17"/>
        <v>P.US.CLEQ1410000</v>
      </c>
    </row>
    <row r="280" spans="1:10" x14ac:dyDescent="0.3">
      <c r="A280" s="17">
        <f>IF(A279=Symbols1!$B$6,$A$1,Sheet3!A279+Symbols1!$B$7)</f>
        <v>10050</v>
      </c>
      <c r="B280" s="17">
        <f>IF(A280=Symbols1!$B$6,1,0)</f>
        <v>0</v>
      </c>
      <c r="C280" s="17" t="str">
        <f t="shared" si="18"/>
        <v>P.US.</v>
      </c>
      <c r="D280" s="17" t="str">
        <f>C280&amp;Symbols1!$B$2&amp;Symbols1!$B$3&amp;Symbols1!$B$4&amp;A280</f>
        <v>P.US.CLEQ1410050</v>
      </c>
      <c r="E280" s="18">
        <f>RANK(F280,$F$1:$F$400,0)+COUNTIF($F$1:F280,F280)-1</f>
        <v>280</v>
      </c>
      <c r="F280" s="19">
        <f>IF(SUM($B$1:B279)&gt;=2,0,IF(RTD("cqg.rtd",,"ContractData",D280,"DTLastTrade",,"T")="",0,RTD("cqg.rtd",,"ContractData",D280,"DTLastTrade",,"T")))</f>
        <v>0</v>
      </c>
      <c r="I280" s="20">
        <f t="shared" si="16"/>
        <v>280</v>
      </c>
      <c r="J280" s="17" t="str">
        <f t="shared" si="17"/>
        <v>P.US.CLEQ1410050</v>
      </c>
    </row>
    <row r="281" spans="1:10" x14ac:dyDescent="0.3">
      <c r="A281" s="17">
        <f>IF(A280=Symbols1!$B$6,$A$1,Sheet3!A280+Symbols1!$B$7)</f>
        <v>10100</v>
      </c>
      <c r="B281" s="17">
        <f>IF(A281=Symbols1!$B$6,1,0)</f>
        <v>0</v>
      </c>
      <c r="C281" s="17" t="str">
        <f t="shared" si="18"/>
        <v>P.US.</v>
      </c>
      <c r="D281" s="17" t="str">
        <f>C281&amp;Symbols1!$B$2&amp;Symbols1!$B$3&amp;Symbols1!$B$4&amp;A281</f>
        <v>P.US.CLEQ1410100</v>
      </c>
      <c r="E281" s="18">
        <f>RANK(F281,$F$1:$F$400,0)+COUNTIF($F$1:F281,F281)-1</f>
        <v>281</v>
      </c>
      <c r="F281" s="19">
        <f>IF(SUM($B$1:B280)&gt;=2,0,IF(RTD("cqg.rtd",,"ContractData",D281,"DTLastTrade",,"T")="",0,RTD("cqg.rtd",,"ContractData",D281,"DTLastTrade",,"T")))</f>
        <v>0</v>
      </c>
      <c r="I281" s="20">
        <f t="shared" si="16"/>
        <v>281</v>
      </c>
      <c r="J281" s="17" t="str">
        <f t="shared" si="17"/>
        <v>P.US.CLEQ1410100</v>
      </c>
    </row>
    <row r="282" spans="1:10" x14ac:dyDescent="0.3">
      <c r="A282" s="17">
        <f>IF(A281=Symbols1!$B$6,$A$1,Sheet3!A281+Symbols1!$B$7)</f>
        <v>10150</v>
      </c>
      <c r="B282" s="17">
        <f>IF(A282=Symbols1!$B$6,1,0)</f>
        <v>0</v>
      </c>
      <c r="C282" s="17" t="str">
        <f t="shared" si="18"/>
        <v>P.US.</v>
      </c>
      <c r="D282" s="17" t="str">
        <f>C282&amp;Symbols1!$B$2&amp;Symbols1!$B$3&amp;Symbols1!$B$4&amp;A282</f>
        <v>P.US.CLEQ1410150</v>
      </c>
      <c r="E282" s="18">
        <f>RANK(F282,$F$1:$F$400,0)+COUNTIF($F$1:F282,F282)-1</f>
        <v>282</v>
      </c>
      <c r="F282" s="19">
        <f>IF(SUM($B$1:B281)&gt;=2,0,IF(RTD("cqg.rtd",,"ContractData",D282,"DTLastTrade",,"T")="",0,RTD("cqg.rtd",,"ContractData",D282,"DTLastTrade",,"T")))</f>
        <v>0</v>
      </c>
      <c r="I282" s="20">
        <f t="shared" si="16"/>
        <v>282</v>
      </c>
      <c r="J282" s="17" t="str">
        <f t="shared" si="17"/>
        <v>P.US.CLEQ1410150</v>
      </c>
    </row>
    <row r="283" spans="1:10" x14ac:dyDescent="0.3">
      <c r="A283" s="17">
        <f>IF(A282=Symbols1!$B$6,$A$1,Sheet3!A282+Symbols1!$B$7)</f>
        <v>10200</v>
      </c>
      <c r="B283" s="17">
        <f>IF(A283=Symbols1!$B$6,1,0)</f>
        <v>0</v>
      </c>
      <c r="C283" s="17" t="str">
        <f t="shared" si="18"/>
        <v>P.US.</v>
      </c>
      <c r="D283" s="17" t="str">
        <f>C283&amp;Symbols1!$B$2&amp;Symbols1!$B$3&amp;Symbols1!$B$4&amp;A283</f>
        <v>P.US.CLEQ1410200</v>
      </c>
      <c r="E283" s="18">
        <f>RANK(F283,$F$1:$F$400,0)+COUNTIF($F$1:F283,F283)-1</f>
        <v>283</v>
      </c>
      <c r="F283" s="19">
        <f>IF(SUM($B$1:B282)&gt;=2,0,IF(RTD("cqg.rtd",,"ContractData",D283,"DTLastTrade",,"T")="",0,RTD("cqg.rtd",,"ContractData",D283,"DTLastTrade",,"T")))</f>
        <v>0</v>
      </c>
      <c r="I283" s="20">
        <f t="shared" si="16"/>
        <v>283</v>
      </c>
      <c r="J283" s="17" t="str">
        <f t="shared" si="17"/>
        <v>P.US.CLEQ1410200</v>
      </c>
    </row>
    <row r="284" spans="1:10" x14ac:dyDescent="0.3">
      <c r="A284" s="17">
        <f>IF(A283=Symbols1!$B$6,$A$1,Sheet3!A283+Symbols1!$B$7)</f>
        <v>10250</v>
      </c>
      <c r="B284" s="17">
        <f>IF(A284=Symbols1!$B$6,1,0)</f>
        <v>0</v>
      </c>
      <c r="C284" s="17" t="str">
        <f t="shared" si="18"/>
        <v>P.US.</v>
      </c>
      <c r="D284" s="17" t="str">
        <f>C284&amp;Symbols1!$B$2&amp;Symbols1!$B$3&amp;Symbols1!$B$4&amp;A284</f>
        <v>P.US.CLEQ1410250</v>
      </c>
      <c r="E284" s="18">
        <f>RANK(F284,$F$1:$F$400,0)+COUNTIF($F$1:F284,F284)-1</f>
        <v>284</v>
      </c>
      <c r="F284" s="19">
        <f>IF(SUM($B$1:B283)&gt;=2,0,IF(RTD("cqg.rtd",,"ContractData",D284,"DTLastTrade",,"T")="",0,RTD("cqg.rtd",,"ContractData",D284,"DTLastTrade",,"T")))</f>
        <v>0</v>
      </c>
      <c r="I284" s="20">
        <f t="shared" si="16"/>
        <v>284</v>
      </c>
      <c r="J284" s="17" t="str">
        <f t="shared" si="17"/>
        <v>P.US.CLEQ1410250</v>
      </c>
    </row>
    <row r="285" spans="1:10" x14ac:dyDescent="0.3">
      <c r="A285" s="17">
        <f>IF(A284=Symbols1!$B$6,$A$1,Sheet3!A284+Symbols1!$B$7)</f>
        <v>10300</v>
      </c>
      <c r="B285" s="17">
        <f>IF(A285=Symbols1!$B$6,1,0)</f>
        <v>0</v>
      </c>
      <c r="C285" s="17" t="str">
        <f t="shared" si="18"/>
        <v>P.US.</v>
      </c>
      <c r="D285" s="17" t="str">
        <f>C285&amp;Symbols1!$B$2&amp;Symbols1!$B$3&amp;Symbols1!$B$4&amp;A285</f>
        <v>P.US.CLEQ1410300</v>
      </c>
      <c r="E285" s="18">
        <f>RANK(F285,$F$1:$F$400,0)+COUNTIF($F$1:F285,F285)-1</f>
        <v>285</v>
      </c>
      <c r="F285" s="19">
        <f>IF(SUM($B$1:B284)&gt;=2,0,IF(RTD("cqg.rtd",,"ContractData",D285,"DTLastTrade",,"T")="",0,RTD("cqg.rtd",,"ContractData",D285,"DTLastTrade",,"T")))</f>
        <v>0</v>
      </c>
      <c r="I285" s="20">
        <f t="shared" si="16"/>
        <v>285</v>
      </c>
      <c r="J285" s="17" t="str">
        <f t="shared" si="17"/>
        <v>P.US.CLEQ1410300</v>
      </c>
    </row>
    <row r="286" spans="1:10" x14ac:dyDescent="0.3">
      <c r="A286" s="17">
        <f>IF(A285=Symbols1!$B$6,$A$1,Sheet3!A285+Symbols1!$B$7)</f>
        <v>10350</v>
      </c>
      <c r="B286" s="17">
        <f>IF(A286=Symbols1!$B$6,1,0)</f>
        <v>0</v>
      </c>
      <c r="C286" s="17" t="str">
        <f t="shared" si="18"/>
        <v>P.US.</v>
      </c>
      <c r="D286" s="17" t="str">
        <f>C286&amp;Symbols1!$B$2&amp;Symbols1!$B$3&amp;Symbols1!$B$4&amp;A286</f>
        <v>P.US.CLEQ1410350</v>
      </c>
      <c r="E286" s="18">
        <f>RANK(F286,$F$1:$F$400,0)+COUNTIF($F$1:F286,F286)-1</f>
        <v>286</v>
      </c>
      <c r="F286" s="19">
        <f>IF(SUM($B$1:B285)&gt;=2,0,IF(RTD("cqg.rtd",,"ContractData",D286,"DTLastTrade",,"T")="",0,RTD("cqg.rtd",,"ContractData",D286,"DTLastTrade",,"T")))</f>
        <v>0</v>
      </c>
      <c r="I286" s="20">
        <f t="shared" si="16"/>
        <v>286</v>
      </c>
      <c r="J286" s="17" t="str">
        <f t="shared" si="17"/>
        <v>P.US.CLEQ1410350</v>
      </c>
    </row>
    <row r="287" spans="1:10" x14ac:dyDescent="0.3">
      <c r="A287" s="17">
        <f>IF(A286=Symbols1!$B$6,$A$1,Sheet3!A286+Symbols1!$B$7)</f>
        <v>10400</v>
      </c>
      <c r="B287" s="17">
        <f>IF(A287=Symbols1!$B$6,1,0)</f>
        <v>0</v>
      </c>
      <c r="C287" s="17" t="str">
        <f t="shared" si="18"/>
        <v>P.US.</v>
      </c>
      <c r="D287" s="17" t="str">
        <f>C287&amp;Symbols1!$B$2&amp;Symbols1!$B$3&amp;Symbols1!$B$4&amp;A287</f>
        <v>P.US.CLEQ1410400</v>
      </c>
      <c r="E287" s="18">
        <f>RANK(F287,$F$1:$F$400,0)+COUNTIF($F$1:F287,F287)-1</f>
        <v>287</v>
      </c>
      <c r="F287" s="19">
        <f>IF(SUM($B$1:B286)&gt;=2,0,IF(RTD("cqg.rtd",,"ContractData",D287,"DTLastTrade",,"T")="",0,RTD("cqg.rtd",,"ContractData",D287,"DTLastTrade",,"T")))</f>
        <v>0</v>
      </c>
      <c r="I287" s="20">
        <f t="shared" si="16"/>
        <v>287</v>
      </c>
      <c r="J287" s="17" t="str">
        <f t="shared" si="17"/>
        <v>P.US.CLEQ1410400</v>
      </c>
    </row>
    <row r="288" spans="1:10" x14ac:dyDescent="0.3">
      <c r="A288" s="17">
        <f>IF(A287=Symbols1!$B$6,$A$1,Sheet3!A287+Symbols1!$B$7)</f>
        <v>10450</v>
      </c>
      <c r="B288" s="17">
        <f>IF(A288=Symbols1!$B$6,1,0)</f>
        <v>0</v>
      </c>
      <c r="C288" s="17" t="str">
        <f t="shared" si="18"/>
        <v>P.US.</v>
      </c>
      <c r="D288" s="17" t="str">
        <f>C288&amp;Symbols1!$B$2&amp;Symbols1!$B$3&amp;Symbols1!$B$4&amp;A288</f>
        <v>P.US.CLEQ1410450</v>
      </c>
      <c r="E288" s="18">
        <f>RANK(F288,$F$1:$F$400,0)+COUNTIF($F$1:F288,F288)-1</f>
        <v>288</v>
      </c>
      <c r="F288" s="19">
        <f>IF(SUM($B$1:B287)&gt;=2,0,IF(RTD("cqg.rtd",,"ContractData",D288,"DTLastTrade",,"T")="",0,RTD("cqg.rtd",,"ContractData",D288,"DTLastTrade",,"T")))</f>
        <v>0</v>
      </c>
      <c r="I288" s="20">
        <f t="shared" si="16"/>
        <v>288</v>
      </c>
      <c r="J288" s="17" t="str">
        <f t="shared" si="17"/>
        <v>P.US.CLEQ1410450</v>
      </c>
    </row>
    <row r="289" spans="1:10" x14ac:dyDescent="0.3">
      <c r="A289" s="17">
        <f>IF(A288=Symbols1!$B$6,$A$1,Sheet3!A288+Symbols1!$B$7)</f>
        <v>10500</v>
      </c>
      <c r="B289" s="17">
        <f>IF(A289=Symbols1!$B$6,1,0)</f>
        <v>0</v>
      </c>
      <c r="C289" s="17" t="str">
        <f t="shared" si="18"/>
        <v>P.US.</v>
      </c>
      <c r="D289" s="17" t="str">
        <f>C289&amp;Symbols1!$B$2&amp;Symbols1!$B$3&amp;Symbols1!$B$4&amp;A289</f>
        <v>P.US.CLEQ1410500</v>
      </c>
      <c r="E289" s="18">
        <f>RANK(F289,$F$1:$F$400,0)+COUNTIF($F$1:F289,F289)-1</f>
        <v>289</v>
      </c>
      <c r="F289" s="19">
        <f>IF(SUM($B$1:B288)&gt;=2,0,IF(RTD("cqg.rtd",,"ContractData",D289,"DTLastTrade",,"T")="",0,RTD("cqg.rtd",,"ContractData",D289,"DTLastTrade",,"T")))</f>
        <v>0</v>
      </c>
      <c r="I289" s="20">
        <f t="shared" si="16"/>
        <v>289</v>
      </c>
      <c r="J289" s="17" t="str">
        <f t="shared" si="17"/>
        <v>P.US.CLEQ1410500</v>
      </c>
    </row>
    <row r="290" spans="1:10" x14ac:dyDescent="0.3">
      <c r="A290" s="17">
        <f>IF(A289=Symbols1!$B$6,$A$1,Sheet3!A289+Symbols1!$B$7)</f>
        <v>10550</v>
      </c>
      <c r="B290" s="17">
        <f>IF(A290=Symbols1!$B$6,1,0)</f>
        <v>0</v>
      </c>
      <c r="C290" s="17" t="str">
        <f t="shared" si="18"/>
        <v>P.US.</v>
      </c>
      <c r="D290" s="17" t="str">
        <f>C290&amp;Symbols1!$B$2&amp;Symbols1!$B$3&amp;Symbols1!$B$4&amp;A290</f>
        <v>P.US.CLEQ1410550</v>
      </c>
      <c r="E290" s="18">
        <f>RANK(F290,$F$1:$F$400,0)+COUNTIF($F$1:F290,F290)-1</f>
        <v>290</v>
      </c>
      <c r="F290" s="19">
        <f>IF(SUM($B$1:B289)&gt;=2,0,IF(RTD("cqg.rtd",,"ContractData",D290,"DTLastTrade",,"T")="",0,RTD("cqg.rtd",,"ContractData",D290,"DTLastTrade",,"T")))</f>
        <v>0</v>
      </c>
      <c r="I290" s="20">
        <f t="shared" si="16"/>
        <v>290</v>
      </c>
      <c r="J290" s="17" t="str">
        <f t="shared" si="17"/>
        <v>P.US.CLEQ1410550</v>
      </c>
    </row>
    <row r="291" spans="1:10" x14ac:dyDescent="0.3">
      <c r="A291" s="17">
        <f>IF(A290=Symbols1!$B$6,$A$1,Sheet3!A290+Symbols1!$B$7)</f>
        <v>10600</v>
      </c>
      <c r="B291" s="17">
        <f>IF(A291=Symbols1!$B$6,1,0)</f>
        <v>0</v>
      </c>
      <c r="C291" s="17" t="str">
        <f t="shared" si="18"/>
        <v>P.US.</v>
      </c>
      <c r="D291" s="17" t="str">
        <f>C291&amp;Symbols1!$B$2&amp;Symbols1!$B$3&amp;Symbols1!$B$4&amp;A291</f>
        <v>P.US.CLEQ1410600</v>
      </c>
      <c r="E291" s="18">
        <f>RANK(F291,$F$1:$F$400,0)+COUNTIF($F$1:F291,F291)-1</f>
        <v>291</v>
      </c>
      <c r="F291" s="19">
        <f>IF(SUM($B$1:B290)&gt;=2,0,IF(RTD("cqg.rtd",,"ContractData",D291,"DTLastTrade",,"T")="",0,RTD("cqg.rtd",,"ContractData",D291,"DTLastTrade",,"T")))</f>
        <v>0</v>
      </c>
      <c r="I291" s="20">
        <f t="shared" si="16"/>
        <v>291</v>
      </c>
      <c r="J291" s="17" t="str">
        <f t="shared" si="17"/>
        <v>P.US.CLEQ1410600</v>
      </c>
    </row>
    <row r="292" spans="1:10" x14ac:dyDescent="0.3">
      <c r="A292" s="17">
        <f>IF(A291=Symbols1!$B$6,$A$1,Sheet3!A291+Symbols1!$B$7)</f>
        <v>10650</v>
      </c>
      <c r="B292" s="17">
        <f>IF(A292=Symbols1!$B$6,1,0)</f>
        <v>0</v>
      </c>
      <c r="C292" s="17" t="str">
        <f t="shared" si="18"/>
        <v>P.US.</v>
      </c>
      <c r="D292" s="17" t="str">
        <f>C292&amp;Symbols1!$B$2&amp;Symbols1!$B$3&amp;Symbols1!$B$4&amp;A292</f>
        <v>P.US.CLEQ1410650</v>
      </c>
      <c r="E292" s="18">
        <f>RANK(F292,$F$1:$F$400,0)+COUNTIF($F$1:F292,F292)-1</f>
        <v>292</v>
      </c>
      <c r="F292" s="19">
        <f>IF(SUM($B$1:B291)&gt;=2,0,IF(RTD("cqg.rtd",,"ContractData",D292,"DTLastTrade",,"T")="",0,RTD("cqg.rtd",,"ContractData",D292,"DTLastTrade",,"T")))</f>
        <v>0</v>
      </c>
      <c r="I292" s="20">
        <f t="shared" si="16"/>
        <v>292</v>
      </c>
      <c r="J292" s="17" t="str">
        <f t="shared" si="17"/>
        <v>P.US.CLEQ1410650</v>
      </c>
    </row>
    <row r="293" spans="1:10" x14ac:dyDescent="0.3">
      <c r="A293" s="17">
        <f>IF(A292=Symbols1!$B$6,$A$1,Sheet3!A292+Symbols1!$B$7)</f>
        <v>10700</v>
      </c>
      <c r="B293" s="17">
        <f>IF(A293=Symbols1!$B$6,1,0)</f>
        <v>0</v>
      </c>
      <c r="C293" s="17" t="str">
        <f t="shared" si="18"/>
        <v>P.US.</v>
      </c>
      <c r="D293" s="17" t="str">
        <f>C293&amp;Symbols1!$B$2&amp;Symbols1!$B$3&amp;Symbols1!$B$4&amp;A293</f>
        <v>P.US.CLEQ1410700</v>
      </c>
      <c r="E293" s="18">
        <f>RANK(F293,$F$1:$F$400,0)+COUNTIF($F$1:F293,F293)-1</f>
        <v>293</v>
      </c>
      <c r="F293" s="19">
        <f>IF(SUM($B$1:B292)&gt;=2,0,IF(RTD("cqg.rtd",,"ContractData",D293,"DTLastTrade",,"T")="",0,RTD("cqg.rtd",,"ContractData",D293,"DTLastTrade",,"T")))</f>
        <v>0</v>
      </c>
      <c r="I293" s="20">
        <f t="shared" si="16"/>
        <v>293</v>
      </c>
      <c r="J293" s="17" t="str">
        <f t="shared" si="17"/>
        <v>P.US.CLEQ1410700</v>
      </c>
    </row>
    <row r="294" spans="1:10" x14ac:dyDescent="0.3">
      <c r="A294" s="17">
        <f>IF(A293=Symbols1!$B$6,$A$1,Sheet3!A293+Symbols1!$B$7)</f>
        <v>10750</v>
      </c>
      <c r="B294" s="17">
        <f>IF(A294=Symbols1!$B$6,1,0)</f>
        <v>0</v>
      </c>
      <c r="C294" s="17" t="str">
        <f t="shared" si="18"/>
        <v>P.US.</v>
      </c>
      <c r="D294" s="17" t="str">
        <f>C294&amp;Symbols1!$B$2&amp;Symbols1!$B$3&amp;Symbols1!$B$4&amp;A294</f>
        <v>P.US.CLEQ1410750</v>
      </c>
      <c r="E294" s="18">
        <f>RANK(F294,$F$1:$F$400,0)+COUNTIF($F$1:F294,F294)-1</f>
        <v>294</v>
      </c>
      <c r="F294" s="19">
        <f>IF(SUM($B$1:B293)&gt;=2,0,IF(RTD("cqg.rtd",,"ContractData",D294,"DTLastTrade",,"T")="",0,RTD("cqg.rtd",,"ContractData",D294,"DTLastTrade",,"T")))</f>
        <v>0</v>
      </c>
      <c r="I294" s="20">
        <f t="shared" si="16"/>
        <v>294</v>
      </c>
      <c r="J294" s="17" t="str">
        <f t="shared" si="17"/>
        <v>P.US.CLEQ1410750</v>
      </c>
    </row>
    <row r="295" spans="1:10" x14ac:dyDescent="0.3">
      <c r="A295" s="17">
        <f>IF(A294=Symbols1!$B$6,$A$1,Sheet3!A294+Symbols1!$B$7)</f>
        <v>10800</v>
      </c>
      <c r="B295" s="17">
        <f>IF(A295=Symbols1!$B$6,1,0)</f>
        <v>0</v>
      </c>
      <c r="C295" s="17" t="str">
        <f t="shared" si="18"/>
        <v>P.US.</v>
      </c>
      <c r="D295" s="17" t="str">
        <f>C295&amp;Symbols1!$B$2&amp;Symbols1!$B$3&amp;Symbols1!$B$4&amp;A295</f>
        <v>P.US.CLEQ1410800</v>
      </c>
      <c r="E295" s="18">
        <f>RANK(F295,$F$1:$F$400,0)+COUNTIF($F$1:F295,F295)-1</f>
        <v>295</v>
      </c>
      <c r="F295" s="19">
        <f>IF(SUM($B$1:B294)&gt;=2,0,IF(RTD("cqg.rtd",,"ContractData",D295,"DTLastTrade",,"T")="",0,RTD("cqg.rtd",,"ContractData",D295,"DTLastTrade",,"T")))</f>
        <v>0</v>
      </c>
      <c r="I295" s="20">
        <f t="shared" si="16"/>
        <v>295</v>
      </c>
      <c r="J295" s="17" t="str">
        <f t="shared" si="17"/>
        <v>P.US.CLEQ1410800</v>
      </c>
    </row>
    <row r="296" spans="1:10" x14ac:dyDescent="0.3">
      <c r="A296" s="17">
        <f>IF(A295=Symbols1!$B$6,$A$1,Sheet3!A295+Symbols1!$B$7)</f>
        <v>10850</v>
      </c>
      <c r="B296" s="17">
        <f>IF(A296=Symbols1!$B$6,1,0)</f>
        <v>0</v>
      </c>
      <c r="C296" s="17" t="str">
        <f t="shared" si="18"/>
        <v>P.US.</v>
      </c>
      <c r="D296" s="17" t="str">
        <f>C296&amp;Symbols1!$B$2&amp;Symbols1!$B$3&amp;Symbols1!$B$4&amp;A296</f>
        <v>P.US.CLEQ1410850</v>
      </c>
      <c r="E296" s="18">
        <f>RANK(F296,$F$1:$F$400,0)+COUNTIF($F$1:F296,F296)-1</f>
        <v>296</v>
      </c>
      <c r="F296" s="19">
        <f>IF(SUM($B$1:B295)&gt;=2,0,IF(RTD("cqg.rtd",,"ContractData",D296,"DTLastTrade",,"T")="",0,RTD("cqg.rtd",,"ContractData",D296,"DTLastTrade",,"T")))</f>
        <v>0</v>
      </c>
      <c r="I296" s="20">
        <f t="shared" si="16"/>
        <v>296</v>
      </c>
      <c r="J296" s="17" t="str">
        <f t="shared" si="17"/>
        <v>P.US.CLEQ1410850</v>
      </c>
    </row>
    <row r="297" spans="1:10" x14ac:dyDescent="0.3">
      <c r="A297" s="17">
        <f>IF(A296=Symbols1!$B$6,$A$1,Sheet3!A296+Symbols1!$B$7)</f>
        <v>10900</v>
      </c>
      <c r="B297" s="17">
        <f>IF(A297=Symbols1!$B$6,1,0)</f>
        <v>0</v>
      </c>
      <c r="C297" s="17" t="str">
        <f t="shared" si="18"/>
        <v>P.US.</v>
      </c>
      <c r="D297" s="17" t="str">
        <f>C297&amp;Symbols1!$B$2&amp;Symbols1!$B$3&amp;Symbols1!$B$4&amp;A297</f>
        <v>P.US.CLEQ1410900</v>
      </c>
      <c r="E297" s="18">
        <f>RANK(F297,$F$1:$F$400,0)+COUNTIF($F$1:F297,F297)-1</f>
        <v>297</v>
      </c>
      <c r="F297" s="19">
        <f>IF(SUM($B$1:B296)&gt;=2,0,IF(RTD("cqg.rtd",,"ContractData",D297,"DTLastTrade",,"T")="",0,RTD("cqg.rtd",,"ContractData",D297,"DTLastTrade",,"T")))</f>
        <v>0</v>
      </c>
      <c r="I297" s="20">
        <f t="shared" si="16"/>
        <v>297</v>
      </c>
      <c r="J297" s="17" t="str">
        <f t="shared" si="17"/>
        <v>P.US.CLEQ1410900</v>
      </c>
    </row>
    <row r="298" spans="1:10" x14ac:dyDescent="0.3">
      <c r="A298" s="17">
        <f>IF(A297=Symbols1!$B$6,$A$1,Sheet3!A297+Symbols1!$B$7)</f>
        <v>10950</v>
      </c>
      <c r="B298" s="17">
        <f>IF(A298=Symbols1!$B$6,1,0)</f>
        <v>0</v>
      </c>
      <c r="C298" s="17" t="str">
        <f t="shared" si="18"/>
        <v>P.US.</v>
      </c>
      <c r="D298" s="17" t="str">
        <f>C298&amp;Symbols1!$B$2&amp;Symbols1!$B$3&amp;Symbols1!$B$4&amp;A298</f>
        <v>P.US.CLEQ1410950</v>
      </c>
      <c r="E298" s="18">
        <f>RANK(F298,$F$1:$F$400,0)+COUNTIF($F$1:F298,F298)-1</f>
        <v>298</v>
      </c>
      <c r="F298" s="19">
        <f>IF(SUM($B$1:B297)&gt;=2,0,IF(RTD("cqg.rtd",,"ContractData",D298,"DTLastTrade",,"T")="",0,RTD("cqg.rtd",,"ContractData",D298,"DTLastTrade",,"T")))</f>
        <v>0</v>
      </c>
      <c r="I298" s="20">
        <f t="shared" si="16"/>
        <v>298</v>
      </c>
      <c r="J298" s="17" t="str">
        <f t="shared" si="17"/>
        <v>P.US.CLEQ1410950</v>
      </c>
    </row>
    <row r="299" spans="1:10" x14ac:dyDescent="0.3">
      <c r="A299" s="17">
        <f>IF(A298=Symbols1!$B$6,$A$1,Sheet3!A298+Symbols1!$B$7)</f>
        <v>11000</v>
      </c>
      <c r="B299" s="17">
        <f>IF(A299=Symbols1!$B$6,1,0)</f>
        <v>1</v>
      </c>
      <c r="C299" s="17" t="str">
        <f t="shared" si="18"/>
        <v>P.US.</v>
      </c>
      <c r="D299" s="17" t="str">
        <f>C299&amp;Symbols1!$B$2&amp;Symbols1!$B$3&amp;Symbols1!$B$4&amp;A299</f>
        <v>P.US.CLEQ1411000</v>
      </c>
      <c r="E299" s="18">
        <f>RANK(F299,$F$1:$F$400,0)+COUNTIF($F$1:F299,F299)-1</f>
        <v>299</v>
      </c>
      <c r="F299" s="19">
        <f>IF(SUM($B$1:B298)&gt;=2,0,IF(RTD("cqg.rtd",,"ContractData",D299,"DTLastTrade",,"T")="",0,RTD("cqg.rtd",,"ContractData",D299,"DTLastTrade",,"T")))</f>
        <v>0</v>
      </c>
      <c r="I299" s="20">
        <f t="shared" si="16"/>
        <v>299</v>
      </c>
      <c r="J299" s="17" t="str">
        <f t="shared" si="17"/>
        <v>P.US.CLEQ1411000</v>
      </c>
    </row>
    <row r="300" spans="1:10" x14ac:dyDescent="0.3">
      <c r="A300" s="17">
        <f>IF(A299=Symbols1!$B$6,$A$1,Sheet3!A299+Symbols1!$B$7)</f>
        <v>9900</v>
      </c>
      <c r="B300" s="17">
        <f>IF(A300=Symbols1!$B$6,1,0)</f>
        <v>0</v>
      </c>
      <c r="C300" s="17" t="str">
        <f t="shared" si="18"/>
        <v>P.US.</v>
      </c>
      <c r="D300" s="17" t="str">
        <f>C300&amp;Symbols1!$B$2&amp;Symbols1!$B$3&amp;Symbols1!$B$4&amp;A300</f>
        <v>P.US.CLEQ149900</v>
      </c>
      <c r="E300" s="18">
        <f>RANK(F300,$F$1:$F$400,0)+COUNTIF($F$1:F300,F300)-1</f>
        <v>300</v>
      </c>
      <c r="F300" s="19">
        <f>IF(SUM($B$1:B299)&gt;=2,0,IF(RTD("cqg.rtd",,"ContractData",D300,"DTLastTrade",,"T")="",0,RTD("cqg.rtd",,"ContractData",D300,"DTLastTrade",,"T")))</f>
        <v>0</v>
      </c>
      <c r="I300" s="20">
        <f t="shared" si="16"/>
        <v>300</v>
      </c>
      <c r="J300" s="17" t="str">
        <f t="shared" si="17"/>
        <v>P.US.CLEQ149900</v>
      </c>
    </row>
    <row r="301" spans="1:10" x14ac:dyDescent="0.3">
      <c r="A301" s="17">
        <f>IF(A300=Symbols1!$B$6,$A$1,Sheet3!A300+Symbols1!$B$7)</f>
        <v>9950</v>
      </c>
      <c r="B301" s="17">
        <f>IF(A301=Symbols1!$B$6,1,0)</f>
        <v>0</v>
      </c>
      <c r="C301" s="17" t="str">
        <f t="shared" si="18"/>
        <v>P.US.</v>
      </c>
      <c r="D301" s="17" t="str">
        <f>C301&amp;Symbols1!$B$2&amp;Symbols1!$B$3&amp;Symbols1!$B$4&amp;A301</f>
        <v>P.US.CLEQ149950</v>
      </c>
      <c r="E301" s="18">
        <f>RANK(F301,$F$1:$F$400,0)+COUNTIF($F$1:F301,F301)-1</f>
        <v>301</v>
      </c>
      <c r="F301" s="19">
        <f>IF(SUM($B$1:B300)&gt;=2,0,IF(RTD("cqg.rtd",,"ContractData",D301,"DTLastTrade",,"T")="",0,RTD("cqg.rtd",,"ContractData",D301,"DTLastTrade",,"T")))</f>
        <v>0</v>
      </c>
      <c r="I301" s="20">
        <f t="shared" si="16"/>
        <v>301</v>
      </c>
      <c r="J301" s="17" t="str">
        <f t="shared" si="17"/>
        <v>P.US.CLEQ149950</v>
      </c>
    </row>
    <row r="302" spans="1:10" x14ac:dyDescent="0.3">
      <c r="A302" s="17">
        <f>IF(A301=Symbols1!$B$6,$A$1,Sheet3!A301+Symbols1!$B$7)</f>
        <v>10000</v>
      </c>
      <c r="B302" s="17">
        <f>IF(A302=Symbols1!$B$6,1,0)</f>
        <v>0</v>
      </c>
      <c r="C302" s="17" t="str">
        <f t="shared" si="18"/>
        <v>P.US.</v>
      </c>
      <c r="D302" s="17" t="str">
        <f>C302&amp;Symbols1!$B$2&amp;Symbols1!$B$3&amp;Symbols1!$B$4&amp;A302</f>
        <v>P.US.CLEQ1410000</v>
      </c>
      <c r="E302" s="18">
        <f>RANK(F302,$F$1:$F$400,0)+COUNTIF($F$1:F302,F302)-1</f>
        <v>302</v>
      </c>
      <c r="F302" s="19">
        <f>IF(SUM($B$1:B301)&gt;=2,0,IF(RTD("cqg.rtd",,"ContractData",D302,"DTLastTrade",,"T")="",0,RTD("cqg.rtd",,"ContractData",D302,"DTLastTrade",,"T")))</f>
        <v>0</v>
      </c>
      <c r="I302" s="20">
        <f t="shared" si="16"/>
        <v>302</v>
      </c>
      <c r="J302" s="17" t="str">
        <f t="shared" si="17"/>
        <v>P.US.CLEQ1410000</v>
      </c>
    </row>
    <row r="303" spans="1:10" x14ac:dyDescent="0.3">
      <c r="A303" s="17">
        <f>IF(A302=Symbols1!$B$6,$A$1,Sheet3!A302+Symbols1!$B$7)</f>
        <v>10050</v>
      </c>
      <c r="B303" s="17">
        <f>IF(A303=Symbols1!$B$6,1,0)</f>
        <v>0</v>
      </c>
      <c r="C303" s="17" t="str">
        <f t="shared" si="18"/>
        <v>P.US.</v>
      </c>
      <c r="D303" s="17" t="str">
        <f>C303&amp;Symbols1!$B$2&amp;Symbols1!$B$3&amp;Symbols1!$B$4&amp;A303</f>
        <v>P.US.CLEQ1410050</v>
      </c>
      <c r="E303" s="18">
        <f>RANK(F303,$F$1:$F$400,0)+COUNTIF($F$1:F303,F303)-1</f>
        <v>303</v>
      </c>
      <c r="F303" s="19">
        <f>IF(SUM($B$1:B302)&gt;=2,0,IF(RTD("cqg.rtd",,"ContractData",D303,"DTLastTrade",,"T")="",0,RTD("cqg.rtd",,"ContractData",D303,"DTLastTrade",,"T")))</f>
        <v>0</v>
      </c>
      <c r="I303" s="20">
        <f t="shared" si="16"/>
        <v>303</v>
      </c>
      <c r="J303" s="17" t="str">
        <f t="shared" si="17"/>
        <v>P.US.CLEQ1410050</v>
      </c>
    </row>
    <row r="304" spans="1:10" x14ac:dyDescent="0.3">
      <c r="A304" s="17">
        <f>IF(A303=Symbols1!$B$6,$A$1,Sheet3!A303+Symbols1!$B$7)</f>
        <v>10100</v>
      </c>
      <c r="B304" s="17">
        <f>IF(A304=Symbols1!$B$6,1,0)</f>
        <v>0</v>
      </c>
      <c r="C304" s="17" t="str">
        <f t="shared" si="18"/>
        <v>P.US.</v>
      </c>
      <c r="D304" s="17" t="str">
        <f>C304&amp;Symbols1!$B$2&amp;Symbols1!$B$3&amp;Symbols1!$B$4&amp;A304</f>
        <v>P.US.CLEQ1410100</v>
      </c>
      <c r="E304" s="18">
        <f>RANK(F304,$F$1:$F$400,0)+COUNTIF($F$1:F304,F304)-1</f>
        <v>304</v>
      </c>
      <c r="F304" s="19">
        <f>IF(SUM($B$1:B303)&gt;=2,0,IF(RTD("cqg.rtd",,"ContractData",D304,"DTLastTrade",,"T")="",0,RTD("cqg.rtd",,"ContractData",D304,"DTLastTrade",,"T")))</f>
        <v>0</v>
      </c>
      <c r="I304" s="20">
        <f t="shared" si="16"/>
        <v>304</v>
      </c>
      <c r="J304" s="17" t="str">
        <f t="shared" si="17"/>
        <v>P.US.CLEQ1410100</v>
      </c>
    </row>
    <row r="305" spans="1:10" x14ac:dyDescent="0.3">
      <c r="A305" s="17">
        <f>IF(A304=Symbols1!$B$6,$A$1,Sheet3!A304+Symbols1!$B$7)</f>
        <v>10150</v>
      </c>
      <c r="B305" s="17">
        <f>IF(A305=Symbols1!$B$6,1,0)</f>
        <v>0</v>
      </c>
      <c r="C305" s="17" t="str">
        <f t="shared" si="18"/>
        <v>P.US.</v>
      </c>
      <c r="D305" s="17" t="str">
        <f>C305&amp;Symbols1!$B$2&amp;Symbols1!$B$3&amp;Symbols1!$B$4&amp;A305</f>
        <v>P.US.CLEQ1410150</v>
      </c>
      <c r="E305" s="18">
        <f>RANK(F305,$F$1:$F$400,0)+COUNTIF($F$1:F305,F305)-1</f>
        <v>305</v>
      </c>
      <c r="F305" s="19">
        <f>IF(SUM($B$1:B304)&gt;=2,0,IF(RTD("cqg.rtd",,"ContractData",D305,"DTLastTrade",,"T")="",0,RTD("cqg.rtd",,"ContractData",D305,"DTLastTrade",,"T")))</f>
        <v>0</v>
      </c>
      <c r="I305" s="20">
        <f t="shared" si="16"/>
        <v>305</v>
      </c>
      <c r="J305" s="17" t="str">
        <f t="shared" si="17"/>
        <v>P.US.CLEQ1410150</v>
      </c>
    </row>
    <row r="306" spans="1:10" x14ac:dyDescent="0.3">
      <c r="A306" s="17">
        <f>IF(A305=Symbols1!$B$6,$A$1,Sheet3!A305+Symbols1!$B$7)</f>
        <v>10200</v>
      </c>
      <c r="B306" s="17">
        <f>IF(A306=Symbols1!$B$6,1,0)</f>
        <v>0</v>
      </c>
      <c r="C306" s="17" t="str">
        <f t="shared" si="18"/>
        <v>P.US.</v>
      </c>
      <c r="D306" s="17" t="str">
        <f>C306&amp;Symbols1!$B$2&amp;Symbols1!$B$3&amp;Symbols1!$B$4&amp;A306</f>
        <v>P.US.CLEQ1410200</v>
      </c>
      <c r="E306" s="18">
        <f>RANK(F306,$F$1:$F$400,0)+COUNTIF($F$1:F306,F306)-1</f>
        <v>306</v>
      </c>
      <c r="F306" s="19">
        <f>IF(SUM($B$1:B305)&gt;=2,0,IF(RTD("cqg.rtd",,"ContractData",D306,"DTLastTrade",,"T")="",0,RTD("cqg.rtd",,"ContractData",D306,"DTLastTrade",,"T")))</f>
        <v>0</v>
      </c>
      <c r="I306" s="20">
        <f t="shared" si="16"/>
        <v>306</v>
      </c>
      <c r="J306" s="17" t="str">
        <f t="shared" si="17"/>
        <v>P.US.CLEQ1410200</v>
      </c>
    </row>
    <row r="307" spans="1:10" x14ac:dyDescent="0.3">
      <c r="A307" s="17">
        <f>IF(A306=Symbols1!$B$6,$A$1,Sheet3!A306+Symbols1!$B$7)</f>
        <v>10250</v>
      </c>
      <c r="B307" s="17">
        <f>IF(A307=Symbols1!$B$6,1,0)</f>
        <v>0</v>
      </c>
      <c r="C307" s="17" t="str">
        <f t="shared" si="18"/>
        <v>P.US.</v>
      </c>
      <c r="D307" s="17" t="str">
        <f>C307&amp;Symbols1!$B$2&amp;Symbols1!$B$3&amp;Symbols1!$B$4&amp;A307</f>
        <v>P.US.CLEQ1410250</v>
      </c>
      <c r="E307" s="18">
        <f>RANK(F307,$F$1:$F$400,0)+COUNTIF($F$1:F307,F307)-1</f>
        <v>307</v>
      </c>
      <c r="F307" s="19">
        <f>IF(SUM($B$1:B306)&gt;=2,0,IF(RTD("cqg.rtd",,"ContractData",D307,"DTLastTrade",,"T")="",0,RTD("cqg.rtd",,"ContractData",D307,"DTLastTrade",,"T")))</f>
        <v>0</v>
      </c>
      <c r="I307" s="20">
        <f t="shared" si="16"/>
        <v>307</v>
      </c>
      <c r="J307" s="17" t="str">
        <f t="shared" si="17"/>
        <v>P.US.CLEQ1410250</v>
      </c>
    </row>
    <row r="308" spans="1:10" x14ac:dyDescent="0.3">
      <c r="A308" s="17">
        <f>IF(A307=Symbols1!$B$6,$A$1,Sheet3!A307+Symbols1!$B$7)</f>
        <v>10300</v>
      </c>
      <c r="B308" s="17">
        <f>IF(A308=Symbols1!$B$6,1,0)</f>
        <v>0</v>
      </c>
      <c r="C308" s="17" t="str">
        <f t="shared" si="18"/>
        <v>P.US.</v>
      </c>
      <c r="D308" s="17" t="str">
        <f>C308&amp;Symbols1!$B$2&amp;Symbols1!$B$3&amp;Symbols1!$B$4&amp;A308</f>
        <v>P.US.CLEQ1410300</v>
      </c>
      <c r="E308" s="18">
        <f>RANK(F308,$F$1:$F$400,0)+COUNTIF($F$1:F308,F308)-1</f>
        <v>308</v>
      </c>
      <c r="F308" s="19">
        <f>IF(SUM($B$1:B307)&gt;=2,0,IF(RTD("cqg.rtd",,"ContractData",D308,"DTLastTrade",,"T")="",0,RTD("cqg.rtd",,"ContractData",D308,"DTLastTrade",,"T")))</f>
        <v>0</v>
      </c>
      <c r="I308" s="20">
        <f t="shared" si="16"/>
        <v>308</v>
      </c>
      <c r="J308" s="17" t="str">
        <f t="shared" si="17"/>
        <v>P.US.CLEQ1410300</v>
      </c>
    </row>
    <row r="309" spans="1:10" x14ac:dyDescent="0.3">
      <c r="A309" s="17">
        <f>IF(A308=Symbols1!$B$6,$A$1,Sheet3!A308+Symbols1!$B$7)</f>
        <v>10350</v>
      </c>
      <c r="B309" s="17">
        <f>IF(A309=Symbols1!$B$6,1,0)</f>
        <v>0</v>
      </c>
      <c r="C309" s="17" t="str">
        <f t="shared" si="18"/>
        <v>P.US.</v>
      </c>
      <c r="D309" s="17" t="str">
        <f>C309&amp;Symbols1!$B$2&amp;Symbols1!$B$3&amp;Symbols1!$B$4&amp;A309</f>
        <v>P.US.CLEQ1410350</v>
      </c>
      <c r="E309" s="18">
        <f>RANK(F309,$F$1:$F$400,0)+COUNTIF($F$1:F309,F309)-1</f>
        <v>309</v>
      </c>
      <c r="F309" s="19">
        <f>IF(SUM($B$1:B308)&gt;=2,0,IF(RTD("cqg.rtd",,"ContractData",D309,"DTLastTrade",,"T")="",0,RTD("cqg.rtd",,"ContractData",D309,"DTLastTrade",,"T")))</f>
        <v>0</v>
      </c>
      <c r="I309" s="20">
        <f t="shared" si="16"/>
        <v>309</v>
      </c>
      <c r="J309" s="17" t="str">
        <f t="shared" si="17"/>
        <v>P.US.CLEQ1410350</v>
      </c>
    </row>
    <row r="310" spans="1:10" x14ac:dyDescent="0.3">
      <c r="A310" s="17">
        <f>IF(A309=Symbols1!$B$6,$A$1,Sheet3!A309+Symbols1!$B$7)</f>
        <v>10400</v>
      </c>
      <c r="B310" s="17">
        <f>IF(A310=Symbols1!$B$6,1,0)</f>
        <v>0</v>
      </c>
      <c r="C310" s="17" t="str">
        <f t="shared" si="18"/>
        <v>P.US.</v>
      </c>
      <c r="D310" s="17" t="str">
        <f>C310&amp;Symbols1!$B$2&amp;Symbols1!$B$3&amp;Symbols1!$B$4&amp;A310</f>
        <v>P.US.CLEQ1410400</v>
      </c>
      <c r="E310" s="18">
        <f>RANK(F310,$F$1:$F$400,0)+COUNTIF($F$1:F310,F310)-1</f>
        <v>310</v>
      </c>
      <c r="F310" s="19">
        <f>IF(SUM($B$1:B309)&gt;=2,0,IF(RTD("cqg.rtd",,"ContractData",D310,"DTLastTrade",,"T")="",0,RTD("cqg.rtd",,"ContractData",D310,"DTLastTrade",,"T")))</f>
        <v>0</v>
      </c>
      <c r="I310" s="20">
        <f t="shared" si="16"/>
        <v>310</v>
      </c>
      <c r="J310" s="17" t="str">
        <f t="shared" si="17"/>
        <v>P.US.CLEQ1410400</v>
      </c>
    </row>
    <row r="311" spans="1:10" x14ac:dyDescent="0.3">
      <c r="A311" s="17">
        <f>IF(A310=Symbols1!$B$6,$A$1,Sheet3!A310+Symbols1!$B$7)</f>
        <v>10450</v>
      </c>
      <c r="B311" s="17">
        <f>IF(A311=Symbols1!$B$6,1,0)</f>
        <v>0</v>
      </c>
      <c r="C311" s="17" t="str">
        <f t="shared" si="18"/>
        <v>P.US.</v>
      </c>
      <c r="D311" s="17" t="str">
        <f>C311&amp;Symbols1!$B$2&amp;Symbols1!$B$3&amp;Symbols1!$B$4&amp;A311</f>
        <v>P.US.CLEQ1410450</v>
      </c>
      <c r="E311" s="18">
        <f>RANK(F311,$F$1:$F$400,0)+COUNTIF($F$1:F311,F311)-1</f>
        <v>311</v>
      </c>
      <c r="F311" s="19">
        <f>IF(SUM($B$1:B310)&gt;=2,0,IF(RTD("cqg.rtd",,"ContractData",D311,"DTLastTrade",,"T")="",0,RTD("cqg.rtd",,"ContractData",D311,"DTLastTrade",,"T")))</f>
        <v>0</v>
      </c>
      <c r="I311" s="20">
        <f t="shared" si="16"/>
        <v>311</v>
      </c>
      <c r="J311" s="17" t="str">
        <f t="shared" si="17"/>
        <v>P.US.CLEQ1410450</v>
      </c>
    </row>
    <row r="312" spans="1:10" x14ac:dyDescent="0.3">
      <c r="A312" s="17">
        <f>IF(A311=Symbols1!$B$6,$A$1,Sheet3!A311+Symbols1!$B$7)</f>
        <v>10500</v>
      </c>
      <c r="B312" s="17">
        <f>IF(A312=Symbols1!$B$6,1,0)</f>
        <v>0</v>
      </c>
      <c r="C312" s="17" t="str">
        <f t="shared" si="18"/>
        <v>P.US.</v>
      </c>
      <c r="D312" s="17" t="str">
        <f>C312&amp;Symbols1!$B$2&amp;Symbols1!$B$3&amp;Symbols1!$B$4&amp;A312</f>
        <v>P.US.CLEQ1410500</v>
      </c>
      <c r="E312" s="18">
        <f>RANK(F312,$F$1:$F$400,0)+COUNTIF($F$1:F312,F312)-1</f>
        <v>312</v>
      </c>
      <c r="F312" s="19">
        <f>IF(SUM($B$1:B311)&gt;=2,0,IF(RTD("cqg.rtd",,"ContractData",D312,"DTLastTrade",,"T")="",0,RTD("cqg.rtd",,"ContractData",D312,"DTLastTrade",,"T")))</f>
        <v>0</v>
      </c>
      <c r="I312" s="20">
        <f t="shared" si="16"/>
        <v>312</v>
      </c>
      <c r="J312" s="17" t="str">
        <f t="shared" si="17"/>
        <v>P.US.CLEQ1410500</v>
      </c>
    </row>
    <row r="313" spans="1:10" x14ac:dyDescent="0.3">
      <c r="A313" s="17">
        <f>IF(A312=Symbols1!$B$6,$A$1,Sheet3!A312+Symbols1!$B$7)</f>
        <v>10550</v>
      </c>
      <c r="B313" s="17">
        <f>IF(A313=Symbols1!$B$6,1,0)</f>
        <v>0</v>
      </c>
      <c r="C313" s="17" t="str">
        <f t="shared" si="18"/>
        <v>P.US.</v>
      </c>
      <c r="D313" s="17" t="str">
        <f>C313&amp;Symbols1!$B$2&amp;Symbols1!$B$3&amp;Symbols1!$B$4&amp;A313</f>
        <v>P.US.CLEQ1410550</v>
      </c>
      <c r="E313" s="18">
        <f>RANK(F313,$F$1:$F$400,0)+COUNTIF($F$1:F313,F313)-1</f>
        <v>313</v>
      </c>
      <c r="F313" s="19">
        <f>IF(SUM($B$1:B312)&gt;=2,0,IF(RTD("cqg.rtd",,"ContractData",D313,"DTLastTrade",,"T")="",0,RTD("cqg.rtd",,"ContractData",D313,"DTLastTrade",,"T")))</f>
        <v>0</v>
      </c>
      <c r="I313" s="20">
        <f t="shared" si="16"/>
        <v>313</v>
      </c>
      <c r="J313" s="17" t="str">
        <f t="shared" si="17"/>
        <v>P.US.CLEQ1410550</v>
      </c>
    </row>
    <row r="314" spans="1:10" x14ac:dyDescent="0.3">
      <c r="A314" s="17">
        <f>IF(A313=Symbols1!$B$6,$A$1,Sheet3!A313+Symbols1!$B$7)</f>
        <v>10600</v>
      </c>
      <c r="B314" s="17">
        <f>IF(A314=Symbols1!$B$6,1,0)</f>
        <v>0</v>
      </c>
      <c r="C314" s="17" t="str">
        <f t="shared" si="18"/>
        <v>P.US.</v>
      </c>
      <c r="D314" s="17" t="str">
        <f>C314&amp;Symbols1!$B$2&amp;Symbols1!$B$3&amp;Symbols1!$B$4&amp;A314</f>
        <v>P.US.CLEQ1410600</v>
      </c>
      <c r="E314" s="18">
        <f>RANK(F314,$F$1:$F$400,0)+COUNTIF($F$1:F314,F314)-1</f>
        <v>314</v>
      </c>
      <c r="F314" s="19">
        <f>IF(SUM($B$1:B313)&gt;=2,0,IF(RTD("cqg.rtd",,"ContractData",D314,"DTLastTrade",,"T")="",0,RTD("cqg.rtd",,"ContractData",D314,"DTLastTrade",,"T")))</f>
        <v>0</v>
      </c>
      <c r="I314" s="20">
        <f t="shared" si="16"/>
        <v>314</v>
      </c>
      <c r="J314" s="17" t="str">
        <f t="shared" si="17"/>
        <v>P.US.CLEQ1410600</v>
      </c>
    </row>
    <row r="315" spans="1:10" x14ac:dyDescent="0.3">
      <c r="A315" s="17">
        <f>IF(A314=Symbols1!$B$6,$A$1,Sheet3!A314+Symbols1!$B$7)</f>
        <v>10650</v>
      </c>
      <c r="B315" s="17">
        <f>IF(A315=Symbols1!$B$6,1,0)</f>
        <v>0</v>
      </c>
      <c r="C315" s="17" t="str">
        <f t="shared" si="18"/>
        <v>P.US.</v>
      </c>
      <c r="D315" s="17" t="str">
        <f>C315&amp;Symbols1!$B$2&amp;Symbols1!$B$3&amp;Symbols1!$B$4&amp;A315</f>
        <v>P.US.CLEQ1410650</v>
      </c>
      <c r="E315" s="18">
        <f>RANK(F315,$F$1:$F$400,0)+COUNTIF($F$1:F315,F315)-1</f>
        <v>315</v>
      </c>
      <c r="F315" s="19">
        <f>IF(SUM($B$1:B314)&gt;=2,0,IF(RTD("cqg.rtd",,"ContractData",D315,"DTLastTrade",,"T")="",0,RTD("cqg.rtd",,"ContractData",D315,"DTLastTrade",,"T")))</f>
        <v>0</v>
      </c>
      <c r="I315" s="20">
        <f t="shared" si="16"/>
        <v>315</v>
      </c>
      <c r="J315" s="17" t="str">
        <f t="shared" si="17"/>
        <v>P.US.CLEQ1410650</v>
      </c>
    </row>
    <row r="316" spans="1:10" x14ac:dyDescent="0.3">
      <c r="A316" s="17">
        <f>IF(A315=Symbols1!$B$6,$A$1,Sheet3!A315+Symbols1!$B$7)</f>
        <v>10700</v>
      </c>
      <c r="B316" s="17">
        <f>IF(A316=Symbols1!$B$6,1,0)</f>
        <v>0</v>
      </c>
      <c r="C316" s="17" t="str">
        <f t="shared" si="18"/>
        <v>P.US.</v>
      </c>
      <c r="D316" s="17" t="str">
        <f>C316&amp;Symbols1!$B$2&amp;Symbols1!$B$3&amp;Symbols1!$B$4&amp;A316</f>
        <v>P.US.CLEQ1410700</v>
      </c>
      <c r="E316" s="18">
        <f>RANK(F316,$F$1:$F$400,0)+COUNTIF($F$1:F316,F316)-1</f>
        <v>316</v>
      </c>
      <c r="F316" s="19">
        <f>IF(SUM($B$1:B315)&gt;=2,0,IF(RTD("cqg.rtd",,"ContractData",D316,"DTLastTrade",,"T")="",0,RTD("cqg.rtd",,"ContractData",D316,"DTLastTrade",,"T")))</f>
        <v>0</v>
      </c>
      <c r="I316" s="20">
        <f t="shared" si="16"/>
        <v>316</v>
      </c>
      <c r="J316" s="17" t="str">
        <f t="shared" si="17"/>
        <v>P.US.CLEQ1410700</v>
      </c>
    </row>
    <row r="317" spans="1:10" x14ac:dyDescent="0.3">
      <c r="A317" s="17">
        <f>IF(A316=Symbols1!$B$6,$A$1,Sheet3!A316+Symbols1!$B$7)</f>
        <v>10750</v>
      </c>
      <c r="B317" s="17">
        <f>IF(A317=Symbols1!$B$6,1,0)</f>
        <v>0</v>
      </c>
      <c r="C317" s="17" t="str">
        <f t="shared" si="18"/>
        <v>P.US.</v>
      </c>
      <c r="D317" s="17" t="str">
        <f>C317&amp;Symbols1!$B$2&amp;Symbols1!$B$3&amp;Symbols1!$B$4&amp;A317</f>
        <v>P.US.CLEQ1410750</v>
      </c>
      <c r="E317" s="18">
        <f>RANK(F317,$F$1:$F$400,0)+COUNTIF($F$1:F317,F317)-1</f>
        <v>317</v>
      </c>
      <c r="F317" s="19">
        <f>IF(SUM($B$1:B316)&gt;=2,0,IF(RTD("cqg.rtd",,"ContractData",D317,"DTLastTrade",,"T")="",0,RTD("cqg.rtd",,"ContractData",D317,"DTLastTrade",,"T")))</f>
        <v>0</v>
      </c>
      <c r="I317" s="20">
        <f t="shared" si="16"/>
        <v>317</v>
      </c>
      <c r="J317" s="17" t="str">
        <f t="shared" si="17"/>
        <v>P.US.CLEQ1410750</v>
      </c>
    </row>
    <row r="318" spans="1:10" x14ac:dyDescent="0.3">
      <c r="A318" s="17">
        <f>IF(A317=Symbols1!$B$6,$A$1,Sheet3!A317+Symbols1!$B$7)</f>
        <v>10800</v>
      </c>
      <c r="B318" s="17">
        <f>IF(A318=Symbols1!$B$6,1,0)</f>
        <v>0</v>
      </c>
      <c r="C318" s="17" t="str">
        <f t="shared" si="18"/>
        <v>P.US.</v>
      </c>
      <c r="D318" s="17" t="str">
        <f>C318&amp;Symbols1!$B$2&amp;Symbols1!$B$3&amp;Symbols1!$B$4&amp;A318</f>
        <v>P.US.CLEQ1410800</v>
      </c>
      <c r="E318" s="18">
        <f>RANK(F318,$F$1:$F$400,0)+COUNTIF($F$1:F318,F318)-1</f>
        <v>318</v>
      </c>
      <c r="F318" s="19">
        <f>IF(SUM($B$1:B317)&gt;=2,0,IF(RTD("cqg.rtd",,"ContractData",D318,"DTLastTrade",,"T")="",0,RTD("cqg.rtd",,"ContractData",D318,"DTLastTrade",,"T")))</f>
        <v>0</v>
      </c>
      <c r="I318" s="20">
        <f t="shared" si="16"/>
        <v>318</v>
      </c>
      <c r="J318" s="17" t="str">
        <f t="shared" si="17"/>
        <v>P.US.CLEQ1410800</v>
      </c>
    </row>
    <row r="319" spans="1:10" x14ac:dyDescent="0.3">
      <c r="A319" s="17">
        <f>IF(A318=Symbols1!$B$6,$A$1,Sheet3!A318+Symbols1!$B$7)</f>
        <v>10850</v>
      </c>
      <c r="B319" s="17">
        <f>IF(A319=Symbols1!$B$6,1,0)</f>
        <v>0</v>
      </c>
      <c r="C319" s="17" t="str">
        <f t="shared" si="18"/>
        <v>P.US.</v>
      </c>
      <c r="D319" s="17" t="str">
        <f>C319&amp;Symbols1!$B$2&amp;Symbols1!$B$3&amp;Symbols1!$B$4&amp;A319</f>
        <v>P.US.CLEQ1410850</v>
      </c>
      <c r="E319" s="18">
        <f>RANK(F319,$F$1:$F$400,0)+COUNTIF($F$1:F319,F319)-1</f>
        <v>319</v>
      </c>
      <c r="F319" s="19">
        <f>IF(SUM($B$1:B318)&gt;=2,0,IF(RTD("cqg.rtd",,"ContractData",D319,"DTLastTrade",,"T")="",0,RTD("cqg.rtd",,"ContractData",D319,"DTLastTrade",,"T")))</f>
        <v>0</v>
      </c>
      <c r="I319" s="20">
        <f t="shared" si="16"/>
        <v>319</v>
      </c>
      <c r="J319" s="17" t="str">
        <f t="shared" si="17"/>
        <v>P.US.CLEQ1410850</v>
      </c>
    </row>
    <row r="320" spans="1:10" x14ac:dyDescent="0.3">
      <c r="A320" s="17">
        <f>IF(A319=Symbols1!$B$6,$A$1,Sheet3!A319+Symbols1!$B$7)</f>
        <v>10900</v>
      </c>
      <c r="B320" s="17">
        <f>IF(A320=Symbols1!$B$6,1,0)</f>
        <v>0</v>
      </c>
      <c r="C320" s="17" t="str">
        <f t="shared" si="18"/>
        <v>P.US.</v>
      </c>
      <c r="D320" s="17" t="str">
        <f>C320&amp;Symbols1!$B$2&amp;Symbols1!$B$3&amp;Symbols1!$B$4&amp;A320</f>
        <v>P.US.CLEQ1410900</v>
      </c>
      <c r="E320" s="18">
        <f>RANK(F320,$F$1:$F$400,0)+COUNTIF($F$1:F320,F320)-1</f>
        <v>320</v>
      </c>
      <c r="F320" s="19">
        <f>IF(SUM($B$1:B319)&gt;=2,0,IF(RTD("cqg.rtd",,"ContractData",D320,"DTLastTrade",,"T")="",0,RTD("cqg.rtd",,"ContractData",D320,"DTLastTrade",,"T")))</f>
        <v>0</v>
      </c>
      <c r="I320" s="20">
        <f t="shared" si="16"/>
        <v>320</v>
      </c>
      <c r="J320" s="17" t="str">
        <f t="shared" si="17"/>
        <v>P.US.CLEQ1410900</v>
      </c>
    </row>
    <row r="321" spans="1:10" x14ac:dyDescent="0.3">
      <c r="A321" s="17">
        <f>IF(A320=Symbols1!$B$6,$A$1,Sheet3!A320+Symbols1!$B$7)</f>
        <v>10950</v>
      </c>
      <c r="B321" s="17">
        <f>IF(A321=Symbols1!$B$6,1,0)</f>
        <v>0</v>
      </c>
      <c r="C321" s="17" t="str">
        <f t="shared" si="18"/>
        <v>P.US.</v>
      </c>
      <c r="D321" s="17" t="str">
        <f>C321&amp;Symbols1!$B$2&amp;Symbols1!$B$3&amp;Symbols1!$B$4&amp;A321</f>
        <v>P.US.CLEQ1410950</v>
      </c>
      <c r="E321" s="18">
        <f>RANK(F321,$F$1:$F$400,0)+COUNTIF($F$1:F321,F321)-1</f>
        <v>321</v>
      </c>
      <c r="F321" s="19">
        <f>IF(SUM($B$1:B320)&gt;=2,0,IF(RTD("cqg.rtd",,"ContractData",D321,"DTLastTrade",,"T")="",0,RTD("cqg.rtd",,"ContractData",D321,"DTLastTrade",,"T")))</f>
        <v>0</v>
      </c>
      <c r="I321" s="20">
        <f t="shared" si="16"/>
        <v>321</v>
      </c>
      <c r="J321" s="17" t="str">
        <f t="shared" si="17"/>
        <v>P.US.CLEQ1410950</v>
      </c>
    </row>
    <row r="322" spans="1:10" x14ac:dyDescent="0.3">
      <c r="A322" s="17">
        <f>IF(A321=Symbols1!$B$6,$A$1,Sheet3!A321+Symbols1!$B$7)</f>
        <v>11000</v>
      </c>
      <c r="B322" s="17">
        <f>IF(A322=Symbols1!$B$6,1,0)</f>
        <v>1</v>
      </c>
      <c r="C322" s="17" t="str">
        <f t="shared" si="18"/>
        <v>P.US.</v>
      </c>
      <c r="D322" s="17" t="str">
        <f>C322&amp;Symbols1!$B$2&amp;Symbols1!$B$3&amp;Symbols1!$B$4&amp;A322</f>
        <v>P.US.CLEQ1411000</v>
      </c>
      <c r="E322" s="18">
        <f>RANK(F322,$F$1:$F$400,0)+COUNTIF($F$1:F322,F322)-1</f>
        <v>322</v>
      </c>
      <c r="F322" s="19">
        <f>IF(SUM($B$1:B321)&gt;=2,0,IF(RTD("cqg.rtd",,"ContractData",D322,"DTLastTrade",,"T")="",0,RTD("cqg.rtd",,"ContractData",D322,"DTLastTrade",,"T")))</f>
        <v>0</v>
      </c>
      <c r="I322" s="20">
        <f t="shared" ref="I322:I385" si="19">E322</f>
        <v>322</v>
      </c>
      <c r="J322" s="17" t="str">
        <f t="shared" ref="J322:J385" si="20">D322</f>
        <v>P.US.CLEQ1411000</v>
      </c>
    </row>
    <row r="323" spans="1:10" x14ac:dyDescent="0.3">
      <c r="A323" s="17">
        <f>IF(A322=Symbols1!$B$6,$A$1,Sheet3!A322+Symbols1!$B$7)</f>
        <v>9900</v>
      </c>
      <c r="B323" s="17">
        <f>IF(A323=Symbols1!$B$6,1,0)</f>
        <v>0</v>
      </c>
      <c r="C323" s="17" t="str">
        <f t="shared" ref="C323:C386" si="21">IF(A323=$A$1,"P.US.",IF(C322="P.US.","P.US.","C.US."))</f>
        <v>P.US.</v>
      </c>
      <c r="D323" s="17" t="str">
        <f>C323&amp;Symbols1!$B$2&amp;Symbols1!$B$3&amp;Symbols1!$B$4&amp;A323</f>
        <v>P.US.CLEQ149900</v>
      </c>
      <c r="E323" s="18">
        <f>RANK(F323,$F$1:$F$400,0)+COUNTIF($F$1:F323,F323)-1</f>
        <v>323</v>
      </c>
      <c r="F323" s="19">
        <f>IF(SUM($B$1:B322)&gt;=2,0,IF(RTD("cqg.rtd",,"ContractData",D323,"DTLastTrade",,"T")="",0,RTD("cqg.rtd",,"ContractData",D323,"DTLastTrade",,"T")))</f>
        <v>0</v>
      </c>
      <c r="I323" s="20">
        <f t="shared" si="19"/>
        <v>323</v>
      </c>
      <c r="J323" s="17" t="str">
        <f t="shared" si="20"/>
        <v>P.US.CLEQ149900</v>
      </c>
    </row>
    <row r="324" spans="1:10" x14ac:dyDescent="0.3">
      <c r="A324" s="17">
        <f>IF(A323=Symbols1!$B$6,$A$1,Sheet3!A323+Symbols1!$B$7)</f>
        <v>9950</v>
      </c>
      <c r="B324" s="17">
        <f>IF(A324=Symbols1!$B$6,1,0)</f>
        <v>0</v>
      </c>
      <c r="C324" s="17" t="str">
        <f t="shared" si="21"/>
        <v>P.US.</v>
      </c>
      <c r="D324" s="17" t="str">
        <f>C324&amp;Symbols1!$B$2&amp;Symbols1!$B$3&amp;Symbols1!$B$4&amp;A324</f>
        <v>P.US.CLEQ149950</v>
      </c>
      <c r="E324" s="18">
        <f>RANK(F324,$F$1:$F$400,0)+COUNTIF($F$1:F324,F324)-1</f>
        <v>324</v>
      </c>
      <c r="F324" s="19">
        <f>IF(SUM($B$1:B323)&gt;=2,0,IF(RTD("cqg.rtd",,"ContractData",D324,"DTLastTrade",,"T")="",0,RTD("cqg.rtd",,"ContractData",D324,"DTLastTrade",,"T")))</f>
        <v>0</v>
      </c>
      <c r="I324" s="20">
        <f t="shared" si="19"/>
        <v>324</v>
      </c>
      <c r="J324" s="17" t="str">
        <f t="shared" si="20"/>
        <v>P.US.CLEQ149950</v>
      </c>
    </row>
    <row r="325" spans="1:10" x14ac:dyDescent="0.3">
      <c r="A325" s="17">
        <f>IF(A324=Symbols1!$B$6,$A$1,Sheet3!A324+Symbols1!$B$7)</f>
        <v>10000</v>
      </c>
      <c r="B325" s="17">
        <f>IF(A325=Symbols1!$B$6,1,0)</f>
        <v>0</v>
      </c>
      <c r="C325" s="17" t="str">
        <f t="shared" si="21"/>
        <v>P.US.</v>
      </c>
      <c r="D325" s="17" t="str">
        <f>C325&amp;Symbols1!$B$2&amp;Symbols1!$B$3&amp;Symbols1!$B$4&amp;A325</f>
        <v>P.US.CLEQ1410000</v>
      </c>
      <c r="E325" s="18">
        <f>RANK(F325,$F$1:$F$400,0)+COUNTIF($F$1:F325,F325)-1</f>
        <v>325</v>
      </c>
      <c r="F325" s="19">
        <f>IF(SUM($B$1:B324)&gt;=2,0,IF(RTD("cqg.rtd",,"ContractData",D325,"DTLastTrade",,"T")="",0,RTD("cqg.rtd",,"ContractData",D325,"DTLastTrade",,"T")))</f>
        <v>0</v>
      </c>
      <c r="I325" s="20">
        <f t="shared" si="19"/>
        <v>325</v>
      </c>
      <c r="J325" s="17" t="str">
        <f t="shared" si="20"/>
        <v>P.US.CLEQ1410000</v>
      </c>
    </row>
    <row r="326" spans="1:10" x14ac:dyDescent="0.3">
      <c r="A326" s="17">
        <f>IF(A325=Symbols1!$B$6,$A$1,Sheet3!A325+Symbols1!$B$7)</f>
        <v>10050</v>
      </c>
      <c r="B326" s="17">
        <f>IF(A326=Symbols1!$B$6,1,0)</f>
        <v>0</v>
      </c>
      <c r="C326" s="17" t="str">
        <f t="shared" si="21"/>
        <v>P.US.</v>
      </c>
      <c r="D326" s="17" t="str">
        <f>C326&amp;Symbols1!$B$2&amp;Symbols1!$B$3&amp;Symbols1!$B$4&amp;A326</f>
        <v>P.US.CLEQ1410050</v>
      </c>
      <c r="E326" s="18">
        <f>RANK(F326,$F$1:$F$400,0)+COUNTIF($F$1:F326,F326)-1</f>
        <v>326</v>
      </c>
      <c r="F326" s="19">
        <f>IF(SUM($B$1:B325)&gt;=2,0,IF(RTD("cqg.rtd",,"ContractData",D326,"DTLastTrade",,"T")="",0,RTD("cqg.rtd",,"ContractData",D326,"DTLastTrade",,"T")))</f>
        <v>0</v>
      </c>
      <c r="I326" s="20">
        <f t="shared" si="19"/>
        <v>326</v>
      </c>
      <c r="J326" s="17" t="str">
        <f t="shared" si="20"/>
        <v>P.US.CLEQ1410050</v>
      </c>
    </row>
    <row r="327" spans="1:10" x14ac:dyDescent="0.3">
      <c r="A327" s="17">
        <f>IF(A326=Symbols1!$B$6,$A$1,Sheet3!A326+Symbols1!$B$7)</f>
        <v>10100</v>
      </c>
      <c r="B327" s="17">
        <f>IF(A327=Symbols1!$B$6,1,0)</f>
        <v>0</v>
      </c>
      <c r="C327" s="17" t="str">
        <f t="shared" si="21"/>
        <v>P.US.</v>
      </c>
      <c r="D327" s="17" t="str">
        <f>C327&amp;Symbols1!$B$2&amp;Symbols1!$B$3&amp;Symbols1!$B$4&amp;A327</f>
        <v>P.US.CLEQ1410100</v>
      </c>
      <c r="E327" s="18">
        <f>RANK(F327,$F$1:$F$400,0)+COUNTIF($F$1:F327,F327)-1</f>
        <v>327</v>
      </c>
      <c r="F327" s="19">
        <f>IF(SUM($B$1:B326)&gt;=2,0,IF(RTD("cqg.rtd",,"ContractData",D327,"DTLastTrade",,"T")="",0,RTD("cqg.rtd",,"ContractData",D327,"DTLastTrade",,"T")))</f>
        <v>0</v>
      </c>
      <c r="I327" s="20">
        <f t="shared" si="19"/>
        <v>327</v>
      </c>
      <c r="J327" s="17" t="str">
        <f t="shared" si="20"/>
        <v>P.US.CLEQ1410100</v>
      </c>
    </row>
    <row r="328" spans="1:10" x14ac:dyDescent="0.3">
      <c r="A328" s="17">
        <f>IF(A327=Symbols1!$B$6,$A$1,Sheet3!A327+Symbols1!$B$7)</f>
        <v>10150</v>
      </c>
      <c r="B328" s="17">
        <f>IF(A328=Symbols1!$B$6,1,0)</f>
        <v>0</v>
      </c>
      <c r="C328" s="17" t="str">
        <f t="shared" si="21"/>
        <v>P.US.</v>
      </c>
      <c r="D328" s="17" t="str">
        <f>C328&amp;Symbols1!$B$2&amp;Symbols1!$B$3&amp;Symbols1!$B$4&amp;A328</f>
        <v>P.US.CLEQ1410150</v>
      </c>
      <c r="E328" s="18">
        <f>RANK(F328,$F$1:$F$400,0)+COUNTIF($F$1:F328,F328)-1</f>
        <v>328</v>
      </c>
      <c r="F328" s="19">
        <f>IF(SUM($B$1:B327)&gt;=2,0,IF(RTD("cqg.rtd",,"ContractData",D328,"DTLastTrade",,"T")="",0,RTD("cqg.rtd",,"ContractData",D328,"DTLastTrade",,"T")))</f>
        <v>0</v>
      </c>
      <c r="I328" s="20">
        <f t="shared" si="19"/>
        <v>328</v>
      </c>
      <c r="J328" s="17" t="str">
        <f t="shared" si="20"/>
        <v>P.US.CLEQ1410150</v>
      </c>
    </row>
    <row r="329" spans="1:10" x14ac:dyDescent="0.3">
      <c r="A329" s="17">
        <f>IF(A328=Symbols1!$B$6,$A$1,Sheet3!A328+Symbols1!$B$7)</f>
        <v>10200</v>
      </c>
      <c r="B329" s="17">
        <f>IF(A329=Symbols1!$B$6,1,0)</f>
        <v>0</v>
      </c>
      <c r="C329" s="17" t="str">
        <f t="shared" si="21"/>
        <v>P.US.</v>
      </c>
      <c r="D329" s="17" t="str">
        <f>C329&amp;Symbols1!$B$2&amp;Symbols1!$B$3&amp;Symbols1!$B$4&amp;A329</f>
        <v>P.US.CLEQ1410200</v>
      </c>
      <c r="E329" s="18">
        <f>RANK(F329,$F$1:$F$400,0)+COUNTIF($F$1:F329,F329)-1</f>
        <v>329</v>
      </c>
      <c r="F329" s="19">
        <f>IF(SUM($B$1:B328)&gt;=2,0,IF(RTD("cqg.rtd",,"ContractData",D329,"DTLastTrade",,"T")="",0,RTD("cqg.rtd",,"ContractData",D329,"DTLastTrade",,"T")))</f>
        <v>0</v>
      </c>
      <c r="I329" s="20">
        <f t="shared" si="19"/>
        <v>329</v>
      </c>
      <c r="J329" s="17" t="str">
        <f t="shared" si="20"/>
        <v>P.US.CLEQ1410200</v>
      </c>
    </row>
    <row r="330" spans="1:10" x14ac:dyDescent="0.3">
      <c r="A330" s="17">
        <f>IF(A329=Symbols1!$B$6,$A$1,Sheet3!A329+Symbols1!$B$7)</f>
        <v>10250</v>
      </c>
      <c r="B330" s="17">
        <f>IF(A330=Symbols1!$B$6,1,0)</f>
        <v>0</v>
      </c>
      <c r="C330" s="17" t="str">
        <f t="shared" si="21"/>
        <v>P.US.</v>
      </c>
      <c r="D330" s="17" t="str">
        <f>C330&amp;Symbols1!$B$2&amp;Symbols1!$B$3&amp;Symbols1!$B$4&amp;A330</f>
        <v>P.US.CLEQ1410250</v>
      </c>
      <c r="E330" s="18">
        <f>RANK(F330,$F$1:$F$400,0)+COUNTIF($F$1:F330,F330)-1</f>
        <v>330</v>
      </c>
      <c r="F330" s="19">
        <f>IF(SUM($B$1:B329)&gt;=2,0,IF(RTD("cqg.rtd",,"ContractData",D330,"DTLastTrade",,"T")="",0,RTD("cqg.rtd",,"ContractData",D330,"DTLastTrade",,"T")))</f>
        <v>0</v>
      </c>
      <c r="I330" s="20">
        <f t="shared" si="19"/>
        <v>330</v>
      </c>
      <c r="J330" s="17" t="str">
        <f t="shared" si="20"/>
        <v>P.US.CLEQ1410250</v>
      </c>
    </row>
    <row r="331" spans="1:10" x14ac:dyDescent="0.3">
      <c r="A331" s="17">
        <f>IF(A330=Symbols1!$B$6,$A$1,Sheet3!A330+Symbols1!$B$7)</f>
        <v>10300</v>
      </c>
      <c r="B331" s="17">
        <f>IF(A331=Symbols1!$B$6,1,0)</f>
        <v>0</v>
      </c>
      <c r="C331" s="17" t="str">
        <f t="shared" si="21"/>
        <v>P.US.</v>
      </c>
      <c r="D331" s="17" t="str">
        <f>C331&amp;Symbols1!$B$2&amp;Symbols1!$B$3&amp;Symbols1!$B$4&amp;A331</f>
        <v>P.US.CLEQ1410300</v>
      </c>
      <c r="E331" s="18">
        <f>RANK(F331,$F$1:$F$400,0)+COUNTIF($F$1:F331,F331)-1</f>
        <v>331</v>
      </c>
      <c r="F331" s="19">
        <f>IF(SUM($B$1:B330)&gt;=2,0,IF(RTD("cqg.rtd",,"ContractData",D331,"DTLastTrade",,"T")="",0,RTD("cqg.rtd",,"ContractData",D331,"DTLastTrade",,"T")))</f>
        <v>0</v>
      </c>
      <c r="I331" s="20">
        <f t="shared" si="19"/>
        <v>331</v>
      </c>
      <c r="J331" s="17" t="str">
        <f t="shared" si="20"/>
        <v>P.US.CLEQ1410300</v>
      </c>
    </row>
    <row r="332" spans="1:10" x14ac:dyDescent="0.3">
      <c r="A332" s="17">
        <f>IF(A331=Symbols1!$B$6,$A$1,Sheet3!A331+Symbols1!$B$7)</f>
        <v>10350</v>
      </c>
      <c r="B332" s="17">
        <f>IF(A332=Symbols1!$B$6,1,0)</f>
        <v>0</v>
      </c>
      <c r="C332" s="17" t="str">
        <f t="shared" si="21"/>
        <v>P.US.</v>
      </c>
      <c r="D332" s="17" t="str">
        <f>C332&amp;Symbols1!$B$2&amp;Symbols1!$B$3&amp;Symbols1!$B$4&amp;A332</f>
        <v>P.US.CLEQ1410350</v>
      </c>
      <c r="E332" s="18">
        <f>RANK(F332,$F$1:$F$400,0)+COUNTIF($F$1:F332,F332)-1</f>
        <v>332</v>
      </c>
      <c r="F332" s="19">
        <f>IF(SUM($B$1:B331)&gt;=2,0,IF(RTD("cqg.rtd",,"ContractData",D332,"DTLastTrade",,"T")="",0,RTD("cqg.rtd",,"ContractData",D332,"DTLastTrade",,"T")))</f>
        <v>0</v>
      </c>
      <c r="I332" s="20">
        <f t="shared" si="19"/>
        <v>332</v>
      </c>
      <c r="J332" s="17" t="str">
        <f t="shared" si="20"/>
        <v>P.US.CLEQ1410350</v>
      </c>
    </row>
    <row r="333" spans="1:10" x14ac:dyDescent="0.3">
      <c r="A333" s="17">
        <f>IF(A332=Symbols1!$B$6,$A$1,Sheet3!A332+Symbols1!$B$7)</f>
        <v>10400</v>
      </c>
      <c r="B333" s="17">
        <f>IF(A333=Symbols1!$B$6,1,0)</f>
        <v>0</v>
      </c>
      <c r="C333" s="17" t="str">
        <f t="shared" si="21"/>
        <v>P.US.</v>
      </c>
      <c r="D333" s="17" t="str">
        <f>C333&amp;Symbols1!$B$2&amp;Symbols1!$B$3&amp;Symbols1!$B$4&amp;A333</f>
        <v>P.US.CLEQ1410400</v>
      </c>
      <c r="E333" s="18">
        <f>RANK(F333,$F$1:$F$400,0)+COUNTIF($F$1:F333,F333)-1</f>
        <v>333</v>
      </c>
      <c r="F333" s="19">
        <f>IF(SUM($B$1:B332)&gt;=2,0,IF(RTD("cqg.rtd",,"ContractData",D333,"DTLastTrade",,"T")="",0,RTD("cqg.rtd",,"ContractData",D333,"DTLastTrade",,"T")))</f>
        <v>0</v>
      </c>
      <c r="I333" s="20">
        <f t="shared" si="19"/>
        <v>333</v>
      </c>
      <c r="J333" s="17" t="str">
        <f t="shared" si="20"/>
        <v>P.US.CLEQ1410400</v>
      </c>
    </row>
    <row r="334" spans="1:10" x14ac:dyDescent="0.3">
      <c r="A334" s="17">
        <f>IF(A333=Symbols1!$B$6,$A$1,Sheet3!A333+Symbols1!$B$7)</f>
        <v>10450</v>
      </c>
      <c r="B334" s="17">
        <f>IF(A334=Symbols1!$B$6,1,0)</f>
        <v>0</v>
      </c>
      <c r="C334" s="17" t="str">
        <f t="shared" si="21"/>
        <v>P.US.</v>
      </c>
      <c r="D334" s="17" t="str">
        <f>C334&amp;Symbols1!$B$2&amp;Symbols1!$B$3&amp;Symbols1!$B$4&amp;A334</f>
        <v>P.US.CLEQ1410450</v>
      </c>
      <c r="E334" s="18">
        <f>RANK(F334,$F$1:$F$400,0)+COUNTIF($F$1:F334,F334)-1</f>
        <v>334</v>
      </c>
      <c r="F334" s="19">
        <f>IF(SUM($B$1:B333)&gt;=2,0,IF(RTD("cqg.rtd",,"ContractData",D334,"DTLastTrade",,"T")="",0,RTD("cqg.rtd",,"ContractData",D334,"DTLastTrade",,"T")))</f>
        <v>0</v>
      </c>
      <c r="I334" s="20">
        <f t="shared" si="19"/>
        <v>334</v>
      </c>
      <c r="J334" s="17" t="str">
        <f t="shared" si="20"/>
        <v>P.US.CLEQ1410450</v>
      </c>
    </row>
    <row r="335" spans="1:10" x14ac:dyDescent="0.3">
      <c r="A335" s="17">
        <f>IF(A334=Symbols1!$B$6,$A$1,Sheet3!A334+Symbols1!$B$7)</f>
        <v>10500</v>
      </c>
      <c r="B335" s="17">
        <f>IF(A335=Symbols1!$B$6,1,0)</f>
        <v>0</v>
      </c>
      <c r="C335" s="17" t="str">
        <f t="shared" si="21"/>
        <v>P.US.</v>
      </c>
      <c r="D335" s="17" t="str">
        <f>C335&amp;Symbols1!$B$2&amp;Symbols1!$B$3&amp;Symbols1!$B$4&amp;A335</f>
        <v>P.US.CLEQ1410500</v>
      </c>
      <c r="E335" s="18">
        <f>RANK(F335,$F$1:$F$400,0)+COUNTIF($F$1:F335,F335)-1</f>
        <v>335</v>
      </c>
      <c r="F335" s="19">
        <f>IF(SUM($B$1:B334)&gt;=2,0,IF(RTD("cqg.rtd",,"ContractData",D335,"DTLastTrade",,"T")="",0,RTD("cqg.rtd",,"ContractData",D335,"DTLastTrade",,"T")))</f>
        <v>0</v>
      </c>
      <c r="I335" s="20">
        <f t="shared" si="19"/>
        <v>335</v>
      </c>
      <c r="J335" s="17" t="str">
        <f t="shared" si="20"/>
        <v>P.US.CLEQ1410500</v>
      </c>
    </row>
    <row r="336" spans="1:10" x14ac:dyDescent="0.3">
      <c r="A336" s="17">
        <f>IF(A335=Symbols1!$B$6,$A$1,Sheet3!A335+Symbols1!$B$7)</f>
        <v>10550</v>
      </c>
      <c r="B336" s="17">
        <f>IF(A336=Symbols1!$B$6,1,0)</f>
        <v>0</v>
      </c>
      <c r="C336" s="17" t="str">
        <f t="shared" si="21"/>
        <v>P.US.</v>
      </c>
      <c r="D336" s="17" t="str">
        <f>C336&amp;Symbols1!$B$2&amp;Symbols1!$B$3&amp;Symbols1!$B$4&amp;A336</f>
        <v>P.US.CLEQ1410550</v>
      </c>
      <c r="E336" s="18">
        <f>RANK(F336,$F$1:$F$400,0)+COUNTIF($F$1:F336,F336)-1</f>
        <v>336</v>
      </c>
      <c r="F336" s="19">
        <f>IF(SUM($B$1:B335)&gt;=2,0,IF(RTD("cqg.rtd",,"ContractData",D336,"DTLastTrade",,"T")="",0,RTD("cqg.rtd",,"ContractData",D336,"DTLastTrade",,"T")))</f>
        <v>0</v>
      </c>
      <c r="I336" s="20">
        <f t="shared" si="19"/>
        <v>336</v>
      </c>
      <c r="J336" s="17" t="str">
        <f t="shared" si="20"/>
        <v>P.US.CLEQ1410550</v>
      </c>
    </row>
    <row r="337" spans="1:10" x14ac:dyDescent="0.3">
      <c r="A337" s="17">
        <f>IF(A336=Symbols1!$B$6,$A$1,Sheet3!A336+Symbols1!$B$7)</f>
        <v>10600</v>
      </c>
      <c r="B337" s="17">
        <f>IF(A337=Symbols1!$B$6,1,0)</f>
        <v>0</v>
      </c>
      <c r="C337" s="17" t="str">
        <f t="shared" si="21"/>
        <v>P.US.</v>
      </c>
      <c r="D337" s="17" t="str">
        <f>C337&amp;Symbols1!$B$2&amp;Symbols1!$B$3&amp;Symbols1!$B$4&amp;A337</f>
        <v>P.US.CLEQ1410600</v>
      </c>
      <c r="E337" s="18">
        <f>RANK(F337,$F$1:$F$400,0)+COUNTIF($F$1:F337,F337)-1</f>
        <v>337</v>
      </c>
      <c r="F337" s="19">
        <f>IF(SUM($B$1:B336)&gt;=2,0,IF(RTD("cqg.rtd",,"ContractData",D337,"DTLastTrade",,"T")="",0,RTD("cqg.rtd",,"ContractData",D337,"DTLastTrade",,"T")))</f>
        <v>0</v>
      </c>
      <c r="I337" s="20">
        <f t="shared" si="19"/>
        <v>337</v>
      </c>
      <c r="J337" s="17" t="str">
        <f t="shared" si="20"/>
        <v>P.US.CLEQ1410600</v>
      </c>
    </row>
    <row r="338" spans="1:10" x14ac:dyDescent="0.3">
      <c r="A338" s="17">
        <f>IF(A337=Symbols1!$B$6,$A$1,Sheet3!A337+Symbols1!$B$7)</f>
        <v>10650</v>
      </c>
      <c r="B338" s="17">
        <f>IF(A338=Symbols1!$B$6,1,0)</f>
        <v>0</v>
      </c>
      <c r="C338" s="17" t="str">
        <f t="shared" si="21"/>
        <v>P.US.</v>
      </c>
      <c r="D338" s="17" t="str">
        <f>C338&amp;Symbols1!$B$2&amp;Symbols1!$B$3&amp;Symbols1!$B$4&amp;A338</f>
        <v>P.US.CLEQ1410650</v>
      </c>
      <c r="E338" s="18">
        <f>RANK(F338,$F$1:$F$400,0)+COUNTIF($F$1:F338,F338)-1</f>
        <v>338</v>
      </c>
      <c r="F338" s="19">
        <f>IF(SUM($B$1:B337)&gt;=2,0,IF(RTD("cqg.rtd",,"ContractData",D338,"DTLastTrade",,"T")="",0,RTD("cqg.rtd",,"ContractData",D338,"DTLastTrade",,"T")))</f>
        <v>0</v>
      </c>
      <c r="I338" s="20">
        <f t="shared" si="19"/>
        <v>338</v>
      </c>
      <c r="J338" s="17" t="str">
        <f t="shared" si="20"/>
        <v>P.US.CLEQ1410650</v>
      </c>
    </row>
    <row r="339" spans="1:10" x14ac:dyDescent="0.3">
      <c r="A339" s="17">
        <f>IF(A338=Symbols1!$B$6,$A$1,Sheet3!A338+Symbols1!$B$7)</f>
        <v>10700</v>
      </c>
      <c r="B339" s="17">
        <f>IF(A339=Symbols1!$B$6,1,0)</f>
        <v>0</v>
      </c>
      <c r="C339" s="17" t="str">
        <f t="shared" si="21"/>
        <v>P.US.</v>
      </c>
      <c r="D339" s="17" t="str">
        <f>C339&amp;Symbols1!$B$2&amp;Symbols1!$B$3&amp;Symbols1!$B$4&amp;A339</f>
        <v>P.US.CLEQ1410700</v>
      </c>
      <c r="E339" s="18">
        <f>RANK(F339,$F$1:$F$400,0)+COUNTIF($F$1:F339,F339)-1</f>
        <v>339</v>
      </c>
      <c r="F339" s="19">
        <f>IF(SUM($B$1:B338)&gt;=2,0,IF(RTD("cqg.rtd",,"ContractData",D339,"DTLastTrade",,"T")="",0,RTD("cqg.rtd",,"ContractData",D339,"DTLastTrade",,"T")))</f>
        <v>0</v>
      </c>
      <c r="I339" s="20">
        <f t="shared" si="19"/>
        <v>339</v>
      </c>
      <c r="J339" s="17" t="str">
        <f t="shared" si="20"/>
        <v>P.US.CLEQ1410700</v>
      </c>
    </row>
    <row r="340" spans="1:10" x14ac:dyDescent="0.3">
      <c r="A340" s="17">
        <f>IF(A339=Symbols1!$B$6,$A$1,Sheet3!A339+Symbols1!$B$7)</f>
        <v>10750</v>
      </c>
      <c r="B340" s="17">
        <f>IF(A340=Symbols1!$B$6,1,0)</f>
        <v>0</v>
      </c>
      <c r="C340" s="17" t="str">
        <f t="shared" si="21"/>
        <v>P.US.</v>
      </c>
      <c r="D340" s="17" t="str">
        <f>C340&amp;Symbols1!$B$2&amp;Symbols1!$B$3&amp;Symbols1!$B$4&amp;A340</f>
        <v>P.US.CLEQ1410750</v>
      </c>
      <c r="E340" s="18">
        <f>RANK(F340,$F$1:$F$400,0)+COUNTIF($F$1:F340,F340)-1</f>
        <v>340</v>
      </c>
      <c r="F340" s="19">
        <f>IF(SUM($B$1:B339)&gt;=2,0,IF(RTD("cqg.rtd",,"ContractData",D340,"DTLastTrade",,"T")="",0,RTD("cqg.rtd",,"ContractData",D340,"DTLastTrade",,"T")))</f>
        <v>0</v>
      </c>
      <c r="I340" s="20">
        <f t="shared" si="19"/>
        <v>340</v>
      </c>
      <c r="J340" s="17" t="str">
        <f t="shared" si="20"/>
        <v>P.US.CLEQ1410750</v>
      </c>
    </row>
    <row r="341" spans="1:10" x14ac:dyDescent="0.3">
      <c r="A341" s="17">
        <f>IF(A340=Symbols1!$B$6,$A$1,Sheet3!A340+Symbols1!$B$7)</f>
        <v>10800</v>
      </c>
      <c r="B341" s="17">
        <f>IF(A341=Symbols1!$B$6,1,0)</f>
        <v>0</v>
      </c>
      <c r="C341" s="17" t="str">
        <f t="shared" si="21"/>
        <v>P.US.</v>
      </c>
      <c r="D341" s="17" t="str">
        <f>C341&amp;Symbols1!$B$2&amp;Symbols1!$B$3&amp;Symbols1!$B$4&amp;A341</f>
        <v>P.US.CLEQ1410800</v>
      </c>
      <c r="E341" s="18">
        <f>RANK(F341,$F$1:$F$400,0)+COUNTIF($F$1:F341,F341)-1</f>
        <v>341</v>
      </c>
      <c r="F341" s="19">
        <f>IF(SUM($B$1:B340)&gt;=2,0,IF(RTD("cqg.rtd",,"ContractData",D341,"DTLastTrade",,"T")="",0,RTD("cqg.rtd",,"ContractData",D341,"DTLastTrade",,"T")))</f>
        <v>0</v>
      </c>
      <c r="I341" s="20">
        <f t="shared" si="19"/>
        <v>341</v>
      </c>
      <c r="J341" s="17" t="str">
        <f t="shared" si="20"/>
        <v>P.US.CLEQ1410800</v>
      </c>
    </row>
    <row r="342" spans="1:10" x14ac:dyDescent="0.3">
      <c r="A342" s="17">
        <f>IF(A341=Symbols1!$B$6,$A$1,Sheet3!A341+Symbols1!$B$7)</f>
        <v>10850</v>
      </c>
      <c r="B342" s="17">
        <f>IF(A342=Symbols1!$B$6,1,0)</f>
        <v>0</v>
      </c>
      <c r="C342" s="17" t="str">
        <f t="shared" si="21"/>
        <v>P.US.</v>
      </c>
      <c r="D342" s="17" t="str">
        <f>C342&amp;Symbols1!$B$2&amp;Symbols1!$B$3&amp;Symbols1!$B$4&amp;A342</f>
        <v>P.US.CLEQ1410850</v>
      </c>
      <c r="E342" s="18">
        <f>RANK(F342,$F$1:$F$400,0)+COUNTIF($F$1:F342,F342)-1</f>
        <v>342</v>
      </c>
      <c r="F342" s="19">
        <f>IF(SUM($B$1:B341)&gt;=2,0,IF(RTD("cqg.rtd",,"ContractData",D342,"DTLastTrade",,"T")="",0,RTD("cqg.rtd",,"ContractData",D342,"DTLastTrade",,"T")))</f>
        <v>0</v>
      </c>
      <c r="I342" s="20">
        <f t="shared" si="19"/>
        <v>342</v>
      </c>
      <c r="J342" s="17" t="str">
        <f t="shared" si="20"/>
        <v>P.US.CLEQ1410850</v>
      </c>
    </row>
    <row r="343" spans="1:10" x14ac:dyDescent="0.3">
      <c r="A343" s="17">
        <f>IF(A342=Symbols1!$B$6,$A$1,Sheet3!A342+Symbols1!$B$7)</f>
        <v>10900</v>
      </c>
      <c r="B343" s="17">
        <f>IF(A343=Symbols1!$B$6,1,0)</f>
        <v>0</v>
      </c>
      <c r="C343" s="17" t="str">
        <f t="shared" si="21"/>
        <v>P.US.</v>
      </c>
      <c r="D343" s="17" t="str">
        <f>C343&amp;Symbols1!$B$2&amp;Symbols1!$B$3&amp;Symbols1!$B$4&amp;A343</f>
        <v>P.US.CLEQ1410900</v>
      </c>
      <c r="E343" s="18">
        <f>RANK(F343,$F$1:$F$400,0)+COUNTIF($F$1:F343,F343)-1</f>
        <v>343</v>
      </c>
      <c r="F343" s="19">
        <f>IF(SUM($B$1:B342)&gt;=2,0,IF(RTD("cqg.rtd",,"ContractData",D343,"DTLastTrade",,"T")="",0,RTD("cqg.rtd",,"ContractData",D343,"DTLastTrade",,"T")))</f>
        <v>0</v>
      </c>
      <c r="I343" s="20">
        <f t="shared" si="19"/>
        <v>343</v>
      </c>
      <c r="J343" s="17" t="str">
        <f t="shared" si="20"/>
        <v>P.US.CLEQ1410900</v>
      </c>
    </row>
    <row r="344" spans="1:10" x14ac:dyDescent="0.3">
      <c r="A344" s="17">
        <f>IF(A343=Symbols1!$B$6,$A$1,Sheet3!A343+Symbols1!$B$7)</f>
        <v>10950</v>
      </c>
      <c r="B344" s="17">
        <f>IF(A344=Symbols1!$B$6,1,0)</f>
        <v>0</v>
      </c>
      <c r="C344" s="17" t="str">
        <f t="shared" si="21"/>
        <v>P.US.</v>
      </c>
      <c r="D344" s="17" t="str">
        <f>C344&amp;Symbols1!$B$2&amp;Symbols1!$B$3&amp;Symbols1!$B$4&amp;A344</f>
        <v>P.US.CLEQ1410950</v>
      </c>
      <c r="E344" s="18">
        <f>RANK(F344,$F$1:$F$400,0)+COUNTIF($F$1:F344,F344)-1</f>
        <v>344</v>
      </c>
      <c r="F344" s="19">
        <f>IF(SUM($B$1:B343)&gt;=2,0,IF(RTD("cqg.rtd",,"ContractData",D344,"DTLastTrade",,"T")="",0,RTD("cqg.rtd",,"ContractData",D344,"DTLastTrade",,"T")))</f>
        <v>0</v>
      </c>
      <c r="I344" s="20">
        <f t="shared" si="19"/>
        <v>344</v>
      </c>
      <c r="J344" s="17" t="str">
        <f t="shared" si="20"/>
        <v>P.US.CLEQ1410950</v>
      </c>
    </row>
    <row r="345" spans="1:10" x14ac:dyDescent="0.3">
      <c r="A345" s="17">
        <f>IF(A344=Symbols1!$B$6,$A$1,Sheet3!A344+Symbols1!$B$7)</f>
        <v>11000</v>
      </c>
      <c r="B345" s="17">
        <f>IF(A345=Symbols1!$B$6,1,0)</f>
        <v>1</v>
      </c>
      <c r="C345" s="17" t="str">
        <f t="shared" si="21"/>
        <v>P.US.</v>
      </c>
      <c r="D345" s="17" t="str">
        <f>C345&amp;Symbols1!$B$2&amp;Symbols1!$B$3&amp;Symbols1!$B$4&amp;A345</f>
        <v>P.US.CLEQ1411000</v>
      </c>
      <c r="E345" s="18">
        <f>RANK(F345,$F$1:$F$400,0)+COUNTIF($F$1:F345,F345)-1</f>
        <v>345</v>
      </c>
      <c r="F345" s="19">
        <f>IF(SUM($B$1:B344)&gt;=2,0,IF(RTD("cqg.rtd",,"ContractData",D345,"DTLastTrade",,"T")="",0,RTD("cqg.rtd",,"ContractData",D345,"DTLastTrade",,"T")))</f>
        <v>0</v>
      </c>
      <c r="I345" s="20">
        <f t="shared" si="19"/>
        <v>345</v>
      </c>
      <c r="J345" s="17" t="str">
        <f t="shared" si="20"/>
        <v>P.US.CLEQ1411000</v>
      </c>
    </row>
    <row r="346" spans="1:10" x14ac:dyDescent="0.3">
      <c r="A346" s="17">
        <f>IF(A345=Symbols1!$B$6,$A$1,Sheet3!A345+Symbols1!$B$7)</f>
        <v>9900</v>
      </c>
      <c r="B346" s="17">
        <f>IF(A346=Symbols1!$B$6,1,0)</f>
        <v>0</v>
      </c>
      <c r="C346" s="17" t="str">
        <f t="shared" si="21"/>
        <v>P.US.</v>
      </c>
      <c r="D346" s="17" t="str">
        <f>C346&amp;Symbols1!$B$2&amp;Symbols1!$B$3&amp;Symbols1!$B$4&amp;A346</f>
        <v>P.US.CLEQ149900</v>
      </c>
      <c r="E346" s="18">
        <f>RANK(F346,$F$1:$F$400,0)+COUNTIF($F$1:F346,F346)-1</f>
        <v>346</v>
      </c>
      <c r="F346" s="19">
        <f>IF(SUM($B$1:B345)&gt;=2,0,IF(RTD("cqg.rtd",,"ContractData",D346,"DTLastTrade",,"T")="",0,RTD("cqg.rtd",,"ContractData",D346,"DTLastTrade",,"T")))</f>
        <v>0</v>
      </c>
      <c r="I346" s="20">
        <f t="shared" si="19"/>
        <v>346</v>
      </c>
      <c r="J346" s="17" t="str">
        <f t="shared" si="20"/>
        <v>P.US.CLEQ149900</v>
      </c>
    </row>
    <row r="347" spans="1:10" x14ac:dyDescent="0.3">
      <c r="A347" s="17">
        <f>IF(A346=Symbols1!$B$6,$A$1,Sheet3!A346+Symbols1!$B$7)</f>
        <v>9950</v>
      </c>
      <c r="B347" s="17">
        <f>IF(A347=Symbols1!$B$6,1,0)</f>
        <v>0</v>
      </c>
      <c r="C347" s="17" t="str">
        <f t="shared" si="21"/>
        <v>P.US.</v>
      </c>
      <c r="D347" s="17" t="str">
        <f>C347&amp;Symbols1!$B$2&amp;Symbols1!$B$3&amp;Symbols1!$B$4&amp;A347</f>
        <v>P.US.CLEQ149950</v>
      </c>
      <c r="E347" s="18">
        <f>RANK(F347,$F$1:$F$400,0)+COUNTIF($F$1:F347,F347)-1</f>
        <v>347</v>
      </c>
      <c r="F347" s="19">
        <f>IF(SUM($B$1:B346)&gt;=2,0,IF(RTD("cqg.rtd",,"ContractData",D347,"DTLastTrade",,"T")="",0,RTD("cqg.rtd",,"ContractData",D347,"DTLastTrade",,"T")))</f>
        <v>0</v>
      </c>
      <c r="I347" s="20">
        <f t="shared" si="19"/>
        <v>347</v>
      </c>
      <c r="J347" s="17" t="str">
        <f t="shared" si="20"/>
        <v>P.US.CLEQ149950</v>
      </c>
    </row>
    <row r="348" spans="1:10" x14ac:dyDescent="0.3">
      <c r="A348" s="17">
        <f>IF(A347=Symbols1!$B$6,$A$1,Sheet3!A347+Symbols1!$B$7)</f>
        <v>10000</v>
      </c>
      <c r="B348" s="17">
        <f>IF(A348=Symbols1!$B$6,1,0)</f>
        <v>0</v>
      </c>
      <c r="C348" s="17" t="str">
        <f t="shared" si="21"/>
        <v>P.US.</v>
      </c>
      <c r="D348" s="17" t="str">
        <f>C348&amp;Symbols1!$B$2&amp;Symbols1!$B$3&amp;Symbols1!$B$4&amp;A348</f>
        <v>P.US.CLEQ1410000</v>
      </c>
      <c r="E348" s="18">
        <f>RANK(F348,$F$1:$F$400,0)+COUNTIF($F$1:F348,F348)-1</f>
        <v>348</v>
      </c>
      <c r="F348" s="19">
        <f>IF(SUM($B$1:B347)&gt;=2,0,IF(RTD("cqg.rtd",,"ContractData",D348,"DTLastTrade",,"T")="",0,RTD("cqg.rtd",,"ContractData",D348,"DTLastTrade",,"T")))</f>
        <v>0</v>
      </c>
      <c r="I348" s="20">
        <f t="shared" si="19"/>
        <v>348</v>
      </c>
      <c r="J348" s="17" t="str">
        <f t="shared" si="20"/>
        <v>P.US.CLEQ1410000</v>
      </c>
    </row>
    <row r="349" spans="1:10" x14ac:dyDescent="0.3">
      <c r="A349" s="17">
        <f>IF(A348=Symbols1!$B$6,$A$1,Sheet3!A348+Symbols1!$B$7)</f>
        <v>10050</v>
      </c>
      <c r="B349" s="17">
        <f>IF(A349=Symbols1!$B$6,1,0)</f>
        <v>0</v>
      </c>
      <c r="C349" s="17" t="str">
        <f t="shared" si="21"/>
        <v>P.US.</v>
      </c>
      <c r="D349" s="17" t="str">
        <f>C349&amp;Symbols1!$B$2&amp;Symbols1!$B$3&amp;Symbols1!$B$4&amp;A349</f>
        <v>P.US.CLEQ1410050</v>
      </c>
      <c r="E349" s="18">
        <f>RANK(F349,$F$1:$F$400,0)+COUNTIF($F$1:F349,F349)-1</f>
        <v>349</v>
      </c>
      <c r="F349" s="19">
        <f>IF(SUM($B$1:B348)&gt;=2,0,IF(RTD("cqg.rtd",,"ContractData",D349,"DTLastTrade",,"T")="",0,RTD("cqg.rtd",,"ContractData",D349,"DTLastTrade",,"T")))</f>
        <v>0</v>
      </c>
      <c r="I349" s="20">
        <f t="shared" si="19"/>
        <v>349</v>
      </c>
      <c r="J349" s="17" t="str">
        <f t="shared" si="20"/>
        <v>P.US.CLEQ1410050</v>
      </c>
    </row>
    <row r="350" spans="1:10" x14ac:dyDescent="0.3">
      <c r="A350" s="17">
        <f>IF(A349=Symbols1!$B$6,$A$1,Sheet3!A349+Symbols1!$B$7)</f>
        <v>10100</v>
      </c>
      <c r="B350" s="17">
        <f>IF(A350=Symbols1!$B$6,1,0)</f>
        <v>0</v>
      </c>
      <c r="C350" s="17" t="str">
        <f t="shared" si="21"/>
        <v>P.US.</v>
      </c>
      <c r="D350" s="17" t="str">
        <f>C350&amp;Symbols1!$B$2&amp;Symbols1!$B$3&amp;Symbols1!$B$4&amp;A350</f>
        <v>P.US.CLEQ1410100</v>
      </c>
      <c r="E350" s="18">
        <f>RANK(F350,$F$1:$F$400,0)+COUNTIF($F$1:F350,F350)-1</f>
        <v>350</v>
      </c>
      <c r="F350" s="19">
        <f>IF(SUM($B$1:B349)&gt;=2,0,IF(RTD("cqg.rtd",,"ContractData",D350,"DTLastTrade",,"T")="",0,RTD("cqg.rtd",,"ContractData",D350,"DTLastTrade",,"T")))</f>
        <v>0</v>
      </c>
      <c r="I350" s="20">
        <f t="shared" si="19"/>
        <v>350</v>
      </c>
      <c r="J350" s="17" t="str">
        <f t="shared" si="20"/>
        <v>P.US.CLEQ1410100</v>
      </c>
    </row>
    <row r="351" spans="1:10" x14ac:dyDescent="0.3">
      <c r="A351" s="17">
        <f>IF(A350=Symbols1!$B$6,$A$1,Sheet3!A350+Symbols1!$B$7)</f>
        <v>10150</v>
      </c>
      <c r="B351" s="17">
        <f>IF(A351=Symbols1!$B$6,1,0)</f>
        <v>0</v>
      </c>
      <c r="C351" s="17" t="str">
        <f t="shared" si="21"/>
        <v>P.US.</v>
      </c>
      <c r="D351" s="17" t="str">
        <f>C351&amp;Symbols1!$B$2&amp;Symbols1!$B$3&amp;Symbols1!$B$4&amp;A351</f>
        <v>P.US.CLEQ1410150</v>
      </c>
      <c r="E351" s="18">
        <f>RANK(F351,$F$1:$F$400,0)+COUNTIF($F$1:F351,F351)-1</f>
        <v>351</v>
      </c>
      <c r="F351" s="19">
        <f>IF(SUM($B$1:B350)&gt;=2,0,IF(RTD("cqg.rtd",,"ContractData",D351,"DTLastTrade",,"T")="",0,RTD("cqg.rtd",,"ContractData",D351,"DTLastTrade",,"T")))</f>
        <v>0</v>
      </c>
      <c r="I351" s="20">
        <f t="shared" si="19"/>
        <v>351</v>
      </c>
      <c r="J351" s="17" t="str">
        <f t="shared" si="20"/>
        <v>P.US.CLEQ1410150</v>
      </c>
    </row>
    <row r="352" spans="1:10" x14ac:dyDescent="0.3">
      <c r="A352" s="17">
        <f>IF(A351=Symbols1!$B$6,$A$1,Sheet3!A351+Symbols1!$B$7)</f>
        <v>10200</v>
      </c>
      <c r="B352" s="17">
        <f>IF(A352=Symbols1!$B$6,1,0)</f>
        <v>0</v>
      </c>
      <c r="C352" s="17" t="str">
        <f t="shared" si="21"/>
        <v>P.US.</v>
      </c>
      <c r="D352" s="17" t="str">
        <f>C352&amp;Symbols1!$B$2&amp;Symbols1!$B$3&amp;Symbols1!$B$4&amp;A352</f>
        <v>P.US.CLEQ1410200</v>
      </c>
      <c r="E352" s="18">
        <f>RANK(F352,$F$1:$F$400,0)+COUNTIF($F$1:F352,F352)-1</f>
        <v>352</v>
      </c>
      <c r="F352" s="19">
        <f>IF(SUM($B$1:B351)&gt;=2,0,IF(RTD("cqg.rtd",,"ContractData",D352,"DTLastTrade",,"T")="",0,RTD("cqg.rtd",,"ContractData",D352,"DTLastTrade",,"T")))</f>
        <v>0</v>
      </c>
      <c r="I352" s="20">
        <f t="shared" si="19"/>
        <v>352</v>
      </c>
      <c r="J352" s="17" t="str">
        <f t="shared" si="20"/>
        <v>P.US.CLEQ1410200</v>
      </c>
    </row>
    <row r="353" spans="1:10" x14ac:dyDescent="0.3">
      <c r="A353" s="17">
        <f>IF(A352=Symbols1!$B$6,$A$1,Sheet3!A352+Symbols1!$B$7)</f>
        <v>10250</v>
      </c>
      <c r="B353" s="17">
        <f>IF(A353=Symbols1!$B$6,1,0)</f>
        <v>0</v>
      </c>
      <c r="C353" s="17" t="str">
        <f t="shared" si="21"/>
        <v>P.US.</v>
      </c>
      <c r="D353" s="17" t="str">
        <f>C353&amp;Symbols1!$B$2&amp;Symbols1!$B$3&amp;Symbols1!$B$4&amp;A353</f>
        <v>P.US.CLEQ1410250</v>
      </c>
      <c r="E353" s="18">
        <f>RANK(F353,$F$1:$F$400,0)+COUNTIF($F$1:F353,F353)-1</f>
        <v>353</v>
      </c>
      <c r="F353" s="19">
        <f>IF(SUM($B$1:B352)&gt;=2,0,IF(RTD("cqg.rtd",,"ContractData",D353,"DTLastTrade",,"T")="",0,RTD("cqg.rtd",,"ContractData",D353,"DTLastTrade",,"T")))</f>
        <v>0</v>
      </c>
      <c r="I353" s="20">
        <f t="shared" si="19"/>
        <v>353</v>
      </c>
      <c r="J353" s="17" t="str">
        <f t="shared" si="20"/>
        <v>P.US.CLEQ1410250</v>
      </c>
    </row>
    <row r="354" spans="1:10" x14ac:dyDescent="0.3">
      <c r="A354" s="17">
        <f>IF(A353=Symbols1!$B$6,$A$1,Sheet3!A353+Symbols1!$B$7)</f>
        <v>10300</v>
      </c>
      <c r="B354" s="17">
        <f>IF(A354=Symbols1!$B$6,1,0)</f>
        <v>0</v>
      </c>
      <c r="C354" s="17" t="str">
        <f t="shared" si="21"/>
        <v>P.US.</v>
      </c>
      <c r="D354" s="17" t="str">
        <f>C354&amp;Symbols1!$B$2&amp;Symbols1!$B$3&amp;Symbols1!$B$4&amp;A354</f>
        <v>P.US.CLEQ1410300</v>
      </c>
      <c r="E354" s="18">
        <f>RANK(F354,$F$1:$F$400,0)+COUNTIF($F$1:F354,F354)-1</f>
        <v>354</v>
      </c>
      <c r="F354" s="19">
        <f>IF(SUM($B$1:B353)&gt;=2,0,IF(RTD("cqg.rtd",,"ContractData",D354,"DTLastTrade",,"T")="",0,RTD("cqg.rtd",,"ContractData",D354,"DTLastTrade",,"T")))</f>
        <v>0</v>
      </c>
      <c r="I354" s="20">
        <f t="shared" si="19"/>
        <v>354</v>
      </c>
      <c r="J354" s="17" t="str">
        <f t="shared" si="20"/>
        <v>P.US.CLEQ1410300</v>
      </c>
    </row>
    <row r="355" spans="1:10" x14ac:dyDescent="0.3">
      <c r="A355" s="17">
        <f>IF(A354=Symbols1!$B$6,$A$1,Sheet3!A354+Symbols1!$B$7)</f>
        <v>10350</v>
      </c>
      <c r="B355" s="17">
        <f>IF(A355=Symbols1!$B$6,1,0)</f>
        <v>0</v>
      </c>
      <c r="C355" s="17" t="str">
        <f t="shared" si="21"/>
        <v>P.US.</v>
      </c>
      <c r="D355" s="17" t="str">
        <f>C355&amp;Symbols1!$B$2&amp;Symbols1!$B$3&amp;Symbols1!$B$4&amp;A355</f>
        <v>P.US.CLEQ1410350</v>
      </c>
      <c r="E355" s="18">
        <f>RANK(F355,$F$1:$F$400,0)+COUNTIF($F$1:F355,F355)-1</f>
        <v>355</v>
      </c>
      <c r="F355" s="19">
        <f>IF(SUM($B$1:B354)&gt;=2,0,IF(RTD("cqg.rtd",,"ContractData",D355,"DTLastTrade",,"T")="",0,RTD("cqg.rtd",,"ContractData",D355,"DTLastTrade",,"T")))</f>
        <v>0</v>
      </c>
      <c r="I355" s="20">
        <f t="shared" si="19"/>
        <v>355</v>
      </c>
      <c r="J355" s="17" t="str">
        <f t="shared" si="20"/>
        <v>P.US.CLEQ1410350</v>
      </c>
    </row>
    <row r="356" spans="1:10" x14ac:dyDescent="0.3">
      <c r="A356" s="17">
        <f>IF(A355=Symbols1!$B$6,$A$1,Sheet3!A355+Symbols1!$B$7)</f>
        <v>10400</v>
      </c>
      <c r="B356" s="17">
        <f>IF(A356=Symbols1!$B$6,1,0)</f>
        <v>0</v>
      </c>
      <c r="C356" s="17" t="str">
        <f t="shared" si="21"/>
        <v>P.US.</v>
      </c>
      <c r="D356" s="17" t="str">
        <f>C356&amp;Symbols1!$B$2&amp;Symbols1!$B$3&amp;Symbols1!$B$4&amp;A356</f>
        <v>P.US.CLEQ1410400</v>
      </c>
      <c r="E356" s="18">
        <f>RANK(F356,$F$1:$F$400,0)+COUNTIF($F$1:F356,F356)-1</f>
        <v>356</v>
      </c>
      <c r="F356" s="19">
        <f>IF(SUM($B$1:B355)&gt;=2,0,IF(RTD("cqg.rtd",,"ContractData",D356,"DTLastTrade",,"T")="",0,RTD("cqg.rtd",,"ContractData",D356,"DTLastTrade",,"T")))</f>
        <v>0</v>
      </c>
      <c r="I356" s="20">
        <f t="shared" si="19"/>
        <v>356</v>
      </c>
      <c r="J356" s="17" t="str">
        <f t="shared" si="20"/>
        <v>P.US.CLEQ1410400</v>
      </c>
    </row>
    <row r="357" spans="1:10" x14ac:dyDescent="0.3">
      <c r="A357" s="17">
        <f>IF(A356=Symbols1!$B$6,$A$1,Sheet3!A356+Symbols1!$B$7)</f>
        <v>10450</v>
      </c>
      <c r="B357" s="17">
        <f>IF(A357=Symbols1!$B$6,1,0)</f>
        <v>0</v>
      </c>
      <c r="C357" s="17" t="str">
        <f t="shared" si="21"/>
        <v>P.US.</v>
      </c>
      <c r="D357" s="17" t="str">
        <f>C357&amp;Symbols1!$B$2&amp;Symbols1!$B$3&amp;Symbols1!$B$4&amp;A357</f>
        <v>P.US.CLEQ1410450</v>
      </c>
      <c r="E357" s="18">
        <f>RANK(F357,$F$1:$F$400,0)+COUNTIF($F$1:F357,F357)-1</f>
        <v>357</v>
      </c>
      <c r="F357" s="19">
        <f>IF(SUM($B$1:B356)&gt;=2,0,IF(RTD("cqg.rtd",,"ContractData",D357,"DTLastTrade",,"T")="",0,RTD("cqg.rtd",,"ContractData",D357,"DTLastTrade",,"T")))</f>
        <v>0</v>
      </c>
      <c r="I357" s="20">
        <f t="shared" si="19"/>
        <v>357</v>
      </c>
      <c r="J357" s="17" t="str">
        <f t="shared" si="20"/>
        <v>P.US.CLEQ1410450</v>
      </c>
    </row>
    <row r="358" spans="1:10" x14ac:dyDescent="0.3">
      <c r="A358" s="17">
        <f>IF(A357=Symbols1!$B$6,$A$1,Sheet3!A357+Symbols1!$B$7)</f>
        <v>10500</v>
      </c>
      <c r="B358" s="17">
        <f>IF(A358=Symbols1!$B$6,1,0)</f>
        <v>0</v>
      </c>
      <c r="C358" s="17" t="str">
        <f t="shared" si="21"/>
        <v>P.US.</v>
      </c>
      <c r="D358" s="17" t="str">
        <f>C358&amp;Symbols1!$B$2&amp;Symbols1!$B$3&amp;Symbols1!$B$4&amp;A358</f>
        <v>P.US.CLEQ1410500</v>
      </c>
      <c r="E358" s="18">
        <f>RANK(F358,$F$1:$F$400,0)+COUNTIF($F$1:F358,F358)-1</f>
        <v>358</v>
      </c>
      <c r="F358" s="19">
        <f>IF(SUM($B$1:B357)&gt;=2,0,IF(RTD("cqg.rtd",,"ContractData",D358,"DTLastTrade",,"T")="",0,RTD("cqg.rtd",,"ContractData",D358,"DTLastTrade",,"T")))</f>
        <v>0</v>
      </c>
      <c r="I358" s="20">
        <f t="shared" si="19"/>
        <v>358</v>
      </c>
      <c r="J358" s="17" t="str">
        <f t="shared" si="20"/>
        <v>P.US.CLEQ1410500</v>
      </c>
    </row>
    <row r="359" spans="1:10" x14ac:dyDescent="0.3">
      <c r="A359" s="17">
        <f>IF(A358=Symbols1!$B$6,$A$1,Sheet3!A358+Symbols1!$B$7)</f>
        <v>10550</v>
      </c>
      <c r="B359" s="17">
        <f>IF(A359=Symbols1!$B$6,1,0)</f>
        <v>0</v>
      </c>
      <c r="C359" s="17" t="str">
        <f t="shared" si="21"/>
        <v>P.US.</v>
      </c>
      <c r="D359" s="17" t="str">
        <f>C359&amp;Symbols1!$B$2&amp;Symbols1!$B$3&amp;Symbols1!$B$4&amp;A359</f>
        <v>P.US.CLEQ1410550</v>
      </c>
      <c r="E359" s="18">
        <f>RANK(F359,$F$1:$F$400,0)+COUNTIF($F$1:F359,F359)-1</f>
        <v>359</v>
      </c>
      <c r="F359" s="19">
        <f>IF(SUM($B$1:B358)&gt;=2,0,IF(RTD("cqg.rtd",,"ContractData",D359,"DTLastTrade",,"T")="",0,RTD("cqg.rtd",,"ContractData",D359,"DTLastTrade",,"T")))</f>
        <v>0</v>
      </c>
      <c r="I359" s="20">
        <f t="shared" si="19"/>
        <v>359</v>
      </c>
      <c r="J359" s="17" t="str">
        <f t="shared" si="20"/>
        <v>P.US.CLEQ1410550</v>
      </c>
    </row>
    <row r="360" spans="1:10" x14ac:dyDescent="0.3">
      <c r="A360" s="17">
        <f>IF(A359=Symbols1!$B$6,$A$1,Sheet3!A359+Symbols1!$B$7)</f>
        <v>10600</v>
      </c>
      <c r="B360" s="17">
        <f>IF(A360=Symbols1!$B$6,1,0)</f>
        <v>0</v>
      </c>
      <c r="C360" s="17" t="str">
        <f t="shared" si="21"/>
        <v>P.US.</v>
      </c>
      <c r="D360" s="17" t="str">
        <f>C360&amp;Symbols1!$B$2&amp;Symbols1!$B$3&amp;Symbols1!$B$4&amp;A360</f>
        <v>P.US.CLEQ1410600</v>
      </c>
      <c r="E360" s="18">
        <f>RANK(F360,$F$1:$F$400,0)+COUNTIF($F$1:F360,F360)-1</f>
        <v>360</v>
      </c>
      <c r="F360" s="19">
        <f>IF(SUM($B$1:B359)&gt;=2,0,IF(RTD("cqg.rtd",,"ContractData",D360,"DTLastTrade",,"T")="",0,RTD("cqg.rtd",,"ContractData",D360,"DTLastTrade",,"T")))</f>
        <v>0</v>
      </c>
      <c r="I360" s="20">
        <f t="shared" si="19"/>
        <v>360</v>
      </c>
      <c r="J360" s="17" t="str">
        <f t="shared" si="20"/>
        <v>P.US.CLEQ1410600</v>
      </c>
    </row>
    <row r="361" spans="1:10" x14ac:dyDescent="0.3">
      <c r="A361" s="17">
        <f>IF(A360=Symbols1!$B$6,$A$1,Sheet3!A360+Symbols1!$B$7)</f>
        <v>10650</v>
      </c>
      <c r="B361" s="17">
        <f>IF(A361=Symbols1!$B$6,1,0)</f>
        <v>0</v>
      </c>
      <c r="C361" s="17" t="str">
        <f t="shared" si="21"/>
        <v>P.US.</v>
      </c>
      <c r="D361" s="17" t="str">
        <f>C361&amp;Symbols1!$B$2&amp;Symbols1!$B$3&amp;Symbols1!$B$4&amp;A361</f>
        <v>P.US.CLEQ1410650</v>
      </c>
      <c r="E361" s="18">
        <f>RANK(F361,$F$1:$F$400,0)+COUNTIF($F$1:F361,F361)-1</f>
        <v>361</v>
      </c>
      <c r="F361" s="19">
        <f>IF(SUM($B$1:B360)&gt;=2,0,IF(RTD("cqg.rtd",,"ContractData",D361,"DTLastTrade",,"T")="",0,RTD("cqg.rtd",,"ContractData",D361,"DTLastTrade",,"T")))</f>
        <v>0</v>
      </c>
      <c r="I361" s="20">
        <f t="shared" si="19"/>
        <v>361</v>
      </c>
      <c r="J361" s="17" t="str">
        <f t="shared" si="20"/>
        <v>P.US.CLEQ1410650</v>
      </c>
    </row>
    <row r="362" spans="1:10" x14ac:dyDescent="0.3">
      <c r="A362" s="17">
        <f>IF(A361=Symbols1!$B$6,$A$1,Sheet3!A361+Symbols1!$B$7)</f>
        <v>10700</v>
      </c>
      <c r="B362" s="17">
        <f>IF(A362=Symbols1!$B$6,1,0)</f>
        <v>0</v>
      </c>
      <c r="C362" s="17" t="str">
        <f t="shared" si="21"/>
        <v>P.US.</v>
      </c>
      <c r="D362" s="17" t="str">
        <f>C362&amp;Symbols1!$B$2&amp;Symbols1!$B$3&amp;Symbols1!$B$4&amp;A362</f>
        <v>P.US.CLEQ1410700</v>
      </c>
      <c r="E362" s="18">
        <f>RANK(F362,$F$1:$F$400,0)+COUNTIF($F$1:F362,F362)-1</f>
        <v>362</v>
      </c>
      <c r="F362" s="19">
        <f>IF(SUM($B$1:B361)&gt;=2,0,IF(RTD("cqg.rtd",,"ContractData",D362,"DTLastTrade",,"T")="",0,RTD("cqg.rtd",,"ContractData",D362,"DTLastTrade",,"T")))</f>
        <v>0</v>
      </c>
      <c r="I362" s="20">
        <f t="shared" si="19"/>
        <v>362</v>
      </c>
      <c r="J362" s="17" t="str">
        <f t="shared" si="20"/>
        <v>P.US.CLEQ1410700</v>
      </c>
    </row>
    <row r="363" spans="1:10" x14ac:dyDescent="0.3">
      <c r="A363" s="17">
        <f>IF(A362=Symbols1!$B$6,$A$1,Sheet3!A362+Symbols1!$B$7)</f>
        <v>10750</v>
      </c>
      <c r="B363" s="17">
        <f>IF(A363=Symbols1!$B$6,1,0)</f>
        <v>0</v>
      </c>
      <c r="C363" s="17" t="str">
        <f t="shared" si="21"/>
        <v>P.US.</v>
      </c>
      <c r="D363" s="17" t="str">
        <f>C363&amp;Symbols1!$B$2&amp;Symbols1!$B$3&amp;Symbols1!$B$4&amp;A363</f>
        <v>P.US.CLEQ1410750</v>
      </c>
      <c r="E363" s="18">
        <f>RANK(F363,$F$1:$F$400,0)+COUNTIF($F$1:F363,F363)-1</f>
        <v>363</v>
      </c>
      <c r="F363" s="19">
        <f>IF(SUM($B$1:B362)&gt;=2,0,IF(RTD("cqg.rtd",,"ContractData",D363,"DTLastTrade",,"T")="",0,RTD("cqg.rtd",,"ContractData",D363,"DTLastTrade",,"T")))</f>
        <v>0</v>
      </c>
      <c r="I363" s="20">
        <f t="shared" si="19"/>
        <v>363</v>
      </c>
      <c r="J363" s="17" t="str">
        <f t="shared" si="20"/>
        <v>P.US.CLEQ1410750</v>
      </c>
    </row>
    <row r="364" spans="1:10" x14ac:dyDescent="0.3">
      <c r="A364" s="17">
        <f>IF(A363=Symbols1!$B$6,$A$1,Sheet3!A363+Symbols1!$B$7)</f>
        <v>10800</v>
      </c>
      <c r="B364" s="17">
        <f>IF(A364=Symbols1!$B$6,1,0)</f>
        <v>0</v>
      </c>
      <c r="C364" s="17" t="str">
        <f t="shared" si="21"/>
        <v>P.US.</v>
      </c>
      <c r="D364" s="17" t="str">
        <f>C364&amp;Symbols1!$B$2&amp;Symbols1!$B$3&amp;Symbols1!$B$4&amp;A364</f>
        <v>P.US.CLEQ1410800</v>
      </c>
      <c r="E364" s="18">
        <f>RANK(F364,$F$1:$F$400,0)+COUNTIF($F$1:F364,F364)-1</f>
        <v>364</v>
      </c>
      <c r="F364" s="19">
        <f>IF(SUM($B$1:B363)&gt;=2,0,IF(RTD("cqg.rtd",,"ContractData",D364,"DTLastTrade",,"T")="",0,RTD("cqg.rtd",,"ContractData",D364,"DTLastTrade",,"T")))</f>
        <v>0</v>
      </c>
      <c r="I364" s="20">
        <f t="shared" si="19"/>
        <v>364</v>
      </c>
      <c r="J364" s="17" t="str">
        <f t="shared" si="20"/>
        <v>P.US.CLEQ1410800</v>
      </c>
    </row>
    <row r="365" spans="1:10" x14ac:dyDescent="0.3">
      <c r="A365" s="17">
        <f>IF(A364=Symbols1!$B$6,$A$1,Sheet3!A364+Symbols1!$B$7)</f>
        <v>10850</v>
      </c>
      <c r="B365" s="17">
        <f>IF(A365=Symbols1!$B$6,1,0)</f>
        <v>0</v>
      </c>
      <c r="C365" s="17" t="str">
        <f t="shared" si="21"/>
        <v>P.US.</v>
      </c>
      <c r="D365" s="17" t="str">
        <f>C365&amp;Symbols1!$B$2&amp;Symbols1!$B$3&amp;Symbols1!$B$4&amp;A365</f>
        <v>P.US.CLEQ1410850</v>
      </c>
      <c r="E365" s="18">
        <f>RANK(F365,$F$1:$F$400,0)+COUNTIF($F$1:F365,F365)-1</f>
        <v>365</v>
      </c>
      <c r="F365" s="19">
        <f>IF(SUM($B$1:B364)&gt;=2,0,IF(RTD("cqg.rtd",,"ContractData",D365,"DTLastTrade",,"T")="",0,RTD("cqg.rtd",,"ContractData",D365,"DTLastTrade",,"T")))</f>
        <v>0</v>
      </c>
      <c r="I365" s="20">
        <f t="shared" si="19"/>
        <v>365</v>
      </c>
      <c r="J365" s="17" t="str">
        <f t="shared" si="20"/>
        <v>P.US.CLEQ1410850</v>
      </c>
    </row>
    <row r="366" spans="1:10" x14ac:dyDescent="0.3">
      <c r="A366" s="17">
        <f>IF(A365=Symbols1!$B$6,$A$1,Sheet3!A365+Symbols1!$B$7)</f>
        <v>10900</v>
      </c>
      <c r="B366" s="17">
        <f>IF(A366=Symbols1!$B$6,1,0)</f>
        <v>0</v>
      </c>
      <c r="C366" s="17" t="str">
        <f t="shared" si="21"/>
        <v>P.US.</v>
      </c>
      <c r="D366" s="17" t="str">
        <f>C366&amp;Symbols1!$B$2&amp;Symbols1!$B$3&amp;Symbols1!$B$4&amp;A366</f>
        <v>P.US.CLEQ1410900</v>
      </c>
      <c r="E366" s="18">
        <f>RANK(F366,$F$1:$F$400,0)+COUNTIF($F$1:F366,F366)-1</f>
        <v>366</v>
      </c>
      <c r="F366" s="19">
        <f>IF(SUM($B$1:B365)&gt;=2,0,IF(RTD("cqg.rtd",,"ContractData",D366,"DTLastTrade",,"T")="",0,RTD("cqg.rtd",,"ContractData",D366,"DTLastTrade",,"T")))</f>
        <v>0</v>
      </c>
      <c r="I366" s="20">
        <f t="shared" si="19"/>
        <v>366</v>
      </c>
      <c r="J366" s="17" t="str">
        <f t="shared" si="20"/>
        <v>P.US.CLEQ1410900</v>
      </c>
    </row>
    <row r="367" spans="1:10" x14ac:dyDescent="0.3">
      <c r="A367" s="17">
        <f>IF(A366=Symbols1!$B$6,$A$1,Sheet3!A366+Symbols1!$B$7)</f>
        <v>10950</v>
      </c>
      <c r="B367" s="17">
        <f>IF(A367=Symbols1!$B$6,1,0)</f>
        <v>0</v>
      </c>
      <c r="C367" s="17" t="str">
        <f t="shared" si="21"/>
        <v>P.US.</v>
      </c>
      <c r="D367" s="17" t="str">
        <f>C367&amp;Symbols1!$B$2&amp;Symbols1!$B$3&amp;Symbols1!$B$4&amp;A367</f>
        <v>P.US.CLEQ1410950</v>
      </c>
      <c r="E367" s="18">
        <f>RANK(F367,$F$1:$F$400,0)+COUNTIF($F$1:F367,F367)-1</f>
        <v>367</v>
      </c>
      <c r="F367" s="19">
        <f>IF(SUM($B$1:B366)&gt;=2,0,IF(RTD("cqg.rtd",,"ContractData",D367,"DTLastTrade",,"T")="",0,RTD("cqg.rtd",,"ContractData",D367,"DTLastTrade",,"T")))</f>
        <v>0</v>
      </c>
      <c r="I367" s="20">
        <f t="shared" si="19"/>
        <v>367</v>
      </c>
      <c r="J367" s="17" t="str">
        <f t="shared" si="20"/>
        <v>P.US.CLEQ1410950</v>
      </c>
    </row>
    <row r="368" spans="1:10" x14ac:dyDescent="0.3">
      <c r="A368" s="17">
        <f>IF(A367=Symbols1!$B$6,$A$1,Sheet3!A367+Symbols1!$B$7)</f>
        <v>11000</v>
      </c>
      <c r="B368" s="17">
        <f>IF(A368=Symbols1!$B$6,1,0)</f>
        <v>1</v>
      </c>
      <c r="C368" s="17" t="str">
        <f t="shared" si="21"/>
        <v>P.US.</v>
      </c>
      <c r="D368" s="17" t="str">
        <f>C368&amp;Symbols1!$B$2&amp;Symbols1!$B$3&amp;Symbols1!$B$4&amp;A368</f>
        <v>P.US.CLEQ1411000</v>
      </c>
      <c r="E368" s="18">
        <f>RANK(F368,$F$1:$F$400,0)+COUNTIF($F$1:F368,F368)-1</f>
        <v>368</v>
      </c>
      <c r="F368" s="19">
        <f>IF(SUM($B$1:B367)&gt;=2,0,IF(RTD("cqg.rtd",,"ContractData",D368,"DTLastTrade",,"T")="",0,RTD("cqg.rtd",,"ContractData",D368,"DTLastTrade",,"T")))</f>
        <v>0</v>
      </c>
      <c r="I368" s="20">
        <f t="shared" si="19"/>
        <v>368</v>
      </c>
      <c r="J368" s="17" t="str">
        <f t="shared" si="20"/>
        <v>P.US.CLEQ1411000</v>
      </c>
    </row>
    <row r="369" spans="1:10" x14ac:dyDescent="0.3">
      <c r="A369" s="17">
        <f>IF(A368=Symbols1!$B$6,$A$1,Sheet3!A368+Symbols1!$B$7)</f>
        <v>9900</v>
      </c>
      <c r="B369" s="17">
        <f>IF(A369=Symbols1!$B$6,1,0)</f>
        <v>0</v>
      </c>
      <c r="C369" s="17" t="str">
        <f t="shared" si="21"/>
        <v>P.US.</v>
      </c>
      <c r="D369" s="17" t="str">
        <f>C369&amp;Symbols1!$B$2&amp;Symbols1!$B$3&amp;Symbols1!$B$4&amp;A369</f>
        <v>P.US.CLEQ149900</v>
      </c>
      <c r="E369" s="18">
        <f>RANK(F369,$F$1:$F$400,0)+COUNTIF($F$1:F369,F369)-1</f>
        <v>369</v>
      </c>
      <c r="F369" s="19">
        <f>IF(SUM($B$1:B368)&gt;=2,0,IF(RTD("cqg.rtd",,"ContractData",D369,"DTLastTrade",,"T")="",0,RTD("cqg.rtd",,"ContractData",D369,"DTLastTrade",,"T")))</f>
        <v>0</v>
      </c>
      <c r="I369" s="20">
        <f t="shared" si="19"/>
        <v>369</v>
      </c>
      <c r="J369" s="17" t="str">
        <f t="shared" si="20"/>
        <v>P.US.CLEQ149900</v>
      </c>
    </row>
    <row r="370" spans="1:10" x14ac:dyDescent="0.3">
      <c r="A370" s="17">
        <f>IF(A369=Symbols1!$B$6,$A$1,Sheet3!A369+Symbols1!$B$7)</f>
        <v>9950</v>
      </c>
      <c r="B370" s="17">
        <f>IF(A370=Symbols1!$B$6,1,0)</f>
        <v>0</v>
      </c>
      <c r="C370" s="17" t="str">
        <f t="shared" si="21"/>
        <v>P.US.</v>
      </c>
      <c r="D370" s="17" t="str">
        <f>C370&amp;Symbols1!$B$2&amp;Symbols1!$B$3&amp;Symbols1!$B$4&amp;A370</f>
        <v>P.US.CLEQ149950</v>
      </c>
      <c r="E370" s="18">
        <f>RANK(F370,$F$1:$F$400,0)+COUNTIF($F$1:F370,F370)-1</f>
        <v>370</v>
      </c>
      <c r="F370" s="19">
        <f>IF(SUM($B$1:B369)&gt;=2,0,IF(RTD("cqg.rtd",,"ContractData",D370,"DTLastTrade",,"T")="",0,RTD("cqg.rtd",,"ContractData",D370,"DTLastTrade",,"T")))</f>
        <v>0</v>
      </c>
      <c r="I370" s="20">
        <f t="shared" si="19"/>
        <v>370</v>
      </c>
      <c r="J370" s="17" t="str">
        <f t="shared" si="20"/>
        <v>P.US.CLEQ149950</v>
      </c>
    </row>
    <row r="371" spans="1:10" x14ac:dyDescent="0.3">
      <c r="A371" s="17">
        <f>IF(A370=Symbols1!$B$6,$A$1,Sheet3!A370+Symbols1!$B$7)</f>
        <v>10000</v>
      </c>
      <c r="B371" s="17">
        <f>IF(A371=Symbols1!$B$6,1,0)</f>
        <v>0</v>
      </c>
      <c r="C371" s="17" t="str">
        <f t="shared" si="21"/>
        <v>P.US.</v>
      </c>
      <c r="D371" s="17" t="str">
        <f>C371&amp;Symbols1!$B$2&amp;Symbols1!$B$3&amp;Symbols1!$B$4&amp;A371</f>
        <v>P.US.CLEQ1410000</v>
      </c>
      <c r="E371" s="18">
        <f>RANK(F371,$F$1:$F$400,0)+COUNTIF($F$1:F371,F371)-1</f>
        <v>371</v>
      </c>
      <c r="F371" s="19">
        <f>IF(SUM($B$1:B370)&gt;=2,0,IF(RTD("cqg.rtd",,"ContractData",D371,"DTLastTrade",,"T")="",0,RTD("cqg.rtd",,"ContractData",D371,"DTLastTrade",,"T")))</f>
        <v>0</v>
      </c>
      <c r="I371" s="20">
        <f t="shared" si="19"/>
        <v>371</v>
      </c>
      <c r="J371" s="17" t="str">
        <f t="shared" si="20"/>
        <v>P.US.CLEQ1410000</v>
      </c>
    </row>
    <row r="372" spans="1:10" x14ac:dyDescent="0.3">
      <c r="A372" s="17">
        <f>IF(A371=Symbols1!$B$6,$A$1,Sheet3!A371+Symbols1!$B$7)</f>
        <v>10050</v>
      </c>
      <c r="B372" s="17">
        <f>IF(A372=Symbols1!$B$6,1,0)</f>
        <v>0</v>
      </c>
      <c r="C372" s="17" t="str">
        <f t="shared" si="21"/>
        <v>P.US.</v>
      </c>
      <c r="D372" s="17" t="str">
        <f>C372&amp;Symbols1!$B$2&amp;Symbols1!$B$3&amp;Symbols1!$B$4&amp;A372</f>
        <v>P.US.CLEQ1410050</v>
      </c>
      <c r="E372" s="18">
        <f>RANK(F372,$F$1:$F$400,0)+COUNTIF($F$1:F372,F372)-1</f>
        <v>372</v>
      </c>
      <c r="F372" s="19">
        <f>IF(SUM($B$1:B371)&gt;=2,0,IF(RTD("cqg.rtd",,"ContractData",D372,"DTLastTrade",,"T")="",0,RTD("cqg.rtd",,"ContractData",D372,"DTLastTrade",,"T")))</f>
        <v>0</v>
      </c>
      <c r="I372" s="20">
        <f t="shared" si="19"/>
        <v>372</v>
      </c>
      <c r="J372" s="17" t="str">
        <f t="shared" si="20"/>
        <v>P.US.CLEQ1410050</v>
      </c>
    </row>
    <row r="373" spans="1:10" x14ac:dyDescent="0.3">
      <c r="A373" s="17">
        <f>IF(A372=Symbols1!$B$6,$A$1,Sheet3!A372+Symbols1!$B$7)</f>
        <v>10100</v>
      </c>
      <c r="B373" s="17">
        <f>IF(A373=Symbols1!$B$6,1,0)</f>
        <v>0</v>
      </c>
      <c r="C373" s="17" t="str">
        <f t="shared" si="21"/>
        <v>P.US.</v>
      </c>
      <c r="D373" s="17" t="str">
        <f>C373&amp;Symbols1!$B$2&amp;Symbols1!$B$3&amp;Symbols1!$B$4&amp;A373</f>
        <v>P.US.CLEQ1410100</v>
      </c>
      <c r="E373" s="18">
        <f>RANK(F373,$F$1:$F$400,0)+COUNTIF($F$1:F373,F373)-1</f>
        <v>373</v>
      </c>
      <c r="F373" s="19">
        <f>IF(SUM($B$1:B372)&gt;=2,0,IF(RTD("cqg.rtd",,"ContractData",D373,"DTLastTrade",,"T")="",0,RTD("cqg.rtd",,"ContractData",D373,"DTLastTrade",,"T")))</f>
        <v>0</v>
      </c>
      <c r="I373" s="20">
        <f t="shared" si="19"/>
        <v>373</v>
      </c>
      <c r="J373" s="17" t="str">
        <f t="shared" si="20"/>
        <v>P.US.CLEQ1410100</v>
      </c>
    </row>
    <row r="374" spans="1:10" x14ac:dyDescent="0.3">
      <c r="A374" s="17">
        <f>IF(A373=Symbols1!$B$6,$A$1,Sheet3!A373+Symbols1!$B$7)</f>
        <v>10150</v>
      </c>
      <c r="B374" s="17">
        <f>IF(A374=Symbols1!$B$6,1,0)</f>
        <v>0</v>
      </c>
      <c r="C374" s="17" t="str">
        <f t="shared" si="21"/>
        <v>P.US.</v>
      </c>
      <c r="D374" s="17" t="str">
        <f>C374&amp;Symbols1!$B$2&amp;Symbols1!$B$3&amp;Symbols1!$B$4&amp;A374</f>
        <v>P.US.CLEQ1410150</v>
      </c>
      <c r="E374" s="18">
        <f>RANK(F374,$F$1:$F$400,0)+COUNTIF($F$1:F374,F374)-1</f>
        <v>374</v>
      </c>
      <c r="F374" s="19">
        <f>IF(SUM($B$1:B373)&gt;=2,0,IF(RTD("cqg.rtd",,"ContractData",D374,"DTLastTrade",,"T")="",0,RTD("cqg.rtd",,"ContractData",D374,"DTLastTrade",,"T")))</f>
        <v>0</v>
      </c>
      <c r="I374" s="20">
        <f t="shared" si="19"/>
        <v>374</v>
      </c>
      <c r="J374" s="17" t="str">
        <f t="shared" si="20"/>
        <v>P.US.CLEQ1410150</v>
      </c>
    </row>
    <row r="375" spans="1:10" x14ac:dyDescent="0.3">
      <c r="A375" s="17">
        <f>IF(A374=Symbols1!$B$6,$A$1,Sheet3!A374+Symbols1!$B$7)</f>
        <v>10200</v>
      </c>
      <c r="B375" s="17">
        <f>IF(A375=Symbols1!$B$6,1,0)</f>
        <v>0</v>
      </c>
      <c r="C375" s="17" t="str">
        <f t="shared" si="21"/>
        <v>P.US.</v>
      </c>
      <c r="D375" s="17" t="str">
        <f>C375&amp;Symbols1!$B$2&amp;Symbols1!$B$3&amp;Symbols1!$B$4&amp;A375</f>
        <v>P.US.CLEQ1410200</v>
      </c>
      <c r="E375" s="18">
        <f>RANK(F375,$F$1:$F$400,0)+COUNTIF($F$1:F375,F375)-1</f>
        <v>375</v>
      </c>
      <c r="F375" s="19">
        <f>IF(SUM($B$1:B374)&gt;=2,0,IF(RTD("cqg.rtd",,"ContractData",D375,"DTLastTrade",,"T")="",0,RTD("cqg.rtd",,"ContractData",D375,"DTLastTrade",,"T")))</f>
        <v>0</v>
      </c>
      <c r="I375" s="20">
        <f t="shared" si="19"/>
        <v>375</v>
      </c>
      <c r="J375" s="17" t="str">
        <f t="shared" si="20"/>
        <v>P.US.CLEQ1410200</v>
      </c>
    </row>
    <row r="376" spans="1:10" x14ac:dyDescent="0.3">
      <c r="A376" s="17">
        <f>IF(A375=Symbols1!$B$6,$A$1,Sheet3!A375+Symbols1!$B$7)</f>
        <v>10250</v>
      </c>
      <c r="B376" s="17">
        <f>IF(A376=Symbols1!$B$6,1,0)</f>
        <v>0</v>
      </c>
      <c r="C376" s="17" t="str">
        <f t="shared" si="21"/>
        <v>P.US.</v>
      </c>
      <c r="D376" s="17" t="str">
        <f>C376&amp;Symbols1!$B$2&amp;Symbols1!$B$3&amp;Symbols1!$B$4&amp;A376</f>
        <v>P.US.CLEQ1410250</v>
      </c>
      <c r="E376" s="18">
        <f>RANK(F376,$F$1:$F$400,0)+COUNTIF($F$1:F376,F376)-1</f>
        <v>376</v>
      </c>
      <c r="F376" s="19">
        <f>IF(SUM($B$1:B375)&gt;=2,0,IF(RTD("cqg.rtd",,"ContractData",D376,"DTLastTrade",,"T")="",0,RTD("cqg.rtd",,"ContractData",D376,"DTLastTrade",,"T")))</f>
        <v>0</v>
      </c>
      <c r="I376" s="20">
        <f t="shared" si="19"/>
        <v>376</v>
      </c>
      <c r="J376" s="17" t="str">
        <f t="shared" si="20"/>
        <v>P.US.CLEQ1410250</v>
      </c>
    </row>
    <row r="377" spans="1:10" x14ac:dyDescent="0.3">
      <c r="A377" s="17">
        <f>IF(A376=Symbols1!$B$6,$A$1,Sheet3!A376+Symbols1!$B$7)</f>
        <v>10300</v>
      </c>
      <c r="B377" s="17">
        <f>IF(A377=Symbols1!$B$6,1,0)</f>
        <v>0</v>
      </c>
      <c r="C377" s="17" t="str">
        <f t="shared" si="21"/>
        <v>P.US.</v>
      </c>
      <c r="D377" s="17" t="str">
        <f>C377&amp;Symbols1!$B$2&amp;Symbols1!$B$3&amp;Symbols1!$B$4&amp;A377</f>
        <v>P.US.CLEQ1410300</v>
      </c>
      <c r="E377" s="18">
        <f>RANK(F377,$F$1:$F$400,0)+COUNTIF($F$1:F377,F377)-1</f>
        <v>377</v>
      </c>
      <c r="F377" s="19">
        <f>IF(SUM($B$1:B376)&gt;=2,0,IF(RTD("cqg.rtd",,"ContractData",D377,"DTLastTrade",,"T")="",0,RTD("cqg.rtd",,"ContractData",D377,"DTLastTrade",,"T")))</f>
        <v>0</v>
      </c>
      <c r="I377" s="20">
        <f t="shared" si="19"/>
        <v>377</v>
      </c>
      <c r="J377" s="17" t="str">
        <f t="shared" si="20"/>
        <v>P.US.CLEQ1410300</v>
      </c>
    </row>
    <row r="378" spans="1:10" x14ac:dyDescent="0.3">
      <c r="A378" s="17">
        <f>IF(A377=Symbols1!$B$6,$A$1,Sheet3!A377+Symbols1!$B$7)</f>
        <v>10350</v>
      </c>
      <c r="B378" s="17">
        <f>IF(A378=Symbols1!$B$6,1,0)</f>
        <v>0</v>
      </c>
      <c r="C378" s="17" t="str">
        <f t="shared" si="21"/>
        <v>P.US.</v>
      </c>
      <c r="D378" s="17" t="str">
        <f>C378&amp;Symbols1!$B$2&amp;Symbols1!$B$3&amp;Symbols1!$B$4&amp;A378</f>
        <v>P.US.CLEQ1410350</v>
      </c>
      <c r="E378" s="18">
        <f>RANK(F378,$F$1:$F$400,0)+COUNTIF($F$1:F378,F378)-1</f>
        <v>378</v>
      </c>
      <c r="F378" s="19">
        <f>IF(SUM($B$1:B377)&gt;=2,0,IF(RTD("cqg.rtd",,"ContractData",D378,"DTLastTrade",,"T")="",0,RTD("cqg.rtd",,"ContractData",D378,"DTLastTrade",,"T")))</f>
        <v>0</v>
      </c>
      <c r="I378" s="20">
        <f t="shared" si="19"/>
        <v>378</v>
      </c>
      <c r="J378" s="17" t="str">
        <f t="shared" si="20"/>
        <v>P.US.CLEQ1410350</v>
      </c>
    </row>
    <row r="379" spans="1:10" x14ac:dyDescent="0.3">
      <c r="A379" s="17">
        <f>IF(A378=Symbols1!$B$6,$A$1,Sheet3!A378+Symbols1!$B$7)</f>
        <v>10400</v>
      </c>
      <c r="B379" s="17">
        <f>IF(A379=Symbols1!$B$6,1,0)</f>
        <v>0</v>
      </c>
      <c r="C379" s="17" t="str">
        <f t="shared" si="21"/>
        <v>P.US.</v>
      </c>
      <c r="D379" s="17" t="str">
        <f>C379&amp;Symbols1!$B$2&amp;Symbols1!$B$3&amp;Symbols1!$B$4&amp;A379</f>
        <v>P.US.CLEQ1410400</v>
      </c>
      <c r="E379" s="18">
        <f>RANK(F379,$F$1:$F$400,0)+COUNTIF($F$1:F379,F379)-1</f>
        <v>379</v>
      </c>
      <c r="F379" s="19">
        <f>IF(SUM($B$1:B378)&gt;=2,0,IF(RTD("cqg.rtd",,"ContractData",D379,"DTLastTrade",,"T")="",0,RTD("cqg.rtd",,"ContractData",D379,"DTLastTrade",,"T")))</f>
        <v>0</v>
      </c>
      <c r="I379" s="20">
        <f t="shared" si="19"/>
        <v>379</v>
      </c>
      <c r="J379" s="17" t="str">
        <f t="shared" si="20"/>
        <v>P.US.CLEQ1410400</v>
      </c>
    </row>
    <row r="380" spans="1:10" x14ac:dyDescent="0.3">
      <c r="A380" s="17">
        <f>IF(A379=Symbols1!$B$6,$A$1,Sheet3!A379+Symbols1!$B$7)</f>
        <v>10450</v>
      </c>
      <c r="B380" s="17">
        <f>IF(A380=Symbols1!$B$6,1,0)</f>
        <v>0</v>
      </c>
      <c r="C380" s="17" t="str">
        <f t="shared" si="21"/>
        <v>P.US.</v>
      </c>
      <c r="D380" s="17" t="str">
        <f>C380&amp;Symbols1!$B$2&amp;Symbols1!$B$3&amp;Symbols1!$B$4&amp;A380</f>
        <v>P.US.CLEQ1410450</v>
      </c>
      <c r="E380" s="18">
        <f>RANK(F380,$F$1:$F$400,0)+COUNTIF($F$1:F380,F380)-1</f>
        <v>380</v>
      </c>
      <c r="F380" s="19">
        <f>IF(SUM($B$1:B379)&gt;=2,0,IF(RTD("cqg.rtd",,"ContractData",D380,"DTLastTrade",,"T")="",0,RTD("cqg.rtd",,"ContractData",D380,"DTLastTrade",,"T")))</f>
        <v>0</v>
      </c>
      <c r="I380" s="20">
        <f t="shared" si="19"/>
        <v>380</v>
      </c>
      <c r="J380" s="17" t="str">
        <f t="shared" si="20"/>
        <v>P.US.CLEQ1410450</v>
      </c>
    </row>
    <row r="381" spans="1:10" x14ac:dyDescent="0.3">
      <c r="A381" s="17">
        <f>IF(A380=Symbols1!$B$6,$A$1,Sheet3!A380+Symbols1!$B$7)</f>
        <v>10500</v>
      </c>
      <c r="B381" s="17">
        <f>IF(A381=Symbols1!$B$6,1,0)</f>
        <v>0</v>
      </c>
      <c r="C381" s="17" t="str">
        <f t="shared" si="21"/>
        <v>P.US.</v>
      </c>
      <c r="D381" s="17" t="str">
        <f>C381&amp;Symbols1!$B$2&amp;Symbols1!$B$3&amp;Symbols1!$B$4&amp;A381</f>
        <v>P.US.CLEQ1410500</v>
      </c>
      <c r="E381" s="18">
        <f>RANK(F381,$F$1:$F$400,0)+COUNTIF($F$1:F381,F381)-1</f>
        <v>381</v>
      </c>
      <c r="F381" s="19">
        <f>IF(SUM($B$1:B380)&gt;=2,0,IF(RTD("cqg.rtd",,"ContractData",D381,"DTLastTrade",,"T")="",0,RTD("cqg.rtd",,"ContractData",D381,"DTLastTrade",,"T")))</f>
        <v>0</v>
      </c>
      <c r="I381" s="20">
        <f t="shared" si="19"/>
        <v>381</v>
      </c>
      <c r="J381" s="17" t="str">
        <f t="shared" si="20"/>
        <v>P.US.CLEQ1410500</v>
      </c>
    </row>
    <row r="382" spans="1:10" x14ac:dyDescent="0.3">
      <c r="A382" s="17">
        <f>IF(A381=Symbols1!$B$6,$A$1,Sheet3!A381+Symbols1!$B$7)</f>
        <v>10550</v>
      </c>
      <c r="B382" s="17">
        <f>IF(A382=Symbols1!$B$6,1,0)</f>
        <v>0</v>
      </c>
      <c r="C382" s="17" t="str">
        <f t="shared" si="21"/>
        <v>P.US.</v>
      </c>
      <c r="D382" s="17" t="str">
        <f>C382&amp;Symbols1!$B$2&amp;Symbols1!$B$3&amp;Symbols1!$B$4&amp;A382</f>
        <v>P.US.CLEQ1410550</v>
      </c>
      <c r="E382" s="18">
        <f>RANK(F382,$F$1:$F$400,0)+COUNTIF($F$1:F382,F382)-1</f>
        <v>382</v>
      </c>
      <c r="F382" s="19">
        <f>IF(SUM($B$1:B381)&gt;=2,0,IF(RTD("cqg.rtd",,"ContractData",D382,"DTLastTrade",,"T")="",0,RTD("cqg.rtd",,"ContractData",D382,"DTLastTrade",,"T")))</f>
        <v>0</v>
      </c>
      <c r="I382" s="20">
        <f t="shared" si="19"/>
        <v>382</v>
      </c>
      <c r="J382" s="17" t="str">
        <f t="shared" si="20"/>
        <v>P.US.CLEQ1410550</v>
      </c>
    </row>
    <row r="383" spans="1:10" x14ac:dyDescent="0.3">
      <c r="A383" s="17">
        <f>IF(A382=Symbols1!$B$6,$A$1,Sheet3!A382+Symbols1!$B$7)</f>
        <v>10600</v>
      </c>
      <c r="B383" s="17">
        <f>IF(A383=Symbols1!$B$6,1,0)</f>
        <v>0</v>
      </c>
      <c r="C383" s="17" t="str">
        <f t="shared" si="21"/>
        <v>P.US.</v>
      </c>
      <c r="D383" s="17" t="str">
        <f>C383&amp;Symbols1!$B$2&amp;Symbols1!$B$3&amp;Symbols1!$B$4&amp;A383</f>
        <v>P.US.CLEQ1410600</v>
      </c>
      <c r="E383" s="18">
        <f>RANK(F383,$F$1:$F$400,0)+COUNTIF($F$1:F383,F383)-1</f>
        <v>383</v>
      </c>
      <c r="F383" s="19">
        <f>IF(SUM($B$1:B382)&gt;=2,0,IF(RTD("cqg.rtd",,"ContractData",D383,"DTLastTrade",,"T")="",0,RTD("cqg.rtd",,"ContractData",D383,"DTLastTrade",,"T")))</f>
        <v>0</v>
      </c>
      <c r="I383" s="20">
        <f t="shared" si="19"/>
        <v>383</v>
      </c>
      <c r="J383" s="17" t="str">
        <f t="shared" si="20"/>
        <v>P.US.CLEQ1410600</v>
      </c>
    </row>
    <row r="384" spans="1:10" x14ac:dyDescent="0.3">
      <c r="A384" s="17">
        <f>IF(A383=Symbols1!$B$6,$A$1,Sheet3!A383+Symbols1!$B$7)</f>
        <v>10650</v>
      </c>
      <c r="B384" s="17">
        <f>IF(A384=Symbols1!$B$6,1,0)</f>
        <v>0</v>
      </c>
      <c r="C384" s="17" t="str">
        <f t="shared" si="21"/>
        <v>P.US.</v>
      </c>
      <c r="D384" s="17" t="str">
        <f>C384&amp;Symbols1!$B$2&amp;Symbols1!$B$3&amp;Symbols1!$B$4&amp;A384</f>
        <v>P.US.CLEQ1410650</v>
      </c>
      <c r="E384" s="18">
        <f>RANK(F384,$F$1:$F$400,0)+COUNTIF($F$1:F384,F384)-1</f>
        <v>384</v>
      </c>
      <c r="F384" s="19">
        <f>IF(SUM($B$1:B383)&gt;=2,0,IF(RTD("cqg.rtd",,"ContractData",D384,"DTLastTrade",,"T")="",0,RTD("cqg.rtd",,"ContractData",D384,"DTLastTrade",,"T")))</f>
        <v>0</v>
      </c>
      <c r="I384" s="20">
        <f t="shared" si="19"/>
        <v>384</v>
      </c>
      <c r="J384" s="17" t="str">
        <f t="shared" si="20"/>
        <v>P.US.CLEQ1410650</v>
      </c>
    </row>
    <row r="385" spans="1:10" x14ac:dyDescent="0.3">
      <c r="A385" s="17">
        <f>IF(A384=Symbols1!$B$6,$A$1,Sheet3!A384+Symbols1!$B$7)</f>
        <v>10700</v>
      </c>
      <c r="B385" s="17">
        <f>IF(A385=Symbols1!$B$6,1,0)</f>
        <v>0</v>
      </c>
      <c r="C385" s="17" t="str">
        <f t="shared" si="21"/>
        <v>P.US.</v>
      </c>
      <c r="D385" s="17" t="str">
        <f>C385&amp;Symbols1!$B$2&amp;Symbols1!$B$3&amp;Symbols1!$B$4&amp;A385</f>
        <v>P.US.CLEQ1410700</v>
      </c>
      <c r="E385" s="18">
        <f>RANK(F385,$F$1:$F$400,0)+COUNTIF($F$1:F385,F385)-1</f>
        <v>385</v>
      </c>
      <c r="F385" s="19">
        <f>IF(SUM($B$1:B384)&gt;=2,0,IF(RTD("cqg.rtd",,"ContractData",D385,"DTLastTrade",,"T")="",0,RTD("cqg.rtd",,"ContractData",D385,"DTLastTrade",,"T")))</f>
        <v>0</v>
      </c>
      <c r="I385" s="20">
        <f t="shared" si="19"/>
        <v>385</v>
      </c>
      <c r="J385" s="17" t="str">
        <f t="shared" si="20"/>
        <v>P.US.CLEQ1410700</v>
      </c>
    </row>
    <row r="386" spans="1:10" x14ac:dyDescent="0.3">
      <c r="A386" s="17">
        <f>IF(A385=Symbols1!$B$6,$A$1,Sheet3!A385+Symbols1!$B$7)</f>
        <v>10750</v>
      </c>
      <c r="B386" s="17">
        <f>IF(A386=Symbols1!$B$6,1,0)</f>
        <v>0</v>
      </c>
      <c r="C386" s="17" t="str">
        <f t="shared" si="21"/>
        <v>P.US.</v>
      </c>
      <c r="D386" s="17" t="str">
        <f>C386&amp;Symbols1!$B$2&amp;Symbols1!$B$3&amp;Symbols1!$B$4&amp;A386</f>
        <v>P.US.CLEQ1410750</v>
      </c>
      <c r="E386" s="18">
        <f>RANK(F386,$F$1:$F$400,0)+COUNTIF($F$1:F386,F386)-1</f>
        <v>386</v>
      </c>
      <c r="F386" s="19">
        <f>IF(SUM($B$1:B385)&gt;=2,0,IF(RTD("cqg.rtd",,"ContractData",D386,"DTLastTrade",,"T")="",0,RTD("cqg.rtd",,"ContractData",D386,"DTLastTrade",,"T")))</f>
        <v>0</v>
      </c>
      <c r="I386" s="20">
        <f t="shared" ref="I386:I400" si="22">E386</f>
        <v>386</v>
      </c>
      <c r="J386" s="17" t="str">
        <f t="shared" ref="J386:J400" si="23">D386</f>
        <v>P.US.CLEQ1410750</v>
      </c>
    </row>
    <row r="387" spans="1:10" x14ac:dyDescent="0.3">
      <c r="A387" s="17">
        <f>IF(A386=Symbols1!$B$6,$A$1,Sheet3!A386+Symbols1!$B$7)</f>
        <v>10800</v>
      </c>
      <c r="B387" s="17">
        <f>IF(A387=Symbols1!$B$6,1,0)</f>
        <v>0</v>
      </c>
      <c r="C387" s="17" t="str">
        <f t="shared" ref="C387:C400" si="24">IF(A387=$A$1,"P.US.",IF(C386="P.US.","P.US.","C.US."))</f>
        <v>P.US.</v>
      </c>
      <c r="D387" s="17" t="str">
        <f>C387&amp;Symbols1!$B$2&amp;Symbols1!$B$3&amp;Symbols1!$B$4&amp;A387</f>
        <v>P.US.CLEQ1410800</v>
      </c>
      <c r="E387" s="18">
        <f>RANK(F387,$F$1:$F$400,0)+COUNTIF($F$1:F387,F387)-1</f>
        <v>387</v>
      </c>
      <c r="F387" s="19">
        <f>IF(SUM($B$1:B386)&gt;=2,0,IF(RTD("cqg.rtd",,"ContractData",D387,"DTLastTrade",,"T")="",0,RTD("cqg.rtd",,"ContractData",D387,"DTLastTrade",,"T")))</f>
        <v>0</v>
      </c>
      <c r="I387" s="20">
        <f t="shared" si="22"/>
        <v>387</v>
      </c>
      <c r="J387" s="17" t="str">
        <f t="shared" si="23"/>
        <v>P.US.CLEQ1410800</v>
      </c>
    </row>
    <row r="388" spans="1:10" x14ac:dyDescent="0.3">
      <c r="A388" s="17">
        <f>IF(A387=Symbols1!$B$6,$A$1,Sheet3!A387+Symbols1!$B$7)</f>
        <v>10850</v>
      </c>
      <c r="B388" s="17">
        <f>IF(A388=Symbols1!$B$6,1,0)</f>
        <v>0</v>
      </c>
      <c r="C388" s="17" t="str">
        <f t="shared" si="24"/>
        <v>P.US.</v>
      </c>
      <c r="D388" s="17" t="str">
        <f>C388&amp;Symbols1!$B$2&amp;Symbols1!$B$3&amp;Symbols1!$B$4&amp;A388</f>
        <v>P.US.CLEQ1410850</v>
      </c>
      <c r="E388" s="18">
        <f>RANK(F388,$F$1:$F$400,0)+COUNTIF($F$1:F388,F388)-1</f>
        <v>388</v>
      </c>
      <c r="F388" s="19">
        <f>IF(SUM($B$1:B387)&gt;=2,0,IF(RTD("cqg.rtd",,"ContractData",D388,"DTLastTrade",,"T")="",0,RTD("cqg.rtd",,"ContractData",D388,"DTLastTrade",,"T")))</f>
        <v>0</v>
      </c>
      <c r="I388" s="20">
        <f t="shared" si="22"/>
        <v>388</v>
      </c>
      <c r="J388" s="17" t="str">
        <f t="shared" si="23"/>
        <v>P.US.CLEQ1410850</v>
      </c>
    </row>
    <row r="389" spans="1:10" x14ac:dyDescent="0.3">
      <c r="A389" s="17">
        <f>IF(A388=Symbols1!$B$6,$A$1,Sheet3!A388+Symbols1!$B$7)</f>
        <v>10900</v>
      </c>
      <c r="B389" s="17">
        <f>IF(A389=Symbols1!$B$6,1,0)</f>
        <v>0</v>
      </c>
      <c r="C389" s="17" t="str">
        <f t="shared" si="24"/>
        <v>P.US.</v>
      </c>
      <c r="D389" s="17" t="str">
        <f>C389&amp;Symbols1!$B$2&amp;Symbols1!$B$3&amp;Symbols1!$B$4&amp;A389</f>
        <v>P.US.CLEQ1410900</v>
      </c>
      <c r="E389" s="18">
        <f>RANK(F389,$F$1:$F$400,0)+COUNTIF($F$1:F389,F389)-1</f>
        <v>389</v>
      </c>
      <c r="F389" s="19">
        <f>IF(SUM($B$1:B388)&gt;=2,0,IF(RTD("cqg.rtd",,"ContractData",D389,"DTLastTrade",,"T")="",0,RTD("cqg.rtd",,"ContractData",D389,"DTLastTrade",,"T")))</f>
        <v>0</v>
      </c>
      <c r="I389" s="20">
        <f t="shared" si="22"/>
        <v>389</v>
      </c>
      <c r="J389" s="17" t="str">
        <f t="shared" si="23"/>
        <v>P.US.CLEQ1410900</v>
      </c>
    </row>
    <row r="390" spans="1:10" x14ac:dyDescent="0.3">
      <c r="A390" s="17">
        <f>IF(A389=Symbols1!$B$6,$A$1,Sheet3!A389+Symbols1!$B$7)</f>
        <v>10950</v>
      </c>
      <c r="B390" s="17">
        <f>IF(A390=Symbols1!$B$6,1,0)</f>
        <v>0</v>
      </c>
      <c r="C390" s="17" t="str">
        <f t="shared" si="24"/>
        <v>P.US.</v>
      </c>
      <c r="D390" s="17" t="str">
        <f>C390&amp;Symbols1!$B$2&amp;Symbols1!$B$3&amp;Symbols1!$B$4&amp;A390</f>
        <v>P.US.CLEQ1410950</v>
      </c>
      <c r="E390" s="18">
        <f>RANK(F390,$F$1:$F$400,0)+COUNTIF($F$1:F390,F390)-1</f>
        <v>390</v>
      </c>
      <c r="F390" s="19">
        <f>IF(SUM($B$1:B389)&gt;=2,0,IF(RTD("cqg.rtd",,"ContractData",D390,"DTLastTrade",,"T")="",0,RTD("cqg.rtd",,"ContractData",D390,"DTLastTrade",,"T")))</f>
        <v>0</v>
      </c>
      <c r="I390" s="20">
        <f t="shared" si="22"/>
        <v>390</v>
      </c>
      <c r="J390" s="17" t="str">
        <f t="shared" si="23"/>
        <v>P.US.CLEQ1410950</v>
      </c>
    </row>
    <row r="391" spans="1:10" x14ac:dyDescent="0.3">
      <c r="A391" s="17">
        <f>IF(A390=Symbols1!$B$6,$A$1,Sheet3!A390+Symbols1!$B$7)</f>
        <v>11000</v>
      </c>
      <c r="B391" s="17">
        <f>IF(A391=Symbols1!$B$6,1,0)</f>
        <v>1</v>
      </c>
      <c r="C391" s="17" t="str">
        <f t="shared" si="24"/>
        <v>P.US.</v>
      </c>
      <c r="D391" s="17" t="str">
        <f>C391&amp;Symbols1!$B$2&amp;Symbols1!$B$3&amp;Symbols1!$B$4&amp;A391</f>
        <v>P.US.CLEQ1411000</v>
      </c>
      <c r="E391" s="18">
        <f>RANK(F391,$F$1:$F$400,0)+COUNTIF($F$1:F391,F391)-1</f>
        <v>391</v>
      </c>
      <c r="F391" s="19">
        <f>IF(SUM($B$1:B390)&gt;=2,0,IF(RTD("cqg.rtd",,"ContractData",D391,"DTLastTrade",,"T")="",0,RTD("cqg.rtd",,"ContractData",D391,"DTLastTrade",,"T")))</f>
        <v>0</v>
      </c>
      <c r="I391" s="20">
        <f t="shared" si="22"/>
        <v>391</v>
      </c>
      <c r="J391" s="17" t="str">
        <f t="shared" si="23"/>
        <v>P.US.CLEQ1411000</v>
      </c>
    </row>
    <row r="392" spans="1:10" x14ac:dyDescent="0.3">
      <c r="A392" s="17">
        <f>IF(A391=Symbols1!$B$6,$A$1,Sheet3!A391+Symbols1!$B$7)</f>
        <v>9900</v>
      </c>
      <c r="B392" s="17">
        <f>IF(A392=Symbols1!$B$6,1,0)</f>
        <v>0</v>
      </c>
      <c r="C392" s="17" t="str">
        <f t="shared" si="24"/>
        <v>P.US.</v>
      </c>
      <c r="D392" s="17" t="str">
        <f>C392&amp;Symbols1!$B$2&amp;Symbols1!$B$3&amp;Symbols1!$B$4&amp;A392</f>
        <v>P.US.CLEQ149900</v>
      </c>
      <c r="E392" s="18">
        <f>RANK(F392,$F$1:$F$400,0)+COUNTIF($F$1:F392,F392)-1</f>
        <v>392</v>
      </c>
      <c r="F392" s="19">
        <f>IF(SUM($B$1:B391)&gt;=2,0,IF(RTD("cqg.rtd",,"ContractData",D392,"DTLastTrade",,"T")="",0,RTD("cqg.rtd",,"ContractData",D392,"DTLastTrade",,"T")))</f>
        <v>0</v>
      </c>
      <c r="I392" s="20">
        <f t="shared" si="22"/>
        <v>392</v>
      </c>
      <c r="J392" s="17" t="str">
        <f t="shared" si="23"/>
        <v>P.US.CLEQ149900</v>
      </c>
    </row>
    <row r="393" spans="1:10" x14ac:dyDescent="0.3">
      <c r="A393" s="17">
        <f>IF(A392=Symbols1!$B$6,$A$1,Sheet3!A392+Symbols1!$B$7)</f>
        <v>9950</v>
      </c>
      <c r="B393" s="17">
        <f>IF(A393=Symbols1!$B$6,1,0)</f>
        <v>0</v>
      </c>
      <c r="C393" s="17" t="str">
        <f t="shared" si="24"/>
        <v>P.US.</v>
      </c>
      <c r="D393" s="17" t="str">
        <f>C393&amp;Symbols1!$B$2&amp;Symbols1!$B$3&amp;Symbols1!$B$4&amp;A393</f>
        <v>P.US.CLEQ149950</v>
      </c>
      <c r="E393" s="18">
        <f>RANK(F393,$F$1:$F$400,0)+COUNTIF($F$1:F393,F393)-1</f>
        <v>393</v>
      </c>
      <c r="F393" s="19">
        <f>IF(SUM($B$1:B392)&gt;=2,0,IF(RTD("cqg.rtd",,"ContractData",D393,"DTLastTrade",,"T")="",0,RTD("cqg.rtd",,"ContractData",D393,"DTLastTrade",,"T")))</f>
        <v>0</v>
      </c>
      <c r="I393" s="20">
        <f t="shared" si="22"/>
        <v>393</v>
      </c>
      <c r="J393" s="17" t="str">
        <f t="shared" si="23"/>
        <v>P.US.CLEQ149950</v>
      </c>
    </row>
    <row r="394" spans="1:10" x14ac:dyDescent="0.3">
      <c r="A394" s="17">
        <f>IF(A393=Symbols1!$B$6,$A$1,Sheet3!A393+Symbols1!$B$7)</f>
        <v>10000</v>
      </c>
      <c r="B394" s="17">
        <f>IF(A394=Symbols1!$B$6,1,0)</f>
        <v>0</v>
      </c>
      <c r="C394" s="17" t="str">
        <f t="shared" si="24"/>
        <v>P.US.</v>
      </c>
      <c r="D394" s="17" t="str">
        <f>C394&amp;Symbols1!$B$2&amp;Symbols1!$B$3&amp;Symbols1!$B$4&amp;A394</f>
        <v>P.US.CLEQ1410000</v>
      </c>
      <c r="E394" s="18">
        <f>RANK(F394,$F$1:$F$400,0)+COUNTIF($F$1:F394,F394)-1</f>
        <v>394</v>
      </c>
      <c r="F394" s="19">
        <f>IF(SUM($B$1:B393)&gt;=2,0,IF(RTD("cqg.rtd",,"ContractData",D394,"DTLastTrade",,"T")="",0,RTD("cqg.rtd",,"ContractData",D394,"DTLastTrade",,"T")))</f>
        <v>0</v>
      </c>
      <c r="I394" s="20">
        <f t="shared" si="22"/>
        <v>394</v>
      </c>
      <c r="J394" s="17" t="str">
        <f t="shared" si="23"/>
        <v>P.US.CLEQ1410000</v>
      </c>
    </row>
    <row r="395" spans="1:10" x14ac:dyDescent="0.3">
      <c r="A395" s="17">
        <f>IF(A394=Symbols1!$B$6,$A$1,Sheet3!A394+Symbols1!$B$7)</f>
        <v>10050</v>
      </c>
      <c r="B395" s="17">
        <f>IF(A395=Symbols1!$B$6,1,0)</f>
        <v>0</v>
      </c>
      <c r="C395" s="17" t="str">
        <f t="shared" si="24"/>
        <v>P.US.</v>
      </c>
      <c r="D395" s="17" t="str">
        <f>C395&amp;Symbols1!$B$2&amp;Symbols1!$B$3&amp;Symbols1!$B$4&amp;A395</f>
        <v>P.US.CLEQ1410050</v>
      </c>
      <c r="E395" s="18">
        <f>RANK(F395,$F$1:$F$400,0)+COUNTIF($F$1:F395,F395)-1</f>
        <v>395</v>
      </c>
      <c r="F395" s="19">
        <f>IF(SUM($B$1:B394)&gt;=2,0,IF(RTD("cqg.rtd",,"ContractData",D395,"DTLastTrade",,"T")="",0,RTD("cqg.rtd",,"ContractData",D395,"DTLastTrade",,"T")))</f>
        <v>0</v>
      </c>
      <c r="I395" s="20">
        <f t="shared" si="22"/>
        <v>395</v>
      </c>
      <c r="J395" s="17" t="str">
        <f t="shared" si="23"/>
        <v>P.US.CLEQ1410050</v>
      </c>
    </row>
    <row r="396" spans="1:10" x14ac:dyDescent="0.3">
      <c r="A396" s="17">
        <f>IF(A395=Symbols1!$B$6,$A$1,Sheet3!A395+Symbols1!$B$7)</f>
        <v>10100</v>
      </c>
      <c r="B396" s="17">
        <f>IF(A396=Symbols1!$B$6,1,0)</f>
        <v>0</v>
      </c>
      <c r="C396" s="17" t="str">
        <f t="shared" si="24"/>
        <v>P.US.</v>
      </c>
      <c r="D396" s="17" t="str">
        <f>C396&amp;Symbols1!$B$2&amp;Symbols1!$B$3&amp;Symbols1!$B$4&amp;A396</f>
        <v>P.US.CLEQ1410100</v>
      </c>
      <c r="E396" s="18">
        <f>RANK(F396,$F$1:$F$400,0)+COUNTIF($F$1:F396,F396)-1</f>
        <v>396</v>
      </c>
      <c r="F396" s="19">
        <f>IF(SUM($B$1:B395)&gt;=2,0,IF(RTD("cqg.rtd",,"ContractData",D396,"DTLastTrade",,"T")="",0,RTD("cqg.rtd",,"ContractData",D396,"DTLastTrade",,"T")))</f>
        <v>0</v>
      </c>
      <c r="I396" s="20">
        <f t="shared" si="22"/>
        <v>396</v>
      </c>
      <c r="J396" s="17" t="str">
        <f t="shared" si="23"/>
        <v>P.US.CLEQ1410100</v>
      </c>
    </row>
    <row r="397" spans="1:10" x14ac:dyDescent="0.3">
      <c r="A397" s="17">
        <f>IF(A396=Symbols1!$B$6,$A$1,Sheet3!A396+Symbols1!$B$7)</f>
        <v>10150</v>
      </c>
      <c r="B397" s="17">
        <f>IF(A397=Symbols1!$B$6,1,0)</f>
        <v>0</v>
      </c>
      <c r="C397" s="17" t="str">
        <f t="shared" si="24"/>
        <v>P.US.</v>
      </c>
      <c r="D397" s="17" t="str">
        <f>C397&amp;Symbols1!$B$2&amp;Symbols1!$B$3&amp;Symbols1!$B$4&amp;A397</f>
        <v>P.US.CLEQ1410150</v>
      </c>
      <c r="E397" s="18">
        <f>RANK(F397,$F$1:$F$400,0)+COUNTIF($F$1:F397,F397)-1</f>
        <v>397</v>
      </c>
      <c r="F397" s="19">
        <f>IF(SUM($B$1:B396)&gt;=2,0,IF(RTD("cqg.rtd",,"ContractData",D397,"DTLastTrade",,"T")="",0,RTD("cqg.rtd",,"ContractData",D397,"DTLastTrade",,"T")))</f>
        <v>0</v>
      </c>
      <c r="I397" s="20">
        <f t="shared" si="22"/>
        <v>397</v>
      </c>
      <c r="J397" s="17" t="str">
        <f t="shared" si="23"/>
        <v>P.US.CLEQ1410150</v>
      </c>
    </row>
    <row r="398" spans="1:10" x14ac:dyDescent="0.3">
      <c r="A398" s="17">
        <f>IF(A397=Symbols1!$B$6,$A$1,Sheet3!A397+Symbols1!$B$7)</f>
        <v>10200</v>
      </c>
      <c r="B398" s="17">
        <f>IF(A398=Symbols1!$B$6,1,0)</f>
        <v>0</v>
      </c>
      <c r="C398" s="17" t="str">
        <f t="shared" si="24"/>
        <v>P.US.</v>
      </c>
      <c r="D398" s="17" t="str">
        <f>C398&amp;Symbols1!$B$2&amp;Symbols1!$B$3&amp;Symbols1!$B$4&amp;A398</f>
        <v>P.US.CLEQ1410200</v>
      </c>
      <c r="E398" s="18">
        <f>RANK(F398,$F$1:$F$400,0)+COUNTIF($F$1:F398,F398)-1</f>
        <v>398</v>
      </c>
      <c r="F398" s="19">
        <f>IF(SUM($B$1:B397)&gt;=2,0,IF(RTD("cqg.rtd",,"ContractData",D398,"DTLastTrade",,"T")="",0,RTD("cqg.rtd",,"ContractData",D398,"DTLastTrade",,"T")))</f>
        <v>0</v>
      </c>
      <c r="I398" s="20">
        <f t="shared" si="22"/>
        <v>398</v>
      </c>
      <c r="J398" s="17" t="str">
        <f t="shared" si="23"/>
        <v>P.US.CLEQ1410200</v>
      </c>
    </row>
    <row r="399" spans="1:10" x14ac:dyDescent="0.3">
      <c r="A399" s="17">
        <f>IF(A398=Symbols1!$B$6,$A$1,Sheet3!A398+Symbols1!$B$7)</f>
        <v>10250</v>
      </c>
      <c r="B399" s="17">
        <f>IF(A399=Symbols1!$B$6,1,0)</f>
        <v>0</v>
      </c>
      <c r="C399" s="17" t="str">
        <f t="shared" si="24"/>
        <v>P.US.</v>
      </c>
      <c r="D399" s="17" t="str">
        <f>C399&amp;Symbols1!$B$2&amp;Symbols1!$B$3&amp;Symbols1!$B$4&amp;A399</f>
        <v>P.US.CLEQ1410250</v>
      </c>
      <c r="E399" s="18">
        <f>RANK(F399,$F$1:$F$400,0)+COUNTIF($F$1:F399,F399)-1</f>
        <v>399</v>
      </c>
      <c r="F399" s="19">
        <f>IF(SUM($B$1:B398)&gt;=2,0,IF(RTD("cqg.rtd",,"ContractData",D399,"DTLastTrade",,"T")="",0,RTD("cqg.rtd",,"ContractData",D399,"DTLastTrade",,"T")))</f>
        <v>0</v>
      </c>
      <c r="I399" s="20">
        <f t="shared" si="22"/>
        <v>399</v>
      </c>
      <c r="J399" s="17" t="str">
        <f t="shared" si="23"/>
        <v>P.US.CLEQ1410250</v>
      </c>
    </row>
    <row r="400" spans="1:10" x14ac:dyDescent="0.3">
      <c r="A400" s="17">
        <f>IF(A399=Symbols1!$B$6,$A$1,Sheet3!A399+Symbols1!$B$7)</f>
        <v>10300</v>
      </c>
      <c r="B400" s="17">
        <f>IF(A400=Symbols1!$B$6,1,0)</f>
        <v>0</v>
      </c>
      <c r="C400" s="17" t="str">
        <f t="shared" si="24"/>
        <v>P.US.</v>
      </c>
      <c r="D400" s="17" t="str">
        <f>C400&amp;Symbols1!$B$2&amp;Symbols1!$B$3&amp;Symbols1!$B$4&amp;A400</f>
        <v>P.US.CLEQ1410300</v>
      </c>
      <c r="E400" s="18">
        <f>RANK(F400,$F$1:$F$400,0)+COUNTIF($F$1:F400,F400)-1</f>
        <v>400</v>
      </c>
      <c r="F400" s="19">
        <f>IF(SUM($B$1:B399)&gt;=2,0,IF(RTD("cqg.rtd",,"ContractData",D400,"DTLastTrade",,"T")="",0,RTD("cqg.rtd",,"ContractData",D400,"DTLastTrade",,"T")))</f>
        <v>0</v>
      </c>
      <c r="I400" s="20">
        <f t="shared" si="22"/>
        <v>400</v>
      </c>
      <c r="J400" s="17" t="str">
        <f t="shared" si="23"/>
        <v>P.US.CLEQ1410300</v>
      </c>
    </row>
  </sheetData>
  <sheetProtection algorithmName="SHA-512" hashValue="O3V2ZRIcRYU8AjFKHEFT1s+MGYE3XenUu9L0c7kAgs+0jA0aWvXBueLMikXmCneq329r14cepolmrMCl+lb4Ow==" saltValue="wEmQn11W+BZIU2O0oWKnx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7"/>
  <sheetViews>
    <sheetView workbookViewId="0">
      <selection activeCell="B2" sqref="B2"/>
    </sheetView>
  </sheetViews>
  <sheetFormatPr defaultRowHeight="14.4" x14ac:dyDescent="0.3"/>
  <cols>
    <col min="1" max="1" width="13.44140625" customWidth="1"/>
  </cols>
  <sheetData>
    <row r="1" spans="1:4" x14ac:dyDescent="0.3">
      <c r="B1" s="3"/>
    </row>
    <row r="2" spans="1:4" x14ac:dyDescent="0.3">
      <c r="A2" s="2" t="s">
        <v>1</v>
      </c>
      <c r="B2" s="33" t="s">
        <v>22</v>
      </c>
    </row>
    <row r="3" spans="1:4" x14ac:dyDescent="0.3">
      <c r="A3" s="2" t="s">
        <v>5</v>
      </c>
      <c r="B3" s="33" t="s">
        <v>24</v>
      </c>
      <c r="D3" t="s">
        <v>25</v>
      </c>
    </row>
    <row r="4" spans="1:4" x14ac:dyDescent="0.3">
      <c r="A4" s="2" t="s">
        <v>6</v>
      </c>
      <c r="B4" s="33">
        <v>14</v>
      </c>
      <c r="D4" t="s">
        <v>26</v>
      </c>
    </row>
    <row r="5" spans="1:4" x14ac:dyDescent="0.3">
      <c r="A5" s="2" t="s">
        <v>2</v>
      </c>
      <c r="B5" s="33">
        <v>9900</v>
      </c>
    </row>
    <row r="6" spans="1:4" x14ac:dyDescent="0.3">
      <c r="A6" s="2" t="s">
        <v>3</v>
      </c>
      <c r="B6" s="33">
        <v>11000</v>
      </c>
    </row>
    <row r="7" spans="1:4" x14ac:dyDescent="0.3">
      <c r="A7" s="2" t="s">
        <v>4</v>
      </c>
      <c r="B7" s="33">
        <v>50</v>
      </c>
    </row>
  </sheetData>
  <sheetProtection algorithmName="SHA-512" hashValue="6OyAPvdq+ftCggLzKHkq4DGmsuw0iFjB9ThwN4HooTH0uHF6gBgkTwhwavUjo8Zxb3gP6rng9Tjvsz/sT9qwqg==" saltValue="rrgFHPcbsQKytybVx+JGdA==" spinCount="100000" sheet="1" objects="1" scenarios="1"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>
      <selection activeCell="B7" sqref="B7"/>
    </sheetView>
  </sheetViews>
  <sheetFormatPr defaultRowHeight="14.4" x14ac:dyDescent="0.3"/>
  <cols>
    <col min="1" max="1" width="13.44140625" customWidth="1"/>
  </cols>
  <sheetData>
    <row r="1" spans="1:4" x14ac:dyDescent="0.3">
      <c r="B1" s="3"/>
    </row>
    <row r="2" spans="1:4" x14ac:dyDescent="0.3">
      <c r="A2" s="2" t="s">
        <v>1</v>
      </c>
      <c r="B2" s="33" t="s">
        <v>22</v>
      </c>
    </row>
    <row r="3" spans="1:4" x14ac:dyDescent="0.3">
      <c r="A3" s="2" t="s">
        <v>5</v>
      </c>
      <c r="B3" s="33" t="s">
        <v>23</v>
      </c>
      <c r="D3" t="s">
        <v>25</v>
      </c>
    </row>
    <row r="4" spans="1:4" x14ac:dyDescent="0.3">
      <c r="A4" s="2" t="s">
        <v>6</v>
      </c>
      <c r="B4" s="33">
        <v>14</v>
      </c>
      <c r="D4" t="s">
        <v>26</v>
      </c>
    </row>
    <row r="5" spans="1:4" x14ac:dyDescent="0.3">
      <c r="A5" s="2" t="s">
        <v>2</v>
      </c>
      <c r="B5" s="33">
        <v>9000</v>
      </c>
    </row>
    <row r="6" spans="1:4" x14ac:dyDescent="0.3">
      <c r="A6" s="2" t="s">
        <v>3</v>
      </c>
      <c r="B6" s="33">
        <v>10400</v>
      </c>
    </row>
    <row r="7" spans="1:4" x14ac:dyDescent="0.3">
      <c r="A7" s="2" t="s">
        <v>4</v>
      </c>
      <c r="B7" s="33">
        <v>50</v>
      </c>
    </row>
  </sheetData>
  <sheetProtection algorithmName="SHA-512" hashValue="c3rb/tWIiHtG3r3v6/OW9ioohPuM+ijxitR2ghULhV7GodgQiX1W2KLEOdV2qFXPP7xkwgH7+f4mQ9XVBAh6fw==" saltValue="cKUj3d9srJcBEcOtmApOUQ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00"/>
  <sheetViews>
    <sheetView workbookViewId="0">
      <selection sqref="A1:XFD1048576"/>
    </sheetView>
  </sheetViews>
  <sheetFormatPr defaultColWidth="9.109375" defaultRowHeight="14.4" x14ac:dyDescent="0.3"/>
  <cols>
    <col min="1" max="3" width="16.109375" style="17" customWidth="1"/>
    <col min="4" max="5" width="23.109375" style="17" customWidth="1"/>
    <col min="6" max="6" width="20.6640625" style="19" customWidth="1"/>
    <col min="7" max="9" width="9.109375" style="17"/>
    <col min="10" max="11" width="18.33203125" style="17" customWidth="1"/>
    <col min="12" max="12" width="21" style="17" customWidth="1"/>
    <col min="13" max="13" width="14.88671875" style="17" bestFit="1" customWidth="1"/>
    <col min="14" max="16384" width="9.109375" style="17"/>
  </cols>
  <sheetData>
    <row r="1" spans="1:13" x14ac:dyDescent="0.3">
      <c r="A1" s="17">
        <f>Symbols2!B5</f>
        <v>9000</v>
      </c>
      <c r="B1" s="17">
        <f>IF(A1=Symbols2!$B$6,1,0)</f>
        <v>0</v>
      </c>
      <c r="C1" s="17" t="s">
        <v>7</v>
      </c>
      <c r="D1" s="17" t="str">
        <f>C1&amp;Symbols2!$B$2&amp;Symbols2!$B$3&amp;Symbols2!$B$4&amp;A1</f>
        <v>C.US.CLEU149000</v>
      </c>
      <c r="E1" s="18">
        <f>RANK(F1,$F$1:$F$400,0)+COUNTIF($F$1:F1,F1)-1</f>
        <v>48</v>
      </c>
      <c r="F1" s="19">
        <f>IF(RTD("cqg.rtd", ,"ContractData",D1, "DTLastTrade",, "T")="",0,RTD("cqg.rtd", ,"ContractData",D1, "DTLastTrade",, "T"))</f>
        <v>0</v>
      </c>
      <c r="H1" s="17">
        <v>1</v>
      </c>
      <c r="I1" s="20">
        <f>E1</f>
        <v>48</v>
      </c>
      <c r="J1" s="17" t="str">
        <f>D1</f>
        <v>C.US.CLEU149000</v>
      </c>
      <c r="L1" s="17" t="str">
        <f>VLOOKUP(H1,$I$1:$J$400,2,0)</f>
        <v>C.US.CLEU1410100</v>
      </c>
      <c r="M1" s="21">
        <f>RTD("cqg.rtd", ,"ContractData",L1, "DTLastTrade",, "T")</f>
        <v>41836.395833333336</v>
      </c>
    </row>
    <row r="2" spans="1:13" x14ac:dyDescent="0.3">
      <c r="A2" s="17">
        <f>IF(A1=Symbols2!$B$6,$A$1,Sheet4!A1+Symbols2!$B$7)</f>
        <v>9050</v>
      </c>
      <c r="B2" s="17">
        <f>IF(A2=Symbols2!$B$6,1,0)</f>
        <v>0</v>
      </c>
      <c r="C2" s="17" t="str">
        <f>IF(A2=$A$1,"P.US.",IF(C1="P.US.","P.US.","C.US."))</f>
        <v>C.US.</v>
      </c>
      <c r="D2" s="17" t="str">
        <f>IF(SUM($B$1:B2)=2,NA(),C2&amp;Symbols2!$B$2&amp;Symbols2!$B$3&amp;Symbols2!$B$4&amp;A2)</f>
        <v>C.US.CLEU149050</v>
      </c>
      <c r="E2" s="18">
        <f>RANK(F2,$F$1:$F$400,0)+COUNTIF($F$1:F2,F2)-1</f>
        <v>49</v>
      </c>
      <c r="F2" s="19">
        <f>IF(RTD("cqg.rtd", ,"ContractData",D2, "DTLastTrade",, "T")="",0,RTD("cqg.rtd", ,"ContractData",D2, "DTLastTrade",, "T"))</f>
        <v>0</v>
      </c>
      <c r="H2" s="17">
        <f>H1+1</f>
        <v>2</v>
      </c>
      <c r="I2" s="20">
        <f t="shared" ref="I2:I65" si="0">E2</f>
        <v>49</v>
      </c>
      <c r="J2" s="17" t="str">
        <f t="shared" ref="J2:J65" si="1">D2</f>
        <v>C.US.CLEU149050</v>
      </c>
      <c r="L2" s="17" t="str">
        <f t="shared" ref="L2:L65" si="2">VLOOKUP(H2,$I$1:$J$400,2,0)</f>
        <v>C.US.CLEU1410250</v>
      </c>
      <c r="M2" s="21">
        <f>RTD("cqg.rtd", ,"ContractData",L2, "DTLastTrade",, "T")</f>
        <v>41836.395833333336</v>
      </c>
    </row>
    <row r="3" spans="1:13" x14ac:dyDescent="0.3">
      <c r="A3" s="17">
        <f>IF(A2=Symbols2!$B$6,$A$1,Sheet4!A2+Symbols2!$B$7)</f>
        <v>9100</v>
      </c>
      <c r="B3" s="17">
        <f>IF(A3=Symbols2!$B$6,1,0)</f>
        <v>0</v>
      </c>
      <c r="C3" s="17" t="str">
        <f t="shared" ref="C3:C66" si="3">IF(A3=$A$1,"P.US.",IF(C2="P.US.","P.US.","C.US."))</f>
        <v>C.US.</v>
      </c>
      <c r="D3" s="17" t="str">
        <f>C3&amp;Symbols2!$B$2&amp;Symbols2!$B$3&amp;Symbols2!$B$4&amp;A3</f>
        <v>C.US.CLEU149100</v>
      </c>
      <c r="E3" s="18">
        <f>RANK(F3,$F$1:$F$400,0)+COUNTIF($F$1:F3,F3)-1</f>
        <v>50</v>
      </c>
      <c r="F3" s="19">
        <f>IF(SUM($B$1:B2)&gt;=2,0,IF(RTD("cqg.rtd",,"ContractData",D3,"DTLastTrade",,"T")="",0,RTD("cqg.rtd",,"ContractData",D3,"DTLastTrade",,"T")))</f>
        <v>0</v>
      </c>
      <c r="H3" s="17">
        <f t="shared" ref="H3:H66" si="4">H2+1</f>
        <v>3</v>
      </c>
      <c r="I3" s="20">
        <f t="shared" si="0"/>
        <v>50</v>
      </c>
      <c r="J3" s="17" t="str">
        <f t="shared" si="1"/>
        <v>C.US.CLEU149100</v>
      </c>
      <c r="L3" s="17" t="str">
        <f t="shared" si="2"/>
        <v>C.US.CLEU1410300</v>
      </c>
      <c r="M3" s="21">
        <f>RTD("cqg.rtd", ,"ContractData",L3, "DTLastTrade",, "T")</f>
        <v>41836.395833333336</v>
      </c>
    </row>
    <row r="4" spans="1:13" x14ac:dyDescent="0.3">
      <c r="A4" s="17">
        <f>IF(A3=Symbols2!$B$6,$A$1,Sheet4!A3+Symbols2!$B$7)</f>
        <v>9150</v>
      </c>
      <c r="B4" s="17">
        <f>IF(A4=Symbols2!$B$6,1,0)</f>
        <v>0</v>
      </c>
      <c r="C4" s="17" t="str">
        <f t="shared" si="3"/>
        <v>C.US.</v>
      </c>
      <c r="D4" s="17" t="str">
        <f>C4&amp;Symbols2!$B$2&amp;Symbols2!$B$3&amp;Symbols2!$B$4&amp;A4</f>
        <v>C.US.CLEU149150</v>
      </c>
      <c r="E4" s="18">
        <f>RANK(F4,$F$1:$F$400,0)+COUNTIF($F$1:F4,F4)-1</f>
        <v>51</v>
      </c>
      <c r="F4" s="19">
        <f>IF(SUM($B$1:B3)&gt;=2,0,IF(RTD("cqg.rtd",,"ContractData",D4,"DTLastTrade",,"T")="",0,RTD("cqg.rtd",,"ContractData",D4,"DTLastTrade",,"T")))</f>
        <v>0</v>
      </c>
      <c r="H4" s="17">
        <f t="shared" si="4"/>
        <v>4</v>
      </c>
      <c r="I4" s="20">
        <f t="shared" si="0"/>
        <v>51</v>
      </c>
      <c r="J4" s="17" t="str">
        <f t="shared" si="1"/>
        <v>C.US.CLEU149150</v>
      </c>
      <c r="L4" s="17" t="str">
        <f t="shared" si="2"/>
        <v>P.US.CLEU149000</v>
      </c>
      <c r="M4" s="21">
        <f>RTD("cqg.rtd", ,"ContractData",L4, "DTLastTrade",, "T")</f>
        <v>41836.395833333336</v>
      </c>
    </row>
    <row r="5" spans="1:13" x14ac:dyDescent="0.3">
      <c r="A5" s="17">
        <f>IF(A4=Symbols2!$B$6,$A$1,Sheet4!A4+Symbols2!$B$7)</f>
        <v>9200</v>
      </c>
      <c r="B5" s="17">
        <f>IF(A5=Symbols2!$B$6,1,0)</f>
        <v>0</v>
      </c>
      <c r="C5" s="17" t="str">
        <f t="shared" si="3"/>
        <v>C.US.</v>
      </c>
      <c r="D5" s="17" t="str">
        <f>C5&amp;Symbols2!$B$2&amp;Symbols2!$B$3&amp;Symbols2!$B$4&amp;A5</f>
        <v>C.US.CLEU149200</v>
      </c>
      <c r="E5" s="18">
        <f>RANK(F5,$F$1:$F$400,0)+COUNTIF($F$1:F5,F5)-1</f>
        <v>52</v>
      </c>
      <c r="F5" s="19">
        <f>IF(SUM($B$1:B4)&gt;=2,0,IF(RTD("cqg.rtd",,"ContractData",D5,"DTLastTrade",,"T")="",0,RTD("cqg.rtd",,"ContractData",D5,"DTLastTrade",,"T")))</f>
        <v>0</v>
      </c>
      <c r="H5" s="17">
        <f t="shared" si="4"/>
        <v>5</v>
      </c>
      <c r="I5" s="20">
        <f t="shared" si="0"/>
        <v>52</v>
      </c>
      <c r="J5" s="17" t="str">
        <f t="shared" si="1"/>
        <v>C.US.CLEU149200</v>
      </c>
      <c r="L5" s="17" t="str">
        <f t="shared" si="2"/>
        <v>P.US.CLEU149100</v>
      </c>
      <c r="M5" s="21">
        <f>RTD("cqg.rtd", ,"ContractData",L5, "DTLastTrade",, "T")</f>
        <v>41836.395833333336</v>
      </c>
    </row>
    <row r="6" spans="1:13" x14ac:dyDescent="0.3">
      <c r="A6" s="17">
        <f>IF(A5=Symbols2!$B$6,$A$1,Sheet4!A5+Symbols2!$B$7)</f>
        <v>9250</v>
      </c>
      <c r="B6" s="17">
        <f>IF(A6=Symbols2!$B$6,1,0)</f>
        <v>0</v>
      </c>
      <c r="C6" s="17" t="str">
        <f t="shared" si="3"/>
        <v>C.US.</v>
      </c>
      <c r="D6" s="17" t="str">
        <f>C6&amp;Symbols2!$B$2&amp;Symbols2!$B$3&amp;Symbols2!$B$4&amp;A6</f>
        <v>C.US.CLEU149250</v>
      </c>
      <c r="E6" s="18">
        <f>RANK(F6,$F$1:$F$400,0)+COUNTIF($F$1:F6,F6)-1</f>
        <v>53</v>
      </c>
      <c r="F6" s="19">
        <f>IF(SUM($B$1:B5)&gt;=2,0,IF(RTD("cqg.rtd",,"ContractData",D6,"DTLastTrade",,"T")="",0,RTD("cqg.rtd",,"ContractData",D6,"DTLastTrade",,"T")))</f>
        <v>0</v>
      </c>
      <c r="H6" s="17">
        <f t="shared" si="4"/>
        <v>6</v>
      </c>
      <c r="I6" s="20">
        <f t="shared" si="0"/>
        <v>53</v>
      </c>
      <c r="J6" s="17" t="str">
        <f t="shared" si="1"/>
        <v>C.US.CLEU149250</v>
      </c>
      <c r="L6" s="17" t="str">
        <f t="shared" si="2"/>
        <v>P.US.CLEU149250</v>
      </c>
      <c r="M6" s="21">
        <f>RTD("cqg.rtd", ,"ContractData",L6, "DTLastTrade",, "T")</f>
        <v>41836.395833333336</v>
      </c>
    </row>
    <row r="7" spans="1:13" x14ac:dyDescent="0.3">
      <c r="A7" s="17">
        <f>IF(A6=Symbols2!$B$6,$A$1,Sheet4!A6+Symbols2!$B$7)</f>
        <v>9300</v>
      </c>
      <c r="B7" s="17">
        <f>IF(A7=Symbols2!$B$6,1,0)</f>
        <v>0</v>
      </c>
      <c r="C7" s="17" t="str">
        <f t="shared" si="3"/>
        <v>C.US.</v>
      </c>
      <c r="D7" s="17" t="str">
        <f>C7&amp;Symbols2!$B$2&amp;Symbols2!$B$3&amp;Symbols2!$B$4&amp;A7</f>
        <v>C.US.CLEU149300</v>
      </c>
      <c r="E7" s="18">
        <f>RANK(F7,$F$1:$F$400,0)+COUNTIF($F$1:F7,F7)-1</f>
        <v>54</v>
      </c>
      <c r="F7" s="19">
        <f>IF(SUM($B$1:B6)&gt;=2,0,IF(RTD("cqg.rtd",,"ContractData",D7,"DTLastTrade",,"T")="",0,RTD("cqg.rtd",,"ContractData",D7,"DTLastTrade",,"T")))</f>
        <v>0</v>
      </c>
      <c r="H7" s="17">
        <f t="shared" si="4"/>
        <v>7</v>
      </c>
      <c r="I7" s="20">
        <f t="shared" si="0"/>
        <v>54</v>
      </c>
      <c r="J7" s="17" t="str">
        <f t="shared" si="1"/>
        <v>C.US.CLEU149300</v>
      </c>
      <c r="L7" s="17" t="str">
        <f t="shared" si="2"/>
        <v>P.US.CLEU149300</v>
      </c>
      <c r="M7" s="21">
        <f>RTD("cqg.rtd", ,"ContractData",L7, "DTLastTrade",, "T")</f>
        <v>41836.395833333336</v>
      </c>
    </row>
    <row r="8" spans="1:13" x14ac:dyDescent="0.3">
      <c r="A8" s="17">
        <f>IF(A7=Symbols2!$B$6,$A$1,Sheet4!A7+Symbols2!$B$7)</f>
        <v>9350</v>
      </c>
      <c r="B8" s="17">
        <f>IF(A8=Symbols2!$B$6,1,0)</f>
        <v>0</v>
      </c>
      <c r="C8" s="17" t="str">
        <f t="shared" si="3"/>
        <v>C.US.</v>
      </c>
      <c r="D8" s="17" t="str">
        <f>C8&amp;Symbols2!$B$2&amp;Symbols2!$B$3&amp;Symbols2!$B$4&amp;A8</f>
        <v>C.US.CLEU149350</v>
      </c>
      <c r="E8" s="18">
        <f>RANK(F8,$F$1:$F$400,0)+COUNTIF($F$1:F8,F8)-1</f>
        <v>55</v>
      </c>
      <c r="F8" s="19">
        <f>IF(SUM($B$1:B7)&gt;=2,0,IF(RTD("cqg.rtd",,"ContractData",D8,"DTLastTrade",,"T")="",0,RTD("cqg.rtd",,"ContractData",D8,"DTLastTrade",,"T")))</f>
        <v>0</v>
      </c>
      <c r="H8" s="17">
        <f t="shared" si="4"/>
        <v>8</v>
      </c>
      <c r="I8" s="20">
        <f t="shared" si="0"/>
        <v>55</v>
      </c>
      <c r="J8" s="17" t="str">
        <f t="shared" si="1"/>
        <v>C.US.CLEU149350</v>
      </c>
      <c r="L8" s="17" t="str">
        <f t="shared" si="2"/>
        <v>P.US.CLEU149450</v>
      </c>
      <c r="M8" s="21">
        <f>RTD("cqg.rtd", ,"ContractData",L8, "DTLastTrade",, "T")</f>
        <v>41836.395833333336</v>
      </c>
    </row>
    <row r="9" spans="1:13" x14ac:dyDescent="0.3">
      <c r="A9" s="17">
        <f>IF(A8=Symbols2!$B$6,$A$1,Sheet4!A8+Symbols2!$B$7)</f>
        <v>9400</v>
      </c>
      <c r="B9" s="17">
        <f>IF(A9=Symbols2!$B$6,1,0)</f>
        <v>0</v>
      </c>
      <c r="C9" s="17" t="str">
        <f t="shared" si="3"/>
        <v>C.US.</v>
      </c>
      <c r="D9" s="17" t="str">
        <f>C9&amp;Symbols2!$B$2&amp;Symbols2!$B$3&amp;Symbols2!$B$4&amp;A9</f>
        <v>C.US.CLEU149400</v>
      </c>
      <c r="E9" s="18">
        <f>RANK(F9,$F$1:$F$400,0)+COUNTIF($F$1:F9,F9)-1</f>
        <v>45</v>
      </c>
      <c r="F9" s="19">
        <f>IF(SUM($B$1:B8)&gt;=2,0,IF(RTD("cqg.rtd",,"ContractData",D9,"DTLastTrade",,"T")="",0,RTD("cqg.rtd",,"ContractData",D9,"DTLastTrade",,"T")))</f>
        <v>41835.461805555555</v>
      </c>
      <c r="H9" s="17">
        <f t="shared" si="4"/>
        <v>9</v>
      </c>
      <c r="I9" s="20">
        <f t="shared" si="0"/>
        <v>45</v>
      </c>
      <c r="J9" s="17" t="str">
        <f t="shared" si="1"/>
        <v>C.US.CLEU149400</v>
      </c>
      <c r="L9" s="17" t="str">
        <f t="shared" si="2"/>
        <v>P.US.CLEU149750</v>
      </c>
      <c r="M9" s="21">
        <f>RTD("cqg.rtd", ,"ContractData",L9, "DTLastTrade",, "T")</f>
        <v>41836.395833333336</v>
      </c>
    </row>
    <row r="10" spans="1:13" x14ac:dyDescent="0.3">
      <c r="A10" s="17">
        <f>IF(A9=Symbols2!$B$6,$A$1,Sheet4!A9+Symbols2!$B$7)</f>
        <v>9450</v>
      </c>
      <c r="B10" s="17">
        <f>IF(A10=Symbols2!$B$6,1,0)</f>
        <v>0</v>
      </c>
      <c r="C10" s="17" t="str">
        <f t="shared" si="3"/>
        <v>C.US.</v>
      </c>
      <c r="D10" s="17" t="str">
        <f>C10&amp;Symbols2!$B$2&amp;Symbols2!$B$3&amp;Symbols2!$B$4&amp;A10</f>
        <v>C.US.CLEU149450</v>
      </c>
      <c r="E10" s="18">
        <f>RANK(F10,$F$1:$F$400,0)+COUNTIF($F$1:F10,F10)-1</f>
        <v>56</v>
      </c>
      <c r="F10" s="19">
        <f>IF(SUM($B$1:B9)&gt;=2,0,IF(RTD("cqg.rtd",,"ContractData",D10,"DTLastTrade",,"T")="",0,RTD("cqg.rtd",,"ContractData",D10,"DTLastTrade",,"T")))</f>
        <v>0</v>
      </c>
      <c r="H10" s="17">
        <f t="shared" si="4"/>
        <v>10</v>
      </c>
      <c r="I10" s="20">
        <f t="shared" si="0"/>
        <v>56</v>
      </c>
      <c r="J10" s="17" t="str">
        <f t="shared" si="1"/>
        <v>C.US.CLEU149450</v>
      </c>
      <c r="L10" s="17" t="str">
        <f t="shared" si="2"/>
        <v>C.US.CLEU149900</v>
      </c>
      <c r="M10" s="21">
        <f>RTD("cqg.rtd", ,"ContractData",L10, "DTLastTrade",, "T")</f>
        <v>41836.395138888889</v>
      </c>
    </row>
    <row r="11" spans="1:13" x14ac:dyDescent="0.3">
      <c r="A11" s="17">
        <f>IF(A10=Symbols2!$B$6,$A$1,Sheet4!A10+Symbols2!$B$7)</f>
        <v>9500</v>
      </c>
      <c r="B11" s="17">
        <f>IF(A11=Symbols2!$B$6,1,0)</f>
        <v>0</v>
      </c>
      <c r="C11" s="17" t="str">
        <f t="shared" si="3"/>
        <v>C.US.</v>
      </c>
      <c r="D11" s="17" t="str">
        <f>C11&amp;Symbols2!$B$2&amp;Symbols2!$B$3&amp;Symbols2!$B$4&amp;A11</f>
        <v>C.US.CLEU149500</v>
      </c>
      <c r="E11" s="18">
        <f>RANK(F11,$F$1:$F$400,0)+COUNTIF($F$1:F11,F11)-1</f>
        <v>57</v>
      </c>
      <c r="F11" s="19">
        <f>IF(SUM($B$1:B10)&gt;=2,0,IF(RTD("cqg.rtd",,"ContractData",D11,"DTLastTrade",,"T")="",0,RTD("cqg.rtd",,"ContractData",D11,"DTLastTrade",,"T")))</f>
        <v>0</v>
      </c>
      <c r="H11" s="17">
        <f t="shared" si="4"/>
        <v>11</v>
      </c>
      <c r="I11" s="20">
        <f t="shared" si="0"/>
        <v>57</v>
      </c>
      <c r="J11" s="17" t="str">
        <f t="shared" si="1"/>
        <v>C.US.CLEU149500</v>
      </c>
      <c r="L11" s="17" t="str">
        <f t="shared" si="2"/>
        <v>C.US.CLEU1410200</v>
      </c>
      <c r="M11" s="21">
        <f>RTD("cqg.rtd", ,"ContractData",L11, "DTLastTrade",, "T")</f>
        <v>41836.395138888889</v>
      </c>
    </row>
    <row r="12" spans="1:13" x14ac:dyDescent="0.3">
      <c r="A12" s="17">
        <f>IF(A11=Symbols2!$B$6,$A$1,Sheet4!A11+Symbols2!$B$7)</f>
        <v>9550</v>
      </c>
      <c r="B12" s="17">
        <f>IF(A12=Symbols2!$B$6,1,0)</f>
        <v>0</v>
      </c>
      <c r="C12" s="17" t="str">
        <f t="shared" si="3"/>
        <v>C.US.</v>
      </c>
      <c r="D12" s="17" t="str">
        <f>C12&amp;Symbols2!$B$2&amp;Symbols2!$B$3&amp;Symbols2!$B$4&amp;A12</f>
        <v>C.US.CLEU149550</v>
      </c>
      <c r="E12" s="18">
        <f>RANK(F12,$F$1:$F$400,0)+COUNTIF($F$1:F12,F12)-1</f>
        <v>58</v>
      </c>
      <c r="F12" s="19">
        <f>IF(SUM($B$1:B11)&gt;=2,0,IF(RTD("cqg.rtd",,"ContractData",D12,"DTLastTrade",,"T")="",0,RTD("cqg.rtd",,"ContractData",D12,"DTLastTrade",,"T")))</f>
        <v>0</v>
      </c>
      <c r="H12" s="17">
        <f t="shared" si="4"/>
        <v>12</v>
      </c>
      <c r="I12" s="20">
        <f t="shared" si="0"/>
        <v>58</v>
      </c>
      <c r="J12" s="17" t="str">
        <f t="shared" si="1"/>
        <v>C.US.CLEU149550</v>
      </c>
      <c r="L12" s="17" t="str">
        <f t="shared" si="2"/>
        <v>P.US.CLEU149800</v>
      </c>
      <c r="M12" s="21">
        <f>RTD("cqg.rtd", ,"ContractData",L12, "DTLastTrade",, "T")</f>
        <v>41836.395138888889</v>
      </c>
    </row>
    <row r="13" spans="1:13" x14ac:dyDescent="0.3">
      <c r="A13" s="17">
        <f>IF(A12=Symbols2!$B$6,$A$1,Sheet4!A12+Symbols2!$B$7)</f>
        <v>9600</v>
      </c>
      <c r="B13" s="17">
        <f>IF(A13=Symbols2!$B$6,1,0)</f>
        <v>0</v>
      </c>
      <c r="C13" s="17" t="str">
        <f t="shared" si="3"/>
        <v>C.US.</v>
      </c>
      <c r="D13" s="17" t="str">
        <f>C13&amp;Symbols2!$B$2&amp;Symbols2!$B$3&amp;Symbols2!$B$4&amp;A13</f>
        <v>C.US.CLEU149600</v>
      </c>
      <c r="E13" s="18">
        <f>RANK(F13,$F$1:$F$400,0)+COUNTIF($F$1:F13,F13)-1</f>
        <v>44</v>
      </c>
      <c r="F13" s="19">
        <f>IF(SUM($B$1:B12)&gt;=2,0,IF(RTD("cqg.rtd",,"ContractData",D13,"DTLastTrade",,"T")="",0,RTD("cqg.rtd",,"ContractData",D13,"DTLastTrade",,"T")))</f>
        <v>41835.511111111111</v>
      </c>
      <c r="H13" s="17">
        <f t="shared" si="4"/>
        <v>13</v>
      </c>
      <c r="I13" s="20">
        <f t="shared" si="0"/>
        <v>44</v>
      </c>
      <c r="J13" s="17" t="str">
        <f t="shared" si="1"/>
        <v>C.US.CLEU149600</v>
      </c>
      <c r="L13" s="17" t="str">
        <f t="shared" si="2"/>
        <v>P.US.CLEU1410200</v>
      </c>
      <c r="M13" s="21">
        <f>RTD("cqg.rtd", ,"ContractData",L13, "DTLastTrade",, "T")</f>
        <v>41836.395138888889</v>
      </c>
    </row>
    <row r="14" spans="1:13" x14ac:dyDescent="0.3">
      <c r="A14" s="17">
        <f>IF(A13=Symbols2!$B$6,$A$1,Sheet4!A13+Symbols2!$B$7)</f>
        <v>9650</v>
      </c>
      <c r="B14" s="17">
        <f>IF(A14=Symbols2!$B$6,1,0)</f>
        <v>0</v>
      </c>
      <c r="C14" s="17" t="str">
        <f t="shared" si="3"/>
        <v>C.US.</v>
      </c>
      <c r="D14" s="17" t="str">
        <f>C14&amp;Symbols2!$B$2&amp;Symbols2!$B$3&amp;Symbols2!$B$4&amp;A14</f>
        <v>C.US.CLEU149650</v>
      </c>
      <c r="E14" s="18">
        <f>RANK(F14,$F$1:$F$400,0)+COUNTIF($F$1:F14,F14)-1</f>
        <v>46</v>
      </c>
      <c r="F14" s="19">
        <f>IF(SUM($B$1:B13)&gt;=2,0,IF(RTD("cqg.rtd",,"ContractData",D14,"DTLastTrade",,"T")="",0,RTD("cqg.rtd",,"ContractData",D14,"DTLastTrade",,"T")))</f>
        <v>41835.345833333333</v>
      </c>
      <c r="H14" s="17">
        <f t="shared" si="4"/>
        <v>14</v>
      </c>
      <c r="I14" s="20">
        <f t="shared" si="0"/>
        <v>46</v>
      </c>
      <c r="J14" s="17" t="str">
        <f t="shared" si="1"/>
        <v>C.US.CLEU149650</v>
      </c>
      <c r="L14" s="17" t="str">
        <f t="shared" si="2"/>
        <v>P.US.CLEU149900</v>
      </c>
      <c r="M14" s="21">
        <f>RTD("cqg.rtd", ,"ContractData",L14, "DTLastTrade",, "T")</f>
        <v>41836.393750000003</v>
      </c>
    </row>
    <row r="15" spans="1:13" x14ac:dyDescent="0.3">
      <c r="A15" s="17">
        <f>IF(A14=Symbols2!$B$6,$A$1,Sheet4!A14+Symbols2!$B$7)</f>
        <v>9700</v>
      </c>
      <c r="B15" s="17">
        <f>IF(A15=Symbols2!$B$6,1,0)</f>
        <v>0</v>
      </c>
      <c r="C15" s="17" t="str">
        <f t="shared" si="3"/>
        <v>C.US.</v>
      </c>
      <c r="D15" s="17" t="str">
        <f>C15&amp;Symbols2!$B$2&amp;Symbols2!$B$3&amp;Symbols2!$B$4&amp;A15</f>
        <v>C.US.CLEU149700</v>
      </c>
      <c r="E15" s="18">
        <f>RANK(F15,$F$1:$F$400,0)+COUNTIF($F$1:F15,F15)-1</f>
        <v>31</v>
      </c>
      <c r="F15" s="19">
        <f>IF(SUM($B$1:B14)&gt;=2,0,IF(RTD("cqg.rtd",,"ContractData",D15,"DTLastTrade",,"T")="",0,RTD("cqg.rtd",,"ContractData",D15,"DTLastTrade",,"T")))</f>
        <v>41836.378472222219</v>
      </c>
      <c r="H15" s="17">
        <f t="shared" si="4"/>
        <v>15</v>
      </c>
      <c r="I15" s="20">
        <f t="shared" si="0"/>
        <v>31</v>
      </c>
      <c r="J15" s="17" t="str">
        <f t="shared" si="1"/>
        <v>C.US.CLEU149700</v>
      </c>
      <c r="L15" s="17" t="str">
        <f t="shared" si="2"/>
        <v>P.US.CLEU149700</v>
      </c>
      <c r="M15" s="21">
        <f>RTD("cqg.rtd", ,"ContractData",L15, "DTLastTrade",, "T")</f>
        <v>41836.393055555556</v>
      </c>
    </row>
    <row r="16" spans="1:13" x14ac:dyDescent="0.3">
      <c r="A16" s="17">
        <f>IF(A15=Symbols2!$B$6,$A$1,Sheet4!A15+Symbols2!$B$7)</f>
        <v>9750</v>
      </c>
      <c r="B16" s="17">
        <f>IF(A16=Symbols2!$B$6,1,0)</f>
        <v>0</v>
      </c>
      <c r="C16" s="17" t="str">
        <f t="shared" si="3"/>
        <v>C.US.</v>
      </c>
      <c r="D16" s="17" t="str">
        <f>C16&amp;Symbols2!$B$2&amp;Symbols2!$B$3&amp;Symbols2!$B$4&amp;A16</f>
        <v>C.US.CLEU149750</v>
      </c>
      <c r="E16" s="18">
        <f>RANK(F16,$F$1:$F$400,0)+COUNTIF($F$1:F16,F16)-1</f>
        <v>42</v>
      </c>
      <c r="F16" s="19">
        <f>IF(SUM($B$1:B15)&gt;=2,0,IF(RTD("cqg.rtd",,"ContractData",D16,"DTLastTrade",,"T")="",0,RTD("cqg.rtd",,"ContractData",D16,"DTLastTrade",,"T")))</f>
        <v>41836.306944444441</v>
      </c>
      <c r="H16" s="17">
        <f t="shared" si="4"/>
        <v>16</v>
      </c>
      <c r="I16" s="20">
        <f t="shared" si="0"/>
        <v>42</v>
      </c>
      <c r="J16" s="17" t="str">
        <f t="shared" si="1"/>
        <v>C.US.CLEU149750</v>
      </c>
      <c r="L16" s="17" t="str">
        <f t="shared" si="2"/>
        <v>C.US.CLEU1410350</v>
      </c>
      <c r="M16" s="21">
        <f>RTD("cqg.rtd", ,"ContractData",L16, "DTLastTrade",, "T")</f>
        <v>41836.392361111109</v>
      </c>
    </row>
    <row r="17" spans="1:13" x14ac:dyDescent="0.3">
      <c r="A17" s="17">
        <f>IF(A16=Symbols2!$B$6,$A$1,Sheet4!A16+Symbols2!$B$7)</f>
        <v>9800</v>
      </c>
      <c r="B17" s="17">
        <f>IF(A17=Symbols2!$B$6,1,0)</f>
        <v>0</v>
      </c>
      <c r="C17" s="17" t="str">
        <f t="shared" si="3"/>
        <v>C.US.</v>
      </c>
      <c r="D17" s="17" t="str">
        <f>C17&amp;Symbols2!$B$2&amp;Symbols2!$B$3&amp;Symbols2!$B$4&amp;A17</f>
        <v>C.US.CLEU149800</v>
      </c>
      <c r="E17" s="18">
        <f>RANK(F17,$F$1:$F$400,0)+COUNTIF($F$1:F17,F17)-1</f>
        <v>35</v>
      </c>
      <c r="F17" s="19">
        <f>IF(SUM($B$1:B16)&gt;=2,0,IF(RTD("cqg.rtd",,"ContractData",D17,"DTLastTrade",,"T")="",0,RTD("cqg.rtd",,"ContractData",D17,"DTLastTrade",,"T")))</f>
        <v>41836.368055555555</v>
      </c>
      <c r="H17" s="17">
        <f t="shared" si="4"/>
        <v>17</v>
      </c>
      <c r="I17" s="20">
        <f t="shared" si="0"/>
        <v>35</v>
      </c>
      <c r="J17" s="17" t="str">
        <f t="shared" si="1"/>
        <v>C.US.CLEU149800</v>
      </c>
      <c r="L17" s="17" t="str">
        <f t="shared" si="2"/>
        <v>P.US.CLEU149950</v>
      </c>
      <c r="M17" s="21">
        <f>RTD("cqg.rtd", ,"ContractData",L17, "DTLastTrade",, "T")</f>
        <v>41836.390277777777</v>
      </c>
    </row>
    <row r="18" spans="1:13" x14ac:dyDescent="0.3">
      <c r="A18" s="17">
        <f>IF(A17=Symbols2!$B$6,$A$1,Sheet4!A17+Symbols2!$B$7)</f>
        <v>9850</v>
      </c>
      <c r="B18" s="17">
        <f>IF(A18=Symbols2!$B$6,1,0)</f>
        <v>0</v>
      </c>
      <c r="C18" s="17" t="str">
        <f t="shared" si="3"/>
        <v>C.US.</v>
      </c>
      <c r="D18" s="17" t="str">
        <f>C18&amp;Symbols2!$B$2&amp;Symbols2!$B$3&amp;Symbols2!$B$4&amp;A18</f>
        <v>C.US.CLEU149850</v>
      </c>
      <c r="E18" s="18">
        <f>RANK(F18,$F$1:$F$400,0)+COUNTIF($F$1:F18,F18)-1</f>
        <v>40</v>
      </c>
      <c r="F18" s="19">
        <f>IF(SUM($B$1:B17)&gt;=2,0,IF(RTD("cqg.rtd",,"ContractData",D18,"DTLastTrade",,"T")="",0,RTD("cqg.rtd",,"ContractData",D18,"DTLastTrade",,"T")))</f>
        <v>41836.314583333333</v>
      </c>
      <c r="H18" s="17">
        <f t="shared" si="4"/>
        <v>18</v>
      </c>
      <c r="I18" s="20">
        <f t="shared" si="0"/>
        <v>40</v>
      </c>
      <c r="J18" s="17" t="str">
        <f t="shared" si="1"/>
        <v>C.US.CLEU149850</v>
      </c>
      <c r="L18" s="17" t="str">
        <f t="shared" si="2"/>
        <v>P.US.CLEU1410050</v>
      </c>
      <c r="M18" s="21">
        <f>RTD("cqg.rtd", ,"ContractData",L18, "DTLastTrade",, "T")</f>
        <v>41836.390277777777</v>
      </c>
    </row>
    <row r="19" spans="1:13" x14ac:dyDescent="0.3">
      <c r="A19" s="17">
        <f>IF(A18=Symbols2!$B$6,$A$1,Sheet4!A18+Symbols2!$B$7)</f>
        <v>9900</v>
      </c>
      <c r="B19" s="17">
        <f>IF(A19=Symbols2!$B$6,1,0)</f>
        <v>0</v>
      </c>
      <c r="C19" s="17" t="str">
        <f t="shared" si="3"/>
        <v>C.US.</v>
      </c>
      <c r="D19" s="17" t="str">
        <f>C19&amp;Symbols2!$B$2&amp;Symbols2!$B$3&amp;Symbols2!$B$4&amp;A19</f>
        <v>C.US.CLEU149900</v>
      </c>
      <c r="E19" s="18">
        <f>RANK(F19,$F$1:$F$400,0)+COUNTIF($F$1:F19,F19)-1</f>
        <v>10</v>
      </c>
      <c r="F19" s="19">
        <f>IF(SUM($B$1:B18)&gt;=2,0,IF(RTD("cqg.rtd",,"ContractData",D19,"DTLastTrade",,"T")="",0,RTD("cqg.rtd",,"ContractData",D19,"DTLastTrade",,"T")))</f>
        <v>41836.395138888889</v>
      </c>
      <c r="H19" s="17">
        <f t="shared" si="4"/>
        <v>19</v>
      </c>
      <c r="I19" s="20">
        <f t="shared" si="0"/>
        <v>10</v>
      </c>
      <c r="J19" s="17" t="str">
        <f t="shared" si="1"/>
        <v>C.US.CLEU149900</v>
      </c>
      <c r="L19" s="17" t="str">
        <f t="shared" si="2"/>
        <v>P.US.CLEU1410400</v>
      </c>
      <c r="M19" s="21">
        <f>RTD("cqg.rtd", ,"ContractData",L19, "DTLastTrade",, "T")</f>
        <v>41836.390277777777</v>
      </c>
    </row>
    <row r="20" spans="1:13" x14ac:dyDescent="0.3">
      <c r="A20" s="17">
        <f>IF(A19=Symbols2!$B$6,$A$1,Sheet4!A19+Symbols2!$B$7)</f>
        <v>9950</v>
      </c>
      <c r="B20" s="17">
        <f>IF(A20=Symbols2!$B$6,1,0)</f>
        <v>0</v>
      </c>
      <c r="C20" s="17" t="str">
        <f t="shared" si="3"/>
        <v>C.US.</v>
      </c>
      <c r="D20" s="17" t="str">
        <f>C20&amp;Symbols2!$B$2&amp;Symbols2!$B$3&amp;Symbols2!$B$4&amp;A20</f>
        <v>C.US.CLEU149950</v>
      </c>
      <c r="E20" s="18">
        <f>RANK(F20,$F$1:$F$400,0)+COUNTIF($F$1:F20,F20)-1</f>
        <v>32</v>
      </c>
      <c r="F20" s="19">
        <f>IF(SUM($B$1:B19)&gt;=2,0,IF(RTD("cqg.rtd",,"ContractData",D20,"DTLastTrade",,"T")="",0,RTD("cqg.rtd",,"ContractData",D20,"DTLastTrade",,"T")))</f>
        <v>41836.377083333333</v>
      </c>
      <c r="H20" s="17">
        <f t="shared" si="4"/>
        <v>20</v>
      </c>
      <c r="I20" s="20">
        <f t="shared" si="0"/>
        <v>32</v>
      </c>
      <c r="J20" s="17" t="str">
        <f t="shared" si="1"/>
        <v>C.US.CLEU149950</v>
      </c>
      <c r="L20" s="17" t="str">
        <f t="shared" si="2"/>
        <v>P.US.CLEU1410100</v>
      </c>
      <c r="M20" s="21">
        <f>RTD("cqg.rtd", ,"ContractData",L20, "DTLastTrade",, "T")</f>
        <v>41836.38958333333</v>
      </c>
    </row>
    <row r="21" spans="1:13" x14ac:dyDescent="0.3">
      <c r="A21" s="17">
        <f>IF(A20=Symbols2!$B$6,$A$1,Sheet4!A20+Symbols2!$B$7)</f>
        <v>10000</v>
      </c>
      <c r="B21" s="17">
        <f>IF(A21=Symbols2!$B$6,1,0)</f>
        <v>0</v>
      </c>
      <c r="C21" s="17" t="str">
        <f t="shared" si="3"/>
        <v>C.US.</v>
      </c>
      <c r="D21" s="17" t="str">
        <f>C21&amp;Symbols2!$B$2&amp;Symbols2!$B$3&amp;Symbols2!$B$4&amp;A21</f>
        <v>C.US.CLEU1410000</v>
      </c>
      <c r="E21" s="18">
        <f>RANK(F21,$F$1:$F$400,0)+COUNTIF($F$1:F21,F21)-1</f>
        <v>25</v>
      </c>
      <c r="F21" s="19">
        <f>IF(SUM($B$1:B20)&gt;=2,0,IF(RTD("cqg.rtd",,"ContractData",D21,"DTLastTrade",,"T")="",0,RTD("cqg.rtd",,"ContractData",D21,"DTLastTrade",,"T")))</f>
        <v>41836.384722222225</v>
      </c>
      <c r="H21" s="17">
        <f t="shared" si="4"/>
        <v>21</v>
      </c>
      <c r="I21" s="20">
        <f t="shared" si="0"/>
        <v>25</v>
      </c>
      <c r="J21" s="17" t="str">
        <f t="shared" si="1"/>
        <v>C.US.CLEU1410000</v>
      </c>
      <c r="L21" s="17" t="str">
        <f t="shared" si="2"/>
        <v>P.US.CLEU1410150</v>
      </c>
      <c r="M21" s="21">
        <f>RTD("cqg.rtd", ,"ContractData",L21, "DTLastTrade",, "T")</f>
        <v>41836.38958333333</v>
      </c>
    </row>
    <row r="22" spans="1:13" x14ac:dyDescent="0.3">
      <c r="A22" s="17">
        <f>IF(A21=Symbols2!$B$6,$A$1,Sheet4!A21+Symbols2!$B$7)</f>
        <v>10050</v>
      </c>
      <c r="B22" s="17">
        <f>IF(A22=Symbols2!$B$6,1,0)</f>
        <v>0</v>
      </c>
      <c r="C22" s="17" t="str">
        <f t="shared" si="3"/>
        <v>C.US.</v>
      </c>
      <c r="D22" s="17" t="str">
        <f>C22&amp;Symbols2!$B$2&amp;Symbols2!$B$3&amp;Symbols2!$B$4&amp;A22</f>
        <v>C.US.CLEU1410050</v>
      </c>
      <c r="E22" s="18">
        <f>RANK(F22,$F$1:$F$400,0)+COUNTIF($F$1:F22,F22)-1</f>
        <v>33</v>
      </c>
      <c r="F22" s="19">
        <f>IF(SUM($B$1:B21)&gt;=2,0,IF(RTD("cqg.rtd",,"ContractData",D22,"DTLastTrade",,"T")="",0,RTD("cqg.rtd",,"ContractData",D22,"DTLastTrade",,"T")))</f>
        <v>41836.377083333333</v>
      </c>
      <c r="H22" s="17">
        <f t="shared" si="4"/>
        <v>22</v>
      </c>
      <c r="I22" s="20">
        <f t="shared" si="0"/>
        <v>33</v>
      </c>
      <c r="J22" s="17" t="str">
        <f t="shared" si="1"/>
        <v>C.US.CLEU1410050</v>
      </c>
      <c r="L22" s="17" t="str">
        <f t="shared" si="2"/>
        <v>P.US.CLEU1410000</v>
      </c>
      <c r="M22" s="21">
        <f>RTD("cqg.rtd", ,"ContractData",L22, "DTLastTrade",, "T")</f>
        <v>41836.388888888891</v>
      </c>
    </row>
    <row r="23" spans="1:13" x14ac:dyDescent="0.3">
      <c r="A23" s="17">
        <f>IF(A22=Symbols2!$B$6,$A$1,Sheet4!A22+Symbols2!$B$7)</f>
        <v>10100</v>
      </c>
      <c r="B23" s="17">
        <f>IF(A23=Symbols2!$B$6,1,0)</f>
        <v>0</v>
      </c>
      <c r="C23" s="17" t="str">
        <f t="shared" si="3"/>
        <v>C.US.</v>
      </c>
      <c r="D23" s="17" t="str">
        <f>C23&amp;Symbols2!$B$2&amp;Symbols2!$B$3&amp;Symbols2!$B$4&amp;A23</f>
        <v>C.US.CLEU1410100</v>
      </c>
      <c r="E23" s="18">
        <f>RANK(F23,$F$1:$F$400,0)+COUNTIF($F$1:F23,F23)-1</f>
        <v>1</v>
      </c>
      <c r="F23" s="19">
        <f>IF(SUM($B$1:B22)&gt;=2,0,IF(RTD("cqg.rtd",,"ContractData",D23,"DTLastTrade",,"T")="",0,RTD("cqg.rtd",,"ContractData",D23,"DTLastTrade",,"T")))</f>
        <v>41836.395833333336</v>
      </c>
      <c r="H23" s="17">
        <f t="shared" si="4"/>
        <v>23</v>
      </c>
      <c r="I23" s="20">
        <f t="shared" si="0"/>
        <v>1</v>
      </c>
      <c r="J23" s="17" t="str">
        <f t="shared" si="1"/>
        <v>C.US.CLEU1410100</v>
      </c>
      <c r="L23" s="17" t="str">
        <f t="shared" si="2"/>
        <v>C.US.CLEU1410400</v>
      </c>
      <c r="M23" s="21">
        <f>RTD("cqg.rtd", ,"ContractData",L23, "DTLastTrade",, "T")</f>
        <v>41836.385416666664</v>
      </c>
    </row>
    <row r="24" spans="1:13" x14ac:dyDescent="0.3">
      <c r="A24" s="17">
        <f>IF(A23=Symbols2!$B$6,$A$1,Sheet4!A23+Symbols2!$B$7)</f>
        <v>10150</v>
      </c>
      <c r="B24" s="17">
        <f>IF(A24=Symbols2!$B$6,1,0)</f>
        <v>0</v>
      </c>
      <c r="C24" s="17" t="str">
        <f t="shared" si="3"/>
        <v>C.US.</v>
      </c>
      <c r="D24" s="17" t="str">
        <f>C24&amp;Symbols2!$B$2&amp;Symbols2!$B$3&amp;Symbols2!$B$4&amp;A24</f>
        <v>C.US.CLEU1410150</v>
      </c>
      <c r="E24" s="18">
        <f>RANK(F24,$F$1:$F$400,0)+COUNTIF($F$1:F24,F24)-1</f>
        <v>27</v>
      </c>
      <c r="F24" s="19">
        <f>IF(SUM($B$1:B23)&gt;=2,0,IF(RTD("cqg.rtd",,"ContractData",D24,"DTLastTrade",,"T")="",0,RTD("cqg.rtd",,"ContractData",D24,"DTLastTrade",,"T")))</f>
        <v>41836.381944444445</v>
      </c>
      <c r="H24" s="17">
        <f t="shared" si="4"/>
        <v>24</v>
      </c>
      <c r="I24" s="20">
        <f t="shared" si="0"/>
        <v>27</v>
      </c>
      <c r="J24" s="17" t="str">
        <f t="shared" si="1"/>
        <v>C.US.CLEU1410150</v>
      </c>
      <c r="L24" s="17" t="str">
        <f t="shared" si="2"/>
        <v>P.US.CLEU149850</v>
      </c>
      <c r="M24" s="21">
        <f>RTD("cqg.rtd", ,"ContractData",L24, "DTLastTrade",, "T")</f>
        <v>41836.385416666664</v>
      </c>
    </row>
    <row r="25" spans="1:13" x14ac:dyDescent="0.3">
      <c r="A25" s="17">
        <f>IF(A24=Symbols2!$B$6,$A$1,Sheet4!A24+Symbols2!$B$7)</f>
        <v>10200</v>
      </c>
      <c r="B25" s="17">
        <f>IF(A25=Symbols2!$B$6,1,0)</f>
        <v>0</v>
      </c>
      <c r="C25" s="17" t="str">
        <f t="shared" si="3"/>
        <v>C.US.</v>
      </c>
      <c r="D25" s="17" t="str">
        <f>C25&amp;Symbols2!$B$2&amp;Symbols2!$B$3&amp;Symbols2!$B$4&amp;A25</f>
        <v>C.US.CLEU1410200</v>
      </c>
      <c r="E25" s="18">
        <f>RANK(F25,$F$1:$F$400,0)+COUNTIF($F$1:F25,F25)-1</f>
        <v>11</v>
      </c>
      <c r="F25" s="19">
        <f>IF(SUM($B$1:B24)&gt;=2,0,IF(RTD("cqg.rtd",,"ContractData",D25,"DTLastTrade",,"T")="",0,RTD("cqg.rtd",,"ContractData",D25,"DTLastTrade",,"T")))</f>
        <v>41836.395138888889</v>
      </c>
      <c r="H25" s="17">
        <f t="shared" si="4"/>
        <v>25</v>
      </c>
      <c r="I25" s="20">
        <f t="shared" si="0"/>
        <v>11</v>
      </c>
      <c r="J25" s="17" t="str">
        <f t="shared" si="1"/>
        <v>C.US.CLEU1410200</v>
      </c>
      <c r="L25" s="17" t="str">
        <f t="shared" si="2"/>
        <v>C.US.CLEU1410000</v>
      </c>
      <c r="M25" s="21">
        <f>RTD("cqg.rtd", ,"ContractData",L25, "DTLastTrade",, "T")</f>
        <v>41836.384722222225</v>
      </c>
    </row>
    <row r="26" spans="1:13" x14ac:dyDescent="0.3">
      <c r="A26" s="17">
        <f>IF(A25=Symbols2!$B$6,$A$1,Sheet4!A25+Symbols2!$B$7)</f>
        <v>10250</v>
      </c>
      <c r="B26" s="17">
        <f>IF(A26=Symbols2!$B$6,1,0)</f>
        <v>0</v>
      </c>
      <c r="C26" s="17" t="str">
        <f t="shared" si="3"/>
        <v>C.US.</v>
      </c>
      <c r="D26" s="17" t="str">
        <f>C26&amp;Symbols2!$B$2&amp;Symbols2!$B$3&amp;Symbols2!$B$4&amp;A26</f>
        <v>C.US.CLEU1410250</v>
      </c>
      <c r="E26" s="18">
        <f>RANK(F26,$F$1:$F$400,0)+COUNTIF($F$1:F26,F26)-1</f>
        <v>2</v>
      </c>
      <c r="F26" s="19">
        <f>IF(SUM($B$1:B25)&gt;=2,0,IF(RTD("cqg.rtd",,"ContractData",D26,"DTLastTrade",,"T")="",0,RTD("cqg.rtd",,"ContractData",D26,"DTLastTrade",,"T")))</f>
        <v>41836.395833333336</v>
      </c>
      <c r="H26" s="17">
        <f t="shared" si="4"/>
        <v>26</v>
      </c>
      <c r="I26" s="20">
        <f t="shared" si="0"/>
        <v>2</v>
      </c>
      <c r="J26" s="17" t="str">
        <f t="shared" si="1"/>
        <v>C.US.CLEU1410250</v>
      </c>
      <c r="L26" s="17" t="str">
        <f t="shared" si="2"/>
        <v>P.US.CLEU149550</v>
      </c>
      <c r="M26" s="21">
        <f>RTD("cqg.rtd", ,"ContractData",L26, "DTLastTrade",, "T")</f>
        <v>41836.383333333331</v>
      </c>
    </row>
    <row r="27" spans="1:13" x14ac:dyDescent="0.3">
      <c r="A27" s="17">
        <f>IF(A26=Symbols2!$B$6,$A$1,Sheet4!A26+Symbols2!$B$7)</f>
        <v>10300</v>
      </c>
      <c r="B27" s="17">
        <f>IF(A27=Symbols2!$B$6,1,0)</f>
        <v>0</v>
      </c>
      <c r="C27" s="17" t="str">
        <f t="shared" si="3"/>
        <v>C.US.</v>
      </c>
      <c r="D27" s="17" t="str">
        <f>C27&amp;Symbols2!$B$2&amp;Symbols2!$B$3&amp;Symbols2!$B$4&amp;A27</f>
        <v>C.US.CLEU1410300</v>
      </c>
      <c r="E27" s="18">
        <f>RANK(F27,$F$1:$F$400,0)+COUNTIF($F$1:F27,F27)-1</f>
        <v>3</v>
      </c>
      <c r="F27" s="19">
        <f>IF(SUM($B$1:B26)&gt;=2,0,IF(RTD("cqg.rtd",,"ContractData",D27,"DTLastTrade",,"T")="",0,RTD("cqg.rtd",,"ContractData",D27,"DTLastTrade",,"T")))</f>
        <v>41836.395833333336</v>
      </c>
      <c r="H27" s="17">
        <f t="shared" si="4"/>
        <v>27</v>
      </c>
      <c r="I27" s="20">
        <f t="shared" si="0"/>
        <v>3</v>
      </c>
      <c r="J27" s="17" t="str">
        <f t="shared" si="1"/>
        <v>C.US.CLEU1410300</v>
      </c>
      <c r="L27" s="17" t="str">
        <f t="shared" si="2"/>
        <v>C.US.CLEU1410150</v>
      </c>
      <c r="M27" s="21">
        <f>RTD("cqg.rtd", ,"ContractData",L27, "DTLastTrade",, "T")</f>
        <v>41836.381944444445</v>
      </c>
    </row>
    <row r="28" spans="1:13" x14ac:dyDescent="0.3">
      <c r="A28" s="17">
        <f>IF(A27=Symbols2!$B$6,$A$1,Sheet4!A27+Symbols2!$B$7)</f>
        <v>10350</v>
      </c>
      <c r="B28" s="17">
        <f>IF(A28=Symbols2!$B$6,1,0)</f>
        <v>0</v>
      </c>
      <c r="C28" s="17" t="str">
        <f t="shared" si="3"/>
        <v>C.US.</v>
      </c>
      <c r="D28" s="17" t="str">
        <f>C28&amp;Symbols2!$B$2&amp;Symbols2!$B$3&amp;Symbols2!$B$4&amp;A28</f>
        <v>C.US.CLEU1410350</v>
      </c>
      <c r="E28" s="18">
        <f>RANK(F28,$F$1:$F$400,0)+COUNTIF($F$1:F28,F28)-1</f>
        <v>16</v>
      </c>
      <c r="F28" s="19">
        <f>IF(SUM($B$1:B27)&gt;=2,0,IF(RTD("cqg.rtd",,"ContractData",D28,"DTLastTrade",,"T")="",0,RTD("cqg.rtd",,"ContractData",D28,"DTLastTrade",,"T")))</f>
        <v>41836.392361111109</v>
      </c>
      <c r="H28" s="17">
        <f t="shared" si="4"/>
        <v>28</v>
      </c>
      <c r="I28" s="20">
        <f t="shared" si="0"/>
        <v>16</v>
      </c>
      <c r="J28" s="17" t="str">
        <f t="shared" si="1"/>
        <v>C.US.CLEU1410350</v>
      </c>
      <c r="L28" s="17" t="str">
        <f t="shared" si="2"/>
        <v>P.US.CLEU149600</v>
      </c>
      <c r="M28" s="21">
        <f>RTD("cqg.rtd", ,"ContractData",L28, "DTLastTrade",, "T")</f>
        <v>41836.381944444445</v>
      </c>
    </row>
    <row r="29" spans="1:13" x14ac:dyDescent="0.3">
      <c r="A29" s="17">
        <f>IF(A28=Symbols2!$B$6,$A$1,Sheet4!A28+Symbols2!$B$7)</f>
        <v>10400</v>
      </c>
      <c r="B29" s="17">
        <f>IF(A29=Symbols2!$B$6,1,0)</f>
        <v>1</v>
      </c>
      <c r="C29" s="17" t="str">
        <f t="shared" si="3"/>
        <v>C.US.</v>
      </c>
      <c r="D29" s="17" t="str">
        <f>C29&amp;Symbols2!$B$2&amp;Symbols2!$B$3&amp;Symbols2!$B$4&amp;A29</f>
        <v>C.US.CLEU1410400</v>
      </c>
      <c r="E29" s="18">
        <f>RANK(F29,$F$1:$F$400,0)+COUNTIF($F$1:F29,F29)-1</f>
        <v>23</v>
      </c>
      <c r="F29" s="19">
        <f>IF(SUM($B$1:B28)&gt;=2,0,IF(RTD("cqg.rtd",,"ContractData",D29,"DTLastTrade",,"T")="",0,RTD("cqg.rtd",,"ContractData",D29,"DTLastTrade",,"T")))</f>
        <v>41836.385416666664</v>
      </c>
      <c r="H29" s="17">
        <f t="shared" si="4"/>
        <v>29</v>
      </c>
      <c r="I29" s="20">
        <f t="shared" si="0"/>
        <v>23</v>
      </c>
      <c r="J29" s="17" t="str">
        <f t="shared" si="1"/>
        <v>C.US.CLEU1410400</v>
      </c>
      <c r="L29" s="17" t="str">
        <f t="shared" si="2"/>
        <v>P.US.CLEU149650</v>
      </c>
      <c r="M29" s="21">
        <f>RTD("cqg.rtd", ,"ContractData",L29, "DTLastTrade",, "T")</f>
        <v>41836.381249999999</v>
      </c>
    </row>
    <row r="30" spans="1:13" x14ac:dyDescent="0.3">
      <c r="A30" s="17">
        <f>IF(A29=Symbols2!$B$6,$A$1,Sheet4!A29+Symbols2!$B$7)</f>
        <v>9000</v>
      </c>
      <c r="B30" s="17">
        <f>IF(A30=Symbols2!$B$6,1,0)</f>
        <v>0</v>
      </c>
      <c r="C30" s="17" t="str">
        <f t="shared" si="3"/>
        <v>P.US.</v>
      </c>
      <c r="D30" s="17" t="str">
        <f>C30&amp;Symbols2!$B$2&amp;Symbols2!$B$3&amp;Symbols2!$B$4&amp;A30</f>
        <v>P.US.CLEU149000</v>
      </c>
      <c r="E30" s="18">
        <f>RANK(F30,$F$1:$F$400,0)+COUNTIF($F$1:F30,F30)-1</f>
        <v>4</v>
      </c>
      <c r="F30" s="19">
        <f>IF(SUM($B$1:B29)&gt;=2,0,IF(RTD("cqg.rtd",,"ContractData",D30,"DTLastTrade",,"T")="",0,RTD("cqg.rtd",,"ContractData",D30,"DTLastTrade",,"T")))</f>
        <v>41836.395833333336</v>
      </c>
      <c r="H30" s="17">
        <f t="shared" si="4"/>
        <v>30</v>
      </c>
      <c r="I30" s="20">
        <f t="shared" si="0"/>
        <v>4</v>
      </c>
      <c r="J30" s="17" t="str">
        <f t="shared" si="1"/>
        <v>P.US.CLEU149000</v>
      </c>
      <c r="L30" s="17" t="str">
        <f t="shared" si="2"/>
        <v>P.US.CLEU149150</v>
      </c>
      <c r="M30" s="21">
        <f>RTD("cqg.rtd", ,"ContractData",L30, "DTLastTrade",, "T")</f>
        <v>41836.379166666666</v>
      </c>
    </row>
    <row r="31" spans="1:13" x14ac:dyDescent="0.3">
      <c r="A31" s="17">
        <f>IF(A30=Symbols2!$B$6,$A$1,Sheet4!A30+Symbols2!$B$7)</f>
        <v>9050</v>
      </c>
      <c r="B31" s="17">
        <f>IF(A31=Symbols2!$B$6,1,0)</f>
        <v>0</v>
      </c>
      <c r="C31" s="17" t="str">
        <f t="shared" si="3"/>
        <v>P.US.</v>
      </c>
      <c r="D31" s="17" t="str">
        <f>C31&amp;Symbols2!$B$2&amp;Symbols2!$B$3&amp;Symbols2!$B$4&amp;A31</f>
        <v>P.US.CLEU149050</v>
      </c>
      <c r="E31" s="18">
        <f>RANK(F31,$F$1:$F$400,0)+COUNTIF($F$1:F31,F31)-1</f>
        <v>41</v>
      </c>
      <c r="F31" s="19">
        <f>IF(SUM($B$1:B30)&gt;=2,0,IF(RTD("cqg.rtd",,"ContractData",D31,"DTLastTrade",,"T")="",0,RTD("cqg.rtd",,"ContractData",D31,"DTLastTrade",,"T")))</f>
        <v>41836.308333333334</v>
      </c>
      <c r="H31" s="17">
        <f t="shared" si="4"/>
        <v>31</v>
      </c>
      <c r="I31" s="20">
        <f t="shared" si="0"/>
        <v>41</v>
      </c>
      <c r="J31" s="17" t="str">
        <f t="shared" si="1"/>
        <v>P.US.CLEU149050</v>
      </c>
      <c r="L31" s="17" t="str">
        <f t="shared" si="2"/>
        <v>C.US.CLEU149700</v>
      </c>
      <c r="M31" s="21">
        <f>RTD("cqg.rtd", ,"ContractData",L31, "DTLastTrade",, "T")</f>
        <v>41836.378472222219</v>
      </c>
    </row>
    <row r="32" spans="1:13" x14ac:dyDescent="0.3">
      <c r="A32" s="17">
        <f>IF(A31=Symbols2!$B$6,$A$1,Sheet4!A31+Symbols2!$B$7)</f>
        <v>9100</v>
      </c>
      <c r="B32" s="17">
        <f>IF(A32=Symbols2!$B$6,1,0)</f>
        <v>0</v>
      </c>
      <c r="C32" s="17" t="str">
        <f t="shared" si="3"/>
        <v>P.US.</v>
      </c>
      <c r="D32" s="17" t="str">
        <f>C32&amp;Symbols2!$B$2&amp;Symbols2!$B$3&amp;Symbols2!$B$4&amp;A32</f>
        <v>P.US.CLEU149100</v>
      </c>
      <c r="E32" s="18">
        <f>RANK(F32,$F$1:$F$400,0)+COUNTIF($F$1:F32,F32)-1</f>
        <v>5</v>
      </c>
      <c r="F32" s="19">
        <f>IF(SUM($B$1:B31)&gt;=2,0,IF(RTD("cqg.rtd",,"ContractData",D32,"DTLastTrade",,"T")="",0,RTD("cqg.rtd",,"ContractData",D32,"DTLastTrade",,"T")))</f>
        <v>41836.395833333336</v>
      </c>
      <c r="H32" s="17">
        <f t="shared" si="4"/>
        <v>32</v>
      </c>
      <c r="I32" s="20">
        <f t="shared" si="0"/>
        <v>5</v>
      </c>
      <c r="J32" s="17" t="str">
        <f t="shared" si="1"/>
        <v>P.US.CLEU149100</v>
      </c>
      <c r="L32" s="17" t="str">
        <f t="shared" si="2"/>
        <v>C.US.CLEU149950</v>
      </c>
      <c r="M32" s="21">
        <f>RTD("cqg.rtd", ,"ContractData",L32, "DTLastTrade",, "T")</f>
        <v>41836.377083333333</v>
      </c>
    </row>
    <row r="33" spans="1:13" x14ac:dyDescent="0.3">
      <c r="A33" s="17">
        <f>IF(A32=Symbols2!$B$6,$A$1,Sheet4!A32+Symbols2!$B$7)</f>
        <v>9150</v>
      </c>
      <c r="B33" s="17">
        <f>IF(A33=Symbols2!$B$6,1,0)</f>
        <v>0</v>
      </c>
      <c r="C33" s="17" t="str">
        <f t="shared" si="3"/>
        <v>P.US.</v>
      </c>
      <c r="D33" s="17" t="str">
        <f>C33&amp;Symbols2!$B$2&amp;Symbols2!$B$3&amp;Symbols2!$B$4&amp;A33</f>
        <v>P.US.CLEU149150</v>
      </c>
      <c r="E33" s="18">
        <f>RANK(F33,$F$1:$F$400,0)+COUNTIF($F$1:F33,F33)-1</f>
        <v>30</v>
      </c>
      <c r="F33" s="19">
        <f>IF(SUM($B$1:B32)&gt;=2,0,IF(RTD("cqg.rtd",,"ContractData",D33,"DTLastTrade",,"T")="",0,RTD("cqg.rtd",,"ContractData",D33,"DTLastTrade",,"T")))</f>
        <v>41836.379166666666</v>
      </c>
      <c r="H33" s="17">
        <f t="shared" si="4"/>
        <v>33</v>
      </c>
      <c r="I33" s="20">
        <f t="shared" si="0"/>
        <v>30</v>
      </c>
      <c r="J33" s="17" t="str">
        <f t="shared" si="1"/>
        <v>P.US.CLEU149150</v>
      </c>
      <c r="L33" s="17" t="str">
        <f t="shared" si="2"/>
        <v>C.US.CLEU1410050</v>
      </c>
      <c r="M33" s="21">
        <f>RTD("cqg.rtd", ,"ContractData",L33, "DTLastTrade",, "T")</f>
        <v>41836.377083333333</v>
      </c>
    </row>
    <row r="34" spans="1:13" x14ac:dyDescent="0.3">
      <c r="A34" s="17">
        <f>IF(A33=Symbols2!$B$6,$A$1,Sheet4!A33+Symbols2!$B$7)</f>
        <v>9200</v>
      </c>
      <c r="B34" s="17">
        <f>IF(A34=Symbols2!$B$6,1,0)</f>
        <v>0</v>
      </c>
      <c r="C34" s="17" t="str">
        <f t="shared" si="3"/>
        <v>P.US.</v>
      </c>
      <c r="D34" s="17" t="str">
        <f>C34&amp;Symbols2!$B$2&amp;Symbols2!$B$3&amp;Symbols2!$B$4&amp;A34</f>
        <v>P.US.CLEU149200</v>
      </c>
      <c r="E34" s="18">
        <f>RANK(F34,$F$1:$F$400,0)+COUNTIF($F$1:F34,F34)-1</f>
        <v>36</v>
      </c>
      <c r="F34" s="19">
        <f>IF(SUM($B$1:B33)&gt;=2,0,IF(RTD("cqg.rtd",,"ContractData",D34,"DTLastTrade",,"T")="",0,RTD("cqg.rtd",,"ContractData",D34,"DTLastTrade",,"T")))</f>
        <v>41836.368055555555</v>
      </c>
      <c r="H34" s="17">
        <f t="shared" si="4"/>
        <v>34</v>
      </c>
      <c r="I34" s="20">
        <f t="shared" si="0"/>
        <v>36</v>
      </c>
      <c r="J34" s="17" t="str">
        <f t="shared" si="1"/>
        <v>P.US.CLEU149200</v>
      </c>
      <c r="L34" s="17" t="str">
        <f t="shared" si="2"/>
        <v>P.US.CLEU149400</v>
      </c>
      <c r="M34" s="21">
        <f>RTD("cqg.rtd", ,"ContractData",L34, "DTLastTrade",, "T")</f>
        <v>41836.368750000001</v>
      </c>
    </row>
    <row r="35" spans="1:13" x14ac:dyDescent="0.3">
      <c r="A35" s="17">
        <f>IF(A34=Symbols2!$B$6,$A$1,Sheet4!A34+Symbols2!$B$7)</f>
        <v>9250</v>
      </c>
      <c r="B35" s="17">
        <f>IF(A35=Symbols2!$B$6,1,0)</f>
        <v>0</v>
      </c>
      <c r="C35" s="17" t="str">
        <f t="shared" si="3"/>
        <v>P.US.</v>
      </c>
      <c r="D35" s="17" t="str">
        <f>C35&amp;Symbols2!$B$2&amp;Symbols2!$B$3&amp;Symbols2!$B$4&amp;A35</f>
        <v>P.US.CLEU149250</v>
      </c>
      <c r="E35" s="18">
        <f>RANK(F35,$F$1:$F$400,0)+COUNTIF($F$1:F35,F35)-1</f>
        <v>6</v>
      </c>
      <c r="F35" s="19">
        <f>IF(SUM($B$1:B34)&gt;=2,0,IF(RTD("cqg.rtd",,"ContractData",D35,"DTLastTrade",,"T")="",0,RTD("cqg.rtd",,"ContractData",D35,"DTLastTrade",,"T")))</f>
        <v>41836.395833333336</v>
      </c>
      <c r="H35" s="17">
        <f t="shared" si="4"/>
        <v>35</v>
      </c>
      <c r="I35" s="20">
        <f t="shared" si="0"/>
        <v>6</v>
      </c>
      <c r="J35" s="17" t="str">
        <f t="shared" si="1"/>
        <v>P.US.CLEU149250</v>
      </c>
      <c r="L35" s="17" t="str">
        <f t="shared" si="2"/>
        <v>C.US.CLEU149800</v>
      </c>
      <c r="M35" s="21">
        <f>RTD("cqg.rtd", ,"ContractData",L35, "DTLastTrade",, "T")</f>
        <v>41836.368055555555</v>
      </c>
    </row>
    <row r="36" spans="1:13" x14ac:dyDescent="0.3">
      <c r="A36" s="17">
        <f>IF(A35=Symbols2!$B$6,$A$1,Sheet4!A35+Symbols2!$B$7)</f>
        <v>9300</v>
      </c>
      <c r="B36" s="17">
        <f>IF(A36=Symbols2!$B$6,1,0)</f>
        <v>0</v>
      </c>
      <c r="C36" s="17" t="str">
        <f t="shared" si="3"/>
        <v>P.US.</v>
      </c>
      <c r="D36" s="17" t="str">
        <f>C36&amp;Symbols2!$B$2&amp;Symbols2!$B$3&amp;Symbols2!$B$4&amp;A36</f>
        <v>P.US.CLEU149300</v>
      </c>
      <c r="E36" s="18">
        <f>RANK(F36,$F$1:$F$400,0)+COUNTIF($F$1:F36,F36)-1</f>
        <v>7</v>
      </c>
      <c r="F36" s="19">
        <f>IF(SUM($B$1:B35)&gt;=2,0,IF(RTD("cqg.rtd",,"ContractData",D36,"DTLastTrade",,"T")="",0,RTD("cqg.rtd",,"ContractData",D36,"DTLastTrade",,"T")))</f>
        <v>41836.395833333336</v>
      </c>
      <c r="H36" s="17">
        <f t="shared" si="4"/>
        <v>36</v>
      </c>
      <c r="I36" s="20">
        <f t="shared" si="0"/>
        <v>7</v>
      </c>
      <c r="J36" s="17" t="str">
        <f t="shared" si="1"/>
        <v>P.US.CLEU149300</v>
      </c>
      <c r="L36" s="17" t="str">
        <f t="shared" si="2"/>
        <v>P.US.CLEU149200</v>
      </c>
      <c r="M36" s="21">
        <f>RTD("cqg.rtd", ,"ContractData",L36, "DTLastTrade",, "T")</f>
        <v>41836.368055555555</v>
      </c>
    </row>
    <row r="37" spans="1:13" x14ac:dyDescent="0.3">
      <c r="A37" s="17">
        <f>IF(A36=Symbols2!$B$6,$A$1,Sheet4!A36+Symbols2!$B$7)</f>
        <v>9350</v>
      </c>
      <c r="B37" s="17">
        <f>IF(A37=Symbols2!$B$6,1,0)</f>
        <v>0</v>
      </c>
      <c r="C37" s="17" t="str">
        <f t="shared" si="3"/>
        <v>P.US.</v>
      </c>
      <c r="D37" s="17" t="str">
        <f>C37&amp;Symbols2!$B$2&amp;Symbols2!$B$3&amp;Symbols2!$B$4&amp;A37</f>
        <v>P.US.CLEU149350</v>
      </c>
      <c r="E37" s="18">
        <f>RANK(F37,$F$1:$F$400,0)+COUNTIF($F$1:F37,F37)-1</f>
        <v>39</v>
      </c>
      <c r="F37" s="19">
        <f>IF(SUM($B$1:B36)&gt;=2,0,IF(RTD("cqg.rtd",,"ContractData",D37,"DTLastTrade",,"T")="",0,RTD("cqg.rtd",,"ContractData",D37,"DTLastTrade",,"T")))</f>
        <v>41836.333333333336</v>
      </c>
      <c r="H37" s="17">
        <f t="shared" si="4"/>
        <v>37</v>
      </c>
      <c r="I37" s="20">
        <f t="shared" si="0"/>
        <v>39</v>
      </c>
      <c r="J37" s="17" t="str">
        <f t="shared" si="1"/>
        <v>P.US.CLEU149350</v>
      </c>
      <c r="L37" s="17" t="str">
        <f t="shared" si="2"/>
        <v>P.US.CLEU149500</v>
      </c>
      <c r="M37" s="21">
        <f>RTD("cqg.rtd", ,"ContractData",L37, "DTLastTrade",, "T")</f>
        <v>41836.363888888889</v>
      </c>
    </row>
    <row r="38" spans="1:13" x14ac:dyDescent="0.3">
      <c r="A38" s="17">
        <f>IF(A37=Symbols2!$B$6,$A$1,Sheet4!A37+Symbols2!$B$7)</f>
        <v>9400</v>
      </c>
      <c r="B38" s="17">
        <f>IF(A38=Symbols2!$B$6,1,0)</f>
        <v>0</v>
      </c>
      <c r="C38" s="17" t="str">
        <f t="shared" si="3"/>
        <v>P.US.</v>
      </c>
      <c r="D38" s="17" t="str">
        <f>C38&amp;Symbols2!$B$2&amp;Symbols2!$B$3&amp;Symbols2!$B$4&amp;A38</f>
        <v>P.US.CLEU149400</v>
      </c>
      <c r="E38" s="18">
        <f>RANK(F38,$F$1:$F$400,0)+COUNTIF($F$1:F38,F38)-1</f>
        <v>34</v>
      </c>
      <c r="F38" s="19">
        <f>IF(SUM($B$1:B37)&gt;=2,0,IF(RTD("cqg.rtd",,"ContractData",D38,"DTLastTrade",,"T")="",0,RTD("cqg.rtd",,"ContractData",D38,"DTLastTrade",,"T")))</f>
        <v>41836.368750000001</v>
      </c>
      <c r="H38" s="17">
        <f t="shared" si="4"/>
        <v>38</v>
      </c>
      <c r="I38" s="20">
        <f t="shared" si="0"/>
        <v>34</v>
      </c>
      <c r="J38" s="17" t="str">
        <f t="shared" si="1"/>
        <v>P.US.CLEU149400</v>
      </c>
      <c r="L38" s="17" t="str">
        <f t="shared" si="2"/>
        <v>P.US.CLEU1410250</v>
      </c>
      <c r="M38" s="21">
        <f>RTD("cqg.rtd", ,"ContractData",L38, "DTLastTrade",, "T")</f>
        <v>41836.35</v>
      </c>
    </row>
    <row r="39" spans="1:13" x14ac:dyDescent="0.3">
      <c r="A39" s="17">
        <f>IF(A38=Symbols2!$B$6,$A$1,Sheet4!A38+Symbols2!$B$7)</f>
        <v>9450</v>
      </c>
      <c r="B39" s="17">
        <f>IF(A39=Symbols2!$B$6,1,0)</f>
        <v>0</v>
      </c>
      <c r="C39" s="17" t="str">
        <f t="shared" si="3"/>
        <v>P.US.</v>
      </c>
      <c r="D39" s="17" t="str">
        <f>C39&amp;Symbols2!$B$2&amp;Symbols2!$B$3&amp;Symbols2!$B$4&amp;A39</f>
        <v>P.US.CLEU149450</v>
      </c>
      <c r="E39" s="18">
        <f>RANK(F39,$F$1:$F$400,0)+COUNTIF($F$1:F39,F39)-1</f>
        <v>8</v>
      </c>
      <c r="F39" s="19">
        <f>IF(SUM($B$1:B38)&gt;=2,0,IF(RTD("cqg.rtd",,"ContractData",D39,"DTLastTrade",,"T")="",0,RTD("cqg.rtd",,"ContractData",D39,"DTLastTrade",,"T")))</f>
        <v>41836.395833333336</v>
      </c>
      <c r="H39" s="17">
        <f t="shared" si="4"/>
        <v>39</v>
      </c>
      <c r="I39" s="20">
        <f t="shared" si="0"/>
        <v>8</v>
      </c>
      <c r="J39" s="17" t="str">
        <f t="shared" si="1"/>
        <v>P.US.CLEU149450</v>
      </c>
      <c r="L39" s="17" t="str">
        <f t="shared" si="2"/>
        <v>P.US.CLEU149350</v>
      </c>
      <c r="M39" s="21">
        <f>RTD("cqg.rtd", ,"ContractData",L39, "DTLastTrade",, "T")</f>
        <v>41836.333333333336</v>
      </c>
    </row>
    <row r="40" spans="1:13" x14ac:dyDescent="0.3">
      <c r="A40" s="17">
        <f>IF(A39=Symbols2!$B$6,$A$1,Sheet4!A39+Symbols2!$B$7)</f>
        <v>9500</v>
      </c>
      <c r="B40" s="17">
        <f>IF(A40=Symbols2!$B$6,1,0)</f>
        <v>0</v>
      </c>
      <c r="C40" s="17" t="str">
        <f t="shared" si="3"/>
        <v>P.US.</v>
      </c>
      <c r="D40" s="17" t="str">
        <f>C40&amp;Symbols2!$B$2&amp;Symbols2!$B$3&amp;Symbols2!$B$4&amp;A40</f>
        <v>P.US.CLEU149500</v>
      </c>
      <c r="E40" s="18">
        <f>RANK(F40,$F$1:$F$400,0)+COUNTIF($F$1:F40,F40)-1</f>
        <v>37</v>
      </c>
      <c r="F40" s="19">
        <f>IF(SUM($B$1:B39)&gt;=2,0,IF(RTD("cqg.rtd",,"ContractData",D40,"DTLastTrade",,"T")="",0,RTD("cqg.rtd",,"ContractData",D40,"DTLastTrade",,"T")))</f>
        <v>41836.363888888889</v>
      </c>
      <c r="H40" s="17">
        <f t="shared" si="4"/>
        <v>40</v>
      </c>
      <c r="I40" s="20">
        <f t="shared" si="0"/>
        <v>37</v>
      </c>
      <c r="J40" s="17" t="str">
        <f t="shared" si="1"/>
        <v>P.US.CLEU149500</v>
      </c>
      <c r="L40" s="17" t="str">
        <f t="shared" si="2"/>
        <v>C.US.CLEU149850</v>
      </c>
      <c r="M40" s="21">
        <f>RTD("cqg.rtd", ,"ContractData",L40, "DTLastTrade",, "T")</f>
        <v>41836.314583333333</v>
      </c>
    </row>
    <row r="41" spans="1:13" x14ac:dyDescent="0.3">
      <c r="A41" s="17">
        <f>IF(A40=Symbols2!$B$6,$A$1,Sheet4!A40+Symbols2!$B$7)</f>
        <v>9550</v>
      </c>
      <c r="B41" s="17">
        <f>IF(A41=Symbols2!$B$6,1,0)</f>
        <v>0</v>
      </c>
      <c r="C41" s="17" t="str">
        <f t="shared" si="3"/>
        <v>P.US.</v>
      </c>
      <c r="D41" s="17" t="str">
        <f>C41&amp;Symbols2!$B$2&amp;Symbols2!$B$3&amp;Symbols2!$B$4&amp;A41</f>
        <v>P.US.CLEU149550</v>
      </c>
      <c r="E41" s="18">
        <f>RANK(F41,$F$1:$F$400,0)+COUNTIF($F$1:F41,F41)-1</f>
        <v>26</v>
      </c>
      <c r="F41" s="19">
        <f>IF(SUM($B$1:B40)&gt;=2,0,IF(RTD("cqg.rtd",,"ContractData",D41,"DTLastTrade",,"T")="",0,RTD("cqg.rtd",,"ContractData",D41,"DTLastTrade",,"T")))</f>
        <v>41836.383333333331</v>
      </c>
      <c r="H41" s="17">
        <f t="shared" si="4"/>
        <v>41</v>
      </c>
      <c r="I41" s="20">
        <f t="shared" si="0"/>
        <v>26</v>
      </c>
      <c r="J41" s="17" t="str">
        <f t="shared" si="1"/>
        <v>P.US.CLEU149550</v>
      </c>
      <c r="L41" s="17" t="str">
        <f t="shared" si="2"/>
        <v>P.US.CLEU149050</v>
      </c>
      <c r="M41" s="21">
        <f>RTD("cqg.rtd", ,"ContractData",L41, "DTLastTrade",, "T")</f>
        <v>41836.308333333334</v>
      </c>
    </row>
    <row r="42" spans="1:13" x14ac:dyDescent="0.3">
      <c r="A42" s="17">
        <f>IF(A41=Symbols2!$B$6,$A$1,Sheet4!A41+Symbols2!$B$7)</f>
        <v>9600</v>
      </c>
      <c r="B42" s="17">
        <f>IF(A42=Symbols2!$B$6,1,0)</f>
        <v>0</v>
      </c>
      <c r="C42" s="17" t="str">
        <f t="shared" si="3"/>
        <v>P.US.</v>
      </c>
      <c r="D42" s="17" t="str">
        <f>C42&amp;Symbols2!$B$2&amp;Symbols2!$B$3&amp;Symbols2!$B$4&amp;A42</f>
        <v>P.US.CLEU149600</v>
      </c>
      <c r="E42" s="18">
        <f>RANK(F42,$F$1:$F$400,0)+COUNTIF($F$1:F42,F42)-1</f>
        <v>28</v>
      </c>
      <c r="F42" s="19">
        <f>IF(SUM($B$1:B41)&gt;=2,0,IF(RTD("cqg.rtd",,"ContractData",D42,"DTLastTrade",,"T")="",0,RTD("cqg.rtd",,"ContractData",D42,"DTLastTrade",,"T")))</f>
        <v>41836.381944444445</v>
      </c>
      <c r="H42" s="17">
        <f t="shared" si="4"/>
        <v>42</v>
      </c>
      <c r="I42" s="20">
        <f t="shared" si="0"/>
        <v>28</v>
      </c>
      <c r="J42" s="17" t="str">
        <f t="shared" si="1"/>
        <v>P.US.CLEU149600</v>
      </c>
      <c r="L42" s="17" t="str">
        <f t="shared" si="2"/>
        <v>C.US.CLEU149750</v>
      </c>
      <c r="M42" s="21">
        <f>RTD("cqg.rtd", ,"ContractData",L42, "DTLastTrade",, "T")</f>
        <v>41836.306944444441</v>
      </c>
    </row>
    <row r="43" spans="1:13" x14ac:dyDescent="0.3">
      <c r="A43" s="17">
        <f>IF(A42=Symbols2!$B$6,$A$1,Sheet4!A42+Symbols2!$B$7)</f>
        <v>9650</v>
      </c>
      <c r="B43" s="17">
        <f>IF(A43=Symbols2!$B$6,1,0)</f>
        <v>0</v>
      </c>
      <c r="C43" s="17" t="str">
        <f t="shared" si="3"/>
        <v>P.US.</v>
      </c>
      <c r="D43" s="17" t="str">
        <f>C43&amp;Symbols2!$B$2&amp;Symbols2!$B$3&amp;Symbols2!$B$4&amp;A43</f>
        <v>P.US.CLEU149650</v>
      </c>
      <c r="E43" s="18">
        <f>RANK(F43,$F$1:$F$400,0)+COUNTIF($F$1:F43,F43)-1</f>
        <v>29</v>
      </c>
      <c r="F43" s="19">
        <f>IF(SUM($B$1:B42)&gt;=2,0,IF(RTD("cqg.rtd",,"ContractData",D43,"DTLastTrade",,"T")="",0,RTD("cqg.rtd",,"ContractData",D43,"DTLastTrade",,"T")))</f>
        <v>41836.381249999999</v>
      </c>
      <c r="H43" s="17">
        <f t="shared" si="4"/>
        <v>43</v>
      </c>
      <c r="I43" s="20">
        <f t="shared" si="0"/>
        <v>29</v>
      </c>
      <c r="J43" s="17" t="str">
        <f t="shared" si="1"/>
        <v>P.US.CLEU149650</v>
      </c>
      <c r="L43" s="17" t="str">
        <f t="shared" si="2"/>
        <v>P.US.CLEU1410300</v>
      </c>
      <c r="M43" s="21">
        <f>RTD("cqg.rtd", ,"ContractData",L43, "DTLastTrade",, "T")</f>
        <v>41835.579861111109</v>
      </c>
    </row>
    <row r="44" spans="1:13" x14ac:dyDescent="0.3">
      <c r="A44" s="17">
        <f>IF(A43=Symbols2!$B$6,$A$1,Sheet4!A43+Symbols2!$B$7)</f>
        <v>9700</v>
      </c>
      <c r="B44" s="17">
        <f>IF(A44=Symbols2!$B$6,1,0)</f>
        <v>0</v>
      </c>
      <c r="C44" s="17" t="str">
        <f t="shared" si="3"/>
        <v>P.US.</v>
      </c>
      <c r="D44" s="17" t="str">
        <f>C44&amp;Symbols2!$B$2&amp;Symbols2!$B$3&amp;Symbols2!$B$4&amp;A44</f>
        <v>P.US.CLEU149700</v>
      </c>
      <c r="E44" s="18">
        <f>RANK(F44,$F$1:$F$400,0)+COUNTIF($F$1:F44,F44)-1</f>
        <v>15</v>
      </c>
      <c r="F44" s="19">
        <f>IF(SUM($B$1:B43)&gt;=2,0,IF(RTD("cqg.rtd",,"ContractData",D44,"DTLastTrade",,"T")="",0,RTD("cqg.rtd",,"ContractData",D44,"DTLastTrade",,"T")))</f>
        <v>41836.393055555556</v>
      </c>
      <c r="H44" s="17">
        <f t="shared" si="4"/>
        <v>44</v>
      </c>
      <c r="I44" s="20">
        <f t="shared" si="0"/>
        <v>15</v>
      </c>
      <c r="J44" s="17" t="str">
        <f t="shared" si="1"/>
        <v>P.US.CLEU149700</v>
      </c>
      <c r="L44" s="17" t="str">
        <f t="shared" si="2"/>
        <v>C.US.CLEU149600</v>
      </c>
      <c r="M44" s="21">
        <f>RTD("cqg.rtd", ,"ContractData",L44, "DTLastTrade",, "T")</f>
        <v>41835.511111111111</v>
      </c>
    </row>
    <row r="45" spans="1:13" x14ac:dyDescent="0.3">
      <c r="A45" s="17">
        <f>IF(A44=Symbols2!$B$6,$A$1,Sheet4!A44+Symbols2!$B$7)</f>
        <v>9750</v>
      </c>
      <c r="B45" s="17">
        <f>IF(A45=Symbols2!$B$6,1,0)</f>
        <v>0</v>
      </c>
      <c r="C45" s="17" t="str">
        <f t="shared" si="3"/>
        <v>P.US.</v>
      </c>
      <c r="D45" s="17" t="str">
        <f>C45&amp;Symbols2!$B$2&amp;Symbols2!$B$3&amp;Symbols2!$B$4&amp;A45</f>
        <v>P.US.CLEU149750</v>
      </c>
      <c r="E45" s="18">
        <f>RANK(F45,$F$1:$F$400,0)+COUNTIF($F$1:F45,F45)-1</f>
        <v>9</v>
      </c>
      <c r="F45" s="19">
        <f>IF(SUM($B$1:B44)&gt;=2,0,IF(RTD("cqg.rtd",,"ContractData",D45,"DTLastTrade",,"T")="",0,RTD("cqg.rtd",,"ContractData",D45,"DTLastTrade",,"T")))</f>
        <v>41836.395833333336</v>
      </c>
      <c r="H45" s="17">
        <f t="shared" si="4"/>
        <v>45</v>
      </c>
      <c r="I45" s="20">
        <f t="shared" si="0"/>
        <v>9</v>
      </c>
      <c r="J45" s="17" t="str">
        <f t="shared" si="1"/>
        <v>P.US.CLEU149750</v>
      </c>
      <c r="L45" s="17" t="str">
        <f t="shared" si="2"/>
        <v>C.US.CLEU149400</v>
      </c>
      <c r="M45" s="21">
        <f>RTD("cqg.rtd", ,"ContractData",L45, "DTLastTrade",, "T")</f>
        <v>41835.461805555555</v>
      </c>
    </row>
    <row r="46" spans="1:13" x14ac:dyDescent="0.3">
      <c r="A46" s="17">
        <f>IF(A45=Symbols2!$B$6,$A$1,Sheet4!A45+Symbols2!$B$7)</f>
        <v>9800</v>
      </c>
      <c r="B46" s="17">
        <f>IF(A46=Symbols2!$B$6,1,0)</f>
        <v>0</v>
      </c>
      <c r="C46" s="17" t="str">
        <f t="shared" si="3"/>
        <v>P.US.</v>
      </c>
      <c r="D46" s="17" t="str">
        <f>C46&amp;Symbols2!$B$2&amp;Symbols2!$B$3&amp;Symbols2!$B$4&amp;A46</f>
        <v>P.US.CLEU149800</v>
      </c>
      <c r="E46" s="18">
        <f>RANK(F46,$F$1:$F$400,0)+COUNTIF($F$1:F46,F46)-1</f>
        <v>12</v>
      </c>
      <c r="F46" s="19">
        <f>IF(SUM($B$1:B45)&gt;=2,0,IF(RTD("cqg.rtd",,"ContractData",D46,"DTLastTrade",,"T")="",0,RTD("cqg.rtd",,"ContractData",D46,"DTLastTrade",,"T")))</f>
        <v>41836.395138888889</v>
      </c>
      <c r="H46" s="17">
        <f t="shared" si="4"/>
        <v>46</v>
      </c>
      <c r="I46" s="20">
        <f t="shared" si="0"/>
        <v>12</v>
      </c>
      <c r="J46" s="17" t="str">
        <f t="shared" si="1"/>
        <v>P.US.CLEU149800</v>
      </c>
      <c r="L46" s="17" t="str">
        <f t="shared" si="2"/>
        <v>C.US.CLEU149650</v>
      </c>
      <c r="M46" s="21">
        <f>RTD("cqg.rtd", ,"ContractData",L46, "DTLastTrade",, "T")</f>
        <v>41835.345833333333</v>
      </c>
    </row>
    <row r="47" spans="1:13" x14ac:dyDescent="0.3">
      <c r="A47" s="17">
        <f>IF(A46=Symbols2!$B$6,$A$1,Sheet4!A46+Symbols2!$B$7)</f>
        <v>9850</v>
      </c>
      <c r="B47" s="17">
        <f>IF(A47=Symbols2!$B$6,1,0)</f>
        <v>0</v>
      </c>
      <c r="C47" s="17" t="str">
        <f t="shared" si="3"/>
        <v>P.US.</v>
      </c>
      <c r="D47" s="17" t="str">
        <f>C47&amp;Symbols2!$B$2&amp;Symbols2!$B$3&amp;Symbols2!$B$4&amp;A47</f>
        <v>P.US.CLEU149850</v>
      </c>
      <c r="E47" s="18">
        <f>RANK(F47,$F$1:$F$400,0)+COUNTIF($F$1:F47,F47)-1</f>
        <v>24</v>
      </c>
      <c r="F47" s="19">
        <f>IF(SUM($B$1:B46)&gt;=2,0,IF(RTD("cqg.rtd",,"ContractData",D47,"DTLastTrade",,"T")="",0,RTD("cqg.rtd",,"ContractData",D47,"DTLastTrade",,"T")))</f>
        <v>41836.385416666664</v>
      </c>
      <c r="H47" s="17">
        <f t="shared" si="4"/>
        <v>47</v>
      </c>
      <c r="I47" s="20">
        <f t="shared" si="0"/>
        <v>24</v>
      </c>
      <c r="J47" s="17" t="str">
        <f t="shared" si="1"/>
        <v>P.US.CLEU149850</v>
      </c>
      <c r="L47" s="17" t="str">
        <f t="shared" si="2"/>
        <v>P.US.CLEU1410350</v>
      </c>
      <c r="M47" s="21">
        <f>RTD("cqg.rtd", ,"ContractData",L47, "DTLastTrade",, "T")</f>
        <v>41831.455555555556</v>
      </c>
    </row>
    <row r="48" spans="1:13" x14ac:dyDescent="0.3">
      <c r="A48" s="17">
        <f>IF(A47=Symbols2!$B$6,$A$1,Sheet4!A47+Symbols2!$B$7)</f>
        <v>9900</v>
      </c>
      <c r="B48" s="17">
        <f>IF(A48=Symbols2!$B$6,1,0)</f>
        <v>0</v>
      </c>
      <c r="C48" s="17" t="str">
        <f t="shared" si="3"/>
        <v>P.US.</v>
      </c>
      <c r="D48" s="17" t="str">
        <f>C48&amp;Symbols2!$B$2&amp;Symbols2!$B$3&amp;Symbols2!$B$4&amp;A48</f>
        <v>P.US.CLEU149900</v>
      </c>
      <c r="E48" s="18">
        <f>RANK(F48,$F$1:$F$400,0)+COUNTIF($F$1:F48,F48)-1</f>
        <v>14</v>
      </c>
      <c r="F48" s="19">
        <f>IF(SUM($B$1:B47)&gt;=2,0,IF(RTD("cqg.rtd",,"ContractData",D48,"DTLastTrade",,"T")="",0,RTD("cqg.rtd",,"ContractData",D48,"DTLastTrade",,"T")))</f>
        <v>41836.393750000003</v>
      </c>
      <c r="H48" s="17">
        <f t="shared" si="4"/>
        <v>48</v>
      </c>
      <c r="I48" s="20">
        <f t="shared" si="0"/>
        <v>14</v>
      </c>
      <c r="J48" s="17" t="str">
        <f t="shared" si="1"/>
        <v>P.US.CLEU149900</v>
      </c>
      <c r="L48" s="17" t="str">
        <f t="shared" si="2"/>
        <v>C.US.CLEU149000</v>
      </c>
      <c r="M48" s="21" t="str">
        <f>RTD("cqg.rtd", ,"ContractData",L48, "DTLastTrade",, "T")</f>
        <v/>
      </c>
    </row>
    <row r="49" spans="1:13" x14ac:dyDescent="0.3">
      <c r="A49" s="17">
        <f>IF(A48=Symbols2!$B$6,$A$1,Sheet4!A48+Symbols2!$B$7)</f>
        <v>9950</v>
      </c>
      <c r="B49" s="17">
        <f>IF(A49=Symbols2!$B$6,1,0)</f>
        <v>0</v>
      </c>
      <c r="C49" s="17" t="str">
        <f t="shared" si="3"/>
        <v>P.US.</v>
      </c>
      <c r="D49" s="17" t="str">
        <f>C49&amp;Symbols2!$B$2&amp;Symbols2!$B$3&amp;Symbols2!$B$4&amp;A49</f>
        <v>P.US.CLEU149950</v>
      </c>
      <c r="E49" s="18">
        <f>RANK(F49,$F$1:$F$400,0)+COUNTIF($F$1:F49,F49)-1</f>
        <v>17</v>
      </c>
      <c r="F49" s="19">
        <f>IF(SUM($B$1:B48)&gt;=2,0,IF(RTD("cqg.rtd",,"ContractData",D49,"DTLastTrade",,"T")="",0,RTD("cqg.rtd",,"ContractData",D49,"DTLastTrade",,"T")))</f>
        <v>41836.390277777777</v>
      </c>
      <c r="H49" s="17">
        <f t="shared" si="4"/>
        <v>49</v>
      </c>
      <c r="I49" s="20">
        <f t="shared" si="0"/>
        <v>17</v>
      </c>
      <c r="J49" s="17" t="str">
        <f t="shared" si="1"/>
        <v>P.US.CLEU149950</v>
      </c>
      <c r="L49" s="17" t="str">
        <f t="shared" si="2"/>
        <v>C.US.CLEU149050</v>
      </c>
      <c r="M49" s="21" t="str">
        <f>RTD("cqg.rtd", ,"ContractData",L49, "DTLastTrade",, "T")</f>
        <v/>
      </c>
    </row>
    <row r="50" spans="1:13" x14ac:dyDescent="0.3">
      <c r="A50" s="17">
        <f>IF(A49=Symbols2!$B$6,$A$1,Sheet4!A49+Symbols2!$B$7)</f>
        <v>10000</v>
      </c>
      <c r="B50" s="17">
        <f>IF(A50=Symbols2!$B$6,1,0)</f>
        <v>0</v>
      </c>
      <c r="C50" s="17" t="str">
        <f t="shared" si="3"/>
        <v>P.US.</v>
      </c>
      <c r="D50" s="17" t="str">
        <f>C50&amp;Symbols2!$B$2&amp;Symbols2!$B$3&amp;Symbols2!$B$4&amp;A50</f>
        <v>P.US.CLEU1410000</v>
      </c>
      <c r="E50" s="18">
        <f>RANK(F50,$F$1:$F$400,0)+COUNTIF($F$1:F50,F50)-1</f>
        <v>22</v>
      </c>
      <c r="F50" s="19">
        <f>IF(SUM($B$1:B49)&gt;=2,0,IF(RTD("cqg.rtd",,"ContractData",D50,"DTLastTrade",,"T")="",0,RTD("cqg.rtd",,"ContractData",D50,"DTLastTrade",,"T")))</f>
        <v>41836.388888888891</v>
      </c>
      <c r="H50" s="17">
        <f t="shared" si="4"/>
        <v>50</v>
      </c>
      <c r="I50" s="20">
        <f t="shared" si="0"/>
        <v>22</v>
      </c>
      <c r="J50" s="17" t="str">
        <f t="shared" si="1"/>
        <v>P.US.CLEU1410000</v>
      </c>
      <c r="L50" s="17" t="str">
        <f t="shared" si="2"/>
        <v>C.US.CLEU149100</v>
      </c>
      <c r="M50" s="21" t="str">
        <f>RTD("cqg.rtd", ,"ContractData",L50, "DTLastTrade",, "T")</f>
        <v/>
      </c>
    </row>
    <row r="51" spans="1:13" x14ac:dyDescent="0.3">
      <c r="A51" s="17">
        <f>IF(A50=Symbols2!$B$6,$A$1,Sheet4!A50+Symbols2!$B$7)</f>
        <v>10050</v>
      </c>
      <c r="B51" s="17">
        <f>IF(A51=Symbols2!$B$6,1,0)</f>
        <v>0</v>
      </c>
      <c r="C51" s="17" t="str">
        <f t="shared" si="3"/>
        <v>P.US.</v>
      </c>
      <c r="D51" s="17" t="str">
        <f>C51&amp;Symbols2!$B$2&amp;Symbols2!$B$3&amp;Symbols2!$B$4&amp;A51</f>
        <v>P.US.CLEU1410050</v>
      </c>
      <c r="E51" s="18">
        <f>RANK(F51,$F$1:$F$400,0)+COUNTIF($F$1:F51,F51)-1</f>
        <v>18</v>
      </c>
      <c r="F51" s="19">
        <f>IF(SUM($B$1:B50)&gt;=2,0,IF(RTD("cqg.rtd",,"ContractData",D51,"DTLastTrade",,"T")="",0,RTD("cqg.rtd",,"ContractData",D51,"DTLastTrade",,"T")))</f>
        <v>41836.390277777777</v>
      </c>
      <c r="H51" s="17">
        <f t="shared" si="4"/>
        <v>51</v>
      </c>
      <c r="I51" s="20">
        <f t="shared" si="0"/>
        <v>18</v>
      </c>
      <c r="J51" s="17" t="str">
        <f t="shared" si="1"/>
        <v>P.US.CLEU1410050</v>
      </c>
      <c r="L51" s="17" t="str">
        <f t="shared" si="2"/>
        <v>C.US.CLEU149150</v>
      </c>
      <c r="M51" s="21" t="str">
        <f>RTD("cqg.rtd", ,"ContractData",L51, "DTLastTrade",, "T")</f>
        <v/>
      </c>
    </row>
    <row r="52" spans="1:13" x14ac:dyDescent="0.3">
      <c r="A52" s="17">
        <f>IF(A51=Symbols2!$B$6,$A$1,Sheet4!A51+Symbols2!$B$7)</f>
        <v>10100</v>
      </c>
      <c r="B52" s="17">
        <f>IF(A52=Symbols2!$B$6,1,0)</f>
        <v>0</v>
      </c>
      <c r="C52" s="17" t="str">
        <f t="shared" si="3"/>
        <v>P.US.</v>
      </c>
      <c r="D52" s="17" t="str">
        <f>C52&amp;Symbols2!$B$2&amp;Symbols2!$B$3&amp;Symbols2!$B$4&amp;A52</f>
        <v>P.US.CLEU1410100</v>
      </c>
      <c r="E52" s="18">
        <f>RANK(F52,$F$1:$F$400,0)+COUNTIF($F$1:F52,F52)-1</f>
        <v>20</v>
      </c>
      <c r="F52" s="19">
        <f>IF(SUM($B$1:B51)&gt;=2,0,IF(RTD("cqg.rtd",,"ContractData",D52,"DTLastTrade",,"T")="",0,RTD("cqg.rtd",,"ContractData",D52,"DTLastTrade",,"T")))</f>
        <v>41836.38958333333</v>
      </c>
      <c r="H52" s="17">
        <f t="shared" si="4"/>
        <v>52</v>
      </c>
      <c r="I52" s="20">
        <f t="shared" si="0"/>
        <v>20</v>
      </c>
      <c r="J52" s="17" t="str">
        <f t="shared" si="1"/>
        <v>P.US.CLEU1410100</v>
      </c>
      <c r="L52" s="17" t="str">
        <f t="shared" si="2"/>
        <v>C.US.CLEU149200</v>
      </c>
      <c r="M52" s="21" t="str">
        <f>RTD("cqg.rtd", ,"ContractData",L52, "DTLastTrade",, "T")</f>
        <v/>
      </c>
    </row>
    <row r="53" spans="1:13" x14ac:dyDescent="0.3">
      <c r="A53" s="17">
        <f>IF(A52=Symbols2!$B$6,$A$1,Sheet4!A52+Symbols2!$B$7)</f>
        <v>10150</v>
      </c>
      <c r="B53" s="17">
        <f>IF(A53=Symbols2!$B$6,1,0)</f>
        <v>0</v>
      </c>
      <c r="C53" s="17" t="str">
        <f t="shared" si="3"/>
        <v>P.US.</v>
      </c>
      <c r="D53" s="17" t="str">
        <f>C53&amp;Symbols2!$B$2&amp;Symbols2!$B$3&amp;Symbols2!$B$4&amp;A53</f>
        <v>P.US.CLEU1410150</v>
      </c>
      <c r="E53" s="18">
        <f>RANK(F53,$F$1:$F$400,0)+COUNTIF($F$1:F53,F53)-1</f>
        <v>21</v>
      </c>
      <c r="F53" s="19">
        <f>IF(SUM($B$1:B52)&gt;=2,0,IF(RTD("cqg.rtd",,"ContractData",D53,"DTLastTrade",,"T")="",0,RTD("cqg.rtd",,"ContractData",D53,"DTLastTrade",,"T")))</f>
        <v>41836.38958333333</v>
      </c>
      <c r="H53" s="17">
        <f t="shared" si="4"/>
        <v>53</v>
      </c>
      <c r="I53" s="20">
        <f t="shared" si="0"/>
        <v>21</v>
      </c>
      <c r="J53" s="17" t="str">
        <f t="shared" si="1"/>
        <v>P.US.CLEU1410150</v>
      </c>
      <c r="L53" s="17" t="str">
        <f t="shared" si="2"/>
        <v>C.US.CLEU149250</v>
      </c>
      <c r="M53" s="21" t="str">
        <f>RTD("cqg.rtd", ,"ContractData",L53, "DTLastTrade",, "T")</f>
        <v/>
      </c>
    </row>
    <row r="54" spans="1:13" x14ac:dyDescent="0.3">
      <c r="A54" s="17">
        <f>IF(A53=Symbols2!$B$6,$A$1,Sheet4!A53+Symbols2!$B$7)</f>
        <v>10200</v>
      </c>
      <c r="B54" s="17">
        <f>IF(A54=Symbols2!$B$6,1,0)</f>
        <v>0</v>
      </c>
      <c r="C54" s="17" t="str">
        <f t="shared" si="3"/>
        <v>P.US.</v>
      </c>
      <c r="D54" s="17" t="str">
        <f>C54&amp;Symbols2!$B$2&amp;Symbols2!$B$3&amp;Symbols2!$B$4&amp;A54</f>
        <v>P.US.CLEU1410200</v>
      </c>
      <c r="E54" s="18">
        <f>RANK(F54,$F$1:$F$400,0)+COUNTIF($F$1:F54,F54)-1</f>
        <v>13</v>
      </c>
      <c r="F54" s="19">
        <f>IF(SUM($B$1:B53)&gt;=2,0,IF(RTD("cqg.rtd",,"ContractData",D54,"DTLastTrade",,"T")="",0,RTD("cqg.rtd",,"ContractData",D54,"DTLastTrade",,"T")))</f>
        <v>41836.395138888889</v>
      </c>
      <c r="H54" s="17">
        <f t="shared" si="4"/>
        <v>54</v>
      </c>
      <c r="I54" s="20">
        <f t="shared" si="0"/>
        <v>13</v>
      </c>
      <c r="J54" s="17" t="str">
        <f t="shared" si="1"/>
        <v>P.US.CLEU1410200</v>
      </c>
      <c r="L54" s="17" t="str">
        <f t="shared" si="2"/>
        <v>C.US.CLEU149300</v>
      </c>
      <c r="M54" s="21" t="str">
        <f>RTD("cqg.rtd", ,"ContractData",L54, "DTLastTrade",, "T")</f>
        <v/>
      </c>
    </row>
    <row r="55" spans="1:13" x14ac:dyDescent="0.3">
      <c r="A55" s="17">
        <f>IF(A54=Symbols2!$B$6,$A$1,Sheet4!A54+Symbols2!$B$7)</f>
        <v>10250</v>
      </c>
      <c r="B55" s="17">
        <f>IF(A55=Symbols2!$B$6,1,0)</f>
        <v>0</v>
      </c>
      <c r="C55" s="17" t="str">
        <f t="shared" si="3"/>
        <v>P.US.</v>
      </c>
      <c r="D55" s="17" t="str">
        <f>C55&amp;Symbols2!$B$2&amp;Symbols2!$B$3&amp;Symbols2!$B$4&amp;A55</f>
        <v>P.US.CLEU1410250</v>
      </c>
      <c r="E55" s="18">
        <f>RANK(F55,$F$1:$F$400,0)+COUNTIF($F$1:F55,F55)-1</f>
        <v>38</v>
      </c>
      <c r="F55" s="19">
        <f>IF(SUM($B$1:B54)&gt;=2,0,IF(RTD("cqg.rtd",,"ContractData",D55,"DTLastTrade",,"T")="",0,RTD("cqg.rtd",,"ContractData",D55,"DTLastTrade",,"T")))</f>
        <v>41836.35</v>
      </c>
      <c r="H55" s="17">
        <f t="shared" si="4"/>
        <v>55</v>
      </c>
      <c r="I55" s="20">
        <f t="shared" si="0"/>
        <v>38</v>
      </c>
      <c r="J55" s="17" t="str">
        <f t="shared" si="1"/>
        <v>P.US.CLEU1410250</v>
      </c>
      <c r="L55" s="17" t="str">
        <f t="shared" si="2"/>
        <v>C.US.CLEU149350</v>
      </c>
      <c r="M55" s="21" t="str">
        <f>RTD("cqg.rtd", ,"ContractData",L55, "DTLastTrade",, "T")</f>
        <v/>
      </c>
    </row>
    <row r="56" spans="1:13" x14ac:dyDescent="0.3">
      <c r="A56" s="17">
        <f>IF(A55=Symbols2!$B$6,$A$1,Sheet4!A55+Symbols2!$B$7)</f>
        <v>10300</v>
      </c>
      <c r="B56" s="17">
        <f>IF(A56=Symbols2!$B$6,1,0)</f>
        <v>0</v>
      </c>
      <c r="C56" s="17" t="str">
        <f t="shared" si="3"/>
        <v>P.US.</v>
      </c>
      <c r="D56" s="17" t="str">
        <f>C56&amp;Symbols2!$B$2&amp;Symbols2!$B$3&amp;Symbols2!$B$4&amp;A56</f>
        <v>P.US.CLEU1410300</v>
      </c>
      <c r="E56" s="18">
        <f>RANK(F56,$F$1:$F$400,0)+COUNTIF($F$1:F56,F56)-1</f>
        <v>43</v>
      </c>
      <c r="F56" s="19">
        <f>IF(SUM($B$1:B55)&gt;=2,0,IF(RTD("cqg.rtd",,"ContractData",D56,"DTLastTrade",,"T")="",0,RTD("cqg.rtd",,"ContractData",D56,"DTLastTrade",,"T")))</f>
        <v>41835.579861111109</v>
      </c>
      <c r="H56" s="17">
        <f t="shared" si="4"/>
        <v>56</v>
      </c>
      <c r="I56" s="20">
        <f t="shared" si="0"/>
        <v>43</v>
      </c>
      <c r="J56" s="17" t="str">
        <f t="shared" si="1"/>
        <v>P.US.CLEU1410300</v>
      </c>
      <c r="L56" s="17" t="str">
        <f t="shared" si="2"/>
        <v>C.US.CLEU149450</v>
      </c>
      <c r="M56" s="21" t="str">
        <f>RTD("cqg.rtd", ,"ContractData",L56, "DTLastTrade",, "T")</f>
        <v/>
      </c>
    </row>
    <row r="57" spans="1:13" x14ac:dyDescent="0.3">
      <c r="A57" s="17">
        <f>IF(A56=Symbols2!$B$6,$A$1,Sheet4!A56+Symbols2!$B$7)</f>
        <v>10350</v>
      </c>
      <c r="B57" s="17">
        <f>IF(A57=Symbols2!$B$6,1,0)</f>
        <v>0</v>
      </c>
      <c r="C57" s="17" t="str">
        <f t="shared" si="3"/>
        <v>P.US.</v>
      </c>
      <c r="D57" s="17" t="str">
        <f>C57&amp;Symbols2!$B$2&amp;Symbols2!$B$3&amp;Symbols2!$B$4&amp;A57</f>
        <v>P.US.CLEU1410350</v>
      </c>
      <c r="E57" s="18">
        <f>RANK(F57,$F$1:$F$400,0)+COUNTIF($F$1:F57,F57)-1</f>
        <v>47</v>
      </c>
      <c r="F57" s="19">
        <f>IF(SUM($B$1:B56)&gt;=2,0,IF(RTD("cqg.rtd",,"ContractData",D57,"DTLastTrade",,"T")="",0,RTD("cqg.rtd",,"ContractData",D57,"DTLastTrade",,"T")))</f>
        <v>41831.455555555556</v>
      </c>
      <c r="H57" s="17">
        <f t="shared" si="4"/>
        <v>57</v>
      </c>
      <c r="I57" s="20">
        <f t="shared" si="0"/>
        <v>47</v>
      </c>
      <c r="J57" s="17" t="str">
        <f t="shared" si="1"/>
        <v>P.US.CLEU1410350</v>
      </c>
      <c r="L57" s="17" t="str">
        <f t="shared" si="2"/>
        <v>C.US.CLEU149500</v>
      </c>
      <c r="M57" s="21" t="str">
        <f>RTD("cqg.rtd", ,"ContractData",L57, "DTLastTrade",, "T")</f>
        <v/>
      </c>
    </row>
    <row r="58" spans="1:13" x14ac:dyDescent="0.3">
      <c r="A58" s="17">
        <f>IF(A57=Symbols2!$B$6,$A$1,Sheet4!A57+Symbols2!$B$7)</f>
        <v>10400</v>
      </c>
      <c r="B58" s="17">
        <f>IF(A58=Symbols2!$B$6,1,0)</f>
        <v>1</v>
      </c>
      <c r="C58" s="17" t="str">
        <f t="shared" si="3"/>
        <v>P.US.</v>
      </c>
      <c r="D58" s="17" t="str">
        <f>C58&amp;Symbols2!$B$2&amp;Symbols2!$B$3&amp;Symbols2!$B$4&amp;A58</f>
        <v>P.US.CLEU1410400</v>
      </c>
      <c r="E58" s="18">
        <f>RANK(F58,$F$1:$F$400,0)+COUNTIF($F$1:F58,F58)-1</f>
        <v>19</v>
      </c>
      <c r="F58" s="19">
        <f>IF(SUM($B$1:B57)&gt;=2,0,IF(RTD("cqg.rtd",,"ContractData",D58,"DTLastTrade",,"T")="",0,RTD("cqg.rtd",,"ContractData",D58,"DTLastTrade",,"T")))</f>
        <v>41836.390277777777</v>
      </c>
      <c r="H58" s="17">
        <f t="shared" si="4"/>
        <v>58</v>
      </c>
      <c r="I58" s="20">
        <f t="shared" si="0"/>
        <v>19</v>
      </c>
      <c r="J58" s="17" t="str">
        <f t="shared" si="1"/>
        <v>P.US.CLEU1410400</v>
      </c>
      <c r="L58" s="17" t="str">
        <f t="shared" si="2"/>
        <v>C.US.CLEU149550</v>
      </c>
      <c r="M58" s="21" t="str">
        <f>RTD("cqg.rtd", ,"ContractData",L58, "DTLastTrade",, "T")</f>
        <v/>
      </c>
    </row>
    <row r="59" spans="1:13" x14ac:dyDescent="0.3">
      <c r="A59" s="17">
        <f>IF(A58=Symbols2!$B$6,$A$1,Sheet4!A58+Symbols2!$B$7)</f>
        <v>9000</v>
      </c>
      <c r="B59" s="17">
        <f>IF(A59=Symbols2!$B$6,1,0)</f>
        <v>0</v>
      </c>
      <c r="C59" s="17" t="str">
        <f t="shared" si="3"/>
        <v>P.US.</v>
      </c>
      <c r="D59" s="17" t="str">
        <f>C59&amp;Symbols2!$B$2&amp;Symbols2!$B$3&amp;Symbols2!$B$4&amp;A59</f>
        <v>P.US.CLEU149000</v>
      </c>
      <c r="E59" s="18">
        <f>RANK(F59,$F$1:$F$400,0)+COUNTIF($F$1:F59,F59)-1</f>
        <v>59</v>
      </c>
      <c r="F59" s="19">
        <f>IF(SUM($B$1:B58)&gt;=2,0,IF(RTD("cqg.rtd",,"ContractData",D59,"DTLastTrade",,"T")="",0,RTD("cqg.rtd",,"ContractData",D59,"DTLastTrade",,"T")))</f>
        <v>0</v>
      </c>
      <c r="H59" s="17">
        <f t="shared" si="4"/>
        <v>59</v>
      </c>
      <c r="I59" s="20">
        <f t="shared" si="0"/>
        <v>59</v>
      </c>
      <c r="J59" s="17" t="str">
        <f t="shared" si="1"/>
        <v>P.US.CLEU149000</v>
      </c>
      <c r="L59" s="17" t="str">
        <f t="shared" si="2"/>
        <v>P.US.CLEU149000</v>
      </c>
      <c r="M59" s="21">
        <f>RTD("cqg.rtd", ,"ContractData",L59, "DTLastTrade",, "T")</f>
        <v>41836.395833333336</v>
      </c>
    </row>
    <row r="60" spans="1:13" x14ac:dyDescent="0.3">
      <c r="A60" s="17">
        <f>IF(A59=Symbols2!$B$6,$A$1,Sheet4!A59+Symbols2!$B$7)</f>
        <v>9050</v>
      </c>
      <c r="B60" s="17">
        <f>IF(A60=Symbols2!$B$6,1,0)</f>
        <v>0</v>
      </c>
      <c r="C60" s="17" t="str">
        <f t="shared" si="3"/>
        <v>P.US.</v>
      </c>
      <c r="D60" s="17" t="str">
        <f>C60&amp;Symbols2!$B$2&amp;Symbols2!$B$3&amp;Symbols2!$B$4&amp;A60</f>
        <v>P.US.CLEU149050</v>
      </c>
      <c r="E60" s="18">
        <f>RANK(F60,$F$1:$F$400,0)+COUNTIF($F$1:F60,F60)-1</f>
        <v>60</v>
      </c>
      <c r="F60" s="19">
        <f>IF(SUM($B$1:B59)&gt;=2,0,IF(RTD("cqg.rtd",,"ContractData",D60,"DTLastTrade",,"T")="",0,RTD("cqg.rtd",,"ContractData",D60,"DTLastTrade",,"T")))</f>
        <v>0</v>
      </c>
      <c r="H60" s="17">
        <f t="shared" si="4"/>
        <v>60</v>
      </c>
      <c r="I60" s="20">
        <f t="shared" si="0"/>
        <v>60</v>
      </c>
      <c r="J60" s="17" t="str">
        <f t="shared" si="1"/>
        <v>P.US.CLEU149050</v>
      </c>
      <c r="L60" s="17" t="str">
        <f t="shared" si="2"/>
        <v>P.US.CLEU149050</v>
      </c>
      <c r="M60" s="21">
        <f>RTD("cqg.rtd", ,"ContractData",L60, "DTLastTrade",, "T")</f>
        <v>41836.308333333334</v>
      </c>
    </row>
    <row r="61" spans="1:13" x14ac:dyDescent="0.3">
      <c r="A61" s="17">
        <f>IF(A60=Symbols2!$B$6,$A$1,Sheet4!A60+Symbols2!$B$7)</f>
        <v>9100</v>
      </c>
      <c r="B61" s="17">
        <f>IF(A61=Symbols2!$B$6,1,0)</f>
        <v>0</v>
      </c>
      <c r="C61" s="17" t="str">
        <f t="shared" si="3"/>
        <v>P.US.</v>
      </c>
      <c r="D61" s="17" t="str">
        <f>C61&amp;Symbols2!$B$2&amp;Symbols2!$B$3&amp;Symbols2!$B$4&amp;A61</f>
        <v>P.US.CLEU149100</v>
      </c>
      <c r="E61" s="18">
        <f>RANK(F61,$F$1:$F$400,0)+COUNTIF($F$1:F61,F61)-1</f>
        <v>61</v>
      </c>
      <c r="F61" s="19">
        <f>IF(SUM($B$1:B60)&gt;=2,0,IF(RTD("cqg.rtd",,"ContractData",D61,"DTLastTrade",,"T")="",0,RTD("cqg.rtd",,"ContractData",D61,"DTLastTrade",,"T")))</f>
        <v>0</v>
      </c>
      <c r="H61" s="17">
        <f t="shared" si="4"/>
        <v>61</v>
      </c>
      <c r="I61" s="20">
        <f t="shared" si="0"/>
        <v>61</v>
      </c>
      <c r="J61" s="17" t="str">
        <f t="shared" si="1"/>
        <v>P.US.CLEU149100</v>
      </c>
      <c r="L61" s="17" t="str">
        <f t="shared" si="2"/>
        <v>P.US.CLEU149100</v>
      </c>
      <c r="M61" s="21">
        <f>RTD("cqg.rtd", ,"ContractData",L61, "DTLastTrade",, "T")</f>
        <v>41836.395833333336</v>
      </c>
    </row>
    <row r="62" spans="1:13" x14ac:dyDescent="0.3">
      <c r="A62" s="17">
        <f>IF(A61=Symbols2!$B$6,$A$1,Sheet4!A61+Symbols2!$B$7)</f>
        <v>9150</v>
      </c>
      <c r="B62" s="17">
        <f>IF(A62=Symbols2!$B$6,1,0)</f>
        <v>0</v>
      </c>
      <c r="C62" s="17" t="str">
        <f t="shared" si="3"/>
        <v>P.US.</v>
      </c>
      <c r="D62" s="17" t="str">
        <f>C62&amp;Symbols2!$B$2&amp;Symbols2!$B$3&amp;Symbols2!$B$4&amp;A62</f>
        <v>P.US.CLEU149150</v>
      </c>
      <c r="E62" s="18">
        <f>RANK(F62,$F$1:$F$400,0)+COUNTIF($F$1:F62,F62)-1</f>
        <v>62</v>
      </c>
      <c r="F62" s="19">
        <f>IF(SUM($B$1:B61)&gt;=2,0,IF(RTD("cqg.rtd",,"ContractData",D62,"DTLastTrade",,"T")="",0,RTD("cqg.rtd",,"ContractData",D62,"DTLastTrade",,"T")))</f>
        <v>0</v>
      </c>
      <c r="H62" s="17">
        <f t="shared" si="4"/>
        <v>62</v>
      </c>
      <c r="I62" s="20">
        <f t="shared" si="0"/>
        <v>62</v>
      </c>
      <c r="J62" s="17" t="str">
        <f t="shared" si="1"/>
        <v>P.US.CLEU149150</v>
      </c>
      <c r="L62" s="17" t="str">
        <f t="shared" si="2"/>
        <v>P.US.CLEU149150</v>
      </c>
      <c r="M62" s="21">
        <f>RTD("cqg.rtd", ,"ContractData",L62, "DTLastTrade",, "T")</f>
        <v>41836.379166666666</v>
      </c>
    </row>
    <row r="63" spans="1:13" x14ac:dyDescent="0.3">
      <c r="A63" s="17">
        <f>IF(A62=Symbols2!$B$6,$A$1,Sheet4!A62+Symbols2!$B$7)</f>
        <v>9200</v>
      </c>
      <c r="B63" s="17">
        <f>IF(A63=Symbols2!$B$6,1,0)</f>
        <v>0</v>
      </c>
      <c r="C63" s="17" t="str">
        <f t="shared" si="3"/>
        <v>P.US.</v>
      </c>
      <c r="D63" s="17" t="str">
        <f>C63&amp;Symbols2!$B$2&amp;Symbols2!$B$3&amp;Symbols2!$B$4&amp;A63</f>
        <v>P.US.CLEU149200</v>
      </c>
      <c r="E63" s="18">
        <f>RANK(F63,$F$1:$F$400,0)+COUNTIF($F$1:F63,F63)-1</f>
        <v>63</v>
      </c>
      <c r="F63" s="19">
        <f>IF(SUM($B$1:B62)&gt;=2,0,IF(RTD("cqg.rtd",,"ContractData",D63,"DTLastTrade",,"T")="",0,RTD("cqg.rtd",,"ContractData",D63,"DTLastTrade",,"T")))</f>
        <v>0</v>
      </c>
      <c r="H63" s="17">
        <f t="shared" si="4"/>
        <v>63</v>
      </c>
      <c r="I63" s="20">
        <f t="shared" si="0"/>
        <v>63</v>
      </c>
      <c r="J63" s="17" t="str">
        <f t="shared" si="1"/>
        <v>P.US.CLEU149200</v>
      </c>
      <c r="L63" s="17" t="str">
        <f t="shared" si="2"/>
        <v>P.US.CLEU149200</v>
      </c>
      <c r="M63" s="21">
        <f>RTD("cqg.rtd", ,"ContractData",L63, "DTLastTrade",, "T")</f>
        <v>41836.368055555555</v>
      </c>
    </row>
    <row r="64" spans="1:13" x14ac:dyDescent="0.3">
      <c r="A64" s="17">
        <f>IF(A63=Symbols2!$B$6,$A$1,Sheet4!A63+Symbols2!$B$7)</f>
        <v>9250</v>
      </c>
      <c r="B64" s="17">
        <f>IF(A64=Symbols2!$B$6,1,0)</f>
        <v>0</v>
      </c>
      <c r="C64" s="17" t="str">
        <f t="shared" si="3"/>
        <v>P.US.</v>
      </c>
      <c r="D64" s="17" t="str">
        <f>C64&amp;Symbols2!$B$2&amp;Symbols2!$B$3&amp;Symbols2!$B$4&amp;A64</f>
        <v>P.US.CLEU149250</v>
      </c>
      <c r="E64" s="18">
        <f>RANK(F64,$F$1:$F$400,0)+COUNTIF($F$1:F64,F64)-1</f>
        <v>64</v>
      </c>
      <c r="F64" s="19">
        <f>IF(SUM($B$1:B63)&gt;=2,0,IF(RTD("cqg.rtd",,"ContractData",D64,"DTLastTrade",,"T")="",0,RTD("cqg.rtd",,"ContractData",D64,"DTLastTrade",,"T")))</f>
        <v>0</v>
      </c>
      <c r="H64" s="17">
        <f t="shared" si="4"/>
        <v>64</v>
      </c>
      <c r="I64" s="20">
        <f t="shared" si="0"/>
        <v>64</v>
      </c>
      <c r="J64" s="17" t="str">
        <f t="shared" si="1"/>
        <v>P.US.CLEU149250</v>
      </c>
      <c r="L64" s="17" t="str">
        <f t="shared" si="2"/>
        <v>P.US.CLEU149250</v>
      </c>
      <c r="M64" s="21">
        <f>RTD("cqg.rtd", ,"ContractData",L64, "DTLastTrade",, "T")</f>
        <v>41836.395833333336</v>
      </c>
    </row>
    <row r="65" spans="1:13" x14ac:dyDescent="0.3">
      <c r="A65" s="17">
        <f>IF(A64=Symbols2!$B$6,$A$1,Sheet4!A64+Symbols2!$B$7)</f>
        <v>9300</v>
      </c>
      <c r="B65" s="17">
        <f>IF(A65=Symbols2!$B$6,1,0)</f>
        <v>0</v>
      </c>
      <c r="C65" s="17" t="str">
        <f t="shared" si="3"/>
        <v>P.US.</v>
      </c>
      <c r="D65" s="17" t="str">
        <f>C65&amp;Symbols2!$B$2&amp;Symbols2!$B$3&amp;Symbols2!$B$4&amp;A65</f>
        <v>P.US.CLEU149300</v>
      </c>
      <c r="E65" s="18">
        <f>RANK(F65,$F$1:$F$400,0)+COUNTIF($F$1:F65,F65)-1</f>
        <v>65</v>
      </c>
      <c r="F65" s="19">
        <f>IF(SUM($B$1:B64)&gt;=2,0,IF(RTD("cqg.rtd",,"ContractData",D65,"DTLastTrade",,"T")="",0,RTD("cqg.rtd",,"ContractData",D65,"DTLastTrade",,"T")))</f>
        <v>0</v>
      </c>
      <c r="H65" s="17">
        <f t="shared" si="4"/>
        <v>65</v>
      </c>
      <c r="I65" s="20">
        <f t="shared" si="0"/>
        <v>65</v>
      </c>
      <c r="J65" s="17" t="str">
        <f t="shared" si="1"/>
        <v>P.US.CLEU149300</v>
      </c>
      <c r="L65" s="17" t="str">
        <f t="shared" si="2"/>
        <v>P.US.CLEU149300</v>
      </c>
      <c r="M65" s="21">
        <f>RTD("cqg.rtd", ,"ContractData",L65, "DTLastTrade",, "T")</f>
        <v>41836.395833333336</v>
      </c>
    </row>
    <row r="66" spans="1:13" x14ac:dyDescent="0.3">
      <c r="A66" s="17">
        <f>IF(A65=Symbols2!$B$6,$A$1,Sheet4!A65+Symbols2!$B$7)</f>
        <v>9350</v>
      </c>
      <c r="B66" s="17">
        <f>IF(A66=Symbols2!$B$6,1,0)</f>
        <v>0</v>
      </c>
      <c r="C66" s="17" t="str">
        <f t="shared" si="3"/>
        <v>P.US.</v>
      </c>
      <c r="D66" s="17" t="str">
        <f>C66&amp;Symbols2!$B$2&amp;Symbols2!$B$3&amp;Symbols2!$B$4&amp;A66</f>
        <v>P.US.CLEU149350</v>
      </c>
      <c r="E66" s="18">
        <f>RANK(F66,$F$1:$F$400,0)+COUNTIF($F$1:F66,F66)-1</f>
        <v>66</v>
      </c>
      <c r="F66" s="19">
        <f>IF(SUM($B$1:B65)&gt;=2,0,IF(RTD("cqg.rtd",,"ContractData",D66,"DTLastTrade",,"T")="",0,RTD("cqg.rtd",,"ContractData",D66,"DTLastTrade",,"T")))</f>
        <v>0</v>
      </c>
      <c r="H66" s="17">
        <f t="shared" si="4"/>
        <v>66</v>
      </c>
      <c r="I66" s="20">
        <f t="shared" ref="I66:I129" si="5">E66</f>
        <v>66</v>
      </c>
      <c r="J66" s="17" t="str">
        <f t="shared" ref="J66:J129" si="6">D66</f>
        <v>P.US.CLEU149350</v>
      </c>
      <c r="L66" s="17" t="str">
        <f t="shared" ref="L66:L100" si="7">VLOOKUP(H66,$I$1:$J$400,2,0)</f>
        <v>P.US.CLEU149350</v>
      </c>
      <c r="M66" s="21">
        <f>RTD("cqg.rtd", ,"ContractData",L66, "DTLastTrade",, "T")</f>
        <v>41836.333333333336</v>
      </c>
    </row>
    <row r="67" spans="1:13" x14ac:dyDescent="0.3">
      <c r="A67" s="17">
        <f>IF(A66=Symbols2!$B$6,$A$1,Sheet4!A66+Symbols2!$B$7)</f>
        <v>9400</v>
      </c>
      <c r="B67" s="17">
        <f>IF(A67=Symbols2!$B$6,1,0)</f>
        <v>0</v>
      </c>
      <c r="C67" s="17" t="str">
        <f t="shared" ref="C67:C130" si="8">IF(A67=$A$1,"P.US.",IF(C66="P.US.","P.US.","C.US."))</f>
        <v>P.US.</v>
      </c>
      <c r="D67" s="17" t="str">
        <f>C67&amp;Symbols2!$B$2&amp;Symbols2!$B$3&amp;Symbols2!$B$4&amp;A67</f>
        <v>P.US.CLEU149400</v>
      </c>
      <c r="E67" s="18">
        <f>RANK(F67,$F$1:$F$400,0)+COUNTIF($F$1:F67,F67)-1</f>
        <v>67</v>
      </c>
      <c r="F67" s="19">
        <f>IF(SUM($B$1:B66)&gt;=2,0,IF(RTD("cqg.rtd",,"ContractData",D67,"DTLastTrade",,"T")="",0,RTD("cqg.rtd",,"ContractData",D67,"DTLastTrade",,"T")))</f>
        <v>0</v>
      </c>
      <c r="H67" s="17">
        <f t="shared" ref="H67:H100" si="9">H66+1</f>
        <v>67</v>
      </c>
      <c r="I67" s="20">
        <f t="shared" si="5"/>
        <v>67</v>
      </c>
      <c r="J67" s="17" t="str">
        <f t="shared" si="6"/>
        <v>P.US.CLEU149400</v>
      </c>
      <c r="L67" s="17" t="str">
        <f t="shared" si="7"/>
        <v>P.US.CLEU149400</v>
      </c>
      <c r="M67" s="21">
        <f>RTD("cqg.rtd", ,"ContractData",L67, "DTLastTrade",, "T")</f>
        <v>41836.368750000001</v>
      </c>
    </row>
    <row r="68" spans="1:13" x14ac:dyDescent="0.3">
      <c r="A68" s="17">
        <f>IF(A67=Symbols2!$B$6,$A$1,Sheet4!A67+Symbols2!$B$7)</f>
        <v>9450</v>
      </c>
      <c r="B68" s="17">
        <f>IF(A68=Symbols2!$B$6,1,0)</f>
        <v>0</v>
      </c>
      <c r="C68" s="17" t="str">
        <f t="shared" si="8"/>
        <v>P.US.</v>
      </c>
      <c r="D68" s="17" t="str">
        <f>C68&amp;Symbols2!$B$2&amp;Symbols2!$B$3&amp;Symbols2!$B$4&amp;A68</f>
        <v>P.US.CLEU149450</v>
      </c>
      <c r="E68" s="18">
        <f>RANK(F68,$F$1:$F$400,0)+COUNTIF($F$1:F68,F68)-1</f>
        <v>68</v>
      </c>
      <c r="F68" s="19">
        <f>IF(SUM($B$1:B67)&gt;=2,0,IF(RTD("cqg.rtd",,"ContractData",D68,"DTLastTrade",,"T")="",0,RTD("cqg.rtd",,"ContractData",D68,"DTLastTrade",,"T")))</f>
        <v>0</v>
      </c>
      <c r="H68" s="17">
        <f t="shared" si="9"/>
        <v>68</v>
      </c>
      <c r="I68" s="20">
        <f t="shared" si="5"/>
        <v>68</v>
      </c>
      <c r="J68" s="17" t="str">
        <f t="shared" si="6"/>
        <v>P.US.CLEU149450</v>
      </c>
      <c r="L68" s="17" t="str">
        <f t="shared" si="7"/>
        <v>P.US.CLEU149450</v>
      </c>
      <c r="M68" s="21">
        <f>RTD("cqg.rtd", ,"ContractData",L68, "DTLastTrade",, "T")</f>
        <v>41836.395833333336</v>
      </c>
    </row>
    <row r="69" spans="1:13" x14ac:dyDescent="0.3">
      <c r="A69" s="17">
        <f>IF(A68=Symbols2!$B$6,$A$1,Sheet4!A68+Symbols2!$B$7)</f>
        <v>9500</v>
      </c>
      <c r="B69" s="17">
        <f>IF(A69=Symbols2!$B$6,1,0)</f>
        <v>0</v>
      </c>
      <c r="C69" s="17" t="str">
        <f t="shared" si="8"/>
        <v>P.US.</v>
      </c>
      <c r="D69" s="17" t="str">
        <f>C69&amp;Symbols2!$B$2&amp;Symbols2!$B$3&amp;Symbols2!$B$4&amp;A69</f>
        <v>P.US.CLEU149500</v>
      </c>
      <c r="E69" s="18">
        <f>RANK(F69,$F$1:$F$400,0)+COUNTIF($F$1:F69,F69)-1</f>
        <v>69</v>
      </c>
      <c r="F69" s="19">
        <f>IF(SUM($B$1:B68)&gt;=2,0,IF(RTD("cqg.rtd",,"ContractData",D69,"DTLastTrade",,"T")="",0,RTD("cqg.rtd",,"ContractData",D69,"DTLastTrade",,"T")))</f>
        <v>0</v>
      </c>
      <c r="H69" s="17">
        <f t="shared" si="9"/>
        <v>69</v>
      </c>
      <c r="I69" s="20">
        <f t="shared" si="5"/>
        <v>69</v>
      </c>
      <c r="J69" s="17" t="str">
        <f t="shared" si="6"/>
        <v>P.US.CLEU149500</v>
      </c>
      <c r="L69" s="17" t="str">
        <f t="shared" si="7"/>
        <v>P.US.CLEU149500</v>
      </c>
      <c r="M69" s="21">
        <f>RTD("cqg.rtd", ,"ContractData",L69, "DTLastTrade",, "T")</f>
        <v>41836.363888888889</v>
      </c>
    </row>
    <row r="70" spans="1:13" x14ac:dyDescent="0.3">
      <c r="A70" s="17">
        <f>IF(A69=Symbols2!$B$6,$A$1,Sheet4!A69+Symbols2!$B$7)</f>
        <v>9550</v>
      </c>
      <c r="B70" s="17">
        <f>IF(A70=Symbols2!$B$6,1,0)</f>
        <v>0</v>
      </c>
      <c r="C70" s="17" t="str">
        <f t="shared" si="8"/>
        <v>P.US.</v>
      </c>
      <c r="D70" s="17" t="str">
        <f>C70&amp;Symbols2!$B$2&amp;Symbols2!$B$3&amp;Symbols2!$B$4&amp;A70</f>
        <v>P.US.CLEU149550</v>
      </c>
      <c r="E70" s="18">
        <f>RANK(F70,$F$1:$F$400,0)+COUNTIF($F$1:F70,F70)-1</f>
        <v>70</v>
      </c>
      <c r="F70" s="19">
        <f>IF(SUM($B$1:B69)&gt;=2,0,IF(RTD("cqg.rtd",,"ContractData",D70,"DTLastTrade",,"T")="",0,RTD("cqg.rtd",,"ContractData",D70,"DTLastTrade",,"T")))</f>
        <v>0</v>
      </c>
      <c r="H70" s="17">
        <f t="shared" si="9"/>
        <v>70</v>
      </c>
      <c r="I70" s="20">
        <f t="shared" si="5"/>
        <v>70</v>
      </c>
      <c r="J70" s="17" t="str">
        <f t="shared" si="6"/>
        <v>P.US.CLEU149550</v>
      </c>
      <c r="L70" s="17" t="str">
        <f t="shared" si="7"/>
        <v>P.US.CLEU149550</v>
      </c>
      <c r="M70" s="21">
        <f>RTD("cqg.rtd", ,"ContractData",L70, "DTLastTrade",, "T")</f>
        <v>41836.383333333331</v>
      </c>
    </row>
    <row r="71" spans="1:13" x14ac:dyDescent="0.3">
      <c r="A71" s="17">
        <f>IF(A70=Symbols2!$B$6,$A$1,Sheet4!A70+Symbols2!$B$7)</f>
        <v>9600</v>
      </c>
      <c r="B71" s="17">
        <f>IF(A71=Symbols2!$B$6,1,0)</f>
        <v>0</v>
      </c>
      <c r="C71" s="17" t="str">
        <f t="shared" si="8"/>
        <v>P.US.</v>
      </c>
      <c r="D71" s="17" t="str">
        <f>C71&amp;Symbols2!$B$2&amp;Symbols2!$B$3&amp;Symbols2!$B$4&amp;A71</f>
        <v>P.US.CLEU149600</v>
      </c>
      <c r="E71" s="18">
        <f>RANK(F71,$F$1:$F$400,0)+COUNTIF($F$1:F71,F71)-1</f>
        <v>71</v>
      </c>
      <c r="F71" s="19">
        <f>IF(SUM($B$1:B70)&gt;=2,0,IF(RTD("cqg.rtd",,"ContractData",D71,"DTLastTrade",,"T")="",0,RTD("cqg.rtd",,"ContractData",D71,"DTLastTrade",,"T")))</f>
        <v>0</v>
      </c>
      <c r="H71" s="17">
        <f t="shared" si="9"/>
        <v>71</v>
      </c>
      <c r="I71" s="20">
        <f t="shared" si="5"/>
        <v>71</v>
      </c>
      <c r="J71" s="17" t="str">
        <f t="shared" si="6"/>
        <v>P.US.CLEU149600</v>
      </c>
      <c r="L71" s="17" t="str">
        <f t="shared" si="7"/>
        <v>P.US.CLEU149600</v>
      </c>
      <c r="M71" s="21">
        <f>RTD("cqg.rtd", ,"ContractData",L71, "DTLastTrade",, "T")</f>
        <v>41836.381944444445</v>
      </c>
    </row>
    <row r="72" spans="1:13" x14ac:dyDescent="0.3">
      <c r="A72" s="17">
        <f>IF(A71=Symbols2!$B$6,$A$1,Sheet4!A71+Symbols2!$B$7)</f>
        <v>9650</v>
      </c>
      <c r="B72" s="17">
        <f>IF(A72=Symbols2!$B$6,1,0)</f>
        <v>0</v>
      </c>
      <c r="C72" s="17" t="str">
        <f t="shared" si="8"/>
        <v>P.US.</v>
      </c>
      <c r="D72" s="17" t="str">
        <f>C72&amp;Symbols2!$B$2&amp;Symbols2!$B$3&amp;Symbols2!$B$4&amp;A72</f>
        <v>P.US.CLEU149650</v>
      </c>
      <c r="E72" s="18">
        <f>RANK(F72,$F$1:$F$400,0)+COUNTIF($F$1:F72,F72)-1</f>
        <v>72</v>
      </c>
      <c r="F72" s="19">
        <f>IF(SUM($B$1:B71)&gt;=2,0,IF(RTD("cqg.rtd",,"ContractData",D72,"DTLastTrade",,"T")="",0,RTD("cqg.rtd",,"ContractData",D72,"DTLastTrade",,"T")))</f>
        <v>0</v>
      </c>
      <c r="H72" s="17">
        <f t="shared" si="9"/>
        <v>72</v>
      </c>
      <c r="I72" s="20">
        <f t="shared" si="5"/>
        <v>72</v>
      </c>
      <c r="J72" s="17" t="str">
        <f t="shared" si="6"/>
        <v>P.US.CLEU149650</v>
      </c>
      <c r="L72" s="17" t="str">
        <f t="shared" si="7"/>
        <v>P.US.CLEU149650</v>
      </c>
      <c r="M72" s="21">
        <f>RTD("cqg.rtd", ,"ContractData",L72, "DTLastTrade",, "T")</f>
        <v>41836.381249999999</v>
      </c>
    </row>
    <row r="73" spans="1:13" x14ac:dyDescent="0.3">
      <c r="A73" s="17">
        <f>IF(A72=Symbols2!$B$6,$A$1,Sheet4!A72+Symbols2!$B$7)</f>
        <v>9700</v>
      </c>
      <c r="B73" s="17">
        <f>IF(A73=Symbols2!$B$6,1,0)</f>
        <v>0</v>
      </c>
      <c r="C73" s="17" t="str">
        <f t="shared" si="8"/>
        <v>P.US.</v>
      </c>
      <c r="D73" s="17" t="str">
        <f>C73&amp;Symbols2!$B$2&amp;Symbols2!$B$3&amp;Symbols2!$B$4&amp;A73</f>
        <v>P.US.CLEU149700</v>
      </c>
      <c r="E73" s="18">
        <f>RANK(F73,$F$1:$F$400,0)+COUNTIF($F$1:F73,F73)-1</f>
        <v>73</v>
      </c>
      <c r="F73" s="19">
        <f>IF(SUM($B$1:B72)&gt;=2,0,IF(RTD("cqg.rtd",,"ContractData",D73,"DTLastTrade",,"T")="",0,RTD("cqg.rtd",,"ContractData",D73,"DTLastTrade",,"T")))</f>
        <v>0</v>
      </c>
      <c r="H73" s="17">
        <f t="shared" si="9"/>
        <v>73</v>
      </c>
      <c r="I73" s="20">
        <f t="shared" si="5"/>
        <v>73</v>
      </c>
      <c r="J73" s="17" t="str">
        <f t="shared" si="6"/>
        <v>P.US.CLEU149700</v>
      </c>
      <c r="L73" s="17" t="str">
        <f t="shared" si="7"/>
        <v>P.US.CLEU149700</v>
      </c>
      <c r="M73" s="21">
        <f>RTD("cqg.rtd", ,"ContractData",L73, "DTLastTrade",, "T")</f>
        <v>41836.393055555556</v>
      </c>
    </row>
    <row r="74" spans="1:13" x14ac:dyDescent="0.3">
      <c r="A74" s="17">
        <f>IF(A73=Symbols2!$B$6,$A$1,Sheet4!A73+Symbols2!$B$7)</f>
        <v>9750</v>
      </c>
      <c r="B74" s="17">
        <f>IF(A74=Symbols2!$B$6,1,0)</f>
        <v>0</v>
      </c>
      <c r="C74" s="17" t="str">
        <f t="shared" si="8"/>
        <v>P.US.</v>
      </c>
      <c r="D74" s="17" t="str">
        <f>C74&amp;Symbols2!$B$2&amp;Symbols2!$B$3&amp;Symbols2!$B$4&amp;A74</f>
        <v>P.US.CLEU149750</v>
      </c>
      <c r="E74" s="18">
        <f>RANK(F74,$F$1:$F$400,0)+COUNTIF($F$1:F74,F74)-1</f>
        <v>74</v>
      </c>
      <c r="F74" s="19">
        <f>IF(SUM($B$1:B73)&gt;=2,0,IF(RTD("cqg.rtd",,"ContractData",D74,"DTLastTrade",,"T")="",0,RTD("cqg.rtd",,"ContractData",D74,"DTLastTrade",,"T")))</f>
        <v>0</v>
      </c>
      <c r="H74" s="17">
        <f t="shared" si="9"/>
        <v>74</v>
      </c>
      <c r="I74" s="20">
        <f t="shared" si="5"/>
        <v>74</v>
      </c>
      <c r="J74" s="17" t="str">
        <f t="shared" si="6"/>
        <v>P.US.CLEU149750</v>
      </c>
      <c r="L74" s="17" t="str">
        <f t="shared" si="7"/>
        <v>P.US.CLEU149750</v>
      </c>
      <c r="M74" s="21">
        <f>RTD("cqg.rtd", ,"ContractData",L74, "DTLastTrade",, "T")</f>
        <v>41836.395833333336</v>
      </c>
    </row>
    <row r="75" spans="1:13" x14ac:dyDescent="0.3">
      <c r="A75" s="17">
        <f>IF(A74=Symbols2!$B$6,$A$1,Sheet4!A74+Symbols2!$B$7)</f>
        <v>9800</v>
      </c>
      <c r="B75" s="17">
        <f>IF(A75=Symbols2!$B$6,1,0)</f>
        <v>0</v>
      </c>
      <c r="C75" s="17" t="str">
        <f t="shared" si="8"/>
        <v>P.US.</v>
      </c>
      <c r="D75" s="17" t="str">
        <f>C75&amp;Symbols2!$B$2&amp;Symbols2!$B$3&amp;Symbols2!$B$4&amp;A75</f>
        <v>P.US.CLEU149800</v>
      </c>
      <c r="E75" s="18">
        <f>RANK(F75,$F$1:$F$400,0)+COUNTIF($F$1:F75,F75)-1</f>
        <v>75</v>
      </c>
      <c r="F75" s="19">
        <f>IF(SUM($B$1:B74)&gt;=2,0,IF(RTD("cqg.rtd",,"ContractData",D75,"DTLastTrade",,"T")="",0,RTD("cqg.rtd",,"ContractData",D75,"DTLastTrade",,"T")))</f>
        <v>0</v>
      </c>
      <c r="H75" s="17">
        <f t="shared" si="9"/>
        <v>75</v>
      </c>
      <c r="I75" s="20">
        <f t="shared" si="5"/>
        <v>75</v>
      </c>
      <c r="J75" s="17" t="str">
        <f t="shared" si="6"/>
        <v>P.US.CLEU149800</v>
      </c>
      <c r="L75" s="17" t="str">
        <f t="shared" si="7"/>
        <v>P.US.CLEU149800</v>
      </c>
      <c r="M75" s="21">
        <f>RTD("cqg.rtd", ,"ContractData",L75, "DTLastTrade",, "T")</f>
        <v>41836.395138888889</v>
      </c>
    </row>
    <row r="76" spans="1:13" x14ac:dyDescent="0.3">
      <c r="A76" s="17">
        <f>IF(A75=Symbols2!$B$6,$A$1,Sheet4!A75+Symbols2!$B$7)</f>
        <v>9850</v>
      </c>
      <c r="B76" s="17">
        <f>IF(A76=Symbols2!$B$6,1,0)</f>
        <v>0</v>
      </c>
      <c r="C76" s="17" t="str">
        <f t="shared" si="8"/>
        <v>P.US.</v>
      </c>
      <c r="D76" s="17" t="str">
        <f>C76&amp;Symbols2!$B$2&amp;Symbols2!$B$3&amp;Symbols2!$B$4&amp;A76</f>
        <v>P.US.CLEU149850</v>
      </c>
      <c r="E76" s="18">
        <f>RANK(F76,$F$1:$F$400,0)+COUNTIF($F$1:F76,F76)-1</f>
        <v>76</v>
      </c>
      <c r="F76" s="19">
        <f>IF(SUM($B$1:B75)&gt;=2,0,IF(RTD("cqg.rtd",,"ContractData",D76,"DTLastTrade",,"T")="",0,RTD("cqg.rtd",,"ContractData",D76,"DTLastTrade",,"T")))</f>
        <v>0</v>
      </c>
      <c r="H76" s="17">
        <f t="shared" si="9"/>
        <v>76</v>
      </c>
      <c r="I76" s="20">
        <f t="shared" si="5"/>
        <v>76</v>
      </c>
      <c r="J76" s="17" t="str">
        <f t="shared" si="6"/>
        <v>P.US.CLEU149850</v>
      </c>
      <c r="L76" s="17" t="str">
        <f t="shared" si="7"/>
        <v>P.US.CLEU149850</v>
      </c>
      <c r="M76" s="21">
        <f>RTD("cqg.rtd", ,"ContractData",L76, "DTLastTrade",, "T")</f>
        <v>41836.385416666664</v>
      </c>
    </row>
    <row r="77" spans="1:13" x14ac:dyDescent="0.3">
      <c r="A77" s="17">
        <f>IF(A76=Symbols2!$B$6,$A$1,Sheet4!A76+Symbols2!$B$7)</f>
        <v>9900</v>
      </c>
      <c r="B77" s="17">
        <f>IF(A77=Symbols2!$B$6,1,0)</f>
        <v>0</v>
      </c>
      <c r="C77" s="17" t="str">
        <f t="shared" si="8"/>
        <v>P.US.</v>
      </c>
      <c r="D77" s="17" t="str">
        <f>C77&amp;Symbols2!$B$2&amp;Symbols2!$B$3&amp;Symbols2!$B$4&amp;A77</f>
        <v>P.US.CLEU149900</v>
      </c>
      <c r="E77" s="18">
        <f>RANK(F77,$F$1:$F$400,0)+COUNTIF($F$1:F77,F77)-1</f>
        <v>77</v>
      </c>
      <c r="F77" s="19">
        <f>IF(SUM($B$1:B76)&gt;=2,0,IF(RTD("cqg.rtd",,"ContractData",D77,"DTLastTrade",,"T")="",0,RTD("cqg.rtd",,"ContractData",D77,"DTLastTrade",,"T")))</f>
        <v>0</v>
      </c>
      <c r="H77" s="17">
        <f t="shared" si="9"/>
        <v>77</v>
      </c>
      <c r="I77" s="20">
        <f t="shared" si="5"/>
        <v>77</v>
      </c>
      <c r="J77" s="17" t="str">
        <f t="shared" si="6"/>
        <v>P.US.CLEU149900</v>
      </c>
      <c r="L77" s="17" t="str">
        <f t="shared" si="7"/>
        <v>P.US.CLEU149900</v>
      </c>
      <c r="M77" s="21">
        <f>RTD("cqg.rtd", ,"ContractData",L77, "DTLastTrade",, "T")</f>
        <v>41836.393750000003</v>
      </c>
    </row>
    <row r="78" spans="1:13" x14ac:dyDescent="0.3">
      <c r="A78" s="17">
        <f>IF(A77=Symbols2!$B$6,$A$1,Sheet4!A77+Symbols2!$B$7)</f>
        <v>9950</v>
      </c>
      <c r="B78" s="17">
        <f>IF(A78=Symbols2!$B$6,1,0)</f>
        <v>0</v>
      </c>
      <c r="C78" s="17" t="str">
        <f t="shared" si="8"/>
        <v>P.US.</v>
      </c>
      <c r="D78" s="17" t="str">
        <f>C78&amp;Symbols2!$B$2&amp;Symbols2!$B$3&amp;Symbols2!$B$4&amp;A78</f>
        <v>P.US.CLEU149950</v>
      </c>
      <c r="E78" s="18">
        <f>RANK(F78,$F$1:$F$400,0)+COUNTIF($F$1:F78,F78)-1</f>
        <v>78</v>
      </c>
      <c r="F78" s="19">
        <f>IF(SUM($B$1:B77)&gt;=2,0,IF(RTD("cqg.rtd",,"ContractData",D78,"DTLastTrade",,"T")="",0,RTD("cqg.rtd",,"ContractData",D78,"DTLastTrade",,"T")))</f>
        <v>0</v>
      </c>
      <c r="H78" s="17">
        <f t="shared" si="9"/>
        <v>78</v>
      </c>
      <c r="I78" s="20">
        <f t="shared" si="5"/>
        <v>78</v>
      </c>
      <c r="J78" s="17" t="str">
        <f t="shared" si="6"/>
        <v>P.US.CLEU149950</v>
      </c>
      <c r="L78" s="17" t="str">
        <f t="shared" si="7"/>
        <v>P.US.CLEU149950</v>
      </c>
      <c r="M78" s="21">
        <f>RTD("cqg.rtd", ,"ContractData",L78, "DTLastTrade",, "T")</f>
        <v>41836.390277777777</v>
      </c>
    </row>
    <row r="79" spans="1:13" x14ac:dyDescent="0.3">
      <c r="A79" s="17">
        <f>IF(A78=Symbols2!$B$6,$A$1,Sheet4!A78+Symbols2!$B$7)</f>
        <v>10000</v>
      </c>
      <c r="B79" s="17">
        <f>IF(A79=Symbols2!$B$6,1,0)</f>
        <v>0</v>
      </c>
      <c r="C79" s="17" t="str">
        <f t="shared" si="8"/>
        <v>P.US.</v>
      </c>
      <c r="D79" s="17" t="str">
        <f>C79&amp;Symbols2!$B$2&amp;Symbols2!$B$3&amp;Symbols2!$B$4&amp;A79</f>
        <v>P.US.CLEU1410000</v>
      </c>
      <c r="E79" s="18">
        <f>RANK(F79,$F$1:$F$400,0)+COUNTIF($F$1:F79,F79)-1</f>
        <v>79</v>
      </c>
      <c r="F79" s="19">
        <f>IF(SUM($B$1:B78)&gt;=2,0,IF(RTD("cqg.rtd",,"ContractData",D79,"DTLastTrade",,"T")="",0,RTD("cqg.rtd",,"ContractData",D79,"DTLastTrade",,"T")))</f>
        <v>0</v>
      </c>
      <c r="H79" s="17">
        <f t="shared" si="9"/>
        <v>79</v>
      </c>
      <c r="I79" s="20">
        <f t="shared" si="5"/>
        <v>79</v>
      </c>
      <c r="J79" s="17" t="str">
        <f t="shared" si="6"/>
        <v>P.US.CLEU1410000</v>
      </c>
      <c r="L79" s="17" t="str">
        <f t="shared" si="7"/>
        <v>P.US.CLEU1410000</v>
      </c>
      <c r="M79" s="21">
        <f>RTD("cqg.rtd", ,"ContractData",L79, "DTLastTrade",, "T")</f>
        <v>41836.388888888891</v>
      </c>
    </row>
    <row r="80" spans="1:13" x14ac:dyDescent="0.3">
      <c r="A80" s="17">
        <f>IF(A79=Symbols2!$B$6,$A$1,Sheet4!A79+Symbols2!$B$7)</f>
        <v>10050</v>
      </c>
      <c r="B80" s="17">
        <f>IF(A80=Symbols2!$B$6,1,0)</f>
        <v>0</v>
      </c>
      <c r="C80" s="17" t="str">
        <f t="shared" si="8"/>
        <v>P.US.</v>
      </c>
      <c r="D80" s="17" t="str">
        <f>C80&amp;Symbols2!$B$2&amp;Symbols2!$B$3&amp;Symbols2!$B$4&amp;A80</f>
        <v>P.US.CLEU1410050</v>
      </c>
      <c r="E80" s="18">
        <f>RANK(F80,$F$1:$F$400,0)+COUNTIF($F$1:F80,F80)-1</f>
        <v>80</v>
      </c>
      <c r="F80" s="19">
        <f>IF(SUM($B$1:B79)&gt;=2,0,IF(RTD("cqg.rtd",,"ContractData",D80,"DTLastTrade",,"T")="",0,RTD("cqg.rtd",,"ContractData",D80,"DTLastTrade",,"T")))</f>
        <v>0</v>
      </c>
      <c r="H80" s="17">
        <f t="shared" si="9"/>
        <v>80</v>
      </c>
      <c r="I80" s="20">
        <f t="shared" si="5"/>
        <v>80</v>
      </c>
      <c r="J80" s="17" t="str">
        <f t="shared" si="6"/>
        <v>P.US.CLEU1410050</v>
      </c>
      <c r="L80" s="17" t="str">
        <f t="shared" si="7"/>
        <v>P.US.CLEU1410050</v>
      </c>
      <c r="M80" s="21">
        <f>RTD("cqg.rtd", ,"ContractData",L80, "DTLastTrade",, "T")</f>
        <v>41836.390277777777</v>
      </c>
    </row>
    <row r="81" spans="1:13" x14ac:dyDescent="0.3">
      <c r="A81" s="17">
        <f>IF(A80=Symbols2!$B$6,$A$1,Sheet4!A80+Symbols2!$B$7)</f>
        <v>10100</v>
      </c>
      <c r="B81" s="17">
        <f>IF(A81=Symbols2!$B$6,1,0)</f>
        <v>0</v>
      </c>
      <c r="C81" s="17" t="str">
        <f t="shared" si="8"/>
        <v>P.US.</v>
      </c>
      <c r="D81" s="17" t="str">
        <f>C81&amp;Symbols2!$B$2&amp;Symbols2!$B$3&amp;Symbols2!$B$4&amp;A81</f>
        <v>P.US.CLEU1410100</v>
      </c>
      <c r="E81" s="18">
        <f>RANK(F81,$F$1:$F$400,0)+COUNTIF($F$1:F81,F81)-1</f>
        <v>81</v>
      </c>
      <c r="F81" s="19">
        <f>IF(SUM($B$1:B80)&gt;=2,0,IF(RTD("cqg.rtd",,"ContractData",D81,"DTLastTrade",,"T")="",0,RTD("cqg.rtd",,"ContractData",D81,"DTLastTrade",,"T")))</f>
        <v>0</v>
      </c>
      <c r="H81" s="17">
        <f t="shared" si="9"/>
        <v>81</v>
      </c>
      <c r="I81" s="20">
        <f t="shared" si="5"/>
        <v>81</v>
      </c>
      <c r="J81" s="17" t="str">
        <f t="shared" si="6"/>
        <v>P.US.CLEU1410100</v>
      </c>
      <c r="L81" s="17" t="str">
        <f t="shared" si="7"/>
        <v>P.US.CLEU1410100</v>
      </c>
      <c r="M81" s="21">
        <f>RTD("cqg.rtd", ,"ContractData",L81, "DTLastTrade",, "T")</f>
        <v>41836.38958333333</v>
      </c>
    </row>
    <row r="82" spans="1:13" x14ac:dyDescent="0.3">
      <c r="A82" s="17">
        <f>IF(A81=Symbols2!$B$6,$A$1,Sheet4!A81+Symbols2!$B$7)</f>
        <v>10150</v>
      </c>
      <c r="B82" s="17">
        <f>IF(A82=Symbols2!$B$6,1,0)</f>
        <v>0</v>
      </c>
      <c r="C82" s="17" t="str">
        <f t="shared" si="8"/>
        <v>P.US.</v>
      </c>
      <c r="D82" s="17" t="str">
        <f>C82&amp;Symbols2!$B$2&amp;Symbols2!$B$3&amp;Symbols2!$B$4&amp;A82</f>
        <v>P.US.CLEU1410150</v>
      </c>
      <c r="E82" s="18">
        <f>RANK(F82,$F$1:$F$400,0)+COUNTIF($F$1:F82,F82)-1</f>
        <v>82</v>
      </c>
      <c r="F82" s="19">
        <f>IF(SUM($B$1:B81)&gt;=2,0,IF(RTD("cqg.rtd",,"ContractData",D82,"DTLastTrade",,"T")="",0,RTD("cqg.rtd",,"ContractData",D82,"DTLastTrade",,"T")))</f>
        <v>0</v>
      </c>
      <c r="H82" s="17">
        <f t="shared" si="9"/>
        <v>82</v>
      </c>
      <c r="I82" s="20">
        <f t="shared" si="5"/>
        <v>82</v>
      </c>
      <c r="J82" s="17" t="str">
        <f t="shared" si="6"/>
        <v>P.US.CLEU1410150</v>
      </c>
      <c r="L82" s="17" t="str">
        <f t="shared" si="7"/>
        <v>P.US.CLEU1410150</v>
      </c>
      <c r="M82" s="21">
        <f>RTD("cqg.rtd", ,"ContractData",L82, "DTLastTrade",, "T")</f>
        <v>41836.38958333333</v>
      </c>
    </row>
    <row r="83" spans="1:13" x14ac:dyDescent="0.3">
      <c r="A83" s="17">
        <f>IF(A82=Symbols2!$B$6,$A$1,Sheet4!A82+Symbols2!$B$7)</f>
        <v>10200</v>
      </c>
      <c r="B83" s="17">
        <f>IF(A83=Symbols2!$B$6,1,0)</f>
        <v>0</v>
      </c>
      <c r="C83" s="17" t="str">
        <f t="shared" si="8"/>
        <v>P.US.</v>
      </c>
      <c r="D83" s="17" t="str">
        <f>C83&amp;Symbols2!$B$2&amp;Symbols2!$B$3&amp;Symbols2!$B$4&amp;A83</f>
        <v>P.US.CLEU1410200</v>
      </c>
      <c r="E83" s="18">
        <f>RANK(F83,$F$1:$F$400,0)+COUNTIF($F$1:F83,F83)-1</f>
        <v>83</v>
      </c>
      <c r="F83" s="19">
        <f>IF(SUM($B$1:B82)&gt;=2,0,IF(RTD("cqg.rtd",,"ContractData",D83,"DTLastTrade",,"T")="",0,RTD("cqg.rtd",,"ContractData",D83,"DTLastTrade",,"T")))</f>
        <v>0</v>
      </c>
      <c r="H83" s="17">
        <f t="shared" si="9"/>
        <v>83</v>
      </c>
      <c r="I83" s="20">
        <f t="shared" si="5"/>
        <v>83</v>
      </c>
      <c r="J83" s="17" t="str">
        <f t="shared" si="6"/>
        <v>P.US.CLEU1410200</v>
      </c>
      <c r="L83" s="17" t="str">
        <f t="shared" si="7"/>
        <v>P.US.CLEU1410200</v>
      </c>
      <c r="M83" s="21">
        <f>RTD("cqg.rtd", ,"ContractData",L83, "DTLastTrade",, "T")</f>
        <v>41836.395138888889</v>
      </c>
    </row>
    <row r="84" spans="1:13" x14ac:dyDescent="0.3">
      <c r="A84" s="17">
        <f>IF(A83=Symbols2!$B$6,$A$1,Sheet4!A83+Symbols2!$B$7)</f>
        <v>10250</v>
      </c>
      <c r="B84" s="17">
        <f>IF(A84=Symbols2!$B$6,1,0)</f>
        <v>0</v>
      </c>
      <c r="C84" s="17" t="str">
        <f t="shared" si="8"/>
        <v>P.US.</v>
      </c>
      <c r="D84" s="17" t="str">
        <f>C84&amp;Symbols2!$B$2&amp;Symbols2!$B$3&amp;Symbols2!$B$4&amp;A84</f>
        <v>P.US.CLEU1410250</v>
      </c>
      <c r="E84" s="18">
        <f>RANK(F84,$F$1:$F$400,0)+COUNTIF($F$1:F84,F84)-1</f>
        <v>84</v>
      </c>
      <c r="F84" s="19">
        <f>IF(SUM($B$1:B83)&gt;=2,0,IF(RTD("cqg.rtd",,"ContractData",D84,"DTLastTrade",,"T")="",0,RTD("cqg.rtd",,"ContractData",D84,"DTLastTrade",,"T")))</f>
        <v>0</v>
      </c>
      <c r="H84" s="17">
        <f t="shared" si="9"/>
        <v>84</v>
      </c>
      <c r="I84" s="20">
        <f t="shared" si="5"/>
        <v>84</v>
      </c>
      <c r="J84" s="17" t="str">
        <f t="shared" si="6"/>
        <v>P.US.CLEU1410250</v>
      </c>
      <c r="L84" s="17" t="str">
        <f t="shared" si="7"/>
        <v>P.US.CLEU1410250</v>
      </c>
      <c r="M84" s="21">
        <f>RTD("cqg.rtd", ,"ContractData",L84, "DTLastTrade",, "T")</f>
        <v>41836.35</v>
      </c>
    </row>
    <row r="85" spans="1:13" x14ac:dyDescent="0.3">
      <c r="A85" s="17">
        <f>IF(A84=Symbols2!$B$6,$A$1,Sheet4!A84+Symbols2!$B$7)</f>
        <v>10300</v>
      </c>
      <c r="B85" s="17">
        <f>IF(A85=Symbols2!$B$6,1,0)</f>
        <v>0</v>
      </c>
      <c r="C85" s="17" t="str">
        <f t="shared" si="8"/>
        <v>P.US.</v>
      </c>
      <c r="D85" s="17" t="str">
        <f>C85&amp;Symbols2!$B$2&amp;Symbols2!$B$3&amp;Symbols2!$B$4&amp;A85</f>
        <v>P.US.CLEU1410300</v>
      </c>
      <c r="E85" s="18">
        <f>RANK(F85,$F$1:$F$400,0)+COUNTIF($F$1:F85,F85)-1</f>
        <v>85</v>
      </c>
      <c r="F85" s="19">
        <f>IF(SUM($B$1:B84)&gt;=2,0,IF(RTD("cqg.rtd",,"ContractData",D85,"DTLastTrade",,"T")="",0,RTD("cqg.rtd",,"ContractData",D85,"DTLastTrade",,"T")))</f>
        <v>0</v>
      </c>
      <c r="H85" s="17">
        <f t="shared" si="9"/>
        <v>85</v>
      </c>
      <c r="I85" s="20">
        <f t="shared" si="5"/>
        <v>85</v>
      </c>
      <c r="J85" s="17" t="str">
        <f t="shared" si="6"/>
        <v>P.US.CLEU1410300</v>
      </c>
      <c r="L85" s="17" t="str">
        <f t="shared" si="7"/>
        <v>P.US.CLEU1410300</v>
      </c>
      <c r="M85" s="21">
        <f>RTD("cqg.rtd", ,"ContractData",L85, "DTLastTrade",, "T")</f>
        <v>41835.579861111109</v>
      </c>
    </row>
    <row r="86" spans="1:13" x14ac:dyDescent="0.3">
      <c r="A86" s="17">
        <f>IF(A85=Symbols2!$B$6,$A$1,Sheet4!A85+Symbols2!$B$7)</f>
        <v>10350</v>
      </c>
      <c r="B86" s="17">
        <f>IF(A86=Symbols2!$B$6,1,0)</f>
        <v>0</v>
      </c>
      <c r="C86" s="17" t="str">
        <f t="shared" si="8"/>
        <v>P.US.</v>
      </c>
      <c r="D86" s="17" t="str">
        <f>C86&amp;Symbols2!$B$2&amp;Symbols2!$B$3&amp;Symbols2!$B$4&amp;A86</f>
        <v>P.US.CLEU1410350</v>
      </c>
      <c r="E86" s="18">
        <f>RANK(F86,$F$1:$F$400,0)+COUNTIF($F$1:F86,F86)-1</f>
        <v>86</v>
      </c>
      <c r="F86" s="19">
        <f>IF(SUM($B$1:B85)&gt;=2,0,IF(RTD("cqg.rtd",,"ContractData",D86,"DTLastTrade",,"T")="",0,RTD("cqg.rtd",,"ContractData",D86,"DTLastTrade",,"T")))</f>
        <v>0</v>
      </c>
      <c r="H86" s="17">
        <f t="shared" si="9"/>
        <v>86</v>
      </c>
      <c r="I86" s="20">
        <f t="shared" si="5"/>
        <v>86</v>
      </c>
      <c r="J86" s="17" t="str">
        <f t="shared" si="6"/>
        <v>P.US.CLEU1410350</v>
      </c>
      <c r="L86" s="17" t="str">
        <f t="shared" si="7"/>
        <v>P.US.CLEU1410350</v>
      </c>
      <c r="M86" s="21">
        <f>RTD("cqg.rtd", ,"ContractData",L86, "DTLastTrade",, "T")</f>
        <v>41831.455555555556</v>
      </c>
    </row>
    <row r="87" spans="1:13" x14ac:dyDescent="0.3">
      <c r="A87" s="17">
        <f>IF(A86=Symbols2!$B$6,$A$1,Sheet4!A86+Symbols2!$B$7)</f>
        <v>10400</v>
      </c>
      <c r="B87" s="17">
        <f>IF(A87=Symbols2!$B$6,1,0)</f>
        <v>1</v>
      </c>
      <c r="C87" s="17" t="str">
        <f t="shared" si="8"/>
        <v>P.US.</v>
      </c>
      <c r="D87" s="17" t="str">
        <f>C87&amp;Symbols2!$B$2&amp;Symbols2!$B$3&amp;Symbols2!$B$4&amp;A87</f>
        <v>P.US.CLEU1410400</v>
      </c>
      <c r="E87" s="18">
        <f>RANK(F87,$F$1:$F$400,0)+COUNTIF($F$1:F87,F87)-1</f>
        <v>87</v>
      </c>
      <c r="F87" s="19">
        <f>IF(SUM($B$1:B86)&gt;=2,0,IF(RTD("cqg.rtd",,"ContractData",D87,"DTLastTrade",,"T")="",0,RTD("cqg.rtd",,"ContractData",D87,"DTLastTrade",,"T")))</f>
        <v>0</v>
      </c>
      <c r="H87" s="17">
        <f t="shared" si="9"/>
        <v>87</v>
      </c>
      <c r="I87" s="20">
        <f t="shared" si="5"/>
        <v>87</v>
      </c>
      <c r="J87" s="17" t="str">
        <f t="shared" si="6"/>
        <v>P.US.CLEU1410400</v>
      </c>
      <c r="L87" s="17" t="str">
        <f t="shared" si="7"/>
        <v>P.US.CLEU1410400</v>
      </c>
      <c r="M87" s="21">
        <f>RTD("cqg.rtd", ,"ContractData",L87, "DTLastTrade",, "T")</f>
        <v>41836.390277777777</v>
      </c>
    </row>
    <row r="88" spans="1:13" x14ac:dyDescent="0.3">
      <c r="A88" s="17">
        <f>IF(A87=Symbols2!$B$6,$A$1,Sheet4!A87+Symbols2!$B$7)</f>
        <v>9000</v>
      </c>
      <c r="B88" s="17">
        <f>IF(A88=Symbols2!$B$6,1,0)</f>
        <v>0</v>
      </c>
      <c r="C88" s="17" t="str">
        <f t="shared" si="8"/>
        <v>P.US.</v>
      </c>
      <c r="D88" s="17" t="str">
        <f>C88&amp;Symbols2!$B$2&amp;Symbols2!$B$3&amp;Symbols2!$B$4&amp;A88</f>
        <v>P.US.CLEU149000</v>
      </c>
      <c r="E88" s="18">
        <f>RANK(F88,$F$1:$F$400,0)+COUNTIF($F$1:F88,F88)-1</f>
        <v>88</v>
      </c>
      <c r="F88" s="19">
        <f>IF(SUM($B$1:B87)&gt;=2,0,IF(RTD("cqg.rtd",,"ContractData",D88,"DTLastTrade",,"T")="",0,RTD("cqg.rtd",,"ContractData",D88,"DTLastTrade",,"T")))</f>
        <v>0</v>
      </c>
      <c r="H88" s="17">
        <f t="shared" si="9"/>
        <v>88</v>
      </c>
      <c r="I88" s="20">
        <f t="shared" si="5"/>
        <v>88</v>
      </c>
      <c r="J88" s="17" t="str">
        <f t="shared" si="6"/>
        <v>P.US.CLEU149000</v>
      </c>
      <c r="L88" s="17" t="str">
        <f t="shared" si="7"/>
        <v>P.US.CLEU149000</v>
      </c>
      <c r="M88" s="21">
        <f>RTD("cqg.rtd", ,"ContractData",L88, "DTLastTrade",, "T")</f>
        <v>41836.395833333336</v>
      </c>
    </row>
    <row r="89" spans="1:13" x14ac:dyDescent="0.3">
      <c r="A89" s="17">
        <f>IF(A88=Symbols2!$B$6,$A$1,Sheet4!A88+Symbols2!$B$7)</f>
        <v>9050</v>
      </c>
      <c r="B89" s="17">
        <f>IF(A89=Symbols2!$B$6,1,0)</f>
        <v>0</v>
      </c>
      <c r="C89" s="17" t="str">
        <f t="shared" si="8"/>
        <v>P.US.</v>
      </c>
      <c r="D89" s="17" t="str">
        <f>C89&amp;Symbols2!$B$2&amp;Symbols2!$B$3&amp;Symbols2!$B$4&amp;A89</f>
        <v>P.US.CLEU149050</v>
      </c>
      <c r="E89" s="18">
        <f>RANK(F89,$F$1:$F$400,0)+COUNTIF($F$1:F89,F89)-1</f>
        <v>89</v>
      </c>
      <c r="F89" s="19">
        <f>IF(SUM($B$1:B88)&gt;=2,0,IF(RTD("cqg.rtd",,"ContractData",D89,"DTLastTrade",,"T")="",0,RTD("cqg.rtd",,"ContractData",D89,"DTLastTrade",,"T")))</f>
        <v>0</v>
      </c>
      <c r="H89" s="17">
        <f t="shared" si="9"/>
        <v>89</v>
      </c>
      <c r="I89" s="20">
        <f t="shared" si="5"/>
        <v>89</v>
      </c>
      <c r="J89" s="17" t="str">
        <f t="shared" si="6"/>
        <v>P.US.CLEU149050</v>
      </c>
      <c r="L89" s="17" t="str">
        <f t="shared" si="7"/>
        <v>P.US.CLEU149050</v>
      </c>
      <c r="M89" s="21">
        <f>RTD("cqg.rtd", ,"ContractData",L89, "DTLastTrade",, "T")</f>
        <v>41836.308333333334</v>
      </c>
    </row>
    <row r="90" spans="1:13" x14ac:dyDescent="0.3">
      <c r="A90" s="17">
        <f>IF(A89=Symbols2!$B$6,$A$1,Sheet4!A89+Symbols2!$B$7)</f>
        <v>9100</v>
      </c>
      <c r="B90" s="17">
        <f>IF(A90=Symbols2!$B$6,1,0)</f>
        <v>0</v>
      </c>
      <c r="C90" s="17" t="str">
        <f t="shared" si="8"/>
        <v>P.US.</v>
      </c>
      <c r="D90" s="17" t="str">
        <f>C90&amp;Symbols2!$B$2&amp;Symbols2!$B$3&amp;Symbols2!$B$4&amp;A90</f>
        <v>P.US.CLEU149100</v>
      </c>
      <c r="E90" s="18">
        <f>RANK(F90,$F$1:$F$400,0)+COUNTIF($F$1:F90,F90)-1</f>
        <v>90</v>
      </c>
      <c r="F90" s="19">
        <f>IF(SUM($B$1:B89)&gt;=2,0,IF(RTD("cqg.rtd",,"ContractData",D90,"DTLastTrade",,"T")="",0,RTD("cqg.rtd",,"ContractData",D90,"DTLastTrade",,"T")))</f>
        <v>0</v>
      </c>
      <c r="H90" s="17">
        <f t="shared" si="9"/>
        <v>90</v>
      </c>
      <c r="I90" s="20">
        <f t="shared" si="5"/>
        <v>90</v>
      </c>
      <c r="J90" s="17" t="str">
        <f t="shared" si="6"/>
        <v>P.US.CLEU149100</v>
      </c>
      <c r="L90" s="17" t="str">
        <f t="shared" si="7"/>
        <v>P.US.CLEU149100</v>
      </c>
      <c r="M90" s="21">
        <f>RTD("cqg.rtd", ,"ContractData",L90, "DTLastTrade",, "T")</f>
        <v>41836.395833333336</v>
      </c>
    </row>
    <row r="91" spans="1:13" x14ac:dyDescent="0.3">
      <c r="A91" s="17">
        <f>IF(A90=Symbols2!$B$6,$A$1,Sheet4!A90+Symbols2!$B$7)</f>
        <v>9150</v>
      </c>
      <c r="B91" s="17">
        <f>IF(A91=Symbols2!$B$6,1,0)</f>
        <v>0</v>
      </c>
      <c r="C91" s="17" t="str">
        <f t="shared" si="8"/>
        <v>P.US.</v>
      </c>
      <c r="D91" s="17" t="str">
        <f>C91&amp;Symbols2!$B$2&amp;Symbols2!$B$3&amp;Symbols2!$B$4&amp;A91</f>
        <v>P.US.CLEU149150</v>
      </c>
      <c r="E91" s="18">
        <f>RANK(F91,$F$1:$F$400,0)+COUNTIF($F$1:F91,F91)-1</f>
        <v>91</v>
      </c>
      <c r="F91" s="19">
        <f>IF(SUM($B$1:B90)&gt;=2,0,IF(RTD("cqg.rtd",,"ContractData",D91,"DTLastTrade",,"T")="",0,RTD("cqg.rtd",,"ContractData",D91,"DTLastTrade",,"T")))</f>
        <v>0</v>
      </c>
      <c r="H91" s="17">
        <f t="shared" si="9"/>
        <v>91</v>
      </c>
      <c r="I91" s="20">
        <f t="shared" si="5"/>
        <v>91</v>
      </c>
      <c r="J91" s="17" t="str">
        <f t="shared" si="6"/>
        <v>P.US.CLEU149150</v>
      </c>
      <c r="L91" s="17" t="str">
        <f t="shared" si="7"/>
        <v>P.US.CLEU149150</v>
      </c>
      <c r="M91" s="21">
        <f>RTD("cqg.rtd", ,"ContractData",L91, "DTLastTrade",, "T")</f>
        <v>41836.379166666666</v>
      </c>
    </row>
    <row r="92" spans="1:13" x14ac:dyDescent="0.3">
      <c r="A92" s="17">
        <f>IF(A91=Symbols2!$B$6,$A$1,Sheet4!A91+Symbols2!$B$7)</f>
        <v>9200</v>
      </c>
      <c r="B92" s="17">
        <f>IF(A92=Symbols2!$B$6,1,0)</f>
        <v>0</v>
      </c>
      <c r="C92" s="17" t="str">
        <f t="shared" si="8"/>
        <v>P.US.</v>
      </c>
      <c r="D92" s="17" t="str">
        <f>C92&amp;Symbols2!$B$2&amp;Symbols2!$B$3&amp;Symbols2!$B$4&amp;A92</f>
        <v>P.US.CLEU149200</v>
      </c>
      <c r="E92" s="18">
        <f>RANK(F92,$F$1:$F$400,0)+COUNTIF($F$1:F92,F92)-1</f>
        <v>92</v>
      </c>
      <c r="F92" s="19">
        <f>IF(SUM($B$1:B91)&gt;=2,0,IF(RTD("cqg.rtd",,"ContractData",D92,"DTLastTrade",,"T")="",0,RTD("cqg.rtd",,"ContractData",D92,"DTLastTrade",,"T")))</f>
        <v>0</v>
      </c>
      <c r="H92" s="17">
        <f t="shared" si="9"/>
        <v>92</v>
      </c>
      <c r="I92" s="20">
        <f t="shared" si="5"/>
        <v>92</v>
      </c>
      <c r="J92" s="17" t="str">
        <f t="shared" si="6"/>
        <v>P.US.CLEU149200</v>
      </c>
      <c r="L92" s="17" t="str">
        <f t="shared" si="7"/>
        <v>P.US.CLEU149200</v>
      </c>
      <c r="M92" s="21">
        <f>RTD("cqg.rtd", ,"ContractData",L92, "DTLastTrade",, "T")</f>
        <v>41836.368055555555</v>
      </c>
    </row>
    <row r="93" spans="1:13" x14ac:dyDescent="0.3">
      <c r="A93" s="17">
        <f>IF(A92=Symbols2!$B$6,$A$1,Sheet4!A92+Symbols2!$B$7)</f>
        <v>9250</v>
      </c>
      <c r="B93" s="17">
        <f>IF(A93=Symbols2!$B$6,1,0)</f>
        <v>0</v>
      </c>
      <c r="C93" s="17" t="str">
        <f t="shared" si="8"/>
        <v>P.US.</v>
      </c>
      <c r="D93" s="17" t="str">
        <f>C93&amp;Symbols2!$B$2&amp;Symbols2!$B$3&amp;Symbols2!$B$4&amp;A93</f>
        <v>P.US.CLEU149250</v>
      </c>
      <c r="E93" s="18">
        <f>RANK(F93,$F$1:$F$400,0)+COUNTIF($F$1:F93,F93)-1</f>
        <v>93</v>
      </c>
      <c r="F93" s="19">
        <f>IF(SUM($B$1:B92)&gt;=2,0,IF(RTD("cqg.rtd",,"ContractData",D93,"DTLastTrade",,"T")="",0,RTD("cqg.rtd",,"ContractData",D93,"DTLastTrade",,"T")))</f>
        <v>0</v>
      </c>
      <c r="H93" s="17">
        <f t="shared" si="9"/>
        <v>93</v>
      </c>
      <c r="I93" s="20">
        <f t="shared" si="5"/>
        <v>93</v>
      </c>
      <c r="J93" s="17" t="str">
        <f t="shared" si="6"/>
        <v>P.US.CLEU149250</v>
      </c>
      <c r="L93" s="17" t="str">
        <f t="shared" si="7"/>
        <v>P.US.CLEU149250</v>
      </c>
      <c r="M93" s="21">
        <f>RTD("cqg.rtd", ,"ContractData",L93, "DTLastTrade",, "T")</f>
        <v>41836.395833333336</v>
      </c>
    </row>
    <row r="94" spans="1:13" x14ac:dyDescent="0.3">
      <c r="A94" s="17">
        <f>IF(A93=Symbols2!$B$6,$A$1,Sheet4!A93+Symbols2!$B$7)</f>
        <v>9300</v>
      </c>
      <c r="B94" s="17">
        <f>IF(A94=Symbols2!$B$6,1,0)</f>
        <v>0</v>
      </c>
      <c r="C94" s="17" t="str">
        <f t="shared" si="8"/>
        <v>P.US.</v>
      </c>
      <c r="D94" s="17" t="str">
        <f>C94&amp;Symbols2!$B$2&amp;Symbols2!$B$3&amp;Symbols2!$B$4&amp;A94</f>
        <v>P.US.CLEU149300</v>
      </c>
      <c r="E94" s="18">
        <f>RANK(F94,$F$1:$F$400,0)+COUNTIF($F$1:F94,F94)-1</f>
        <v>94</v>
      </c>
      <c r="F94" s="19">
        <f>IF(SUM($B$1:B93)&gt;=2,0,IF(RTD("cqg.rtd",,"ContractData",D94,"DTLastTrade",,"T")="",0,RTD("cqg.rtd",,"ContractData",D94,"DTLastTrade",,"T")))</f>
        <v>0</v>
      </c>
      <c r="H94" s="17">
        <f t="shared" si="9"/>
        <v>94</v>
      </c>
      <c r="I94" s="20">
        <f t="shared" si="5"/>
        <v>94</v>
      </c>
      <c r="J94" s="17" t="str">
        <f t="shared" si="6"/>
        <v>P.US.CLEU149300</v>
      </c>
      <c r="L94" s="17" t="str">
        <f t="shared" si="7"/>
        <v>P.US.CLEU149300</v>
      </c>
      <c r="M94" s="21">
        <f>RTD("cqg.rtd", ,"ContractData",L94, "DTLastTrade",, "T")</f>
        <v>41836.395833333336</v>
      </c>
    </row>
    <row r="95" spans="1:13" x14ac:dyDescent="0.3">
      <c r="A95" s="17">
        <f>IF(A94=Symbols2!$B$6,$A$1,Sheet4!A94+Symbols2!$B$7)</f>
        <v>9350</v>
      </c>
      <c r="B95" s="17">
        <f>IF(A95=Symbols2!$B$6,1,0)</f>
        <v>0</v>
      </c>
      <c r="C95" s="17" t="str">
        <f t="shared" si="8"/>
        <v>P.US.</v>
      </c>
      <c r="D95" s="17" t="str">
        <f>C95&amp;Symbols2!$B$2&amp;Symbols2!$B$3&amp;Symbols2!$B$4&amp;A95</f>
        <v>P.US.CLEU149350</v>
      </c>
      <c r="E95" s="18">
        <f>RANK(F95,$F$1:$F$400,0)+COUNTIF($F$1:F95,F95)-1</f>
        <v>95</v>
      </c>
      <c r="F95" s="19">
        <f>IF(SUM($B$1:B94)&gt;=2,0,IF(RTD("cqg.rtd",,"ContractData",D95,"DTLastTrade",,"T")="",0,RTD("cqg.rtd",,"ContractData",D95,"DTLastTrade",,"T")))</f>
        <v>0</v>
      </c>
      <c r="H95" s="17">
        <f t="shared" si="9"/>
        <v>95</v>
      </c>
      <c r="I95" s="20">
        <f t="shared" si="5"/>
        <v>95</v>
      </c>
      <c r="J95" s="17" t="str">
        <f t="shared" si="6"/>
        <v>P.US.CLEU149350</v>
      </c>
      <c r="L95" s="17" t="str">
        <f t="shared" si="7"/>
        <v>P.US.CLEU149350</v>
      </c>
      <c r="M95" s="21">
        <f>RTD("cqg.rtd", ,"ContractData",L95, "DTLastTrade",, "T")</f>
        <v>41836.333333333336</v>
      </c>
    </row>
    <row r="96" spans="1:13" x14ac:dyDescent="0.3">
      <c r="A96" s="17">
        <f>IF(A95=Symbols2!$B$6,$A$1,Sheet4!A95+Symbols2!$B$7)</f>
        <v>9400</v>
      </c>
      <c r="B96" s="17">
        <f>IF(A96=Symbols2!$B$6,1,0)</f>
        <v>0</v>
      </c>
      <c r="C96" s="17" t="str">
        <f t="shared" si="8"/>
        <v>P.US.</v>
      </c>
      <c r="D96" s="17" t="str">
        <f>C96&amp;Symbols2!$B$2&amp;Symbols2!$B$3&amp;Symbols2!$B$4&amp;A96</f>
        <v>P.US.CLEU149400</v>
      </c>
      <c r="E96" s="18">
        <f>RANK(F96,$F$1:$F$400,0)+COUNTIF($F$1:F96,F96)-1</f>
        <v>96</v>
      </c>
      <c r="F96" s="19">
        <f>IF(SUM($B$1:B95)&gt;=2,0,IF(RTD("cqg.rtd",,"ContractData",D96,"DTLastTrade",,"T")="",0,RTD("cqg.rtd",,"ContractData",D96,"DTLastTrade",,"T")))</f>
        <v>0</v>
      </c>
      <c r="H96" s="17">
        <f t="shared" si="9"/>
        <v>96</v>
      </c>
      <c r="I96" s="20">
        <f t="shared" si="5"/>
        <v>96</v>
      </c>
      <c r="J96" s="17" t="str">
        <f t="shared" si="6"/>
        <v>P.US.CLEU149400</v>
      </c>
      <c r="L96" s="17" t="str">
        <f t="shared" si="7"/>
        <v>P.US.CLEU149400</v>
      </c>
      <c r="M96" s="21">
        <f>RTD("cqg.rtd", ,"ContractData",L96, "DTLastTrade",, "T")</f>
        <v>41836.368750000001</v>
      </c>
    </row>
    <row r="97" spans="1:13" x14ac:dyDescent="0.3">
      <c r="A97" s="17">
        <f>IF(A96=Symbols2!$B$6,$A$1,Sheet4!A96+Symbols2!$B$7)</f>
        <v>9450</v>
      </c>
      <c r="B97" s="17">
        <f>IF(A97=Symbols2!$B$6,1,0)</f>
        <v>0</v>
      </c>
      <c r="C97" s="17" t="str">
        <f t="shared" si="8"/>
        <v>P.US.</v>
      </c>
      <c r="D97" s="17" t="str">
        <f>C97&amp;Symbols2!$B$2&amp;Symbols2!$B$3&amp;Symbols2!$B$4&amp;A97</f>
        <v>P.US.CLEU149450</v>
      </c>
      <c r="E97" s="18">
        <f>RANK(F97,$F$1:$F$400,0)+COUNTIF($F$1:F97,F97)-1</f>
        <v>97</v>
      </c>
      <c r="F97" s="19">
        <f>IF(SUM($B$1:B96)&gt;=2,0,IF(RTD("cqg.rtd",,"ContractData",D97,"DTLastTrade",,"T")="",0,RTD("cqg.rtd",,"ContractData",D97,"DTLastTrade",,"T")))</f>
        <v>0</v>
      </c>
      <c r="H97" s="17">
        <f t="shared" si="9"/>
        <v>97</v>
      </c>
      <c r="I97" s="20">
        <f t="shared" si="5"/>
        <v>97</v>
      </c>
      <c r="J97" s="17" t="str">
        <f t="shared" si="6"/>
        <v>P.US.CLEU149450</v>
      </c>
      <c r="L97" s="17" t="str">
        <f t="shared" si="7"/>
        <v>P.US.CLEU149450</v>
      </c>
      <c r="M97" s="21">
        <f>RTD("cqg.rtd", ,"ContractData",L97, "DTLastTrade",, "T")</f>
        <v>41836.395833333336</v>
      </c>
    </row>
    <row r="98" spans="1:13" x14ac:dyDescent="0.3">
      <c r="A98" s="17">
        <f>IF(A97=Symbols2!$B$6,$A$1,Sheet4!A97+Symbols2!$B$7)</f>
        <v>9500</v>
      </c>
      <c r="B98" s="17">
        <f>IF(A98=Symbols2!$B$6,1,0)</f>
        <v>0</v>
      </c>
      <c r="C98" s="17" t="str">
        <f t="shared" si="8"/>
        <v>P.US.</v>
      </c>
      <c r="D98" s="17" t="str">
        <f>C98&amp;Symbols2!$B$2&amp;Symbols2!$B$3&amp;Symbols2!$B$4&amp;A98</f>
        <v>P.US.CLEU149500</v>
      </c>
      <c r="E98" s="18">
        <f>RANK(F98,$F$1:$F$400,0)+COUNTIF($F$1:F98,F98)-1</f>
        <v>98</v>
      </c>
      <c r="F98" s="19">
        <f>IF(SUM($B$1:B97)&gt;=2,0,IF(RTD("cqg.rtd",,"ContractData",D98,"DTLastTrade",,"T")="",0,RTD("cqg.rtd",,"ContractData",D98,"DTLastTrade",,"T")))</f>
        <v>0</v>
      </c>
      <c r="H98" s="17">
        <f t="shared" si="9"/>
        <v>98</v>
      </c>
      <c r="I98" s="20">
        <f t="shared" si="5"/>
        <v>98</v>
      </c>
      <c r="J98" s="17" t="str">
        <f t="shared" si="6"/>
        <v>P.US.CLEU149500</v>
      </c>
      <c r="L98" s="17" t="str">
        <f t="shared" si="7"/>
        <v>P.US.CLEU149500</v>
      </c>
      <c r="M98" s="21">
        <f>RTD("cqg.rtd", ,"ContractData",L98, "DTLastTrade",, "T")</f>
        <v>41836.363888888889</v>
      </c>
    </row>
    <row r="99" spans="1:13" x14ac:dyDescent="0.3">
      <c r="A99" s="17">
        <f>IF(A98=Symbols2!$B$6,$A$1,Sheet4!A98+Symbols2!$B$7)</f>
        <v>9550</v>
      </c>
      <c r="B99" s="17">
        <f>IF(A99=Symbols2!$B$6,1,0)</f>
        <v>0</v>
      </c>
      <c r="C99" s="17" t="str">
        <f t="shared" si="8"/>
        <v>P.US.</v>
      </c>
      <c r="D99" s="17" t="str">
        <f>C99&amp;Symbols2!$B$2&amp;Symbols2!$B$3&amp;Symbols2!$B$4&amp;A99</f>
        <v>P.US.CLEU149550</v>
      </c>
      <c r="E99" s="18">
        <f>RANK(F99,$F$1:$F$400,0)+COUNTIF($F$1:F99,F99)-1</f>
        <v>99</v>
      </c>
      <c r="F99" s="19">
        <f>IF(SUM($B$1:B98)&gt;=2,0,IF(RTD("cqg.rtd",,"ContractData",D99,"DTLastTrade",,"T")="",0,RTD("cqg.rtd",,"ContractData",D99,"DTLastTrade",,"T")))</f>
        <v>0</v>
      </c>
      <c r="H99" s="17">
        <f t="shared" si="9"/>
        <v>99</v>
      </c>
      <c r="I99" s="20">
        <f t="shared" si="5"/>
        <v>99</v>
      </c>
      <c r="J99" s="17" t="str">
        <f t="shared" si="6"/>
        <v>P.US.CLEU149550</v>
      </c>
      <c r="L99" s="17" t="str">
        <f t="shared" si="7"/>
        <v>P.US.CLEU149550</v>
      </c>
      <c r="M99" s="21">
        <f>RTD("cqg.rtd", ,"ContractData",L99, "DTLastTrade",, "T")</f>
        <v>41836.383333333331</v>
      </c>
    </row>
    <row r="100" spans="1:13" x14ac:dyDescent="0.3">
      <c r="A100" s="17">
        <f>IF(A99=Symbols2!$B$6,$A$1,Sheet4!A99+Symbols2!$B$7)</f>
        <v>9600</v>
      </c>
      <c r="B100" s="17">
        <f>IF(A100=Symbols2!$B$6,1,0)</f>
        <v>0</v>
      </c>
      <c r="C100" s="17" t="str">
        <f t="shared" si="8"/>
        <v>P.US.</v>
      </c>
      <c r="D100" s="17" t="str">
        <f>C100&amp;Symbols2!$B$2&amp;Symbols2!$B$3&amp;Symbols2!$B$4&amp;A100</f>
        <v>P.US.CLEU149600</v>
      </c>
      <c r="E100" s="18">
        <f>RANK(F100,$F$1:$F$400,0)+COUNTIF($F$1:F100,F100)-1</f>
        <v>100</v>
      </c>
      <c r="F100" s="19">
        <f>IF(SUM($B$1:B99)&gt;=2,0,IF(RTD("cqg.rtd",,"ContractData",D100,"DTLastTrade",,"T")="",0,RTD("cqg.rtd",,"ContractData",D100,"DTLastTrade",,"T")))</f>
        <v>0</v>
      </c>
      <c r="H100" s="17">
        <f t="shared" si="9"/>
        <v>100</v>
      </c>
      <c r="I100" s="20">
        <f t="shared" si="5"/>
        <v>100</v>
      </c>
      <c r="J100" s="17" t="str">
        <f t="shared" si="6"/>
        <v>P.US.CLEU149600</v>
      </c>
      <c r="L100" s="17" t="str">
        <f t="shared" si="7"/>
        <v>P.US.CLEU149600</v>
      </c>
      <c r="M100" s="21">
        <f>RTD("cqg.rtd", ,"ContractData",L100, "DTLastTrade",, "T")</f>
        <v>41836.381944444445</v>
      </c>
    </row>
    <row r="101" spans="1:13" x14ac:dyDescent="0.3">
      <c r="A101" s="17">
        <f>IF(A100=Symbols2!$B$6,$A$1,Sheet4!A100+Symbols2!$B$7)</f>
        <v>9650</v>
      </c>
      <c r="B101" s="17">
        <f>IF(A101=Symbols2!$B$6,1,0)</f>
        <v>0</v>
      </c>
      <c r="C101" s="17" t="str">
        <f t="shared" si="8"/>
        <v>P.US.</v>
      </c>
      <c r="D101" s="17" t="str">
        <f>C101&amp;Symbols2!$B$2&amp;Symbols2!$B$3&amp;Symbols2!$B$4&amp;A101</f>
        <v>P.US.CLEU149650</v>
      </c>
      <c r="E101" s="18">
        <f>RANK(F101,$F$1:$F$400,0)+COUNTIF($F$1:F101,F101)-1</f>
        <v>101</v>
      </c>
      <c r="F101" s="19">
        <f>IF(SUM($B$1:B100)&gt;=2,0,IF(RTD("cqg.rtd",,"ContractData",D101,"DTLastTrade",,"T")="",0,RTD("cqg.rtd",,"ContractData",D101,"DTLastTrade",,"T")))</f>
        <v>0</v>
      </c>
      <c r="I101" s="20">
        <f t="shared" si="5"/>
        <v>101</v>
      </c>
      <c r="J101" s="17" t="str">
        <f t="shared" si="6"/>
        <v>P.US.CLEU149650</v>
      </c>
    </row>
    <row r="102" spans="1:13" x14ac:dyDescent="0.3">
      <c r="A102" s="17">
        <f>IF(A101=Symbols2!$B$6,$A$1,Sheet4!A101+Symbols2!$B$7)</f>
        <v>9700</v>
      </c>
      <c r="B102" s="17">
        <f>IF(A102=Symbols2!$B$6,1,0)</f>
        <v>0</v>
      </c>
      <c r="C102" s="17" t="str">
        <f t="shared" si="8"/>
        <v>P.US.</v>
      </c>
      <c r="D102" s="17" t="str">
        <f>C102&amp;Symbols2!$B$2&amp;Symbols2!$B$3&amp;Symbols2!$B$4&amp;A102</f>
        <v>P.US.CLEU149700</v>
      </c>
      <c r="E102" s="18">
        <f>RANK(F102,$F$1:$F$400,0)+COUNTIF($F$1:F102,F102)-1</f>
        <v>102</v>
      </c>
      <c r="F102" s="19">
        <f>IF(SUM($B$1:B101)&gt;=2,0,IF(RTD("cqg.rtd",,"ContractData",D102,"DTLastTrade",,"T")="",0,RTD("cqg.rtd",,"ContractData",D102,"DTLastTrade",,"T")))</f>
        <v>0</v>
      </c>
      <c r="I102" s="20">
        <f t="shared" si="5"/>
        <v>102</v>
      </c>
      <c r="J102" s="17" t="str">
        <f t="shared" si="6"/>
        <v>P.US.CLEU149700</v>
      </c>
    </row>
    <row r="103" spans="1:13" x14ac:dyDescent="0.3">
      <c r="A103" s="17">
        <f>IF(A102=Symbols2!$B$6,$A$1,Sheet4!A102+Symbols2!$B$7)</f>
        <v>9750</v>
      </c>
      <c r="B103" s="17">
        <f>IF(A103=Symbols2!$B$6,1,0)</f>
        <v>0</v>
      </c>
      <c r="C103" s="17" t="str">
        <f t="shared" si="8"/>
        <v>P.US.</v>
      </c>
      <c r="D103" s="17" t="str">
        <f>C103&amp;Symbols2!$B$2&amp;Symbols2!$B$3&amp;Symbols2!$B$4&amp;A103</f>
        <v>P.US.CLEU149750</v>
      </c>
      <c r="E103" s="18">
        <f>RANK(F103,$F$1:$F$400,0)+COUNTIF($F$1:F103,F103)-1</f>
        <v>103</v>
      </c>
      <c r="F103" s="19">
        <f>IF(SUM($B$1:B102)&gt;=2,0,IF(RTD("cqg.rtd",,"ContractData",D103,"DTLastTrade",,"T")="",0,RTD("cqg.rtd",,"ContractData",D103,"DTLastTrade",,"T")))</f>
        <v>0</v>
      </c>
      <c r="I103" s="20">
        <f t="shared" si="5"/>
        <v>103</v>
      </c>
      <c r="J103" s="17" t="str">
        <f t="shared" si="6"/>
        <v>P.US.CLEU149750</v>
      </c>
    </row>
    <row r="104" spans="1:13" x14ac:dyDescent="0.3">
      <c r="A104" s="17">
        <f>IF(A103=Symbols2!$B$6,$A$1,Sheet4!A103+Symbols2!$B$7)</f>
        <v>9800</v>
      </c>
      <c r="B104" s="17">
        <f>IF(A104=Symbols2!$B$6,1,0)</f>
        <v>0</v>
      </c>
      <c r="C104" s="17" t="str">
        <f t="shared" si="8"/>
        <v>P.US.</v>
      </c>
      <c r="D104" s="17" t="str">
        <f>C104&amp;Symbols2!$B$2&amp;Symbols2!$B$3&amp;Symbols2!$B$4&amp;A104</f>
        <v>P.US.CLEU149800</v>
      </c>
      <c r="E104" s="18">
        <f>RANK(F104,$F$1:$F$400,0)+COUNTIF($F$1:F104,F104)-1</f>
        <v>104</v>
      </c>
      <c r="F104" s="19">
        <f>IF(SUM($B$1:B103)&gt;=2,0,IF(RTD("cqg.rtd",,"ContractData",D104,"DTLastTrade",,"T")="",0,RTD("cqg.rtd",,"ContractData",D104,"DTLastTrade",,"T")))</f>
        <v>0</v>
      </c>
      <c r="I104" s="20">
        <f t="shared" si="5"/>
        <v>104</v>
      </c>
      <c r="J104" s="17" t="str">
        <f t="shared" si="6"/>
        <v>P.US.CLEU149800</v>
      </c>
    </row>
    <row r="105" spans="1:13" x14ac:dyDescent="0.3">
      <c r="A105" s="17">
        <f>IF(A104=Symbols2!$B$6,$A$1,Sheet4!A104+Symbols2!$B$7)</f>
        <v>9850</v>
      </c>
      <c r="B105" s="17">
        <f>IF(A105=Symbols2!$B$6,1,0)</f>
        <v>0</v>
      </c>
      <c r="C105" s="17" t="str">
        <f t="shared" si="8"/>
        <v>P.US.</v>
      </c>
      <c r="D105" s="17" t="str">
        <f>C105&amp;Symbols2!$B$2&amp;Symbols2!$B$3&amp;Symbols2!$B$4&amp;A105</f>
        <v>P.US.CLEU149850</v>
      </c>
      <c r="E105" s="18">
        <f>RANK(F105,$F$1:$F$400,0)+COUNTIF($F$1:F105,F105)-1</f>
        <v>105</v>
      </c>
      <c r="F105" s="19">
        <f>IF(SUM($B$1:B104)&gt;=2,0,IF(RTD("cqg.rtd",,"ContractData",D105,"DTLastTrade",,"T")="",0,RTD("cqg.rtd",,"ContractData",D105,"DTLastTrade",,"T")))</f>
        <v>0</v>
      </c>
      <c r="I105" s="20">
        <f t="shared" si="5"/>
        <v>105</v>
      </c>
      <c r="J105" s="17" t="str">
        <f t="shared" si="6"/>
        <v>P.US.CLEU149850</v>
      </c>
    </row>
    <row r="106" spans="1:13" x14ac:dyDescent="0.3">
      <c r="A106" s="17">
        <f>IF(A105=Symbols2!$B$6,$A$1,Sheet4!A105+Symbols2!$B$7)</f>
        <v>9900</v>
      </c>
      <c r="B106" s="17">
        <f>IF(A106=Symbols2!$B$6,1,0)</f>
        <v>0</v>
      </c>
      <c r="C106" s="17" t="str">
        <f t="shared" si="8"/>
        <v>P.US.</v>
      </c>
      <c r="D106" s="17" t="str">
        <f>C106&amp;Symbols2!$B$2&amp;Symbols2!$B$3&amp;Symbols2!$B$4&amp;A106</f>
        <v>P.US.CLEU149900</v>
      </c>
      <c r="E106" s="18">
        <f>RANK(F106,$F$1:$F$400,0)+COUNTIF($F$1:F106,F106)-1</f>
        <v>106</v>
      </c>
      <c r="F106" s="19">
        <f>IF(SUM($B$1:B105)&gt;=2,0,IF(RTD("cqg.rtd",,"ContractData",D106,"DTLastTrade",,"T")="",0,RTD("cqg.rtd",,"ContractData",D106,"DTLastTrade",,"T")))</f>
        <v>0</v>
      </c>
      <c r="I106" s="20">
        <f t="shared" si="5"/>
        <v>106</v>
      </c>
      <c r="J106" s="17" t="str">
        <f t="shared" si="6"/>
        <v>P.US.CLEU149900</v>
      </c>
    </row>
    <row r="107" spans="1:13" x14ac:dyDescent="0.3">
      <c r="A107" s="17">
        <f>IF(A106=Symbols2!$B$6,$A$1,Sheet4!A106+Symbols2!$B$7)</f>
        <v>9950</v>
      </c>
      <c r="B107" s="17">
        <f>IF(A107=Symbols2!$B$6,1,0)</f>
        <v>0</v>
      </c>
      <c r="C107" s="17" t="str">
        <f t="shared" si="8"/>
        <v>P.US.</v>
      </c>
      <c r="D107" s="17" t="str">
        <f>C107&amp;Symbols2!$B$2&amp;Symbols2!$B$3&amp;Symbols2!$B$4&amp;A107</f>
        <v>P.US.CLEU149950</v>
      </c>
      <c r="E107" s="18">
        <f>RANK(F107,$F$1:$F$400,0)+COUNTIF($F$1:F107,F107)-1</f>
        <v>107</v>
      </c>
      <c r="F107" s="19">
        <f>IF(SUM($B$1:B106)&gt;=2,0,IF(RTD("cqg.rtd",,"ContractData",D107,"DTLastTrade",,"T")="",0,RTD("cqg.rtd",,"ContractData",D107,"DTLastTrade",,"T")))</f>
        <v>0</v>
      </c>
      <c r="I107" s="20">
        <f t="shared" si="5"/>
        <v>107</v>
      </c>
      <c r="J107" s="17" t="str">
        <f t="shared" si="6"/>
        <v>P.US.CLEU149950</v>
      </c>
    </row>
    <row r="108" spans="1:13" x14ac:dyDescent="0.3">
      <c r="A108" s="17">
        <f>IF(A107=Symbols2!$B$6,$A$1,Sheet4!A107+Symbols2!$B$7)</f>
        <v>10000</v>
      </c>
      <c r="B108" s="17">
        <f>IF(A108=Symbols2!$B$6,1,0)</f>
        <v>0</v>
      </c>
      <c r="C108" s="17" t="str">
        <f t="shared" si="8"/>
        <v>P.US.</v>
      </c>
      <c r="D108" s="17" t="str">
        <f>C108&amp;Symbols2!$B$2&amp;Symbols2!$B$3&amp;Symbols2!$B$4&amp;A108</f>
        <v>P.US.CLEU1410000</v>
      </c>
      <c r="E108" s="18">
        <f>RANK(F108,$F$1:$F$400,0)+COUNTIF($F$1:F108,F108)-1</f>
        <v>108</v>
      </c>
      <c r="F108" s="19">
        <f>IF(SUM($B$1:B107)&gt;=2,0,IF(RTD("cqg.rtd",,"ContractData",D108,"DTLastTrade",,"T")="",0,RTD("cqg.rtd",,"ContractData",D108,"DTLastTrade",,"T")))</f>
        <v>0</v>
      </c>
      <c r="I108" s="20">
        <f t="shared" si="5"/>
        <v>108</v>
      </c>
      <c r="J108" s="17" t="str">
        <f t="shared" si="6"/>
        <v>P.US.CLEU1410000</v>
      </c>
    </row>
    <row r="109" spans="1:13" x14ac:dyDescent="0.3">
      <c r="A109" s="17">
        <f>IF(A108=Symbols2!$B$6,$A$1,Sheet4!A108+Symbols2!$B$7)</f>
        <v>10050</v>
      </c>
      <c r="B109" s="17">
        <f>IF(A109=Symbols2!$B$6,1,0)</f>
        <v>0</v>
      </c>
      <c r="C109" s="17" t="str">
        <f t="shared" si="8"/>
        <v>P.US.</v>
      </c>
      <c r="D109" s="17" t="str">
        <f>C109&amp;Symbols2!$B$2&amp;Symbols2!$B$3&amp;Symbols2!$B$4&amp;A109</f>
        <v>P.US.CLEU1410050</v>
      </c>
      <c r="E109" s="18">
        <f>RANK(F109,$F$1:$F$400,0)+COUNTIF($F$1:F109,F109)-1</f>
        <v>109</v>
      </c>
      <c r="F109" s="19">
        <f>IF(SUM($B$1:B108)&gt;=2,0,IF(RTD("cqg.rtd",,"ContractData",D109,"DTLastTrade",,"T")="",0,RTD("cqg.rtd",,"ContractData",D109,"DTLastTrade",,"T")))</f>
        <v>0</v>
      </c>
      <c r="I109" s="20">
        <f t="shared" si="5"/>
        <v>109</v>
      </c>
      <c r="J109" s="17" t="str">
        <f t="shared" si="6"/>
        <v>P.US.CLEU1410050</v>
      </c>
    </row>
    <row r="110" spans="1:13" x14ac:dyDescent="0.3">
      <c r="A110" s="17">
        <f>IF(A109=Symbols2!$B$6,$A$1,Sheet4!A109+Symbols2!$B$7)</f>
        <v>10100</v>
      </c>
      <c r="B110" s="17">
        <f>IF(A110=Symbols2!$B$6,1,0)</f>
        <v>0</v>
      </c>
      <c r="C110" s="17" t="str">
        <f t="shared" si="8"/>
        <v>P.US.</v>
      </c>
      <c r="D110" s="17" t="str">
        <f>C110&amp;Symbols2!$B$2&amp;Symbols2!$B$3&amp;Symbols2!$B$4&amp;A110</f>
        <v>P.US.CLEU1410100</v>
      </c>
      <c r="E110" s="18">
        <f>RANK(F110,$F$1:$F$400,0)+COUNTIF($F$1:F110,F110)-1</f>
        <v>110</v>
      </c>
      <c r="F110" s="19">
        <f>IF(SUM($B$1:B109)&gt;=2,0,IF(RTD("cqg.rtd",,"ContractData",D110,"DTLastTrade",,"T")="",0,RTD("cqg.rtd",,"ContractData",D110,"DTLastTrade",,"T")))</f>
        <v>0</v>
      </c>
      <c r="I110" s="20">
        <f t="shared" si="5"/>
        <v>110</v>
      </c>
      <c r="J110" s="17" t="str">
        <f t="shared" si="6"/>
        <v>P.US.CLEU1410100</v>
      </c>
    </row>
    <row r="111" spans="1:13" x14ac:dyDescent="0.3">
      <c r="A111" s="17">
        <f>IF(A110=Symbols2!$B$6,$A$1,Sheet4!A110+Symbols2!$B$7)</f>
        <v>10150</v>
      </c>
      <c r="B111" s="17">
        <f>IF(A111=Symbols2!$B$6,1,0)</f>
        <v>0</v>
      </c>
      <c r="C111" s="17" t="str">
        <f t="shared" si="8"/>
        <v>P.US.</v>
      </c>
      <c r="D111" s="17" t="str">
        <f>C111&amp;Symbols2!$B$2&amp;Symbols2!$B$3&amp;Symbols2!$B$4&amp;A111</f>
        <v>P.US.CLEU1410150</v>
      </c>
      <c r="E111" s="18">
        <f>RANK(F111,$F$1:$F$400,0)+COUNTIF($F$1:F111,F111)-1</f>
        <v>111</v>
      </c>
      <c r="F111" s="19">
        <f>IF(SUM($B$1:B110)&gt;=2,0,IF(RTD("cqg.rtd",,"ContractData",D111,"DTLastTrade",,"T")="",0,RTD("cqg.rtd",,"ContractData",D111,"DTLastTrade",,"T")))</f>
        <v>0</v>
      </c>
      <c r="I111" s="20">
        <f t="shared" si="5"/>
        <v>111</v>
      </c>
      <c r="J111" s="17" t="str">
        <f t="shared" si="6"/>
        <v>P.US.CLEU1410150</v>
      </c>
    </row>
    <row r="112" spans="1:13" x14ac:dyDescent="0.3">
      <c r="A112" s="17">
        <f>IF(A111=Symbols2!$B$6,$A$1,Sheet4!A111+Symbols2!$B$7)</f>
        <v>10200</v>
      </c>
      <c r="B112" s="17">
        <f>IF(A112=Symbols2!$B$6,1,0)</f>
        <v>0</v>
      </c>
      <c r="C112" s="17" t="str">
        <f t="shared" si="8"/>
        <v>P.US.</v>
      </c>
      <c r="D112" s="17" t="str">
        <f>C112&amp;Symbols2!$B$2&amp;Symbols2!$B$3&amp;Symbols2!$B$4&amp;A112</f>
        <v>P.US.CLEU1410200</v>
      </c>
      <c r="E112" s="18">
        <f>RANK(F112,$F$1:$F$400,0)+COUNTIF($F$1:F112,F112)-1</f>
        <v>112</v>
      </c>
      <c r="F112" s="19">
        <f>IF(SUM($B$1:B111)&gt;=2,0,IF(RTD("cqg.rtd",,"ContractData",D112,"DTLastTrade",,"T")="",0,RTD("cqg.rtd",,"ContractData",D112,"DTLastTrade",,"T")))</f>
        <v>0</v>
      </c>
      <c r="I112" s="20">
        <f t="shared" si="5"/>
        <v>112</v>
      </c>
      <c r="J112" s="17" t="str">
        <f t="shared" si="6"/>
        <v>P.US.CLEU1410200</v>
      </c>
    </row>
    <row r="113" spans="1:10" x14ac:dyDescent="0.3">
      <c r="A113" s="17">
        <f>IF(A112=Symbols2!$B$6,$A$1,Sheet4!A112+Symbols2!$B$7)</f>
        <v>10250</v>
      </c>
      <c r="B113" s="17">
        <f>IF(A113=Symbols2!$B$6,1,0)</f>
        <v>0</v>
      </c>
      <c r="C113" s="17" t="str">
        <f t="shared" si="8"/>
        <v>P.US.</v>
      </c>
      <c r="D113" s="17" t="str">
        <f>C113&amp;Symbols2!$B$2&amp;Symbols2!$B$3&amp;Symbols2!$B$4&amp;A113</f>
        <v>P.US.CLEU1410250</v>
      </c>
      <c r="E113" s="18">
        <f>RANK(F113,$F$1:$F$400,0)+COUNTIF($F$1:F113,F113)-1</f>
        <v>113</v>
      </c>
      <c r="F113" s="19">
        <f>IF(SUM($B$1:B112)&gt;=2,0,IF(RTD("cqg.rtd",,"ContractData",D113,"DTLastTrade",,"T")="",0,RTD("cqg.rtd",,"ContractData",D113,"DTLastTrade",,"T")))</f>
        <v>0</v>
      </c>
      <c r="I113" s="20">
        <f t="shared" si="5"/>
        <v>113</v>
      </c>
      <c r="J113" s="17" t="str">
        <f t="shared" si="6"/>
        <v>P.US.CLEU1410250</v>
      </c>
    </row>
    <row r="114" spans="1:10" x14ac:dyDescent="0.3">
      <c r="A114" s="17">
        <f>IF(A113=Symbols2!$B$6,$A$1,Sheet4!A113+Symbols2!$B$7)</f>
        <v>10300</v>
      </c>
      <c r="B114" s="17">
        <f>IF(A114=Symbols2!$B$6,1,0)</f>
        <v>0</v>
      </c>
      <c r="C114" s="17" t="str">
        <f t="shared" si="8"/>
        <v>P.US.</v>
      </c>
      <c r="D114" s="17" t="str">
        <f>C114&amp;Symbols2!$B$2&amp;Symbols2!$B$3&amp;Symbols2!$B$4&amp;A114</f>
        <v>P.US.CLEU1410300</v>
      </c>
      <c r="E114" s="18">
        <f>RANK(F114,$F$1:$F$400,0)+COUNTIF($F$1:F114,F114)-1</f>
        <v>114</v>
      </c>
      <c r="F114" s="19">
        <f>IF(SUM($B$1:B113)&gt;=2,0,IF(RTD("cqg.rtd",,"ContractData",D114,"DTLastTrade",,"T")="",0,RTD("cqg.rtd",,"ContractData",D114,"DTLastTrade",,"T")))</f>
        <v>0</v>
      </c>
      <c r="I114" s="20">
        <f t="shared" si="5"/>
        <v>114</v>
      </c>
      <c r="J114" s="17" t="str">
        <f t="shared" si="6"/>
        <v>P.US.CLEU1410300</v>
      </c>
    </row>
    <row r="115" spans="1:10" x14ac:dyDescent="0.3">
      <c r="A115" s="17">
        <f>IF(A114=Symbols2!$B$6,$A$1,Sheet4!A114+Symbols2!$B$7)</f>
        <v>10350</v>
      </c>
      <c r="B115" s="17">
        <f>IF(A115=Symbols2!$B$6,1,0)</f>
        <v>0</v>
      </c>
      <c r="C115" s="17" t="str">
        <f t="shared" si="8"/>
        <v>P.US.</v>
      </c>
      <c r="D115" s="17" t="str">
        <f>C115&amp;Symbols2!$B$2&amp;Symbols2!$B$3&amp;Symbols2!$B$4&amp;A115</f>
        <v>P.US.CLEU1410350</v>
      </c>
      <c r="E115" s="18">
        <f>RANK(F115,$F$1:$F$400,0)+COUNTIF($F$1:F115,F115)-1</f>
        <v>115</v>
      </c>
      <c r="F115" s="19">
        <f>IF(SUM($B$1:B114)&gt;=2,0,IF(RTD("cqg.rtd",,"ContractData",D115,"DTLastTrade",,"T")="",0,RTD("cqg.rtd",,"ContractData",D115,"DTLastTrade",,"T")))</f>
        <v>0</v>
      </c>
      <c r="I115" s="20">
        <f t="shared" si="5"/>
        <v>115</v>
      </c>
      <c r="J115" s="17" t="str">
        <f t="shared" si="6"/>
        <v>P.US.CLEU1410350</v>
      </c>
    </row>
    <row r="116" spans="1:10" x14ac:dyDescent="0.3">
      <c r="A116" s="17">
        <f>IF(A115=Symbols2!$B$6,$A$1,Sheet4!A115+Symbols2!$B$7)</f>
        <v>10400</v>
      </c>
      <c r="B116" s="17">
        <f>IF(A116=Symbols2!$B$6,1,0)</f>
        <v>1</v>
      </c>
      <c r="C116" s="17" t="str">
        <f t="shared" si="8"/>
        <v>P.US.</v>
      </c>
      <c r="D116" s="17" t="str">
        <f>C116&amp;Symbols2!$B$2&amp;Symbols2!$B$3&amp;Symbols2!$B$4&amp;A116</f>
        <v>P.US.CLEU1410400</v>
      </c>
      <c r="E116" s="18">
        <f>RANK(F116,$F$1:$F$400,0)+COUNTIF($F$1:F116,F116)-1</f>
        <v>116</v>
      </c>
      <c r="F116" s="19">
        <f>IF(SUM($B$1:B115)&gt;=2,0,IF(RTD("cqg.rtd",,"ContractData",D116,"DTLastTrade",,"T")="",0,RTD("cqg.rtd",,"ContractData",D116,"DTLastTrade",,"T")))</f>
        <v>0</v>
      </c>
      <c r="I116" s="20">
        <f t="shared" si="5"/>
        <v>116</v>
      </c>
      <c r="J116" s="17" t="str">
        <f t="shared" si="6"/>
        <v>P.US.CLEU1410400</v>
      </c>
    </row>
    <row r="117" spans="1:10" x14ac:dyDescent="0.3">
      <c r="A117" s="17">
        <f>IF(A116=Symbols2!$B$6,$A$1,Sheet4!A116+Symbols2!$B$7)</f>
        <v>9000</v>
      </c>
      <c r="B117" s="17">
        <f>IF(A117=Symbols2!$B$6,1,0)</f>
        <v>0</v>
      </c>
      <c r="C117" s="17" t="str">
        <f t="shared" si="8"/>
        <v>P.US.</v>
      </c>
      <c r="D117" s="17" t="str">
        <f>C117&amp;Symbols2!$B$2&amp;Symbols2!$B$3&amp;Symbols2!$B$4&amp;A117</f>
        <v>P.US.CLEU149000</v>
      </c>
      <c r="E117" s="18">
        <f>RANK(F117,$F$1:$F$400,0)+COUNTIF($F$1:F117,F117)-1</f>
        <v>117</v>
      </c>
      <c r="F117" s="19">
        <f>IF(SUM($B$1:B116)&gt;=2,0,IF(RTD("cqg.rtd",,"ContractData",D117,"DTLastTrade",,"T")="",0,RTD("cqg.rtd",,"ContractData",D117,"DTLastTrade",,"T")))</f>
        <v>0</v>
      </c>
      <c r="I117" s="20">
        <f t="shared" si="5"/>
        <v>117</v>
      </c>
      <c r="J117" s="17" t="str">
        <f t="shared" si="6"/>
        <v>P.US.CLEU149000</v>
      </c>
    </row>
    <row r="118" spans="1:10" x14ac:dyDescent="0.3">
      <c r="A118" s="17">
        <f>IF(A117=Symbols2!$B$6,$A$1,Sheet4!A117+Symbols2!$B$7)</f>
        <v>9050</v>
      </c>
      <c r="B118" s="17">
        <f>IF(A118=Symbols2!$B$6,1,0)</f>
        <v>0</v>
      </c>
      <c r="C118" s="17" t="str">
        <f t="shared" si="8"/>
        <v>P.US.</v>
      </c>
      <c r="D118" s="17" t="str">
        <f>C118&amp;Symbols2!$B$2&amp;Symbols2!$B$3&amp;Symbols2!$B$4&amp;A118</f>
        <v>P.US.CLEU149050</v>
      </c>
      <c r="E118" s="18">
        <f>RANK(F118,$F$1:$F$400,0)+COUNTIF($F$1:F118,F118)-1</f>
        <v>118</v>
      </c>
      <c r="F118" s="19">
        <f>IF(SUM($B$1:B117)&gt;=2,0,IF(RTD("cqg.rtd",,"ContractData",D118,"DTLastTrade",,"T")="",0,RTD("cqg.rtd",,"ContractData",D118,"DTLastTrade",,"T")))</f>
        <v>0</v>
      </c>
      <c r="I118" s="20">
        <f t="shared" si="5"/>
        <v>118</v>
      </c>
      <c r="J118" s="17" t="str">
        <f t="shared" si="6"/>
        <v>P.US.CLEU149050</v>
      </c>
    </row>
    <row r="119" spans="1:10" x14ac:dyDescent="0.3">
      <c r="A119" s="17">
        <f>IF(A118=Symbols2!$B$6,$A$1,Sheet4!A118+Symbols2!$B$7)</f>
        <v>9100</v>
      </c>
      <c r="B119" s="17">
        <f>IF(A119=Symbols2!$B$6,1,0)</f>
        <v>0</v>
      </c>
      <c r="C119" s="17" t="str">
        <f t="shared" si="8"/>
        <v>P.US.</v>
      </c>
      <c r="D119" s="17" t="str">
        <f>C119&amp;Symbols2!$B$2&amp;Symbols2!$B$3&amp;Symbols2!$B$4&amp;A119</f>
        <v>P.US.CLEU149100</v>
      </c>
      <c r="E119" s="18">
        <f>RANK(F119,$F$1:$F$400,0)+COUNTIF($F$1:F119,F119)-1</f>
        <v>119</v>
      </c>
      <c r="F119" s="19">
        <f>IF(SUM($B$1:B118)&gt;=2,0,IF(RTD("cqg.rtd",,"ContractData",D119,"DTLastTrade",,"T")="",0,RTD("cqg.rtd",,"ContractData",D119,"DTLastTrade",,"T")))</f>
        <v>0</v>
      </c>
      <c r="I119" s="20">
        <f t="shared" si="5"/>
        <v>119</v>
      </c>
      <c r="J119" s="17" t="str">
        <f t="shared" si="6"/>
        <v>P.US.CLEU149100</v>
      </c>
    </row>
    <row r="120" spans="1:10" x14ac:dyDescent="0.3">
      <c r="A120" s="17">
        <f>IF(A119=Symbols2!$B$6,$A$1,Sheet4!A119+Symbols2!$B$7)</f>
        <v>9150</v>
      </c>
      <c r="B120" s="17">
        <f>IF(A120=Symbols2!$B$6,1,0)</f>
        <v>0</v>
      </c>
      <c r="C120" s="17" t="str">
        <f t="shared" si="8"/>
        <v>P.US.</v>
      </c>
      <c r="D120" s="17" t="str">
        <f>C120&amp;Symbols2!$B$2&amp;Symbols2!$B$3&amp;Symbols2!$B$4&amp;A120</f>
        <v>P.US.CLEU149150</v>
      </c>
      <c r="E120" s="18">
        <f>RANK(F120,$F$1:$F$400,0)+COUNTIF($F$1:F120,F120)-1</f>
        <v>120</v>
      </c>
      <c r="F120" s="19">
        <f>IF(SUM($B$1:B119)&gt;=2,0,IF(RTD("cqg.rtd",,"ContractData",D120,"DTLastTrade",,"T")="",0,RTD("cqg.rtd",,"ContractData",D120,"DTLastTrade",,"T")))</f>
        <v>0</v>
      </c>
      <c r="I120" s="20">
        <f t="shared" si="5"/>
        <v>120</v>
      </c>
      <c r="J120" s="17" t="str">
        <f t="shared" si="6"/>
        <v>P.US.CLEU149150</v>
      </c>
    </row>
    <row r="121" spans="1:10" x14ac:dyDescent="0.3">
      <c r="A121" s="17">
        <f>IF(A120=Symbols2!$B$6,$A$1,Sheet4!A120+Symbols2!$B$7)</f>
        <v>9200</v>
      </c>
      <c r="B121" s="17">
        <f>IF(A121=Symbols2!$B$6,1,0)</f>
        <v>0</v>
      </c>
      <c r="C121" s="17" t="str">
        <f t="shared" si="8"/>
        <v>P.US.</v>
      </c>
      <c r="D121" s="17" t="str">
        <f>C121&amp;Symbols2!$B$2&amp;Symbols2!$B$3&amp;Symbols2!$B$4&amp;A121</f>
        <v>P.US.CLEU149200</v>
      </c>
      <c r="E121" s="18">
        <f>RANK(F121,$F$1:$F$400,0)+COUNTIF($F$1:F121,F121)-1</f>
        <v>121</v>
      </c>
      <c r="F121" s="19">
        <f>IF(SUM($B$1:B120)&gt;=2,0,IF(RTD("cqg.rtd",,"ContractData",D121,"DTLastTrade",,"T")="",0,RTD("cqg.rtd",,"ContractData",D121,"DTLastTrade",,"T")))</f>
        <v>0</v>
      </c>
      <c r="I121" s="20">
        <f t="shared" si="5"/>
        <v>121</v>
      </c>
      <c r="J121" s="17" t="str">
        <f t="shared" si="6"/>
        <v>P.US.CLEU149200</v>
      </c>
    </row>
    <row r="122" spans="1:10" x14ac:dyDescent="0.3">
      <c r="A122" s="17">
        <f>IF(A121=Symbols2!$B$6,$A$1,Sheet4!A121+Symbols2!$B$7)</f>
        <v>9250</v>
      </c>
      <c r="B122" s="17">
        <f>IF(A122=Symbols2!$B$6,1,0)</f>
        <v>0</v>
      </c>
      <c r="C122" s="17" t="str">
        <f t="shared" si="8"/>
        <v>P.US.</v>
      </c>
      <c r="D122" s="17" t="str">
        <f>C122&amp;Symbols2!$B$2&amp;Symbols2!$B$3&amp;Symbols2!$B$4&amp;A122</f>
        <v>P.US.CLEU149250</v>
      </c>
      <c r="E122" s="18">
        <f>RANK(F122,$F$1:$F$400,0)+COUNTIF($F$1:F122,F122)-1</f>
        <v>122</v>
      </c>
      <c r="F122" s="19">
        <f>IF(SUM($B$1:B121)&gt;=2,0,IF(RTD("cqg.rtd",,"ContractData",D122,"DTLastTrade",,"T")="",0,RTD("cqg.rtd",,"ContractData",D122,"DTLastTrade",,"T")))</f>
        <v>0</v>
      </c>
      <c r="I122" s="20">
        <f t="shared" si="5"/>
        <v>122</v>
      </c>
      <c r="J122" s="17" t="str">
        <f t="shared" si="6"/>
        <v>P.US.CLEU149250</v>
      </c>
    </row>
    <row r="123" spans="1:10" x14ac:dyDescent="0.3">
      <c r="A123" s="17">
        <f>IF(A122=Symbols2!$B$6,$A$1,Sheet4!A122+Symbols2!$B$7)</f>
        <v>9300</v>
      </c>
      <c r="B123" s="17">
        <f>IF(A123=Symbols2!$B$6,1,0)</f>
        <v>0</v>
      </c>
      <c r="C123" s="17" t="str">
        <f t="shared" si="8"/>
        <v>P.US.</v>
      </c>
      <c r="D123" s="17" t="str">
        <f>C123&amp;Symbols2!$B$2&amp;Symbols2!$B$3&amp;Symbols2!$B$4&amp;A123</f>
        <v>P.US.CLEU149300</v>
      </c>
      <c r="E123" s="18">
        <f>RANK(F123,$F$1:$F$400,0)+COUNTIF($F$1:F123,F123)-1</f>
        <v>123</v>
      </c>
      <c r="F123" s="19">
        <f>IF(SUM($B$1:B122)&gt;=2,0,IF(RTD("cqg.rtd",,"ContractData",D123,"DTLastTrade",,"T")="",0,RTD("cqg.rtd",,"ContractData",D123,"DTLastTrade",,"T")))</f>
        <v>0</v>
      </c>
      <c r="I123" s="20">
        <f t="shared" si="5"/>
        <v>123</v>
      </c>
      <c r="J123" s="17" t="str">
        <f t="shared" si="6"/>
        <v>P.US.CLEU149300</v>
      </c>
    </row>
    <row r="124" spans="1:10" x14ac:dyDescent="0.3">
      <c r="A124" s="17">
        <f>IF(A123=Symbols2!$B$6,$A$1,Sheet4!A123+Symbols2!$B$7)</f>
        <v>9350</v>
      </c>
      <c r="B124" s="17">
        <f>IF(A124=Symbols2!$B$6,1,0)</f>
        <v>0</v>
      </c>
      <c r="C124" s="17" t="str">
        <f t="shared" si="8"/>
        <v>P.US.</v>
      </c>
      <c r="D124" s="17" t="str">
        <f>C124&amp;Symbols2!$B$2&amp;Symbols2!$B$3&amp;Symbols2!$B$4&amp;A124</f>
        <v>P.US.CLEU149350</v>
      </c>
      <c r="E124" s="18">
        <f>RANK(F124,$F$1:$F$400,0)+COUNTIF($F$1:F124,F124)-1</f>
        <v>124</v>
      </c>
      <c r="F124" s="19">
        <f>IF(SUM($B$1:B123)&gt;=2,0,IF(RTD("cqg.rtd",,"ContractData",D124,"DTLastTrade",,"T")="",0,RTD("cqg.rtd",,"ContractData",D124,"DTLastTrade",,"T")))</f>
        <v>0</v>
      </c>
      <c r="I124" s="20">
        <f t="shared" si="5"/>
        <v>124</v>
      </c>
      <c r="J124" s="17" t="str">
        <f t="shared" si="6"/>
        <v>P.US.CLEU149350</v>
      </c>
    </row>
    <row r="125" spans="1:10" x14ac:dyDescent="0.3">
      <c r="A125" s="17">
        <f>IF(A124=Symbols2!$B$6,$A$1,Sheet4!A124+Symbols2!$B$7)</f>
        <v>9400</v>
      </c>
      <c r="B125" s="17">
        <f>IF(A125=Symbols2!$B$6,1,0)</f>
        <v>0</v>
      </c>
      <c r="C125" s="17" t="str">
        <f t="shared" si="8"/>
        <v>P.US.</v>
      </c>
      <c r="D125" s="17" t="str">
        <f>C125&amp;Symbols2!$B$2&amp;Symbols2!$B$3&amp;Symbols2!$B$4&amp;A125</f>
        <v>P.US.CLEU149400</v>
      </c>
      <c r="E125" s="18">
        <f>RANK(F125,$F$1:$F$400,0)+COUNTIF($F$1:F125,F125)-1</f>
        <v>125</v>
      </c>
      <c r="F125" s="19">
        <f>IF(SUM($B$1:B124)&gt;=2,0,IF(RTD("cqg.rtd",,"ContractData",D125,"DTLastTrade",,"T")="",0,RTD("cqg.rtd",,"ContractData",D125,"DTLastTrade",,"T")))</f>
        <v>0</v>
      </c>
      <c r="I125" s="20">
        <f t="shared" si="5"/>
        <v>125</v>
      </c>
      <c r="J125" s="17" t="str">
        <f t="shared" si="6"/>
        <v>P.US.CLEU149400</v>
      </c>
    </row>
    <row r="126" spans="1:10" x14ac:dyDescent="0.3">
      <c r="A126" s="17">
        <f>IF(A125=Symbols2!$B$6,$A$1,Sheet4!A125+Symbols2!$B$7)</f>
        <v>9450</v>
      </c>
      <c r="B126" s="17">
        <f>IF(A126=Symbols2!$B$6,1,0)</f>
        <v>0</v>
      </c>
      <c r="C126" s="17" t="str">
        <f t="shared" si="8"/>
        <v>P.US.</v>
      </c>
      <c r="D126" s="17" t="str">
        <f>C126&amp;Symbols2!$B$2&amp;Symbols2!$B$3&amp;Symbols2!$B$4&amp;A126</f>
        <v>P.US.CLEU149450</v>
      </c>
      <c r="E126" s="18">
        <f>RANK(F126,$F$1:$F$400,0)+COUNTIF($F$1:F126,F126)-1</f>
        <v>126</v>
      </c>
      <c r="F126" s="19">
        <f>IF(SUM($B$1:B125)&gt;=2,0,IF(RTD("cqg.rtd",,"ContractData",D126,"DTLastTrade",,"T")="",0,RTD("cqg.rtd",,"ContractData",D126,"DTLastTrade",,"T")))</f>
        <v>0</v>
      </c>
      <c r="I126" s="20">
        <f t="shared" si="5"/>
        <v>126</v>
      </c>
      <c r="J126" s="17" t="str">
        <f t="shared" si="6"/>
        <v>P.US.CLEU149450</v>
      </c>
    </row>
    <row r="127" spans="1:10" x14ac:dyDescent="0.3">
      <c r="A127" s="17">
        <f>IF(A126=Symbols2!$B$6,$A$1,Sheet4!A126+Symbols2!$B$7)</f>
        <v>9500</v>
      </c>
      <c r="B127" s="17">
        <f>IF(A127=Symbols2!$B$6,1,0)</f>
        <v>0</v>
      </c>
      <c r="C127" s="17" t="str">
        <f t="shared" si="8"/>
        <v>P.US.</v>
      </c>
      <c r="D127" s="17" t="str">
        <f>C127&amp;Symbols2!$B$2&amp;Symbols2!$B$3&amp;Symbols2!$B$4&amp;A127</f>
        <v>P.US.CLEU149500</v>
      </c>
      <c r="E127" s="18">
        <f>RANK(F127,$F$1:$F$400,0)+COUNTIF($F$1:F127,F127)-1</f>
        <v>127</v>
      </c>
      <c r="F127" s="19">
        <f>IF(SUM($B$1:B126)&gt;=2,0,IF(RTD("cqg.rtd",,"ContractData",D127,"DTLastTrade",,"T")="",0,RTD("cqg.rtd",,"ContractData",D127,"DTLastTrade",,"T")))</f>
        <v>0</v>
      </c>
      <c r="I127" s="20">
        <f t="shared" si="5"/>
        <v>127</v>
      </c>
      <c r="J127" s="17" t="str">
        <f t="shared" si="6"/>
        <v>P.US.CLEU149500</v>
      </c>
    </row>
    <row r="128" spans="1:10" x14ac:dyDescent="0.3">
      <c r="A128" s="17">
        <f>IF(A127=Symbols2!$B$6,$A$1,Sheet4!A127+Symbols2!$B$7)</f>
        <v>9550</v>
      </c>
      <c r="B128" s="17">
        <f>IF(A128=Symbols2!$B$6,1,0)</f>
        <v>0</v>
      </c>
      <c r="C128" s="17" t="str">
        <f t="shared" si="8"/>
        <v>P.US.</v>
      </c>
      <c r="D128" s="17" t="str">
        <f>C128&amp;Symbols2!$B$2&amp;Symbols2!$B$3&amp;Symbols2!$B$4&amp;A128</f>
        <v>P.US.CLEU149550</v>
      </c>
      <c r="E128" s="18">
        <f>RANK(F128,$F$1:$F$400,0)+COUNTIF($F$1:F128,F128)-1</f>
        <v>128</v>
      </c>
      <c r="F128" s="19">
        <f>IF(SUM($B$1:B127)&gt;=2,0,IF(RTD("cqg.rtd",,"ContractData",D128,"DTLastTrade",,"T")="",0,RTD("cqg.rtd",,"ContractData",D128,"DTLastTrade",,"T")))</f>
        <v>0</v>
      </c>
      <c r="I128" s="20">
        <f t="shared" si="5"/>
        <v>128</v>
      </c>
      <c r="J128" s="17" t="str">
        <f t="shared" si="6"/>
        <v>P.US.CLEU149550</v>
      </c>
    </row>
    <row r="129" spans="1:10" x14ac:dyDescent="0.3">
      <c r="A129" s="17">
        <f>IF(A128=Symbols2!$B$6,$A$1,Sheet4!A128+Symbols2!$B$7)</f>
        <v>9600</v>
      </c>
      <c r="B129" s="17">
        <f>IF(A129=Symbols2!$B$6,1,0)</f>
        <v>0</v>
      </c>
      <c r="C129" s="17" t="str">
        <f t="shared" si="8"/>
        <v>P.US.</v>
      </c>
      <c r="D129" s="17" t="str">
        <f>C129&amp;Symbols2!$B$2&amp;Symbols2!$B$3&amp;Symbols2!$B$4&amp;A129</f>
        <v>P.US.CLEU149600</v>
      </c>
      <c r="E129" s="18">
        <f>RANK(F129,$F$1:$F$400,0)+COUNTIF($F$1:F129,F129)-1</f>
        <v>129</v>
      </c>
      <c r="F129" s="19">
        <f>IF(SUM($B$1:B128)&gt;=2,0,IF(RTD("cqg.rtd",,"ContractData",D129,"DTLastTrade",,"T")="",0,RTD("cqg.rtd",,"ContractData",D129,"DTLastTrade",,"T")))</f>
        <v>0</v>
      </c>
      <c r="I129" s="20">
        <f t="shared" si="5"/>
        <v>129</v>
      </c>
      <c r="J129" s="17" t="str">
        <f t="shared" si="6"/>
        <v>P.US.CLEU149600</v>
      </c>
    </row>
    <row r="130" spans="1:10" x14ac:dyDescent="0.3">
      <c r="A130" s="17">
        <f>IF(A129=Symbols2!$B$6,$A$1,Sheet4!A129+Symbols2!$B$7)</f>
        <v>9650</v>
      </c>
      <c r="B130" s="17">
        <f>IF(A130=Symbols2!$B$6,1,0)</f>
        <v>0</v>
      </c>
      <c r="C130" s="17" t="str">
        <f t="shared" si="8"/>
        <v>P.US.</v>
      </c>
      <c r="D130" s="17" t="str">
        <f>C130&amp;Symbols2!$B$2&amp;Symbols2!$B$3&amp;Symbols2!$B$4&amp;A130</f>
        <v>P.US.CLEU149650</v>
      </c>
      <c r="E130" s="18">
        <f>RANK(F130,$F$1:$F$400,0)+COUNTIF($F$1:F130,F130)-1</f>
        <v>130</v>
      </c>
      <c r="F130" s="19">
        <f>IF(SUM($B$1:B129)&gt;=2,0,IF(RTD("cqg.rtd",,"ContractData",D130,"DTLastTrade",,"T")="",0,RTD("cqg.rtd",,"ContractData",D130,"DTLastTrade",,"T")))</f>
        <v>0</v>
      </c>
      <c r="I130" s="20">
        <f t="shared" ref="I130:I193" si="10">E130</f>
        <v>130</v>
      </c>
      <c r="J130" s="17" t="str">
        <f t="shared" ref="J130:J193" si="11">D130</f>
        <v>P.US.CLEU149650</v>
      </c>
    </row>
    <row r="131" spans="1:10" x14ac:dyDescent="0.3">
      <c r="A131" s="17">
        <f>IF(A130=Symbols2!$B$6,$A$1,Sheet4!A130+Symbols2!$B$7)</f>
        <v>9700</v>
      </c>
      <c r="B131" s="17">
        <f>IF(A131=Symbols2!$B$6,1,0)</f>
        <v>0</v>
      </c>
      <c r="C131" s="17" t="str">
        <f t="shared" ref="C131:C194" si="12">IF(A131=$A$1,"P.US.",IF(C130="P.US.","P.US.","C.US."))</f>
        <v>P.US.</v>
      </c>
      <c r="D131" s="17" t="str">
        <f>C131&amp;Symbols2!$B$2&amp;Symbols2!$B$3&amp;Symbols2!$B$4&amp;A131</f>
        <v>P.US.CLEU149700</v>
      </c>
      <c r="E131" s="18">
        <f>RANK(F131,$F$1:$F$400,0)+COUNTIF($F$1:F131,F131)-1</f>
        <v>131</v>
      </c>
      <c r="F131" s="19">
        <f>IF(SUM($B$1:B130)&gt;=2,0,IF(RTD("cqg.rtd",,"ContractData",D131,"DTLastTrade",,"T")="",0,RTD("cqg.rtd",,"ContractData",D131,"DTLastTrade",,"T")))</f>
        <v>0</v>
      </c>
      <c r="I131" s="20">
        <f t="shared" si="10"/>
        <v>131</v>
      </c>
      <c r="J131" s="17" t="str">
        <f t="shared" si="11"/>
        <v>P.US.CLEU149700</v>
      </c>
    </row>
    <row r="132" spans="1:10" x14ac:dyDescent="0.3">
      <c r="A132" s="17">
        <f>IF(A131=Symbols2!$B$6,$A$1,Sheet4!A131+Symbols2!$B$7)</f>
        <v>9750</v>
      </c>
      <c r="B132" s="17">
        <f>IF(A132=Symbols2!$B$6,1,0)</f>
        <v>0</v>
      </c>
      <c r="C132" s="17" t="str">
        <f t="shared" si="12"/>
        <v>P.US.</v>
      </c>
      <c r="D132" s="17" t="str">
        <f>C132&amp;Symbols2!$B$2&amp;Symbols2!$B$3&amp;Symbols2!$B$4&amp;A132</f>
        <v>P.US.CLEU149750</v>
      </c>
      <c r="E132" s="18">
        <f>RANK(F132,$F$1:$F$400,0)+COUNTIF($F$1:F132,F132)-1</f>
        <v>132</v>
      </c>
      <c r="F132" s="19">
        <f>IF(SUM($B$1:B131)&gt;=2,0,IF(RTD("cqg.rtd",,"ContractData",D132,"DTLastTrade",,"T")="",0,RTD("cqg.rtd",,"ContractData",D132,"DTLastTrade",,"T")))</f>
        <v>0</v>
      </c>
      <c r="I132" s="20">
        <f t="shared" si="10"/>
        <v>132</v>
      </c>
      <c r="J132" s="17" t="str">
        <f t="shared" si="11"/>
        <v>P.US.CLEU149750</v>
      </c>
    </row>
    <row r="133" spans="1:10" x14ac:dyDescent="0.3">
      <c r="A133" s="17">
        <f>IF(A132=Symbols2!$B$6,$A$1,Sheet4!A132+Symbols2!$B$7)</f>
        <v>9800</v>
      </c>
      <c r="B133" s="17">
        <f>IF(A133=Symbols2!$B$6,1,0)</f>
        <v>0</v>
      </c>
      <c r="C133" s="17" t="str">
        <f t="shared" si="12"/>
        <v>P.US.</v>
      </c>
      <c r="D133" s="17" t="str">
        <f>C133&amp;Symbols2!$B$2&amp;Symbols2!$B$3&amp;Symbols2!$B$4&amp;A133</f>
        <v>P.US.CLEU149800</v>
      </c>
      <c r="E133" s="18">
        <f>RANK(F133,$F$1:$F$400,0)+COUNTIF($F$1:F133,F133)-1</f>
        <v>133</v>
      </c>
      <c r="F133" s="19">
        <f>IF(SUM($B$1:B132)&gt;=2,0,IF(RTD("cqg.rtd",,"ContractData",D133,"DTLastTrade",,"T")="",0,RTD("cqg.rtd",,"ContractData",D133,"DTLastTrade",,"T")))</f>
        <v>0</v>
      </c>
      <c r="I133" s="20">
        <f t="shared" si="10"/>
        <v>133</v>
      </c>
      <c r="J133" s="17" t="str">
        <f t="shared" si="11"/>
        <v>P.US.CLEU149800</v>
      </c>
    </row>
    <row r="134" spans="1:10" x14ac:dyDescent="0.3">
      <c r="A134" s="17">
        <f>IF(A133=Symbols2!$B$6,$A$1,Sheet4!A133+Symbols2!$B$7)</f>
        <v>9850</v>
      </c>
      <c r="B134" s="17">
        <f>IF(A134=Symbols2!$B$6,1,0)</f>
        <v>0</v>
      </c>
      <c r="C134" s="17" t="str">
        <f t="shared" si="12"/>
        <v>P.US.</v>
      </c>
      <c r="D134" s="17" t="str">
        <f>C134&amp;Symbols2!$B$2&amp;Symbols2!$B$3&amp;Symbols2!$B$4&amp;A134</f>
        <v>P.US.CLEU149850</v>
      </c>
      <c r="E134" s="18">
        <f>RANK(F134,$F$1:$F$400,0)+COUNTIF($F$1:F134,F134)-1</f>
        <v>134</v>
      </c>
      <c r="F134" s="19">
        <f>IF(SUM($B$1:B133)&gt;=2,0,IF(RTD("cqg.rtd",,"ContractData",D134,"DTLastTrade",,"T")="",0,RTD("cqg.rtd",,"ContractData",D134,"DTLastTrade",,"T")))</f>
        <v>0</v>
      </c>
      <c r="I134" s="20">
        <f t="shared" si="10"/>
        <v>134</v>
      </c>
      <c r="J134" s="17" t="str">
        <f t="shared" si="11"/>
        <v>P.US.CLEU149850</v>
      </c>
    </row>
    <row r="135" spans="1:10" x14ac:dyDescent="0.3">
      <c r="A135" s="17">
        <f>IF(A134=Symbols2!$B$6,$A$1,Sheet4!A134+Symbols2!$B$7)</f>
        <v>9900</v>
      </c>
      <c r="B135" s="17">
        <f>IF(A135=Symbols2!$B$6,1,0)</f>
        <v>0</v>
      </c>
      <c r="C135" s="17" t="str">
        <f t="shared" si="12"/>
        <v>P.US.</v>
      </c>
      <c r="D135" s="17" t="str">
        <f>C135&amp;Symbols2!$B$2&amp;Symbols2!$B$3&amp;Symbols2!$B$4&amp;A135</f>
        <v>P.US.CLEU149900</v>
      </c>
      <c r="E135" s="18">
        <f>RANK(F135,$F$1:$F$400,0)+COUNTIF($F$1:F135,F135)-1</f>
        <v>135</v>
      </c>
      <c r="F135" s="19">
        <f>IF(SUM($B$1:B134)&gt;=2,0,IF(RTD("cqg.rtd",,"ContractData",D135,"DTLastTrade",,"T")="",0,RTD("cqg.rtd",,"ContractData",D135,"DTLastTrade",,"T")))</f>
        <v>0</v>
      </c>
      <c r="I135" s="20">
        <f t="shared" si="10"/>
        <v>135</v>
      </c>
      <c r="J135" s="17" t="str">
        <f t="shared" si="11"/>
        <v>P.US.CLEU149900</v>
      </c>
    </row>
    <row r="136" spans="1:10" x14ac:dyDescent="0.3">
      <c r="A136" s="17">
        <f>IF(A135=Symbols2!$B$6,$A$1,Sheet4!A135+Symbols2!$B$7)</f>
        <v>9950</v>
      </c>
      <c r="B136" s="17">
        <f>IF(A136=Symbols2!$B$6,1,0)</f>
        <v>0</v>
      </c>
      <c r="C136" s="17" t="str">
        <f t="shared" si="12"/>
        <v>P.US.</v>
      </c>
      <c r="D136" s="17" t="str">
        <f>C136&amp;Symbols2!$B$2&amp;Symbols2!$B$3&amp;Symbols2!$B$4&amp;A136</f>
        <v>P.US.CLEU149950</v>
      </c>
      <c r="E136" s="18">
        <f>RANK(F136,$F$1:$F$400,0)+COUNTIF($F$1:F136,F136)-1</f>
        <v>136</v>
      </c>
      <c r="F136" s="19">
        <f>IF(SUM($B$1:B135)&gt;=2,0,IF(RTD("cqg.rtd",,"ContractData",D136,"DTLastTrade",,"T")="",0,RTD("cqg.rtd",,"ContractData",D136,"DTLastTrade",,"T")))</f>
        <v>0</v>
      </c>
      <c r="I136" s="20">
        <f t="shared" si="10"/>
        <v>136</v>
      </c>
      <c r="J136" s="17" t="str">
        <f t="shared" si="11"/>
        <v>P.US.CLEU149950</v>
      </c>
    </row>
    <row r="137" spans="1:10" x14ac:dyDescent="0.3">
      <c r="A137" s="17">
        <f>IF(A136=Symbols2!$B$6,$A$1,Sheet4!A136+Symbols2!$B$7)</f>
        <v>10000</v>
      </c>
      <c r="B137" s="17">
        <f>IF(A137=Symbols2!$B$6,1,0)</f>
        <v>0</v>
      </c>
      <c r="C137" s="17" t="str">
        <f t="shared" si="12"/>
        <v>P.US.</v>
      </c>
      <c r="D137" s="17" t="str">
        <f>C137&amp;Symbols2!$B$2&amp;Symbols2!$B$3&amp;Symbols2!$B$4&amp;A137</f>
        <v>P.US.CLEU1410000</v>
      </c>
      <c r="E137" s="18">
        <f>RANK(F137,$F$1:$F$400,0)+COUNTIF($F$1:F137,F137)-1</f>
        <v>137</v>
      </c>
      <c r="F137" s="19">
        <f>IF(SUM($B$1:B136)&gt;=2,0,IF(RTD("cqg.rtd",,"ContractData",D137,"DTLastTrade",,"T")="",0,RTD("cqg.rtd",,"ContractData",D137,"DTLastTrade",,"T")))</f>
        <v>0</v>
      </c>
      <c r="I137" s="20">
        <f t="shared" si="10"/>
        <v>137</v>
      </c>
      <c r="J137" s="17" t="str">
        <f t="shared" si="11"/>
        <v>P.US.CLEU1410000</v>
      </c>
    </row>
    <row r="138" spans="1:10" x14ac:dyDescent="0.3">
      <c r="A138" s="17">
        <f>IF(A137=Symbols2!$B$6,$A$1,Sheet4!A137+Symbols2!$B$7)</f>
        <v>10050</v>
      </c>
      <c r="B138" s="17">
        <f>IF(A138=Symbols2!$B$6,1,0)</f>
        <v>0</v>
      </c>
      <c r="C138" s="17" t="str">
        <f t="shared" si="12"/>
        <v>P.US.</v>
      </c>
      <c r="D138" s="17" t="str">
        <f>C138&amp;Symbols2!$B$2&amp;Symbols2!$B$3&amp;Symbols2!$B$4&amp;A138</f>
        <v>P.US.CLEU1410050</v>
      </c>
      <c r="E138" s="18">
        <f>RANK(F138,$F$1:$F$400,0)+COUNTIF($F$1:F138,F138)-1</f>
        <v>138</v>
      </c>
      <c r="F138" s="19">
        <f>IF(SUM($B$1:B137)&gt;=2,0,IF(RTD("cqg.rtd",,"ContractData",D138,"DTLastTrade",,"T")="",0,RTD("cqg.rtd",,"ContractData",D138,"DTLastTrade",,"T")))</f>
        <v>0</v>
      </c>
      <c r="I138" s="20">
        <f t="shared" si="10"/>
        <v>138</v>
      </c>
      <c r="J138" s="17" t="str">
        <f t="shared" si="11"/>
        <v>P.US.CLEU1410050</v>
      </c>
    </row>
    <row r="139" spans="1:10" x14ac:dyDescent="0.3">
      <c r="A139" s="17">
        <f>IF(A138=Symbols2!$B$6,$A$1,Sheet4!A138+Symbols2!$B$7)</f>
        <v>10100</v>
      </c>
      <c r="B139" s="17">
        <f>IF(A139=Symbols2!$B$6,1,0)</f>
        <v>0</v>
      </c>
      <c r="C139" s="17" t="str">
        <f t="shared" si="12"/>
        <v>P.US.</v>
      </c>
      <c r="D139" s="17" t="str">
        <f>C139&amp;Symbols2!$B$2&amp;Symbols2!$B$3&amp;Symbols2!$B$4&amp;A139</f>
        <v>P.US.CLEU1410100</v>
      </c>
      <c r="E139" s="18">
        <f>RANK(F139,$F$1:$F$400,0)+COUNTIF($F$1:F139,F139)-1</f>
        <v>139</v>
      </c>
      <c r="F139" s="19">
        <f>IF(SUM($B$1:B138)&gt;=2,0,IF(RTD("cqg.rtd",,"ContractData",D139,"DTLastTrade",,"T")="",0,RTD("cqg.rtd",,"ContractData",D139,"DTLastTrade",,"T")))</f>
        <v>0</v>
      </c>
      <c r="I139" s="20">
        <f t="shared" si="10"/>
        <v>139</v>
      </c>
      <c r="J139" s="17" t="str">
        <f t="shared" si="11"/>
        <v>P.US.CLEU1410100</v>
      </c>
    </row>
    <row r="140" spans="1:10" x14ac:dyDescent="0.3">
      <c r="A140" s="17">
        <f>IF(A139=Symbols2!$B$6,$A$1,Sheet4!A139+Symbols2!$B$7)</f>
        <v>10150</v>
      </c>
      <c r="B140" s="17">
        <f>IF(A140=Symbols2!$B$6,1,0)</f>
        <v>0</v>
      </c>
      <c r="C140" s="17" t="str">
        <f t="shared" si="12"/>
        <v>P.US.</v>
      </c>
      <c r="D140" s="17" t="str">
        <f>C140&amp;Symbols2!$B$2&amp;Symbols2!$B$3&amp;Symbols2!$B$4&amp;A140</f>
        <v>P.US.CLEU1410150</v>
      </c>
      <c r="E140" s="18">
        <f>RANK(F140,$F$1:$F$400,0)+COUNTIF($F$1:F140,F140)-1</f>
        <v>140</v>
      </c>
      <c r="F140" s="19">
        <f>IF(SUM($B$1:B139)&gt;=2,0,IF(RTD("cqg.rtd",,"ContractData",D140,"DTLastTrade",,"T")="",0,RTD("cqg.rtd",,"ContractData",D140,"DTLastTrade",,"T")))</f>
        <v>0</v>
      </c>
      <c r="I140" s="20">
        <f t="shared" si="10"/>
        <v>140</v>
      </c>
      <c r="J140" s="17" t="str">
        <f t="shared" si="11"/>
        <v>P.US.CLEU1410150</v>
      </c>
    </row>
    <row r="141" spans="1:10" x14ac:dyDescent="0.3">
      <c r="A141" s="17">
        <f>IF(A140=Symbols2!$B$6,$A$1,Sheet4!A140+Symbols2!$B$7)</f>
        <v>10200</v>
      </c>
      <c r="B141" s="17">
        <f>IF(A141=Symbols2!$B$6,1,0)</f>
        <v>0</v>
      </c>
      <c r="C141" s="17" t="str">
        <f t="shared" si="12"/>
        <v>P.US.</v>
      </c>
      <c r="D141" s="17" t="str">
        <f>C141&amp;Symbols2!$B$2&amp;Symbols2!$B$3&amp;Symbols2!$B$4&amp;A141</f>
        <v>P.US.CLEU1410200</v>
      </c>
      <c r="E141" s="18">
        <f>RANK(F141,$F$1:$F$400,0)+COUNTIF($F$1:F141,F141)-1</f>
        <v>141</v>
      </c>
      <c r="F141" s="19">
        <f>IF(SUM($B$1:B140)&gt;=2,0,IF(RTD("cqg.rtd",,"ContractData",D141,"DTLastTrade",,"T")="",0,RTD("cqg.rtd",,"ContractData",D141,"DTLastTrade",,"T")))</f>
        <v>0</v>
      </c>
      <c r="I141" s="20">
        <f t="shared" si="10"/>
        <v>141</v>
      </c>
      <c r="J141" s="17" t="str">
        <f t="shared" si="11"/>
        <v>P.US.CLEU1410200</v>
      </c>
    </row>
    <row r="142" spans="1:10" x14ac:dyDescent="0.3">
      <c r="A142" s="17">
        <f>IF(A141=Symbols2!$B$6,$A$1,Sheet4!A141+Symbols2!$B$7)</f>
        <v>10250</v>
      </c>
      <c r="B142" s="17">
        <f>IF(A142=Symbols2!$B$6,1,0)</f>
        <v>0</v>
      </c>
      <c r="C142" s="17" t="str">
        <f t="shared" si="12"/>
        <v>P.US.</v>
      </c>
      <c r="D142" s="17" t="str">
        <f>C142&amp;Symbols2!$B$2&amp;Symbols2!$B$3&amp;Symbols2!$B$4&amp;A142</f>
        <v>P.US.CLEU1410250</v>
      </c>
      <c r="E142" s="18">
        <f>RANK(F142,$F$1:$F$400,0)+COUNTIF($F$1:F142,F142)-1</f>
        <v>142</v>
      </c>
      <c r="F142" s="19">
        <f>IF(SUM($B$1:B141)&gt;=2,0,IF(RTD("cqg.rtd",,"ContractData",D142,"DTLastTrade",,"T")="",0,RTD("cqg.rtd",,"ContractData",D142,"DTLastTrade",,"T")))</f>
        <v>0</v>
      </c>
      <c r="I142" s="20">
        <f t="shared" si="10"/>
        <v>142</v>
      </c>
      <c r="J142" s="17" t="str">
        <f t="shared" si="11"/>
        <v>P.US.CLEU1410250</v>
      </c>
    </row>
    <row r="143" spans="1:10" x14ac:dyDescent="0.3">
      <c r="A143" s="17">
        <f>IF(A142=Symbols2!$B$6,$A$1,Sheet4!A142+Symbols2!$B$7)</f>
        <v>10300</v>
      </c>
      <c r="B143" s="17">
        <f>IF(A143=Symbols2!$B$6,1,0)</f>
        <v>0</v>
      </c>
      <c r="C143" s="17" t="str">
        <f t="shared" si="12"/>
        <v>P.US.</v>
      </c>
      <c r="D143" s="17" t="str">
        <f>C143&amp;Symbols2!$B$2&amp;Symbols2!$B$3&amp;Symbols2!$B$4&amp;A143</f>
        <v>P.US.CLEU1410300</v>
      </c>
      <c r="E143" s="18">
        <f>RANK(F143,$F$1:$F$400,0)+COUNTIF($F$1:F143,F143)-1</f>
        <v>143</v>
      </c>
      <c r="F143" s="19">
        <f>IF(SUM($B$1:B142)&gt;=2,0,IF(RTD("cqg.rtd",,"ContractData",D143,"DTLastTrade",,"T")="",0,RTD("cqg.rtd",,"ContractData",D143,"DTLastTrade",,"T")))</f>
        <v>0</v>
      </c>
      <c r="I143" s="20">
        <f t="shared" si="10"/>
        <v>143</v>
      </c>
      <c r="J143" s="17" t="str">
        <f t="shared" si="11"/>
        <v>P.US.CLEU1410300</v>
      </c>
    </row>
    <row r="144" spans="1:10" x14ac:dyDescent="0.3">
      <c r="A144" s="17">
        <f>IF(A143=Symbols2!$B$6,$A$1,Sheet4!A143+Symbols2!$B$7)</f>
        <v>10350</v>
      </c>
      <c r="B144" s="17">
        <f>IF(A144=Symbols2!$B$6,1,0)</f>
        <v>0</v>
      </c>
      <c r="C144" s="17" t="str">
        <f t="shared" si="12"/>
        <v>P.US.</v>
      </c>
      <c r="D144" s="17" t="str">
        <f>C144&amp;Symbols2!$B$2&amp;Symbols2!$B$3&amp;Symbols2!$B$4&amp;A144</f>
        <v>P.US.CLEU1410350</v>
      </c>
      <c r="E144" s="18">
        <f>RANK(F144,$F$1:$F$400,0)+COUNTIF($F$1:F144,F144)-1</f>
        <v>144</v>
      </c>
      <c r="F144" s="19">
        <f>IF(SUM($B$1:B143)&gt;=2,0,IF(RTD("cqg.rtd",,"ContractData",D144,"DTLastTrade",,"T")="",0,RTD("cqg.rtd",,"ContractData",D144,"DTLastTrade",,"T")))</f>
        <v>0</v>
      </c>
      <c r="I144" s="20">
        <f t="shared" si="10"/>
        <v>144</v>
      </c>
      <c r="J144" s="17" t="str">
        <f t="shared" si="11"/>
        <v>P.US.CLEU1410350</v>
      </c>
    </row>
    <row r="145" spans="1:10" x14ac:dyDescent="0.3">
      <c r="A145" s="17">
        <f>IF(A144=Symbols2!$B$6,$A$1,Sheet4!A144+Symbols2!$B$7)</f>
        <v>10400</v>
      </c>
      <c r="B145" s="17">
        <f>IF(A145=Symbols2!$B$6,1,0)</f>
        <v>1</v>
      </c>
      <c r="C145" s="17" t="str">
        <f t="shared" si="12"/>
        <v>P.US.</v>
      </c>
      <c r="D145" s="17" t="str">
        <f>C145&amp;Symbols2!$B$2&amp;Symbols2!$B$3&amp;Symbols2!$B$4&amp;A145</f>
        <v>P.US.CLEU1410400</v>
      </c>
      <c r="E145" s="18">
        <f>RANK(F145,$F$1:$F$400,0)+COUNTIF($F$1:F145,F145)-1</f>
        <v>145</v>
      </c>
      <c r="F145" s="19">
        <f>IF(SUM($B$1:B144)&gt;=2,0,IF(RTD("cqg.rtd",,"ContractData",D145,"DTLastTrade",,"T")="",0,RTD("cqg.rtd",,"ContractData",D145,"DTLastTrade",,"T")))</f>
        <v>0</v>
      </c>
      <c r="I145" s="20">
        <f t="shared" si="10"/>
        <v>145</v>
      </c>
      <c r="J145" s="17" t="str">
        <f t="shared" si="11"/>
        <v>P.US.CLEU1410400</v>
      </c>
    </row>
    <row r="146" spans="1:10" x14ac:dyDescent="0.3">
      <c r="A146" s="17">
        <f>IF(A145=Symbols2!$B$6,$A$1,Sheet4!A145+Symbols2!$B$7)</f>
        <v>9000</v>
      </c>
      <c r="B146" s="17">
        <f>IF(A146=Symbols2!$B$6,1,0)</f>
        <v>0</v>
      </c>
      <c r="C146" s="17" t="str">
        <f t="shared" si="12"/>
        <v>P.US.</v>
      </c>
      <c r="D146" s="17" t="str">
        <f>C146&amp;Symbols2!$B$2&amp;Symbols2!$B$3&amp;Symbols2!$B$4&amp;A146</f>
        <v>P.US.CLEU149000</v>
      </c>
      <c r="E146" s="18">
        <f>RANK(F146,$F$1:$F$400,0)+COUNTIF($F$1:F146,F146)-1</f>
        <v>146</v>
      </c>
      <c r="F146" s="19">
        <f>IF(SUM($B$1:B145)&gt;=2,0,IF(RTD("cqg.rtd",,"ContractData",D146,"DTLastTrade",,"T")="",0,RTD("cqg.rtd",,"ContractData",D146,"DTLastTrade",,"T")))</f>
        <v>0</v>
      </c>
      <c r="I146" s="20">
        <f t="shared" si="10"/>
        <v>146</v>
      </c>
      <c r="J146" s="17" t="str">
        <f t="shared" si="11"/>
        <v>P.US.CLEU149000</v>
      </c>
    </row>
    <row r="147" spans="1:10" x14ac:dyDescent="0.3">
      <c r="A147" s="17">
        <f>IF(A146=Symbols2!$B$6,$A$1,Sheet4!A146+Symbols2!$B$7)</f>
        <v>9050</v>
      </c>
      <c r="B147" s="17">
        <f>IF(A147=Symbols2!$B$6,1,0)</f>
        <v>0</v>
      </c>
      <c r="C147" s="17" t="str">
        <f t="shared" si="12"/>
        <v>P.US.</v>
      </c>
      <c r="D147" s="17" t="str">
        <f>C147&amp;Symbols2!$B$2&amp;Symbols2!$B$3&amp;Symbols2!$B$4&amp;A147</f>
        <v>P.US.CLEU149050</v>
      </c>
      <c r="E147" s="18">
        <f>RANK(F147,$F$1:$F$400,0)+COUNTIF($F$1:F147,F147)-1</f>
        <v>147</v>
      </c>
      <c r="F147" s="19">
        <f>IF(SUM($B$1:B146)&gt;=2,0,IF(RTD("cqg.rtd",,"ContractData",D147,"DTLastTrade",,"T")="",0,RTD("cqg.rtd",,"ContractData",D147,"DTLastTrade",,"T")))</f>
        <v>0</v>
      </c>
      <c r="I147" s="20">
        <f t="shared" si="10"/>
        <v>147</v>
      </c>
      <c r="J147" s="17" t="str">
        <f t="shared" si="11"/>
        <v>P.US.CLEU149050</v>
      </c>
    </row>
    <row r="148" spans="1:10" x14ac:dyDescent="0.3">
      <c r="A148" s="17">
        <f>IF(A147=Symbols2!$B$6,$A$1,Sheet4!A147+Symbols2!$B$7)</f>
        <v>9100</v>
      </c>
      <c r="B148" s="17">
        <f>IF(A148=Symbols2!$B$6,1,0)</f>
        <v>0</v>
      </c>
      <c r="C148" s="17" t="str">
        <f t="shared" si="12"/>
        <v>P.US.</v>
      </c>
      <c r="D148" s="17" t="str">
        <f>C148&amp;Symbols2!$B$2&amp;Symbols2!$B$3&amp;Symbols2!$B$4&amp;A148</f>
        <v>P.US.CLEU149100</v>
      </c>
      <c r="E148" s="18">
        <f>RANK(F148,$F$1:$F$400,0)+COUNTIF($F$1:F148,F148)-1</f>
        <v>148</v>
      </c>
      <c r="F148" s="19">
        <f>IF(SUM($B$1:B147)&gt;=2,0,IF(RTD("cqg.rtd",,"ContractData",D148,"DTLastTrade",,"T")="",0,RTD("cqg.rtd",,"ContractData",D148,"DTLastTrade",,"T")))</f>
        <v>0</v>
      </c>
      <c r="I148" s="20">
        <f t="shared" si="10"/>
        <v>148</v>
      </c>
      <c r="J148" s="17" t="str">
        <f t="shared" si="11"/>
        <v>P.US.CLEU149100</v>
      </c>
    </row>
    <row r="149" spans="1:10" x14ac:dyDescent="0.3">
      <c r="A149" s="17">
        <f>IF(A148=Symbols2!$B$6,$A$1,Sheet4!A148+Symbols2!$B$7)</f>
        <v>9150</v>
      </c>
      <c r="B149" s="17">
        <f>IF(A149=Symbols2!$B$6,1,0)</f>
        <v>0</v>
      </c>
      <c r="C149" s="17" t="str">
        <f t="shared" si="12"/>
        <v>P.US.</v>
      </c>
      <c r="D149" s="17" t="str">
        <f>C149&amp;Symbols2!$B$2&amp;Symbols2!$B$3&amp;Symbols2!$B$4&amp;A149</f>
        <v>P.US.CLEU149150</v>
      </c>
      <c r="E149" s="18">
        <f>RANK(F149,$F$1:$F$400,0)+COUNTIF($F$1:F149,F149)-1</f>
        <v>149</v>
      </c>
      <c r="F149" s="19">
        <f>IF(SUM($B$1:B148)&gt;=2,0,IF(RTD("cqg.rtd",,"ContractData",D149,"DTLastTrade",,"T")="",0,RTD("cqg.rtd",,"ContractData",D149,"DTLastTrade",,"T")))</f>
        <v>0</v>
      </c>
      <c r="I149" s="20">
        <f t="shared" si="10"/>
        <v>149</v>
      </c>
      <c r="J149" s="17" t="str">
        <f t="shared" si="11"/>
        <v>P.US.CLEU149150</v>
      </c>
    </row>
    <row r="150" spans="1:10" x14ac:dyDescent="0.3">
      <c r="A150" s="17">
        <f>IF(A149=Symbols2!$B$6,$A$1,Sheet4!A149+Symbols2!$B$7)</f>
        <v>9200</v>
      </c>
      <c r="B150" s="17">
        <f>IF(A150=Symbols2!$B$6,1,0)</f>
        <v>0</v>
      </c>
      <c r="C150" s="17" t="str">
        <f t="shared" si="12"/>
        <v>P.US.</v>
      </c>
      <c r="D150" s="17" t="str">
        <f>C150&amp;Symbols2!$B$2&amp;Symbols2!$B$3&amp;Symbols2!$B$4&amp;A150</f>
        <v>P.US.CLEU149200</v>
      </c>
      <c r="E150" s="18">
        <f>RANK(F150,$F$1:$F$400,0)+COUNTIF($F$1:F150,F150)-1</f>
        <v>150</v>
      </c>
      <c r="F150" s="19">
        <f>IF(SUM($B$1:B149)&gt;=2,0,IF(RTD("cqg.rtd",,"ContractData",D150,"DTLastTrade",,"T")="",0,RTD("cqg.rtd",,"ContractData",D150,"DTLastTrade",,"T")))</f>
        <v>0</v>
      </c>
      <c r="I150" s="20">
        <f t="shared" si="10"/>
        <v>150</v>
      </c>
      <c r="J150" s="17" t="str">
        <f t="shared" si="11"/>
        <v>P.US.CLEU149200</v>
      </c>
    </row>
    <row r="151" spans="1:10" x14ac:dyDescent="0.3">
      <c r="A151" s="17">
        <f>IF(A150=Symbols2!$B$6,$A$1,Sheet4!A150+Symbols2!$B$7)</f>
        <v>9250</v>
      </c>
      <c r="B151" s="17">
        <f>IF(A151=Symbols2!$B$6,1,0)</f>
        <v>0</v>
      </c>
      <c r="C151" s="17" t="str">
        <f t="shared" si="12"/>
        <v>P.US.</v>
      </c>
      <c r="D151" s="17" t="str">
        <f>C151&amp;Symbols2!$B$2&amp;Symbols2!$B$3&amp;Symbols2!$B$4&amp;A151</f>
        <v>P.US.CLEU149250</v>
      </c>
      <c r="E151" s="18">
        <f>RANK(F151,$F$1:$F$400,0)+COUNTIF($F$1:F151,F151)-1</f>
        <v>151</v>
      </c>
      <c r="F151" s="19">
        <f>IF(SUM($B$1:B150)&gt;=2,0,IF(RTD("cqg.rtd",,"ContractData",D151,"DTLastTrade",,"T")="",0,RTD("cqg.rtd",,"ContractData",D151,"DTLastTrade",,"T")))</f>
        <v>0</v>
      </c>
      <c r="I151" s="20">
        <f t="shared" si="10"/>
        <v>151</v>
      </c>
      <c r="J151" s="17" t="str">
        <f t="shared" si="11"/>
        <v>P.US.CLEU149250</v>
      </c>
    </row>
    <row r="152" spans="1:10" x14ac:dyDescent="0.3">
      <c r="A152" s="17">
        <f>IF(A151=Symbols2!$B$6,$A$1,Sheet4!A151+Symbols2!$B$7)</f>
        <v>9300</v>
      </c>
      <c r="B152" s="17">
        <f>IF(A152=Symbols2!$B$6,1,0)</f>
        <v>0</v>
      </c>
      <c r="C152" s="17" t="str">
        <f t="shared" si="12"/>
        <v>P.US.</v>
      </c>
      <c r="D152" s="17" t="str">
        <f>C152&amp;Symbols2!$B$2&amp;Symbols2!$B$3&amp;Symbols2!$B$4&amp;A152</f>
        <v>P.US.CLEU149300</v>
      </c>
      <c r="E152" s="18">
        <f>RANK(F152,$F$1:$F$400,0)+COUNTIF($F$1:F152,F152)-1</f>
        <v>152</v>
      </c>
      <c r="F152" s="19">
        <f>IF(SUM($B$1:B151)&gt;=2,0,IF(RTD("cqg.rtd",,"ContractData",D152,"DTLastTrade",,"T")="",0,RTD("cqg.rtd",,"ContractData",D152,"DTLastTrade",,"T")))</f>
        <v>0</v>
      </c>
      <c r="I152" s="20">
        <f t="shared" si="10"/>
        <v>152</v>
      </c>
      <c r="J152" s="17" t="str">
        <f t="shared" si="11"/>
        <v>P.US.CLEU149300</v>
      </c>
    </row>
    <row r="153" spans="1:10" x14ac:dyDescent="0.3">
      <c r="A153" s="17">
        <f>IF(A152=Symbols2!$B$6,$A$1,Sheet4!A152+Symbols2!$B$7)</f>
        <v>9350</v>
      </c>
      <c r="B153" s="17">
        <f>IF(A153=Symbols2!$B$6,1,0)</f>
        <v>0</v>
      </c>
      <c r="C153" s="17" t="str">
        <f t="shared" si="12"/>
        <v>P.US.</v>
      </c>
      <c r="D153" s="17" t="str">
        <f>C153&amp;Symbols2!$B$2&amp;Symbols2!$B$3&amp;Symbols2!$B$4&amp;A153</f>
        <v>P.US.CLEU149350</v>
      </c>
      <c r="E153" s="18">
        <f>RANK(F153,$F$1:$F$400,0)+COUNTIF($F$1:F153,F153)-1</f>
        <v>153</v>
      </c>
      <c r="F153" s="19">
        <f>IF(SUM($B$1:B152)&gt;=2,0,IF(RTD("cqg.rtd",,"ContractData",D153,"DTLastTrade",,"T")="",0,RTD("cqg.rtd",,"ContractData",D153,"DTLastTrade",,"T")))</f>
        <v>0</v>
      </c>
      <c r="I153" s="20">
        <f t="shared" si="10"/>
        <v>153</v>
      </c>
      <c r="J153" s="17" t="str">
        <f t="shared" si="11"/>
        <v>P.US.CLEU149350</v>
      </c>
    </row>
    <row r="154" spans="1:10" x14ac:dyDescent="0.3">
      <c r="A154" s="17">
        <f>IF(A153=Symbols2!$B$6,$A$1,Sheet4!A153+Symbols2!$B$7)</f>
        <v>9400</v>
      </c>
      <c r="B154" s="17">
        <f>IF(A154=Symbols2!$B$6,1,0)</f>
        <v>0</v>
      </c>
      <c r="C154" s="17" t="str">
        <f t="shared" si="12"/>
        <v>P.US.</v>
      </c>
      <c r="D154" s="17" t="str">
        <f>C154&amp;Symbols2!$B$2&amp;Symbols2!$B$3&amp;Symbols2!$B$4&amp;A154</f>
        <v>P.US.CLEU149400</v>
      </c>
      <c r="E154" s="18">
        <f>RANK(F154,$F$1:$F$400,0)+COUNTIF($F$1:F154,F154)-1</f>
        <v>154</v>
      </c>
      <c r="F154" s="19">
        <f>IF(SUM($B$1:B153)&gt;=2,0,IF(RTD("cqg.rtd",,"ContractData",D154,"DTLastTrade",,"T")="",0,RTD("cqg.rtd",,"ContractData",D154,"DTLastTrade",,"T")))</f>
        <v>0</v>
      </c>
      <c r="I154" s="20">
        <f t="shared" si="10"/>
        <v>154</v>
      </c>
      <c r="J154" s="17" t="str">
        <f t="shared" si="11"/>
        <v>P.US.CLEU149400</v>
      </c>
    </row>
    <row r="155" spans="1:10" x14ac:dyDescent="0.3">
      <c r="A155" s="17">
        <f>IF(A154=Symbols2!$B$6,$A$1,Sheet4!A154+Symbols2!$B$7)</f>
        <v>9450</v>
      </c>
      <c r="B155" s="17">
        <f>IF(A155=Symbols2!$B$6,1,0)</f>
        <v>0</v>
      </c>
      <c r="C155" s="17" t="str">
        <f t="shared" si="12"/>
        <v>P.US.</v>
      </c>
      <c r="D155" s="17" t="str">
        <f>C155&amp;Symbols2!$B$2&amp;Symbols2!$B$3&amp;Symbols2!$B$4&amp;A155</f>
        <v>P.US.CLEU149450</v>
      </c>
      <c r="E155" s="18">
        <f>RANK(F155,$F$1:$F$400,0)+COUNTIF($F$1:F155,F155)-1</f>
        <v>155</v>
      </c>
      <c r="F155" s="19">
        <f>IF(SUM($B$1:B154)&gt;=2,0,IF(RTD("cqg.rtd",,"ContractData",D155,"DTLastTrade",,"T")="",0,RTD("cqg.rtd",,"ContractData",D155,"DTLastTrade",,"T")))</f>
        <v>0</v>
      </c>
      <c r="I155" s="20">
        <f t="shared" si="10"/>
        <v>155</v>
      </c>
      <c r="J155" s="17" t="str">
        <f t="shared" si="11"/>
        <v>P.US.CLEU149450</v>
      </c>
    </row>
    <row r="156" spans="1:10" x14ac:dyDescent="0.3">
      <c r="A156" s="17">
        <f>IF(A155=Symbols2!$B$6,$A$1,Sheet4!A155+Symbols2!$B$7)</f>
        <v>9500</v>
      </c>
      <c r="B156" s="17">
        <f>IF(A156=Symbols2!$B$6,1,0)</f>
        <v>0</v>
      </c>
      <c r="C156" s="17" t="str">
        <f t="shared" si="12"/>
        <v>P.US.</v>
      </c>
      <c r="D156" s="17" t="str">
        <f>C156&amp;Symbols2!$B$2&amp;Symbols2!$B$3&amp;Symbols2!$B$4&amp;A156</f>
        <v>P.US.CLEU149500</v>
      </c>
      <c r="E156" s="18">
        <f>RANK(F156,$F$1:$F$400,0)+COUNTIF($F$1:F156,F156)-1</f>
        <v>156</v>
      </c>
      <c r="F156" s="19">
        <f>IF(SUM($B$1:B155)&gt;=2,0,IF(RTD("cqg.rtd",,"ContractData",D156,"DTLastTrade",,"T")="",0,RTD("cqg.rtd",,"ContractData",D156,"DTLastTrade",,"T")))</f>
        <v>0</v>
      </c>
      <c r="I156" s="20">
        <f t="shared" si="10"/>
        <v>156</v>
      </c>
      <c r="J156" s="17" t="str">
        <f t="shared" si="11"/>
        <v>P.US.CLEU149500</v>
      </c>
    </row>
    <row r="157" spans="1:10" x14ac:dyDescent="0.3">
      <c r="A157" s="17">
        <f>IF(A156=Symbols2!$B$6,$A$1,Sheet4!A156+Symbols2!$B$7)</f>
        <v>9550</v>
      </c>
      <c r="B157" s="17">
        <f>IF(A157=Symbols2!$B$6,1,0)</f>
        <v>0</v>
      </c>
      <c r="C157" s="17" t="str">
        <f t="shared" si="12"/>
        <v>P.US.</v>
      </c>
      <c r="D157" s="17" t="str">
        <f>C157&amp;Symbols2!$B$2&amp;Symbols2!$B$3&amp;Symbols2!$B$4&amp;A157</f>
        <v>P.US.CLEU149550</v>
      </c>
      <c r="E157" s="18">
        <f>RANK(F157,$F$1:$F$400,0)+COUNTIF($F$1:F157,F157)-1</f>
        <v>157</v>
      </c>
      <c r="F157" s="19">
        <f>IF(SUM($B$1:B156)&gt;=2,0,IF(RTD("cqg.rtd",,"ContractData",D157,"DTLastTrade",,"T")="",0,RTD("cqg.rtd",,"ContractData",D157,"DTLastTrade",,"T")))</f>
        <v>0</v>
      </c>
      <c r="I157" s="20">
        <f t="shared" si="10"/>
        <v>157</v>
      </c>
      <c r="J157" s="17" t="str">
        <f t="shared" si="11"/>
        <v>P.US.CLEU149550</v>
      </c>
    </row>
    <row r="158" spans="1:10" x14ac:dyDescent="0.3">
      <c r="A158" s="17">
        <f>IF(A157=Symbols2!$B$6,$A$1,Sheet4!A157+Symbols2!$B$7)</f>
        <v>9600</v>
      </c>
      <c r="B158" s="17">
        <f>IF(A158=Symbols2!$B$6,1,0)</f>
        <v>0</v>
      </c>
      <c r="C158" s="17" t="str">
        <f t="shared" si="12"/>
        <v>P.US.</v>
      </c>
      <c r="D158" s="17" t="str">
        <f>C158&amp;Symbols2!$B$2&amp;Symbols2!$B$3&amp;Symbols2!$B$4&amp;A158</f>
        <v>P.US.CLEU149600</v>
      </c>
      <c r="E158" s="18">
        <f>RANK(F158,$F$1:$F$400,0)+COUNTIF($F$1:F158,F158)-1</f>
        <v>158</v>
      </c>
      <c r="F158" s="19">
        <f>IF(SUM($B$1:B157)&gt;=2,0,IF(RTD("cqg.rtd",,"ContractData",D158,"DTLastTrade",,"T")="",0,RTD("cqg.rtd",,"ContractData",D158,"DTLastTrade",,"T")))</f>
        <v>0</v>
      </c>
      <c r="I158" s="20">
        <f t="shared" si="10"/>
        <v>158</v>
      </c>
      <c r="J158" s="17" t="str">
        <f t="shared" si="11"/>
        <v>P.US.CLEU149600</v>
      </c>
    </row>
    <row r="159" spans="1:10" x14ac:dyDescent="0.3">
      <c r="A159" s="17">
        <f>IF(A158=Symbols2!$B$6,$A$1,Sheet4!A158+Symbols2!$B$7)</f>
        <v>9650</v>
      </c>
      <c r="B159" s="17">
        <f>IF(A159=Symbols2!$B$6,1,0)</f>
        <v>0</v>
      </c>
      <c r="C159" s="17" t="str">
        <f t="shared" si="12"/>
        <v>P.US.</v>
      </c>
      <c r="D159" s="17" t="str">
        <f>C159&amp;Symbols2!$B$2&amp;Symbols2!$B$3&amp;Symbols2!$B$4&amp;A159</f>
        <v>P.US.CLEU149650</v>
      </c>
      <c r="E159" s="18">
        <f>RANK(F159,$F$1:$F$400,0)+COUNTIF($F$1:F159,F159)-1</f>
        <v>159</v>
      </c>
      <c r="F159" s="19">
        <f>IF(SUM($B$1:B158)&gt;=2,0,IF(RTD("cqg.rtd",,"ContractData",D159,"DTLastTrade",,"T")="",0,RTD("cqg.rtd",,"ContractData",D159,"DTLastTrade",,"T")))</f>
        <v>0</v>
      </c>
      <c r="I159" s="20">
        <f t="shared" si="10"/>
        <v>159</v>
      </c>
      <c r="J159" s="17" t="str">
        <f t="shared" si="11"/>
        <v>P.US.CLEU149650</v>
      </c>
    </row>
    <row r="160" spans="1:10" x14ac:dyDescent="0.3">
      <c r="A160" s="17">
        <f>IF(A159=Symbols2!$B$6,$A$1,Sheet4!A159+Symbols2!$B$7)</f>
        <v>9700</v>
      </c>
      <c r="B160" s="17">
        <f>IF(A160=Symbols2!$B$6,1,0)</f>
        <v>0</v>
      </c>
      <c r="C160" s="17" t="str">
        <f t="shared" si="12"/>
        <v>P.US.</v>
      </c>
      <c r="D160" s="17" t="str">
        <f>C160&amp;Symbols2!$B$2&amp;Symbols2!$B$3&amp;Symbols2!$B$4&amp;A160</f>
        <v>P.US.CLEU149700</v>
      </c>
      <c r="E160" s="18">
        <f>RANK(F160,$F$1:$F$400,0)+COUNTIF($F$1:F160,F160)-1</f>
        <v>160</v>
      </c>
      <c r="F160" s="19">
        <f>IF(SUM($B$1:B159)&gt;=2,0,IF(RTD("cqg.rtd",,"ContractData",D160,"DTLastTrade",,"T")="",0,RTD("cqg.rtd",,"ContractData",D160,"DTLastTrade",,"T")))</f>
        <v>0</v>
      </c>
      <c r="I160" s="20">
        <f t="shared" si="10"/>
        <v>160</v>
      </c>
      <c r="J160" s="17" t="str">
        <f t="shared" si="11"/>
        <v>P.US.CLEU149700</v>
      </c>
    </row>
    <row r="161" spans="1:10" x14ac:dyDescent="0.3">
      <c r="A161" s="17">
        <f>IF(A160=Symbols2!$B$6,$A$1,Sheet4!A160+Symbols2!$B$7)</f>
        <v>9750</v>
      </c>
      <c r="B161" s="17">
        <f>IF(A161=Symbols2!$B$6,1,0)</f>
        <v>0</v>
      </c>
      <c r="C161" s="17" t="str">
        <f t="shared" si="12"/>
        <v>P.US.</v>
      </c>
      <c r="D161" s="17" t="str">
        <f>C161&amp;Symbols2!$B$2&amp;Symbols2!$B$3&amp;Symbols2!$B$4&amp;A161</f>
        <v>P.US.CLEU149750</v>
      </c>
      <c r="E161" s="18">
        <f>RANK(F161,$F$1:$F$400,0)+COUNTIF($F$1:F161,F161)-1</f>
        <v>161</v>
      </c>
      <c r="F161" s="19">
        <f>IF(SUM($B$1:B160)&gt;=2,0,IF(RTD("cqg.rtd",,"ContractData",D161,"DTLastTrade",,"T")="",0,RTD("cqg.rtd",,"ContractData",D161,"DTLastTrade",,"T")))</f>
        <v>0</v>
      </c>
      <c r="I161" s="20">
        <f t="shared" si="10"/>
        <v>161</v>
      </c>
      <c r="J161" s="17" t="str">
        <f t="shared" si="11"/>
        <v>P.US.CLEU149750</v>
      </c>
    </row>
    <row r="162" spans="1:10" x14ac:dyDescent="0.3">
      <c r="A162" s="17">
        <f>IF(A161=Symbols2!$B$6,$A$1,Sheet4!A161+Symbols2!$B$7)</f>
        <v>9800</v>
      </c>
      <c r="B162" s="17">
        <f>IF(A162=Symbols2!$B$6,1,0)</f>
        <v>0</v>
      </c>
      <c r="C162" s="17" t="str">
        <f t="shared" si="12"/>
        <v>P.US.</v>
      </c>
      <c r="D162" s="17" t="str">
        <f>C162&amp;Symbols2!$B$2&amp;Symbols2!$B$3&amp;Symbols2!$B$4&amp;A162</f>
        <v>P.US.CLEU149800</v>
      </c>
      <c r="E162" s="18">
        <f>RANK(F162,$F$1:$F$400,0)+COUNTIF($F$1:F162,F162)-1</f>
        <v>162</v>
      </c>
      <c r="F162" s="19">
        <f>IF(SUM($B$1:B161)&gt;=2,0,IF(RTD("cqg.rtd",,"ContractData",D162,"DTLastTrade",,"T")="",0,RTD("cqg.rtd",,"ContractData",D162,"DTLastTrade",,"T")))</f>
        <v>0</v>
      </c>
      <c r="I162" s="20">
        <f t="shared" si="10"/>
        <v>162</v>
      </c>
      <c r="J162" s="17" t="str">
        <f t="shared" si="11"/>
        <v>P.US.CLEU149800</v>
      </c>
    </row>
    <row r="163" spans="1:10" x14ac:dyDescent="0.3">
      <c r="A163" s="17">
        <f>IF(A162=Symbols2!$B$6,$A$1,Sheet4!A162+Symbols2!$B$7)</f>
        <v>9850</v>
      </c>
      <c r="B163" s="17">
        <f>IF(A163=Symbols2!$B$6,1,0)</f>
        <v>0</v>
      </c>
      <c r="C163" s="17" t="str">
        <f t="shared" si="12"/>
        <v>P.US.</v>
      </c>
      <c r="D163" s="17" t="str">
        <f>C163&amp;Symbols2!$B$2&amp;Symbols2!$B$3&amp;Symbols2!$B$4&amp;A163</f>
        <v>P.US.CLEU149850</v>
      </c>
      <c r="E163" s="18">
        <f>RANK(F163,$F$1:$F$400,0)+COUNTIF($F$1:F163,F163)-1</f>
        <v>163</v>
      </c>
      <c r="F163" s="19">
        <f>IF(SUM($B$1:B162)&gt;=2,0,IF(RTD("cqg.rtd",,"ContractData",D163,"DTLastTrade",,"T")="",0,RTD("cqg.rtd",,"ContractData",D163,"DTLastTrade",,"T")))</f>
        <v>0</v>
      </c>
      <c r="I163" s="20">
        <f t="shared" si="10"/>
        <v>163</v>
      </c>
      <c r="J163" s="17" t="str">
        <f t="shared" si="11"/>
        <v>P.US.CLEU149850</v>
      </c>
    </row>
    <row r="164" spans="1:10" x14ac:dyDescent="0.3">
      <c r="A164" s="17">
        <f>IF(A163=Symbols2!$B$6,$A$1,Sheet4!A163+Symbols2!$B$7)</f>
        <v>9900</v>
      </c>
      <c r="B164" s="17">
        <f>IF(A164=Symbols2!$B$6,1,0)</f>
        <v>0</v>
      </c>
      <c r="C164" s="17" t="str">
        <f t="shared" si="12"/>
        <v>P.US.</v>
      </c>
      <c r="D164" s="17" t="str">
        <f>C164&amp;Symbols2!$B$2&amp;Symbols2!$B$3&amp;Symbols2!$B$4&amp;A164</f>
        <v>P.US.CLEU149900</v>
      </c>
      <c r="E164" s="18">
        <f>RANK(F164,$F$1:$F$400,0)+COUNTIF($F$1:F164,F164)-1</f>
        <v>164</v>
      </c>
      <c r="F164" s="19">
        <f>IF(SUM($B$1:B163)&gt;=2,0,IF(RTD("cqg.rtd",,"ContractData",D164,"DTLastTrade",,"T")="",0,RTD("cqg.rtd",,"ContractData",D164,"DTLastTrade",,"T")))</f>
        <v>0</v>
      </c>
      <c r="I164" s="20">
        <f t="shared" si="10"/>
        <v>164</v>
      </c>
      <c r="J164" s="17" t="str">
        <f t="shared" si="11"/>
        <v>P.US.CLEU149900</v>
      </c>
    </row>
    <row r="165" spans="1:10" x14ac:dyDescent="0.3">
      <c r="A165" s="17">
        <f>IF(A164=Symbols2!$B$6,$A$1,Sheet4!A164+Symbols2!$B$7)</f>
        <v>9950</v>
      </c>
      <c r="B165" s="17">
        <f>IF(A165=Symbols2!$B$6,1,0)</f>
        <v>0</v>
      </c>
      <c r="C165" s="17" t="str">
        <f t="shared" si="12"/>
        <v>P.US.</v>
      </c>
      <c r="D165" s="17" t="str">
        <f>C165&amp;Symbols2!$B$2&amp;Symbols2!$B$3&amp;Symbols2!$B$4&amp;A165</f>
        <v>P.US.CLEU149950</v>
      </c>
      <c r="E165" s="18">
        <f>RANK(F165,$F$1:$F$400,0)+COUNTIF($F$1:F165,F165)-1</f>
        <v>165</v>
      </c>
      <c r="F165" s="19">
        <f>IF(SUM($B$1:B164)&gt;=2,0,IF(RTD("cqg.rtd",,"ContractData",D165,"DTLastTrade",,"T")="",0,RTD("cqg.rtd",,"ContractData",D165,"DTLastTrade",,"T")))</f>
        <v>0</v>
      </c>
      <c r="I165" s="20">
        <f t="shared" si="10"/>
        <v>165</v>
      </c>
      <c r="J165" s="17" t="str">
        <f t="shared" si="11"/>
        <v>P.US.CLEU149950</v>
      </c>
    </row>
    <row r="166" spans="1:10" x14ac:dyDescent="0.3">
      <c r="A166" s="17">
        <f>IF(A165=Symbols2!$B$6,$A$1,Sheet4!A165+Symbols2!$B$7)</f>
        <v>10000</v>
      </c>
      <c r="B166" s="17">
        <f>IF(A166=Symbols2!$B$6,1,0)</f>
        <v>0</v>
      </c>
      <c r="C166" s="17" t="str">
        <f t="shared" si="12"/>
        <v>P.US.</v>
      </c>
      <c r="D166" s="17" t="str">
        <f>C166&amp;Symbols2!$B$2&amp;Symbols2!$B$3&amp;Symbols2!$B$4&amp;A166</f>
        <v>P.US.CLEU1410000</v>
      </c>
      <c r="E166" s="18">
        <f>RANK(F166,$F$1:$F$400,0)+COUNTIF($F$1:F166,F166)-1</f>
        <v>166</v>
      </c>
      <c r="F166" s="19">
        <f>IF(SUM($B$1:B165)&gt;=2,0,IF(RTD("cqg.rtd",,"ContractData",D166,"DTLastTrade",,"T")="",0,RTD("cqg.rtd",,"ContractData",D166,"DTLastTrade",,"T")))</f>
        <v>0</v>
      </c>
      <c r="I166" s="20">
        <f t="shared" si="10"/>
        <v>166</v>
      </c>
      <c r="J166" s="17" t="str">
        <f t="shared" si="11"/>
        <v>P.US.CLEU1410000</v>
      </c>
    </row>
    <row r="167" spans="1:10" x14ac:dyDescent="0.3">
      <c r="A167" s="17">
        <f>IF(A166=Symbols2!$B$6,$A$1,Sheet4!A166+Symbols2!$B$7)</f>
        <v>10050</v>
      </c>
      <c r="B167" s="17">
        <f>IF(A167=Symbols2!$B$6,1,0)</f>
        <v>0</v>
      </c>
      <c r="C167" s="17" t="str">
        <f t="shared" si="12"/>
        <v>P.US.</v>
      </c>
      <c r="D167" s="17" t="str">
        <f>C167&amp;Symbols2!$B$2&amp;Symbols2!$B$3&amp;Symbols2!$B$4&amp;A167</f>
        <v>P.US.CLEU1410050</v>
      </c>
      <c r="E167" s="18">
        <f>RANK(F167,$F$1:$F$400,0)+COUNTIF($F$1:F167,F167)-1</f>
        <v>167</v>
      </c>
      <c r="F167" s="19">
        <f>IF(SUM($B$1:B166)&gt;=2,0,IF(RTD("cqg.rtd",,"ContractData",D167,"DTLastTrade",,"T")="",0,RTD("cqg.rtd",,"ContractData",D167,"DTLastTrade",,"T")))</f>
        <v>0</v>
      </c>
      <c r="I167" s="20">
        <f t="shared" si="10"/>
        <v>167</v>
      </c>
      <c r="J167" s="17" t="str">
        <f t="shared" si="11"/>
        <v>P.US.CLEU1410050</v>
      </c>
    </row>
    <row r="168" spans="1:10" x14ac:dyDescent="0.3">
      <c r="A168" s="17">
        <f>IF(A167=Symbols2!$B$6,$A$1,Sheet4!A167+Symbols2!$B$7)</f>
        <v>10100</v>
      </c>
      <c r="B168" s="17">
        <f>IF(A168=Symbols2!$B$6,1,0)</f>
        <v>0</v>
      </c>
      <c r="C168" s="17" t="str">
        <f t="shared" si="12"/>
        <v>P.US.</v>
      </c>
      <c r="D168" s="17" t="str">
        <f>C168&amp;Symbols2!$B$2&amp;Symbols2!$B$3&amp;Symbols2!$B$4&amp;A168</f>
        <v>P.US.CLEU1410100</v>
      </c>
      <c r="E168" s="18">
        <f>RANK(F168,$F$1:$F$400,0)+COUNTIF($F$1:F168,F168)-1</f>
        <v>168</v>
      </c>
      <c r="F168" s="19">
        <f>IF(SUM($B$1:B167)&gt;=2,0,IF(RTD("cqg.rtd",,"ContractData",D168,"DTLastTrade",,"T")="",0,RTD("cqg.rtd",,"ContractData",D168,"DTLastTrade",,"T")))</f>
        <v>0</v>
      </c>
      <c r="I168" s="20">
        <f t="shared" si="10"/>
        <v>168</v>
      </c>
      <c r="J168" s="17" t="str">
        <f t="shared" si="11"/>
        <v>P.US.CLEU1410100</v>
      </c>
    </row>
    <row r="169" spans="1:10" x14ac:dyDescent="0.3">
      <c r="A169" s="17">
        <f>IF(A168=Symbols2!$B$6,$A$1,Sheet4!A168+Symbols2!$B$7)</f>
        <v>10150</v>
      </c>
      <c r="B169" s="17">
        <f>IF(A169=Symbols2!$B$6,1,0)</f>
        <v>0</v>
      </c>
      <c r="C169" s="17" t="str">
        <f t="shared" si="12"/>
        <v>P.US.</v>
      </c>
      <c r="D169" s="17" t="str">
        <f>C169&amp;Symbols2!$B$2&amp;Symbols2!$B$3&amp;Symbols2!$B$4&amp;A169</f>
        <v>P.US.CLEU1410150</v>
      </c>
      <c r="E169" s="18">
        <f>RANK(F169,$F$1:$F$400,0)+COUNTIF($F$1:F169,F169)-1</f>
        <v>169</v>
      </c>
      <c r="F169" s="19">
        <f>IF(SUM($B$1:B168)&gt;=2,0,IF(RTD("cqg.rtd",,"ContractData",D169,"DTLastTrade",,"T")="",0,RTD("cqg.rtd",,"ContractData",D169,"DTLastTrade",,"T")))</f>
        <v>0</v>
      </c>
      <c r="I169" s="20">
        <f t="shared" si="10"/>
        <v>169</v>
      </c>
      <c r="J169" s="17" t="str">
        <f t="shared" si="11"/>
        <v>P.US.CLEU1410150</v>
      </c>
    </row>
    <row r="170" spans="1:10" x14ac:dyDescent="0.3">
      <c r="A170" s="17">
        <f>IF(A169=Symbols2!$B$6,$A$1,Sheet4!A169+Symbols2!$B$7)</f>
        <v>10200</v>
      </c>
      <c r="B170" s="17">
        <f>IF(A170=Symbols2!$B$6,1,0)</f>
        <v>0</v>
      </c>
      <c r="C170" s="17" t="str">
        <f t="shared" si="12"/>
        <v>P.US.</v>
      </c>
      <c r="D170" s="17" t="str">
        <f>C170&amp;Symbols2!$B$2&amp;Symbols2!$B$3&amp;Symbols2!$B$4&amp;A170</f>
        <v>P.US.CLEU1410200</v>
      </c>
      <c r="E170" s="18">
        <f>RANK(F170,$F$1:$F$400,0)+COUNTIF($F$1:F170,F170)-1</f>
        <v>170</v>
      </c>
      <c r="F170" s="19">
        <f>IF(SUM($B$1:B169)&gt;=2,0,IF(RTD("cqg.rtd",,"ContractData",D170,"DTLastTrade",,"T")="",0,RTD("cqg.rtd",,"ContractData",D170,"DTLastTrade",,"T")))</f>
        <v>0</v>
      </c>
      <c r="I170" s="20">
        <f t="shared" si="10"/>
        <v>170</v>
      </c>
      <c r="J170" s="17" t="str">
        <f t="shared" si="11"/>
        <v>P.US.CLEU1410200</v>
      </c>
    </row>
    <row r="171" spans="1:10" x14ac:dyDescent="0.3">
      <c r="A171" s="17">
        <f>IF(A170=Symbols2!$B$6,$A$1,Sheet4!A170+Symbols2!$B$7)</f>
        <v>10250</v>
      </c>
      <c r="B171" s="17">
        <f>IF(A171=Symbols2!$B$6,1,0)</f>
        <v>0</v>
      </c>
      <c r="C171" s="17" t="str">
        <f t="shared" si="12"/>
        <v>P.US.</v>
      </c>
      <c r="D171" s="17" t="str">
        <f>C171&amp;Symbols2!$B$2&amp;Symbols2!$B$3&amp;Symbols2!$B$4&amp;A171</f>
        <v>P.US.CLEU1410250</v>
      </c>
      <c r="E171" s="18">
        <f>RANK(F171,$F$1:$F$400,0)+COUNTIF($F$1:F171,F171)-1</f>
        <v>171</v>
      </c>
      <c r="F171" s="19">
        <f>IF(SUM($B$1:B170)&gt;=2,0,IF(RTD("cqg.rtd",,"ContractData",D171,"DTLastTrade",,"T")="",0,RTD("cqg.rtd",,"ContractData",D171,"DTLastTrade",,"T")))</f>
        <v>0</v>
      </c>
      <c r="I171" s="20">
        <f t="shared" si="10"/>
        <v>171</v>
      </c>
      <c r="J171" s="17" t="str">
        <f t="shared" si="11"/>
        <v>P.US.CLEU1410250</v>
      </c>
    </row>
    <row r="172" spans="1:10" x14ac:dyDescent="0.3">
      <c r="A172" s="17">
        <f>IF(A171=Symbols2!$B$6,$A$1,Sheet4!A171+Symbols2!$B$7)</f>
        <v>10300</v>
      </c>
      <c r="B172" s="17">
        <f>IF(A172=Symbols2!$B$6,1,0)</f>
        <v>0</v>
      </c>
      <c r="C172" s="17" t="str">
        <f t="shared" si="12"/>
        <v>P.US.</v>
      </c>
      <c r="D172" s="17" t="str">
        <f>C172&amp;Symbols2!$B$2&amp;Symbols2!$B$3&amp;Symbols2!$B$4&amp;A172</f>
        <v>P.US.CLEU1410300</v>
      </c>
      <c r="E172" s="18">
        <f>RANK(F172,$F$1:$F$400,0)+COUNTIF($F$1:F172,F172)-1</f>
        <v>172</v>
      </c>
      <c r="F172" s="19">
        <f>IF(SUM($B$1:B171)&gt;=2,0,IF(RTD("cqg.rtd",,"ContractData",D172,"DTLastTrade",,"T")="",0,RTD("cqg.rtd",,"ContractData",D172,"DTLastTrade",,"T")))</f>
        <v>0</v>
      </c>
      <c r="I172" s="20">
        <f t="shared" si="10"/>
        <v>172</v>
      </c>
      <c r="J172" s="17" t="str">
        <f t="shared" si="11"/>
        <v>P.US.CLEU1410300</v>
      </c>
    </row>
    <row r="173" spans="1:10" x14ac:dyDescent="0.3">
      <c r="A173" s="17">
        <f>IF(A172=Symbols2!$B$6,$A$1,Sheet4!A172+Symbols2!$B$7)</f>
        <v>10350</v>
      </c>
      <c r="B173" s="17">
        <f>IF(A173=Symbols2!$B$6,1,0)</f>
        <v>0</v>
      </c>
      <c r="C173" s="17" t="str">
        <f t="shared" si="12"/>
        <v>P.US.</v>
      </c>
      <c r="D173" s="17" t="str">
        <f>C173&amp;Symbols2!$B$2&amp;Symbols2!$B$3&amp;Symbols2!$B$4&amp;A173</f>
        <v>P.US.CLEU1410350</v>
      </c>
      <c r="E173" s="18">
        <f>RANK(F173,$F$1:$F$400,0)+COUNTIF($F$1:F173,F173)-1</f>
        <v>173</v>
      </c>
      <c r="F173" s="19">
        <f>IF(SUM($B$1:B172)&gt;=2,0,IF(RTD("cqg.rtd",,"ContractData",D173,"DTLastTrade",,"T")="",0,RTD("cqg.rtd",,"ContractData",D173,"DTLastTrade",,"T")))</f>
        <v>0</v>
      </c>
      <c r="I173" s="20">
        <f t="shared" si="10"/>
        <v>173</v>
      </c>
      <c r="J173" s="17" t="str">
        <f t="shared" si="11"/>
        <v>P.US.CLEU1410350</v>
      </c>
    </row>
    <row r="174" spans="1:10" x14ac:dyDescent="0.3">
      <c r="A174" s="17">
        <f>IF(A173=Symbols2!$B$6,$A$1,Sheet4!A173+Symbols2!$B$7)</f>
        <v>10400</v>
      </c>
      <c r="B174" s="17">
        <f>IF(A174=Symbols2!$B$6,1,0)</f>
        <v>1</v>
      </c>
      <c r="C174" s="17" t="str">
        <f t="shared" si="12"/>
        <v>P.US.</v>
      </c>
      <c r="D174" s="17" t="str">
        <f>C174&amp;Symbols2!$B$2&amp;Symbols2!$B$3&amp;Symbols2!$B$4&amp;A174</f>
        <v>P.US.CLEU1410400</v>
      </c>
      <c r="E174" s="18">
        <f>RANK(F174,$F$1:$F$400,0)+COUNTIF($F$1:F174,F174)-1</f>
        <v>174</v>
      </c>
      <c r="F174" s="19">
        <f>IF(SUM($B$1:B173)&gt;=2,0,IF(RTD("cqg.rtd",,"ContractData",D174,"DTLastTrade",,"T")="",0,RTD("cqg.rtd",,"ContractData",D174,"DTLastTrade",,"T")))</f>
        <v>0</v>
      </c>
      <c r="I174" s="20">
        <f t="shared" si="10"/>
        <v>174</v>
      </c>
      <c r="J174" s="17" t="str">
        <f t="shared" si="11"/>
        <v>P.US.CLEU1410400</v>
      </c>
    </row>
    <row r="175" spans="1:10" x14ac:dyDescent="0.3">
      <c r="A175" s="17">
        <f>IF(A174=Symbols2!$B$6,$A$1,Sheet4!A174+Symbols2!$B$7)</f>
        <v>9000</v>
      </c>
      <c r="B175" s="17">
        <f>IF(A175=Symbols2!$B$6,1,0)</f>
        <v>0</v>
      </c>
      <c r="C175" s="17" t="str">
        <f t="shared" si="12"/>
        <v>P.US.</v>
      </c>
      <c r="D175" s="17" t="str">
        <f>C175&amp;Symbols2!$B$2&amp;Symbols2!$B$3&amp;Symbols2!$B$4&amp;A175</f>
        <v>P.US.CLEU149000</v>
      </c>
      <c r="E175" s="18">
        <f>RANK(F175,$F$1:$F$400,0)+COUNTIF($F$1:F175,F175)-1</f>
        <v>175</v>
      </c>
      <c r="F175" s="19">
        <f>IF(SUM($B$1:B174)&gt;=2,0,IF(RTD("cqg.rtd",,"ContractData",D175,"DTLastTrade",,"T")="",0,RTD("cqg.rtd",,"ContractData",D175,"DTLastTrade",,"T")))</f>
        <v>0</v>
      </c>
      <c r="I175" s="20">
        <f t="shared" si="10"/>
        <v>175</v>
      </c>
      <c r="J175" s="17" t="str">
        <f t="shared" si="11"/>
        <v>P.US.CLEU149000</v>
      </c>
    </row>
    <row r="176" spans="1:10" x14ac:dyDescent="0.3">
      <c r="A176" s="17">
        <f>IF(A175=Symbols2!$B$6,$A$1,Sheet4!A175+Symbols2!$B$7)</f>
        <v>9050</v>
      </c>
      <c r="B176" s="17">
        <f>IF(A176=Symbols2!$B$6,1,0)</f>
        <v>0</v>
      </c>
      <c r="C176" s="17" t="str">
        <f t="shared" si="12"/>
        <v>P.US.</v>
      </c>
      <c r="D176" s="17" t="str">
        <f>C176&amp;Symbols2!$B$2&amp;Symbols2!$B$3&amp;Symbols2!$B$4&amp;A176</f>
        <v>P.US.CLEU149050</v>
      </c>
      <c r="E176" s="18">
        <f>RANK(F176,$F$1:$F$400,0)+COUNTIF($F$1:F176,F176)-1</f>
        <v>176</v>
      </c>
      <c r="F176" s="19">
        <f>IF(SUM($B$1:B175)&gt;=2,0,IF(RTD("cqg.rtd",,"ContractData",D176,"DTLastTrade",,"T")="",0,RTD("cqg.rtd",,"ContractData",D176,"DTLastTrade",,"T")))</f>
        <v>0</v>
      </c>
      <c r="I176" s="20">
        <f t="shared" si="10"/>
        <v>176</v>
      </c>
      <c r="J176" s="17" t="str">
        <f t="shared" si="11"/>
        <v>P.US.CLEU149050</v>
      </c>
    </row>
    <row r="177" spans="1:10" x14ac:dyDescent="0.3">
      <c r="A177" s="17">
        <f>IF(A176=Symbols2!$B$6,$A$1,Sheet4!A176+Symbols2!$B$7)</f>
        <v>9100</v>
      </c>
      <c r="B177" s="17">
        <f>IF(A177=Symbols2!$B$6,1,0)</f>
        <v>0</v>
      </c>
      <c r="C177" s="17" t="str">
        <f t="shared" si="12"/>
        <v>P.US.</v>
      </c>
      <c r="D177" s="17" t="str">
        <f>C177&amp;Symbols2!$B$2&amp;Symbols2!$B$3&amp;Symbols2!$B$4&amp;A177</f>
        <v>P.US.CLEU149100</v>
      </c>
      <c r="E177" s="18">
        <f>RANK(F177,$F$1:$F$400,0)+COUNTIF($F$1:F177,F177)-1</f>
        <v>177</v>
      </c>
      <c r="F177" s="19">
        <f>IF(SUM($B$1:B176)&gt;=2,0,IF(RTD("cqg.rtd",,"ContractData",D177,"DTLastTrade",,"T")="",0,RTD("cqg.rtd",,"ContractData",D177,"DTLastTrade",,"T")))</f>
        <v>0</v>
      </c>
      <c r="I177" s="20">
        <f t="shared" si="10"/>
        <v>177</v>
      </c>
      <c r="J177" s="17" t="str">
        <f t="shared" si="11"/>
        <v>P.US.CLEU149100</v>
      </c>
    </row>
    <row r="178" spans="1:10" x14ac:dyDescent="0.3">
      <c r="A178" s="17">
        <f>IF(A177=Symbols2!$B$6,$A$1,Sheet4!A177+Symbols2!$B$7)</f>
        <v>9150</v>
      </c>
      <c r="B178" s="17">
        <f>IF(A178=Symbols2!$B$6,1,0)</f>
        <v>0</v>
      </c>
      <c r="C178" s="17" t="str">
        <f t="shared" si="12"/>
        <v>P.US.</v>
      </c>
      <c r="D178" s="17" t="str">
        <f>C178&amp;Symbols2!$B$2&amp;Symbols2!$B$3&amp;Symbols2!$B$4&amp;A178</f>
        <v>P.US.CLEU149150</v>
      </c>
      <c r="E178" s="18">
        <f>RANK(F178,$F$1:$F$400,0)+COUNTIF($F$1:F178,F178)-1</f>
        <v>178</v>
      </c>
      <c r="F178" s="19">
        <f>IF(SUM($B$1:B177)&gt;=2,0,IF(RTD("cqg.rtd",,"ContractData",D178,"DTLastTrade",,"T")="",0,RTD("cqg.rtd",,"ContractData",D178,"DTLastTrade",,"T")))</f>
        <v>0</v>
      </c>
      <c r="I178" s="20">
        <f t="shared" si="10"/>
        <v>178</v>
      </c>
      <c r="J178" s="17" t="str">
        <f t="shared" si="11"/>
        <v>P.US.CLEU149150</v>
      </c>
    </row>
    <row r="179" spans="1:10" x14ac:dyDescent="0.3">
      <c r="A179" s="17">
        <f>IF(A178=Symbols2!$B$6,$A$1,Sheet4!A178+Symbols2!$B$7)</f>
        <v>9200</v>
      </c>
      <c r="B179" s="17">
        <f>IF(A179=Symbols2!$B$6,1,0)</f>
        <v>0</v>
      </c>
      <c r="C179" s="17" t="str">
        <f t="shared" si="12"/>
        <v>P.US.</v>
      </c>
      <c r="D179" s="17" t="str">
        <f>C179&amp;Symbols2!$B$2&amp;Symbols2!$B$3&amp;Symbols2!$B$4&amp;A179</f>
        <v>P.US.CLEU149200</v>
      </c>
      <c r="E179" s="18">
        <f>RANK(F179,$F$1:$F$400,0)+COUNTIF($F$1:F179,F179)-1</f>
        <v>179</v>
      </c>
      <c r="F179" s="19">
        <f>IF(SUM($B$1:B178)&gt;=2,0,IF(RTD("cqg.rtd",,"ContractData",D179,"DTLastTrade",,"T")="",0,RTD("cqg.rtd",,"ContractData",D179,"DTLastTrade",,"T")))</f>
        <v>0</v>
      </c>
      <c r="I179" s="20">
        <f t="shared" si="10"/>
        <v>179</v>
      </c>
      <c r="J179" s="17" t="str">
        <f t="shared" si="11"/>
        <v>P.US.CLEU149200</v>
      </c>
    </row>
    <row r="180" spans="1:10" x14ac:dyDescent="0.3">
      <c r="A180" s="17">
        <f>IF(A179=Symbols2!$B$6,$A$1,Sheet4!A179+Symbols2!$B$7)</f>
        <v>9250</v>
      </c>
      <c r="B180" s="17">
        <f>IF(A180=Symbols2!$B$6,1,0)</f>
        <v>0</v>
      </c>
      <c r="C180" s="17" t="str">
        <f t="shared" si="12"/>
        <v>P.US.</v>
      </c>
      <c r="D180" s="17" t="str">
        <f>C180&amp;Symbols2!$B$2&amp;Symbols2!$B$3&amp;Symbols2!$B$4&amp;A180</f>
        <v>P.US.CLEU149250</v>
      </c>
      <c r="E180" s="18">
        <f>RANK(F180,$F$1:$F$400,0)+COUNTIF($F$1:F180,F180)-1</f>
        <v>180</v>
      </c>
      <c r="F180" s="19">
        <f>IF(SUM($B$1:B179)&gt;=2,0,IF(RTD("cqg.rtd",,"ContractData",D180,"DTLastTrade",,"T")="",0,RTD("cqg.rtd",,"ContractData",D180,"DTLastTrade",,"T")))</f>
        <v>0</v>
      </c>
      <c r="I180" s="20">
        <f t="shared" si="10"/>
        <v>180</v>
      </c>
      <c r="J180" s="17" t="str">
        <f t="shared" si="11"/>
        <v>P.US.CLEU149250</v>
      </c>
    </row>
    <row r="181" spans="1:10" x14ac:dyDescent="0.3">
      <c r="A181" s="17">
        <f>IF(A180=Symbols2!$B$6,$A$1,Sheet4!A180+Symbols2!$B$7)</f>
        <v>9300</v>
      </c>
      <c r="B181" s="17">
        <f>IF(A181=Symbols2!$B$6,1,0)</f>
        <v>0</v>
      </c>
      <c r="C181" s="17" t="str">
        <f t="shared" si="12"/>
        <v>P.US.</v>
      </c>
      <c r="D181" s="17" t="str">
        <f>C181&amp;Symbols2!$B$2&amp;Symbols2!$B$3&amp;Symbols2!$B$4&amp;A181</f>
        <v>P.US.CLEU149300</v>
      </c>
      <c r="E181" s="18">
        <f>RANK(F181,$F$1:$F$400,0)+COUNTIF($F$1:F181,F181)-1</f>
        <v>181</v>
      </c>
      <c r="F181" s="19">
        <f>IF(SUM($B$1:B180)&gt;=2,0,IF(RTD("cqg.rtd",,"ContractData",D181,"DTLastTrade",,"T")="",0,RTD("cqg.rtd",,"ContractData",D181,"DTLastTrade",,"T")))</f>
        <v>0</v>
      </c>
      <c r="I181" s="20">
        <f t="shared" si="10"/>
        <v>181</v>
      </c>
      <c r="J181" s="17" t="str">
        <f t="shared" si="11"/>
        <v>P.US.CLEU149300</v>
      </c>
    </row>
    <row r="182" spans="1:10" x14ac:dyDescent="0.3">
      <c r="A182" s="17">
        <f>IF(A181=Symbols2!$B$6,$A$1,Sheet4!A181+Symbols2!$B$7)</f>
        <v>9350</v>
      </c>
      <c r="B182" s="17">
        <f>IF(A182=Symbols2!$B$6,1,0)</f>
        <v>0</v>
      </c>
      <c r="C182" s="17" t="str">
        <f t="shared" si="12"/>
        <v>P.US.</v>
      </c>
      <c r="D182" s="17" t="str">
        <f>C182&amp;Symbols2!$B$2&amp;Symbols2!$B$3&amp;Symbols2!$B$4&amp;A182</f>
        <v>P.US.CLEU149350</v>
      </c>
      <c r="E182" s="18">
        <f>RANK(F182,$F$1:$F$400,0)+COUNTIF($F$1:F182,F182)-1</f>
        <v>182</v>
      </c>
      <c r="F182" s="19">
        <f>IF(SUM($B$1:B181)&gt;=2,0,IF(RTD("cqg.rtd",,"ContractData",D182,"DTLastTrade",,"T")="",0,RTD("cqg.rtd",,"ContractData",D182,"DTLastTrade",,"T")))</f>
        <v>0</v>
      </c>
      <c r="I182" s="20">
        <f t="shared" si="10"/>
        <v>182</v>
      </c>
      <c r="J182" s="17" t="str">
        <f t="shared" si="11"/>
        <v>P.US.CLEU149350</v>
      </c>
    </row>
    <row r="183" spans="1:10" x14ac:dyDescent="0.3">
      <c r="A183" s="17">
        <f>IF(A182=Symbols2!$B$6,$A$1,Sheet4!A182+Symbols2!$B$7)</f>
        <v>9400</v>
      </c>
      <c r="B183" s="17">
        <f>IF(A183=Symbols2!$B$6,1,0)</f>
        <v>0</v>
      </c>
      <c r="C183" s="17" t="str">
        <f t="shared" si="12"/>
        <v>P.US.</v>
      </c>
      <c r="D183" s="17" t="str">
        <f>C183&amp;Symbols2!$B$2&amp;Symbols2!$B$3&amp;Symbols2!$B$4&amp;A183</f>
        <v>P.US.CLEU149400</v>
      </c>
      <c r="E183" s="18">
        <f>RANK(F183,$F$1:$F$400,0)+COUNTIF($F$1:F183,F183)-1</f>
        <v>183</v>
      </c>
      <c r="F183" s="19">
        <f>IF(SUM($B$1:B182)&gt;=2,0,IF(RTD("cqg.rtd",,"ContractData",D183,"DTLastTrade",,"T")="",0,RTD("cqg.rtd",,"ContractData",D183,"DTLastTrade",,"T")))</f>
        <v>0</v>
      </c>
      <c r="I183" s="20">
        <f t="shared" si="10"/>
        <v>183</v>
      </c>
      <c r="J183" s="17" t="str">
        <f t="shared" si="11"/>
        <v>P.US.CLEU149400</v>
      </c>
    </row>
    <row r="184" spans="1:10" x14ac:dyDescent="0.3">
      <c r="A184" s="17">
        <f>IF(A183=Symbols2!$B$6,$A$1,Sheet4!A183+Symbols2!$B$7)</f>
        <v>9450</v>
      </c>
      <c r="B184" s="17">
        <f>IF(A184=Symbols2!$B$6,1,0)</f>
        <v>0</v>
      </c>
      <c r="C184" s="17" t="str">
        <f t="shared" si="12"/>
        <v>P.US.</v>
      </c>
      <c r="D184" s="17" t="str">
        <f>C184&amp;Symbols2!$B$2&amp;Symbols2!$B$3&amp;Symbols2!$B$4&amp;A184</f>
        <v>P.US.CLEU149450</v>
      </c>
      <c r="E184" s="18">
        <f>RANK(F184,$F$1:$F$400,0)+COUNTIF($F$1:F184,F184)-1</f>
        <v>184</v>
      </c>
      <c r="F184" s="19">
        <f>IF(SUM($B$1:B183)&gt;=2,0,IF(RTD("cqg.rtd",,"ContractData",D184,"DTLastTrade",,"T")="",0,RTD("cqg.rtd",,"ContractData",D184,"DTLastTrade",,"T")))</f>
        <v>0</v>
      </c>
      <c r="I184" s="20">
        <f t="shared" si="10"/>
        <v>184</v>
      </c>
      <c r="J184" s="17" t="str">
        <f t="shared" si="11"/>
        <v>P.US.CLEU149450</v>
      </c>
    </row>
    <row r="185" spans="1:10" x14ac:dyDescent="0.3">
      <c r="A185" s="17">
        <f>IF(A184=Symbols2!$B$6,$A$1,Sheet4!A184+Symbols2!$B$7)</f>
        <v>9500</v>
      </c>
      <c r="B185" s="17">
        <f>IF(A185=Symbols2!$B$6,1,0)</f>
        <v>0</v>
      </c>
      <c r="C185" s="17" t="str">
        <f t="shared" si="12"/>
        <v>P.US.</v>
      </c>
      <c r="D185" s="17" t="str">
        <f>C185&amp;Symbols2!$B$2&amp;Symbols2!$B$3&amp;Symbols2!$B$4&amp;A185</f>
        <v>P.US.CLEU149500</v>
      </c>
      <c r="E185" s="18">
        <f>RANK(F185,$F$1:$F$400,0)+COUNTIF($F$1:F185,F185)-1</f>
        <v>185</v>
      </c>
      <c r="F185" s="19">
        <f>IF(SUM($B$1:B184)&gt;=2,0,IF(RTD("cqg.rtd",,"ContractData",D185,"DTLastTrade",,"T")="",0,RTD("cqg.rtd",,"ContractData",D185,"DTLastTrade",,"T")))</f>
        <v>0</v>
      </c>
      <c r="I185" s="20">
        <f t="shared" si="10"/>
        <v>185</v>
      </c>
      <c r="J185" s="17" t="str">
        <f t="shared" si="11"/>
        <v>P.US.CLEU149500</v>
      </c>
    </row>
    <row r="186" spans="1:10" x14ac:dyDescent="0.3">
      <c r="A186" s="17">
        <f>IF(A185=Symbols2!$B$6,$A$1,Sheet4!A185+Symbols2!$B$7)</f>
        <v>9550</v>
      </c>
      <c r="B186" s="17">
        <f>IF(A186=Symbols2!$B$6,1,0)</f>
        <v>0</v>
      </c>
      <c r="C186" s="17" t="str">
        <f t="shared" si="12"/>
        <v>P.US.</v>
      </c>
      <c r="D186" s="17" t="str">
        <f>C186&amp;Symbols2!$B$2&amp;Symbols2!$B$3&amp;Symbols2!$B$4&amp;A186</f>
        <v>P.US.CLEU149550</v>
      </c>
      <c r="E186" s="18">
        <f>RANK(F186,$F$1:$F$400,0)+COUNTIF($F$1:F186,F186)-1</f>
        <v>186</v>
      </c>
      <c r="F186" s="19">
        <f>IF(SUM($B$1:B185)&gt;=2,0,IF(RTD("cqg.rtd",,"ContractData",D186,"DTLastTrade",,"T")="",0,RTD("cqg.rtd",,"ContractData",D186,"DTLastTrade",,"T")))</f>
        <v>0</v>
      </c>
      <c r="I186" s="20">
        <f t="shared" si="10"/>
        <v>186</v>
      </c>
      <c r="J186" s="17" t="str">
        <f t="shared" si="11"/>
        <v>P.US.CLEU149550</v>
      </c>
    </row>
    <row r="187" spans="1:10" x14ac:dyDescent="0.3">
      <c r="A187" s="17">
        <f>IF(A186=Symbols2!$B$6,$A$1,Sheet4!A186+Symbols2!$B$7)</f>
        <v>9600</v>
      </c>
      <c r="B187" s="17">
        <f>IF(A187=Symbols2!$B$6,1,0)</f>
        <v>0</v>
      </c>
      <c r="C187" s="17" t="str">
        <f t="shared" si="12"/>
        <v>P.US.</v>
      </c>
      <c r="D187" s="17" t="str">
        <f>C187&amp;Symbols2!$B$2&amp;Symbols2!$B$3&amp;Symbols2!$B$4&amp;A187</f>
        <v>P.US.CLEU149600</v>
      </c>
      <c r="E187" s="18">
        <f>RANK(F187,$F$1:$F$400,0)+COUNTIF($F$1:F187,F187)-1</f>
        <v>187</v>
      </c>
      <c r="F187" s="19">
        <f>IF(SUM($B$1:B186)&gt;=2,0,IF(RTD("cqg.rtd",,"ContractData",D187,"DTLastTrade",,"T")="",0,RTD("cqg.rtd",,"ContractData",D187,"DTLastTrade",,"T")))</f>
        <v>0</v>
      </c>
      <c r="I187" s="20">
        <f t="shared" si="10"/>
        <v>187</v>
      </c>
      <c r="J187" s="17" t="str">
        <f t="shared" si="11"/>
        <v>P.US.CLEU149600</v>
      </c>
    </row>
    <row r="188" spans="1:10" x14ac:dyDescent="0.3">
      <c r="A188" s="17">
        <f>IF(A187=Symbols2!$B$6,$A$1,Sheet4!A187+Symbols2!$B$7)</f>
        <v>9650</v>
      </c>
      <c r="B188" s="17">
        <f>IF(A188=Symbols2!$B$6,1,0)</f>
        <v>0</v>
      </c>
      <c r="C188" s="17" t="str">
        <f t="shared" si="12"/>
        <v>P.US.</v>
      </c>
      <c r="D188" s="17" t="str">
        <f>C188&amp;Symbols2!$B$2&amp;Symbols2!$B$3&amp;Symbols2!$B$4&amp;A188</f>
        <v>P.US.CLEU149650</v>
      </c>
      <c r="E188" s="18">
        <f>RANK(F188,$F$1:$F$400,0)+COUNTIF($F$1:F188,F188)-1</f>
        <v>188</v>
      </c>
      <c r="F188" s="19">
        <f>IF(SUM($B$1:B187)&gt;=2,0,IF(RTD("cqg.rtd",,"ContractData",D188,"DTLastTrade",,"T")="",0,RTD("cqg.rtd",,"ContractData",D188,"DTLastTrade",,"T")))</f>
        <v>0</v>
      </c>
      <c r="I188" s="20">
        <f t="shared" si="10"/>
        <v>188</v>
      </c>
      <c r="J188" s="17" t="str">
        <f t="shared" si="11"/>
        <v>P.US.CLEU149650</v>
      </c>
    </row>
    <row r="189" spans="1:10" x14ac:dyDescent="0.3">
      <c r="A189" s="17">
        <f>IF(A188=Symbols2!$B$6,$A$1,Sheet4!A188+Symbols2!$B$7)</f>
        <v>9700</v>
      </c>
      <c r="B189" s="17">
        <f>IF(A189=Symbols2!$B$6,1,0)</f>
        <v>0</v>
      </c>
      <c r="C189" s="17" t="str">
        <f t="shared" si="12"/>
        <v>P.US.</v>
      </c>
      <c r="D189" s="17" t="str">
        <f>C189&amp;Symbols2!$B$2&amp;Symbols2!$B$3&amp;Symbols2!$B$4&amp;A189</f>
        <v>P.US.CLEU149700</v>
      </c>
      <c r="E189" s="18">
        <f>RANK(F189,$F$1:$F$400,0)+COUNTIF($F$1:F189,F189)-1</f>
        <v>189</v>
      </c>
      <c r="F189" s="19">
        <f>IF(SUM($B$1:B188)&gt;=2,0,IF(RTD("cqg.rtd",,"ContractData",D189,"DTLastTrade",,"T")="",0,RTD("cqg.rtd",,"ContractData",D189,"DTLastTrade",,"T")))</f>
        <v>0</v>
      </c>
      <c r="I189" s="20">
        <f t="shared" si="10"/>
        <v>189</v>
      </c>
      <c r="J189" s="17" t="str">
        <f t="shared" si="11"/>
        <v>P.US.CLEU149700</v>
      </c>
    </row>
    <row r="190" spans="1:10" x14ac:dyDescent="0.3">
      <c r="A190" s="17">
        <f>IF(A189=Symbols2!$B$6,$A$1,Sheet4!A189+Symbols2!$B$7)</f>
        <v>9750</v>
      </c>
      <c r="B190" s="17">
        <f>IF(A190=Symbols2!$B$6,1,0)</f>
        <v>0</v>
      </c>
      <c r="C190" s="17" t="str">
        <f t="shared" si="12"/>
        <v>P.US.</v>
      </c>
      <c r="D190" s="17" t="str">
        <f>C190&amp;Symbols2!$B$2&amp;Symbols2!$B$3&amp;Symbols2!$B$4&amp;A190</f>
        <v>P.US.CLEU149750</v>
      </c>
      <c r="E190" s="18">
        <f>RANK(F190,$F$1:$F$400,0)+COUNTIF($F$1:F190,F190)-1</f>
        <v>190</v>
      </c>
      <c r="F190" s="19">
        <f>IF(SUM($B$1:B189)&gt;=2,0,IF(RTD("cqg.rtd",,"ContractData",D190,"DTLastTrade",,"T")="",0,RTD("cqg.rtd",,"ContractData",D190,"DTLastTrade",,"T")))</f>
        <v>0</v>
      </c>
      <c r="I190" s="20">
        <f t="shared" si="10"/>
        <v>190</v>
      </c>
      <c r="J190" s="17" t="str">
        <f t="shared" si="11"/>
        <v>P.US.CLEU149750</v>
      </c>
    </row>
    <row r="191" spans="1:10" x14ac:dyDescent="0.3">
      <c r="A191" s="17">
        <f>IF(A190=Symbols2!$B$6,$A$1,Sheet4!A190+Symbols2!$B$7)</f>
        <v>9800</v>
      </c>
      <c r="B191" s="17">
        <f>IF(A191=Symbols2!$B$6,1,0)</f>
        <v>0</v>
      </c>
      <c r="C191" s="17" t="str">
        <f t="shared" si="12"/>
        <v>P.US.</v>
      </c>
      <c r="D191" s="17" t="str">
        <f>C191&amp;Symbols2!$B$2&amp;Symbols2!$B$3&amp;Symbols2!$B$4&amp;A191</f>
        <v>P.US.CLEU149800</v>
      </c>
      <c r="E191" s="18">
        <f>RANK(F191,$F$1:$F$400,0)+COUNTIF($F$1:F191,F191)-1</f>
        <v>191</v>
      </c>
      <c r="F191" s="19">
        <f>IF(SUM($B$1:B190)&gt;=2,0,IF(RTD("cqg.rtd",,"ContractData",D191,"DTLastTrade",,"T")="",0,RTD("cqg.rtd",,"ContractData",D191,"DTLastTrade",,"T")))</f>
        <v>0</v>
      </c>
      <c r="I191" s="20">
        <f t="shared" si="10"/>
        <v>191</v>
      </c>
      <c r="J191" s="17" t="str">
        <f t="shared" si="11"/>
        <v>P.US.CLEU149800</v>
      </c>
    </row>
    <row r="192" spans="1:10" x14ac:dyDescent="0.3">
      <c r="A192" s="17">
        <f>IF(A191=Symbols2!$B$6,$A$1,Sheet4!A191+Symbols2!$B$7)</f>
        <v>9850</v>
      </c>
      <c r="B192" s="17">
        <f>IF(A192=Symbols2!$B$6,1,0)</f>
        <v>0</v>
      </c>
      <c r="C192" s="17" t="str">
        <f t="shared" si="12"/>
        <v>P.US.</v>
      </c>
      <c r="D192" s="17" t="str">
        <f>C192&amp;Symbols2!$B$2&amp;Symbols2!$B$3&amp;Symbols2!$B$4&amp;A192</f>
        <v>P.US.CLEU149850</v>
      </c>
      <c r="E192" s="18">
        <f>RANK(F192,$F$1:$F$400,0)+COUNTIF($F$1:F192,F192)-1</f>
        <v>192</v>
      </c>
      <c r="F192" s="19">
        <f>IF(SUM($B$1:B191)&gt;=2,0,IF(RTD("cqg.rtd",,"ContractData",D192,"DTLastTrade",,"T")="",0,RTD("cqg.rtd",,"ContractData",D192,"DTLastTrade",,"T")))</f>
        <v>0</v>
      </c>
      <c r="I192" s="20">
        <f t="shared" si="10"/>
        <v>192</v>
      </c>
      <c r="J192" s="17" t="str">
        <f t="shared" si="11"/>
        <v>P.US.CLEU149850</v>
      </c>
    </row>
    <row r="193" spans="1:10" x14ac:dyDescent="0.3">
      <c r="A193" s="17">
        <f>IF(A192=Symbols2!$B$6,$A$1,Sheet4!A192+Symbols2!$B$7)</f>
        <v>9900</v>
      </c>
      <c r="B193" s="17">
        <f>IF(A193=Symbols2!$B$6,1,0)</f>
        <v>0</v>
      </c>
      <c r="C193" s="17" t="str">
        <f t="shared" si="12"/>
        <v>P.US.</v>
      </c>
      <c r="D193" s="17" t="str">
        <f>C193&amp;Symbols2!$B$2&amp;Symbols2!$B$3&amp;Symbols2!$B$4&amp;A193</f>
        <v>P.US.CLEU149900</v>
      </c>
      <c r="E193" s="18">
        <f>RANK(F193,$F$1:$F$400,0)+COUNTIF($F$1:F193,F193)-1</f>
        <v>193</v>
      </c>
      <c r="F193" s="19">
        <f>IF(SUM($B$1:B192)&gt;=2,0,IF(RTD("cqg.rtd",,"ContractData",D193,"DTLastTrade",,"T")="",0,RTD("cqg.rtd",,"ContractData",D193,"DTLastTrade",,"T")))</f>
        <v>0</v>
      </c>
      <c r="I193" s="20">
        <f t="shared" si="10"/>
        <v>193</v>
      </c>
      <c r="J193" s="17" t="str">
        <f t="shared" si="11"/>
        <v>P.US.CLEU149900</v>
      </c>
    </row>
    <row r="194" spans="1:10" x14ac:dyDescent="0.3">
      <c r="A194" s="17">
        <f>IF(A193=Symbols2!$B$6,$A$1,Sheet4!A193+Symbols2!$B$7)</f>
        <v>9950</v>
      </c>
      <c r="B194" s="17">
        <f>IF(A194=Symbols2!$B$6,1,0)</f>
        <v>0</v>
      </c>
      <c r="C194" s="17" t="str">
        <f t="shared" si="12"/>
        <v>P.US.</v>
      </c>
      <c r="D194" s="17" t="str">
        <f>C194&amp;Symbols2!$B$2&amp;Symbols2!$B$3&amp;Symbols2!$B$4&amp;A194</f>
        <v>P.US.CLEU149950</v>
      </c>
      <c r="E194" s="18">
        <f>RANK(F194,$F$1:$F$400,0)+COUNTIF($F$1:F194,F194)-1</f>
        <v>194</v>
      </c>
      <c r="F194" s="19">
        <f>IF(SUM($B$1:B193)&gt;=2,0,IF(RTD("cqg.rtd",,"ContractData",D194,"DTLastTrade",,"T")="",0,RTD("cqg.rtd",,"ContractData",D194,"DTLastTrade",,"T")))</f>
        <v>0</v>
      </c>
      <c r="I194" s="20">
        <f t="shared" ref="I194:I257" si="13">E194</f>
        <v>194</v>
      </c>
      <c r="J194" s="17" t="str">
        <f t="shared" ref="J194:J257" si="14">D194</f>
        <v>P.US.CLEU149950</v>
      </c>
    </row>
    <row r="195" spans="1:10" x14ac:dyDescent="0.3">
      <c r="A195" s="17">
        <f>IF(A194=Symbols2!$B$6,$A$1,Sheet4!A194+Symbols2!$B$7)</f>
        <v>10000</v>
      </c>
      <c r="B195" s="17">
        <f>IF(A195=Symbols2!$B$6,1,0)</f>
        <v>0</v>
      </c>
      <c r="C195" s="17" t="str">
        <f t="shared" ref="C195:C258" si="15">IF(A195=$A$1,"P.US.",IF(C194="P.US.","P.US.","C.US."))</f>
        <v>P.US.</v>
      </c>
      <c r="D195" s="17" t="str">
        <f>C195&amp;Symbols2!$B$2&amp;Symbols2!$B$3&amp;Symbols2!$B$4&amp;A195</f>
        <v>P.US.CLEU1410000</v>
      </c>
      <c r="E195" s="18">
        <f>RANK(F195,$F$1:$F$400,0)+COUNTIF($F$1:F195,F195)-1</f>
        <v>195</v>
      </c>
      <c r="F195" s="19">
        <f>IF(SUM($B$1:B194)&gt;=2,0,IF(RTD("cqg.rtd",,"ContractData",D195,"DTLastTrade",,"T")="",0,RTD("cqg.rtd",,"ContractData",D195,"DTLastTrade",,"T")))</f>
        <v>0</v>
      </c>
      <c r="I195" s="20">
        <f t="shared" si="13"/>
        <v>195</v>
      </c>
      <c r="J195" s="17" t="str">
        <f t="shared" si="14"/>
        <v>P.US.CLEU1410000</v>
      </c>
    </row>
    <row r="196" spans="1:10" x14ac:dyDescent="0.3">
      <c r="A196" s="17">
        <f>IF(A195=Symbols2!$B$6,$A$1,Sheet4!A195+Symbols2!$B$7)</f>
        <v>10050</v>
      </c>
      <c r="B196" s="17">
        <f>IF(A196=Symbols2!$B$6,1,0)</f>
        <v>0</v>
      </c>
      <c r="C196" s="17" t="str">
        <f t="shared" si="15"/>
        <v>P.US.</v>
      </c>
      <c r="D196" s="17" t="str">
        <f>C196&amp;Symbols2!$B$2&amp;Symbols2!$B$3&amp;Symbols2!$B$4&amp;A196</f>
        <v>P.US.CLEU1410050</v>
      </c>
      <c r="E196" s="18">
        <f>RANK(F196,$F$1:$F$400,0)+COUNTIF($F$1:F196,F196)-1</f>
        <v>196</v>
      </c>
      <c r="F196" s="19">
        <f>IF(SUM($B$1:B195)&gt;=2,0,IF(RTD("cqg.rtd",,"ContractData",D196,"DTLastTrade",,"T")="",0,RTD("cqg.rtd",,"ContractData",D196,"DTLastTrade",,"T")))</f>
        <v>0</v>
      </c>
      <c r="I196" s="20">
        <f t="shared" si="13"/>
        <v>196</v>
      </c>
      <c r="J196" s="17" t="str">
        <f t="shared" si="14"/>
        <v>P.US.CLEU1410050</v>
      </c>
    </row>
    <row r="197" spans="1:10" x14ac:dyDescent="0.3">
      <c r="A197" s="17">
        <f>IF(A196=Symbols2!$B$6,$A$1,Sheet4!A196+Symbols2!$B$7)</f>
        <v>10100</v>
      </c>
      <c r="B197" s="17">
        <f>IF(A197=Symbols2!$B$6,1,0)</f>
        <v>0</v>
      </c>
      <c r="C197" s="17" t="str">
        <f t="shared" si="15"/>
        <v>P.US.</v>
      </c>
      <c r="D197" s="17" t="str">
        <f>C197&amp;Symbols2!$B$2&amp;Symbols2!$B$3&amp;Symbols2!$B$4&amp;A197</f>
        <v>P.US.CLEU1410100</v>
      </c>
      <c r="E197" s="18">
        <f>RANK(F197,$F$1:$F$400,0)+COUNTIF($F$1:F197,F197)-1</f>
        <v>197</v>
      </c>
      <c r="F197" s="19">
        <f>IF(SUM($B$1:B196)&gt;=2,0,IF(RTD("cqg.rtd",,"ContractData",D197,"DTLastTrade",,"T")="",0,RTD("cqg.rtd",,"ContractData",D197,"DTLastTrade",,"T")))</f>
        <v>0</v>
      </c>
      <c r="I197" s="20">
        <f t="shared" si="13"/>
        <v>197</v>
      </c>
      <c r="J197" s="17" t="str">
        <f t="shared" si="14"/>
        <v>P.US.CLEU1410100</v>
      </c>
    </row>
    <row r="198" spans="1:10" x14ac:dyDescent="0.3">
      <c r="A198" s="17">
        <f>IF(A197=Symbols2!$B$6,$A$1,Sheet4!A197+Symbols2!$B$7)</f>
        <v>10150</v>
      </c>
      <c r="B198" s="17">
        <f>IF(A198=Symbols2!$B$6,1,0)</f>
        <v>0</v>
      </c>
      <c r="C198" s="17" t="str">
        <f t="shared" si="15"/>
        <v>P.US.</v>
      </c>
      <c r="D198" s="17" t="str">
        <f>C198&amp;Symbols2!$B$2&amp;Symbols2!$B$3&amp;Symbols2!$B$4&amp;A198</f>
        <v>P.US.CLEU1410150</v>
      </c>
      <c r="E198" s="18">
        <f>RANK(F198,$F$1:$F$400,0)+COUNTIF($F$1:F198,F198)-1</f>
        <v>198</v>
      </c>
      <c r="F198" s="19">
        <f>IF(SUM($B$1:B197)&gt;=2,0,IF(RTD("cqg.rtd",,"ContractData",D198,"DTLastTrade",,"T")="",0,RTD("cqg.rtd",,"ContractData",D198,"DTLastTrade",,"T")))</f>
        <v>0</v>
      </c>
      <c r="I198" s="20">
        <f t="shared" si="13"/>
        <v>198</v>
      </c>
      <c r="J198" s="17" t="str">
        <f t="shared" si="14"/>
        <v>P.US.CLEU1410150</v>
      </c>
    </row>
    <row r="199" spans="1:10" x14ac:dyDescent="0.3">
      <c r="A199" s="17">
        <f>IF(A198=Symbols2!$B$6,$A$1,Sheet4!A198+Symbols2!$B$7)</f>
        <v>10200</v>
      </c>
      <c r="B199" s="17">
        <f>IF(A199=Symbols2!$B$6,1,0)</f>
        <v>0</v>
      </c>
      <c r="C199" s="17" t="str">
        <f t="shared" si="15"/>
        <v>P.US.</v>
      </c>
      <c r="D199" s="17" t="str">
        <f>C199&amp;Symbols2!$B$2&amp;Symbols2!$B$3&amp;Symbols2!$B$4&amp;A199</f>
        <v>P.US.CLEU1410200</v>
      </c>
      <c r="E199" s="18">
        <f>RANK(F199,$F$1:$F$400,0)+COUNTIF($F$1:F199,F199)-1</f>
        <v>199</v>
      </c>
      <c r="F199" s="19">
        <f>IF(SUM($B$1:B198)&gt;=2,0,IF(RTD("cqg.rtd",,"ContractData",D199,"DTLastTrade",,"T")="",0,RTD("cqg.rtd",,"ContractData",D199,"DTLastTrade",,"T")))</f>
        <v>0</v>
      </c>
      <c r="I199" s="20">
        <f t="shared" si="13"/>
        <v>199</v>
      </c>
      <c r="J199" s="17" t="str">
        <f t="shared" si="14"/>
        <v>P.US.CLEU1410200</v>
      </c>
    </row>
    <row r="200" spans="1:10" x14ac:dyDescent="0.3">
      <c r="A200" s="17">
        <f>IF(A199=Symbols2!$B$6,$A$1,Sheet4!A199+Symbols2!$B$7)</f>
        <v>10250</v>
      </c>
      <c r="B200" s="17">
        <f>IF(A200=Symbols2!$B$6,1,0)</f>
        <v>0</v>
      </c>
      <c r="C200" s="17" t="str">
        <f t="shared" si="15"/>
        <v>P.US.</v>
      </c>
      <c r="D200" s="17" t="str">
        <f>C200&amp;Symbols2!$B$2&amp;Symbols2!$B$3&amp;Symbols2!$B$4&amp;A200</f>
        <v>P.US.CLEU1410250</v>
      </c>
      <c r="E200" s="18">
        <f>RANK(F200,$F$1:$F$400,0)+COUNTIF($F$1:F200,F200)-1</f>
        <v>200</v>
      </c>
      <c r="F200" s="19">
        <f>IF(SUM($B$1:B199)&gt;=2,0,IF(RTD("cqg.rtd",,"ContractData",D200,"DTLastTrade",,"T")="",0,RTD("cqg.rtd",,"ContractData",D200,"DTLastTrade",,"T")))</f>
        <v>0</v>
      </c>
      <c r="I200" s="20">
        <f t="shared" si="13"/>
        <v>200</v>
      </c>
      <c r="J200" s="17" t="str">
        <f t="shared" si="14"/>
        <v>P.US.CLEU1410250</v>
      </c>
    </row>
    <row r="201" spans="1:10" x14ac:dyDescent="0.3">
      <c r="A201" s="17">
        <f>IF(A200=Symbols2!$B$6,$A$1,Sheet4!A200+Symbols2!$B$7)</f>
        <v>10300</v>
      </c>
      <c r="B201" s="17">
        <f>IF(A201=Symbols2!$B$6,1,0)</f>
        <v>0</v>
      </c>
      <c r="C201" s="17" t="str">
        <f t="shared" si="15"/>
        <v>P.US.</v>
      </c>
      <c r="D201" s="17" t="str">
        <f>C201&amp;Symbols2!$B$2&amp;Symbols2!$B$3&amp;Symbols2!$B$4&amp;A201</f>
        <v>P.US.CLEU1410300</v>
      </c>
      <c r="E201" s="18">
        <f>RANK(F201,$F$1:$F$400,0)+COUNTIF($F$1:F201,F201)-1</f>
        <v>201</v>
      </c>
      <c r="F201" s="19">
        <f>IF(SUM($B$1:B200)&gt;=2,0,IF(RTD("cqg.rtd",,"ContractData",D201,"DTLastTrade",,"T")="",0,RTD("cqg.rtd",,"ContractData",D201,"DTLastTrade",,"T")))</f>
        <v>0</v>
      </c>
      <c r="I201" s="20">
        <f t="shared" si="13"/>
        <v>201</v>
      </c>
      <c r="J201" s="17" t="str">
        <f t="shared" si="14"/>
        <v>P.US.CLEU1410300</v>
      </c>
    </row>
    <row r="202" spans="1:10" x14ac:dyDescent="0.3">
      <c r="A202" s="17">
        <f>IF(A201=Symbols2!$B$6,$A$1,Sheet4!A201+Symbols2!$B$7)</f>
        <v>10350</v>
      </c>
      <c r="B202" s="17">
        <f>IF(A202=Symbols2!$B$6,1,0)</f>
        <v>0</v>
      </c>
      <c r="C202" s="17" t="str">
        <f t="shared" si="15"/>
        <v>P.US.</v>
      </c>
      <c r="D202" s="17" t="str">
        <f>C202&amp;Symbols2!$B$2&amp;Symbols2!$B$3&amp;Symbols2!$B$4&amp;A202</f>
        <v>P.US.CLEU1410350</v>
      </c>
      <c r="E202" s="18">
        <f>RANK(F202,$F$1:$F$400,0)+COUNTIF($F$1:F202,F202)-1</f>
        <v>202</v>
      </c>
      <c r="F202" s="19">
        <f>IF(SUM($B$1:B201)&gt;=2,0,IF(RTD("cqg.rtd",,"ContractData",D202,"DTLastTrade",,"T")="",0,RTD("cqg.rtd",,"ContractData",D202,"DTLastTrade",,"T")))</f>
        <v>0</v>
      </c>
      <c r="I202" s="20">
        <f t="shared" si="13"/>
        <v>202</v>
      </c>
      <c r="J202" s="17" t="str">
        <f t="shared" si="14"/>
        <v>P.US.CLEU1410350</v>
      </c>
    </row>
    <row r="203" spans="1:10" x14ac:dyDescent="0.3">
      <c r="A203" s="17">
        <f>IF(A202=Symbols2!$B$6,$A$1,Sheet4!A202+Symbols2!$B$7)</f>
        <v>10400</v>
      </c>
      <c r="B203" s="17">
        <f>IF(A203=Symbols2!$B$6,1,0)</f>
        <v>1</v>
      </c>
      <c r="C203" s="17" t="str">
        <f t="shared" si="15"/>
        <v>P.US.</v>
      </c>
      <c r="D203" s="17" t="str">
        <f>C203&amp;Symbols2!$B$2&amp;Symbols2!$B$3&amp;Symbols2!$B$4&amp;A203</f>
        <v>P.US.CLEU1410400</v>
      </c>
      <c r="E203" s="18">
        <f>RANK(F203,$F$1:$F$400,0)+COUNTIF($F$1:F203,F203)-1</f>
        <v>203</v>
      </c>
      <c r="F203" s="19">
        <f>IF(SUM($B$1:B202)&gt;=2,0,IF(RTD("cqg.rtd",,"ContractData",D203,"DTLastTrade",,"T")="",0,RTD("cqg.rtd",,"ContractData",D203,"DTLastTrade",,"T")))</f>
        <v>0</v>
      </c>
      <c r="I203" s="20">
        <f t="shared" si="13"/>
        <v>203</v>
      </c>
      <c r="J203" s="17" t="str">
        <f t="shared" si="14"/>
        <v>P.US.CLEU1410400</v>
      </c>
    </row>
    <row r="204" spans="1:10" x14ac:dyDescent="0.3">
      <c r="A204" s="17">
        <f>IF(A203=Symbols2!$B$6,$A$1,Sheet4!A203+Symbols2!$B$7)</f>
        <v>9000</v>
      </c>
      <c r="B204" s="17">
        <f>IF(A204=Symbols2!$B$6,1,0)</f>
        <v>0</v>
      </c>
      <c r="C204" s="17" t="str">
        <f t="shared" si="15"/>
        <v>P.US.</v>
      </c>
      <c r="D204" s="17" t="str">
        <f>C204&amp;Symbols2!$B$2&amp;Symbols2!$B$3&amp;Symbols2!$B$4&amp;A204</f>
        <v>P.US.CLEU149000</v>
      </c>
      <c r="E204" s="18">
        <f>RANK(F204,$F$1:$F$400,0)+COUNTIF($F$1:F204,F204)-1</f>
        <v>204</v>
      </c>
      <c r="F204" s="19">
        <f>IF(SUM($B$1:B203)&gt;=2,0,IF(RTD("cqg.rtd",,"ContractData",D204,"DTLastTrade",,"T")="",0,RTD("cqg.rtd",,"ContractData",D204,"DTLastTrade",,"T")))</f>
        <v>0</v>
      </c>
      <c r="I204" s="20">
        <f t="shared" si="13"/>
        <v>204</v>
      </c>
      <c r="J204" s="17" t="str">
        <f t="shared" si="14"/>
        <v>P.US.CLEU149000</v>
      </c>
    </row>
    <row r="205" spans="1:10" x14ac:dyDescent="0.3">
      <c r="A205" s="17">
        <f>IF(A204=Symbols2!$B$6,$A$1,Sheet4!A204+Symbols2!$B$7)</f>
        <v>9050</v>
      </c>
      <c r="B205" s="17">
        <f>IF(A205=Symbols2!$B$6,1,0)</f>
        <v>0</v>
      </c>
      <c r="C205" s="17" t="str">
        <f t="shared" si="15"/>
        <v>P.US.</v>
      </c>
      <c r="D205" s="17" t="str">
        <f>C205&amp;Symbols2!$B$2&amp;Symbols2!$B$3&amp;Symbols2!$B$4&amp;A205</f>
        <v>P.US.CLEU149050</v>
      </c>
      <c r="E205" s="18">
        <f>RANK(F205,$F$1:$F$400,0)+COUNTIF($F$1:F205,F205)-1</f>
        <v>205</v>
      </c>
      <c r="F205" s="19">
        <f>IF(SUM($B$1:B204)&gt;=2,0,IF(RTD("cqg.rtd",,"ContractData",D205,"DTLastTrade",,"T")="",0,RTD("cqg.rtd",,"ContractData",D205,"DTLastTrade",,"T")))</f>
        <v>0</v>
      </c>
      <c r="I205" s="20">
        <f t="shared" si="13"/>
        <v>205</v>
      </c>
      <c r="J205" s="17" t="str">
        <f t="shared" si="14"/>
        <v>P.US.CLEU149050</v>
      </c>
    </row>
    <row r="206" spans="1:10" x14ac:dyDescent="0.3">
      <c r="A206" s="17">
        <f>IF(A205=Symbols2!$B$6,$A$1,Sheet4!A205+Symbols2!$B$7)</f>
        <v>9100</v>
      </c>
      <c r="B206" s="17">
        <f>IF(A206=Symbols2!$B$6,1,0)</f>
        <v>0</v>
      </c>
      <c r="C206" s="17" t="str">
        <f t="shared" si="15"/>
        <v>P.US.</v>
      </c>
      <c r="D206" s="17" t="str">
        <f>C206&amp;Symbols2!$B$2&amp;Symbols2!$B$3&amp;Symbols2!$B$4&amp;A206</f>
        <v>P.US.CLEU149100</v>
      </c>
      <c r="E206" s="18">
        <f>RANK(F206,$F$1:$F$400,0)+COUNTIF($F$1:F206,F206)-1</f>
        <v>206</v>
      </c>
      <c r="F206" s="19">
        <f>IF(SUM($B$1:B205)&gt;=2,0,IF(RTD("cqg.rtd",,"ContractData",D206,"DTLastTrade",,"T")="",0,RTD("cqg.rtd",,"ContractData",D206,"DTLastTrade",,"T")))</f>
        <v>0</v>
      </c>
      <c r="I206" s="20">
        <f t="shared" si="13"/>
        <v>206</v>
      </c>
      <c r="J206" s="17" t="str">
        <f t="shared" si="14"/>
        <v>P.US.CLEU149100</v>
      </c>
    </row>
    <row r="207" spans="1:10" x14ac:dyDescent="0.3">
      <c r="A207" s="17">
        <f>IF(A206=Symbols2!$B$6,$A$1,Sheet4!A206+Symbols2!$B$7)</f>
        <v>9150</v>
      </c>
      <c r="B207" s="17">
        <f>IF(A207=Symbols2!$B$6,1,0)</f>
        <v>0</v>
      </c>
      <c r="C207" s="17" t="str">
        <f t="shared" si="15"/>
        <v>P.US.</v>
      </c>
      <c r="D207" s="17" t="str">
        <f>C207&amp;Symbols2!$B$2&amp;Symbols2!$B$3&amp;Symbols2!$B$4&amp;A207</f>
        <v>P.US.CLEU149150</v>
      </c>
      <c r="E207" s="18">
        <f>RANK(F207,$F$1:$F$400,0)+COUNTIF($F$1:F207,F207)-1</f>
        <v>207</v>
      </c>
      <c r="F207" s="19">
        <f>IF(SUM($B$1:B206)&gt;=2,0,IF(RTD("cqg.rtd",,"ContractData",D207,"DTLastTrade",,"T")="",0,RTD("cqg.rtd",,"ContractData",D207,"DTLastTrade",,"T")))</f>
        <v>0</v>
      </c>
      <c r="I207" s="20">
        <f t="shared" si="13"/>
        <v>207</v>
      </c>
      <c r="J207" s="17" t="str">
        <f t="shared" si="14"/>
        <v>P.US.CLEU149150</v>
      </c>
    </row>
    <row r="208" spans="1:10" x14ac:dyDescent="0.3">
      <c r="A208" s="17">
        <f>IF(A207=Symbols2!$B$6,$A$1,Sheet4!A207+Symbols2!$B$7)</f>
        <v>9200</v>
      </c>
      <c r="B208" s="17">
        <f>IF(A208=Symbols2!$B$6,1,0)</f>
        <v>0</v>
      </c>
      <c r="C208" s="17" t="str">
        <f t="shared" si="15"/>
        <v>P.US.</v>
      </c>
      <c r="D208" s="17" t="str">
        <f>C208&amp;Symbols2!$B$2&amp;Symbols2!$B$3&amp;Symbols2!$B$4&amp;A208</f>
        <v>P.US.CLEU149200</v>
      </c>
      <c r="E208" s="18">
        <f>RANK(F208,$F$1:$F$400,0)+COUNTIF($F$1:F208,F208)-1</f>
        <v>208</v>
      </c>
      <c r="F208" s="19">
        <f>IF(SUM($B$1:B207)&gt;=2,0,IF(RTD("cqg.rtd",,"ContractData",D208,"DTLastTrade",,"T")="",0,RTD("cqg.rtd",,"ContractData",D208,"DTLastTrade",,"T")))</f>
        <v>0</v>
      </c>
      <c r="I208" s="20">
        <f t="shared" si="13"/>
        <v>208</v>
      </c>
      <c r="J208" s="17" t="str">
        <f t="shared" si="14"/>
        <v>P.US.CLEU149200</v>
      </c>
    </row>
    <row r="209" spans="1:10" x14ac:dyDescent="0.3">
      <c r="A209" s="17">
        <f>IF(A208=Symbols2!$B$6,$A$1,Sheet4!A208+Symbols2!$B$7)</f>
        <v>9250</v>
      </c>
      <c r="B209" s="17">
        <f>IF(A209=Symbols2!$B$6,1,0)</f>
        <v>0</v>
      </c>
      <c r="C209" s="17" t="str">
        <f t="shared" si="15"/>
        <v>P.US.</v>
      </c>
      <c r="D209" s="17" t="str">
        <f>C209&amp;Symbols2!$B$2&amp;Symbols2!$B$3&amp;Symbols2!$B$4&amp;A209</f>
        <v>P.US.CLEU149250</v>
      </c>
      <c r="E209" s="18">
        <f>RANK(F209,$F$1:$F$400,0)+COUNTIF($F$1:F209,F209)-1</f>
        <v>209</v>
      </c>
      <c r="F209" s="19">
        <f>IF(SUM($B$1:B208)&gt;=2,0,IF(RTD("cqg.rtd",,"ContractData",D209,"DTLastTrade",,"T")="",0,RTD("cqg.rtd",,"ContractData",D209,"DTLastTrade",,"T")))</f>
        <v>0</v>
      </c>
      <c r="I209" s="20">
        <f t="shared" si="13"/>
        <v>209</v>
      </c>
      <c r="J209" s="17" t="str">
        <f t="shared" si="14"/>
        <v>P.US.CLEU149250</v>
      </c>
    </row>
    <row r="210" spans="1:10" x14ac:dyDescent="0.3">
      <c r="A210" s="17">
        <f>IF(A209=Symbols2!$B$6,$A$1,Sheet4!A209+Symbols2!$B$7)</f>
        <v>9300</v>
      </c>
      <c r="B210" s="17">
        <f>IF(A210=Symbols2!$B$6,1,0)</f>
        <v>0</v>
      </c>
      <c r="C210" s="17" t="str">
        <f t="shared" si="15"/>
        <v>P.US.</v>
      </c>
      <c r="D210" s="17" t="str">
        <f>C210&amp;Symbols2!$B$2&amp;Symbols2!$B$3&amp;Symbols2!$B$4&amp;A210</f>
        <v>P.US.CLEU149300</v>
      </c>
      <c r="E210" s="18">
        <f>RANK(F210,$F$1:$F$400,0)+COUNTIF($F$1:F210,F210)-1</f>
        <v>210</v>
      </c>
      <c r="F210" s="19">
        <f>IF(SUM($B$1:B209)&gt;=2,0,IF(RTD("cqg.rtd",,"ContractData",D210,"DTLastTrade",,"T")="",0,RTD("cqg.rtd",,"ContractData",D210,"DTLastTrade",,"T")))</f>
        <v>0</v>
      </c>
      <c r="I210" s="20">
        <f t="shared" si="13"/>
        <v>210</v>
      </c>
      <c r="J210" s="17" t="str">
        <f t="shared" si="14"/>
        <v>P.US.CLEU149300</v>
      </c>
    </row>
    <row r="211" spans="1:10" x14ac:dyDescent="0.3">
      <c r="A211" s="17">
        <f>IF(A210=Symbols2!$B$6,$A$1,Sheet4!A210+Symbols2!$B$7)</f>
        <v>9350</v>
      </c>
      <c r="B211" s="17">
        <f>IF(A211=Symbols2!$B$6,1,0)</f>
        <v>0</v>
      </c>
      <c r="C211" s="17" t="str">
        <f t="shared" si="15"/>
        <v>P.US.</v>
      </c>
      <c r="D211" s="17" t="str">
        <f>C211&amp;Symbols2!$B$2&amp;Symbols2!$B$3&amp;Symbols2!$B$4&amp;A211</f>
        <v>P.US.CLEU149350</v>
      </c>
      <c r="E211" s="18">
        <f>RANK(F211,$F$1:$F$400,0)+COUNTIF($F$1:F211,F211)-1</f>
        <v>211</v>
      </c>
      <c r="F211" s="19">
        <f>IF(SUM($B$1:B210)&gt;=2,0,IF(RTD("cqg.rtd",,"ContractData",D211,"DTLastTrade",,"T")="",0,RTD("cqg.rtd",,"ContractData",D211,"DTLastTrade",,"T")))</f>
        <v>0</v>
      </c>
      <c r="I211" s="20">
        <f t="shared" si="13"/>
        <v>211</v>
      </c>
      <c r="J211" s="17" t="str">
        <f t="shared" si="14"/>
        <v>P.US.CLEU149350</v>
      </c>
    </row>
    <row r="212" spans="1:10" x14ac:dyDescent="0.3">
      <c r="A212" s="17">
        <f>IF(A211=Symbols2!$B$6,$A$1,Sheet4!A211+Symbols2!$B$7)</f>
        <v>9400</v>
      </c>
      <c r="B212" s="17">
        <f>IF(A212=Symbols2!$B$6,1,0)</f>
        <v>0</v>
      </c>
      <c r="C212" s="17" t="str">
        <f t="shared" si="15"/>
        <v>P.US.</v>
      </c>
      <c r="D212" s="17" t="str">
        <f>C212&amp;Symbols2!$B$2&amp;Symbols2!$B$3&amp;Symbols2!$B$4&amp;A212</f>
        <v>P.US.CLEU149400</v>
      </c>
      <c r="E212" s="18">
        <f>RANK(F212,$F$1:$F$400,0)+COUNTIF($F$1:F212,F212)-1</f>
        <v>212</v>
      </c>
      <c r="F212" s="19">
        <f>IF(SUM($B$1:B211)&gt;=2,0,IF(RTD("cqg.rtd",,"ContractData",D212,"DTLastTrade",,"T")="",0,RTD("cqg.rtd",,"ContractData",D212,"DTLastTrade",,"T")))</f>
        <v>0</v>
      </c>
      <c r="I212" s="20">
        <f t="shared" si="13"/>
        <v>212</v>
      </c>
      <c r="J212" s="17" t="str">
        <f t="shared" si="14"/>
        <v>P.US.CLEU149400</v>
      </c>
    </row>
    <row r="213" spans="1:10" x14ac:dyDescent="0.3">
      <c r="A213" s="17">
        <f>IF(A212=Symbols2!$B$6,$A$1,Sheet4!A212+Symbols2!$B$7)</f>
        <v>9450</v>
      </c>
      <c r="B213" s="17">
        <f>IF(A213=Symbols2!$B$6,1,0)</f>
        <v>0</v>
      </c>
      <c r="C213" s="17" t="str">
        <f t="shared" si="15"/>
        <v>P.US.</v>
      </c>
      <c r="D213" s="17" t="str">
        <f>C213&amp;Symbols2!$B$2&amp;Symbols2!$B$3&amp;Symbols2!$B$4&amp;A213</f>
        <v>P.US.CLEU149450</v>
      </c>
      <c r="E213" s="18">
        <f>RANK(F213,$F$1:$F$400,0)+COUNTIF($F$1:F213,F213)-1</f>
        <v>213</v>
      </c>
      <c r="F213" s="19">
        <f>IF(SUM($B$1:B212)&gt;=2,0,IF(RTD("cqg.rtd",,"ContractData",D213,"DTLastTrade",,"T")="",0,RTD("cqg.rtd",,"ContractData",D213,"DTLastTrade",,"T")))</f>
        <v>0</v>
      </c>
      <c r="I213" s="20">
        <f t="shared" si="13"/>
        <v>213</v>
      </c>
      <c r="J213" s="17" t="str">
        <f t="shared" si="14"/>
        <v>P.US.CLEU149450</v>
      </c>
    </row>
    <row r="214" spans="1:10" x14ac:dyDescent="0.3">
      <c r="A214" s="17">
        <f>IF(A213=Symbols2!$B$6,$A$1,Sheet4!A213+Symbols2!$B$7)</f>
        <v>9500</v>
      </c>
      <c r="B214" s="17">
        <f>IF(A214=Symbols2!$B$6,1,0)</f>
        <v>0</v>
      </c>
      <c r="C214" s="17" t="str">
        <f t="shared" si="15"/>
        <v>P.US.</v>
      </c>
      <c r="D214" s="17" t="str">
        <f>C214&amp;Symbols2!$B$2&amp;Symbols2!$B$3&amp;Symbols2!$B$4&amp;A214</f>
        <v>P.US.CLEU149500</v>
      </c>
      <c r="E214" s="18">
        <f>RANK(F214,$F$1:$F$400,0)+COUNTIF($F$1:F214,F214)-1</f>
        <v>214</v>
      </c>
      <c r="F214" s="19">
        <f>IF(SUM($B$1:B213)&gt;=2,0,IF(RTD("cqg.rtd",,"ContractData",D214,"DTLastTrade",,"T")="",0,RTD("cqg.rtd",,"ContractData",D214,"DTLastTrade",,"T")))</f>
        <v>0</v>
      </c>
      <c r="I214" s="20">
        <f t="shared" si="13"/>
        <v>214</v>
      </c>
      <c r="J214" s="17" t="str">
        <f t="shared" si="14"/>
        <v>P.US.CLEU149500</v>
      </c>
    </row>
    <row r="215" spans="1:10" x14ac:dyDescent="0.3">
      <c r="A215" s="17">
        <f>IF(A214=Symbols2!$B$6,$A$1,Sheet4!A214+Symbols2!$B$7)</f>
        <v>9550</v>
      </c>
      <c r="B215" s="17">
        <f>IF(A215=Symbols2!$B$6,1,0)</f>
        <v>0</v>
      </c>
      <c r="C215" s="17" t="str">
        <f t="shared" si="15"/>
        <v>P.US.</v>
      </c>
      <c r="D215" s="17" t="str">
        <f>C215&amp;Symbols2!$B$2&amp;Symbols2!$B$3&amp;Symbols2!$B$4&amp;A215</f>
        <v>P.US.CLEU149550</v>
      </c>
      <c r="E215" s="18">
        <f>RANK(F215,$F$1:$F$400,0)+COUNTIF($F$1:F215,F215)-1</f>
        <v>215</v>
      </c>
      <c r="F215" s="19">
        <f>IF(SUM($B$1:B214)&gt;=2,0,IF(RTD("cqg.rtd",,"ContractData",D215,"DTLastTrade",,"T")="",0,RTD("cqg.rtd",,"ContractData",D215,"DTLastTrade",,"T")))</f>
        <v>0</v>
      </c>
      <c r="I215" s="20">
        <f t="shared" si="13"/>
        <v>215</v>
      </c>
      <c r="J215" s="17" t="str">
        <f t="shared" si="14"/>
        <v>P.US.CLEU149550</v>
      </c>
    </row>
    <row r="216" spans="1:10" x14ac:dyDescent="0.3">
      <c r="A216" s="17">
        <f>IF(A215=Symbols2!$B$6,$A$1,Sheet4!A215+Symbols2!$B$7)</f>
        <v>9600</v>
      </c>
      <c r="B216" s="17">
        <f>IF(A216=Symbols2!$B$6,1,0)</f>
        <v>0</v>
      </c>
      <c r="C216" s="17" t="str">
        <f t="shared" si="15"/>
        <v>P.US.</v>
      </c>
      <c r="D216" s="17" t="str">
        <f>C216&amp;Symbols2!$B$2&amp;Symbols2!$B$3&amp;Symbols2!$B$4&amp;A216</f>
        <v>P.US.CLEU149600</v>
      </c>
      <c r="E216" s="18">
        <f>RANK(F216,$F$1:$F$400,0)+COUNTIF($F$1:F216,F216)-1</f>
        <v>216</v>
      </c>
      <c r="F216" s="19">
        <f>IF(SUM($B$1:B215)&gt;=2,0,IF(RTD("cqg.rtd",,"ContractData",D216,"DTLastTrade",,"T")="",0,RTD("cqg.rtd",,"ContractData",D216,"DTLastTrade",,"T")))</f>
        <v>0</v>
      </c>
      <c r="I216" s="20">
        <f t="shared" si="13"/>
        <v>216</v>
      </c>
      <c r="J216" s="17" t="str">
        <f t="shared" si="14"/>
        <v>P.US.CLEU149600</v>
      </c>
    </row>
    <row r="217" spans="1:10" x14ac:dyDescent="0.3">
      <c r="A217" s="17">
        <f>IF(A216=Symbols2!$B$6,$A$1,Sheet4!A216+Symbols2!$B$7)</f>
        <v>9650</v>
      </c>
      <c r="B217" s="17">
        <f>IF(A217=Symbols2!$B$6,1,0)</f>
        <v>0</v>
      </c>
      <c r="C217" s="17" t="str">
        <f t="shared" si="15"/>
        <v>P.US.</v>
      </c>
      <c r="D217" s="17" t="str">
        <f>C217&amp;Symbols2!$B$2&amp;Symbols2!$B$3&amp;Symbols2!$B$4&amp;A217</f>
        <v>P.US.CLEU149650</v>
      </c>
      <c r="E217" s="18">
        <f>RANK(F217,$F$1:$F$400,0)+COUNTIF($F$1:F217,F217)-1</f>
        <v>217</v>
      </c>
      <c r="F217" s="19">
        <f>IF(SUM($B$1:B216)&gt;=2,0,IF(RTD("cqg.rtd",,"ContractData",D217,"DTLastTrade",,"T")="",0,RTD("cqg.rtd",,"ContractData",D217,"DTLastTrade",,"T")))</f>
        <v>0</v>
      </c>
      <c r="I217" s="20">
        <f t="shared" si="13"/>
        <v>217</v>
      </c>
      <c r="J217" s="17" t="str">
        <f t="shared" si="14"/>
        <v>P.US.CLEU149650</v>
      </c>
    </row>
    <row r="218" spans="1:10" x14ac:dyDescent="0.3">
      <c r="A218" s="17">
        <f>IF(A217=Symbols2!$B$6,$A$1,Sheet4!A217+Symbols2!$B$7)</f>
        <v>9700</v>
      </c>
      <c r="B218" s="17">
        <f>IF(A218=Symbols2!$B$6,1,0)</f>
        <v>0</v>
      </c>
      <c r="C218" s="17" t="str">
        <f t="shared" si="15"/>
        <v>P.US.</v>
      </c>
      <c r="D218" s="17" t="str">
        <f>C218&amp;Symbols2!$B$2&amp;Symbols2!$B$3&amp;Symbols2!$B$4&amp;A218</f>
        <v>P.US.CLEU149700</v>
      </c>
      <c r="E218" s="18">
        <f>RANK(F218,$F$1:$F$400,0)+COUNTIF($F$1:F218,F218)-1</f>
        <v>218</v>
      </c>
      <c r="F218" s="19">
        <f>IF(SUM($B$1:B217)&gt;=2,0,IF(RTD("cqg.rtd",,"ContractData",D218,"DTLastTrade",,"T")="",0,RTD("cqg.rtd",,"ContractData",D218,"DTLastTrade",,"T")))</f>
        <v>0</v>
      </c>
      <c r="I218" s="20">
        <f t="shared" si="13"/>
        <v>218</v>
      </c>
      <c r="J218" s="17" t="str">
        <f t="shared" si="14"/>
        <v>P.US.CLEU149700</v>
      </c>
    </row>
    <row r="219" spans="1:10" x14ac:dyDescent="0.3">
      <c r="A219" s="17">
        <f>IF(A218=Symbols2!$B$6,$A$1,Sheet4!A218+Symbols2!$B$7)</f>
        <v>9750</v>
      </c>
      <c r="B219" s="17">
        <f>IF(A219=Symbols2!$B$6,1,0)</f>
        <v>0</v>
      </c>
      <c r="C219" s="17" t="str">
        <f t="shared" si="15"/>
        <v>P.US.</v>
      </c>
      <c r="D219" s="17" t="str">
        <f>C219&amp;Symbols2!$B$2&amp;Symbols2!$B$3&amp;Symbols2!$B$4&amp;A219</f>
        <v>P.US.CLEU149750</v>
      </c>
      <c r="E219" s="18">
        <f>RANK(F219,$F$1:$F$400,0)+COUNTIF($F$1:F219,F219)-1</f>
        <v>219</v>
      </c>
      <c r="F219" s="19">
        <f>IF(SUM($B$1:B218)&gt;=2,0,IF(RTD("cqg.rtd",,"ContractData",D219,"DTLastTrade",,"T")="",0,RTD("cqg.rtd",,"ContractData",D219,"DTLastTrade",,"T")))</f>
        <v>0</v>
      </c>
      <c r="I219" s="20">
        <f t="shared" si="13"/>
        <v>219</v>
      </c>
      <c r="J219" s="17" t="str">
        <f t="shared" si="14"/>
        <v>P.US.CLEU149750</v>
      </c>
    </row>
    <row r="220" spans="1:10" x14ac:dyDescent="0.3">
      <c r="A220" s="17">
        <f>IF(A219=Symbols2!$B$6,$A$1,Sheet4!A219+Symbols2!$B$7)</f>
        <v>9800</v>
      </c>
      <c r="B220" s="17">
        <f>IF(A220=Symbols2!$B$6,1,0)</f>
        <v>0</v>
      </c>
      <c r="C220" s="17" t="str">
        <f t="shared" si="15"/>
        <v>P.US.</v>
      </c>
      <c r="D220" s="17" t="str">
        <f>C220&amp;Symbols2!$B$2&amp;Symbols2!$B$3&amp;Symbols2!$B$4&amp;A220</f>
        <v>P.US.CLEU149800</v>
      </c>
      <c r="E220" s="18">
        <f>RANK(F220,$F$1:$F$400,0)+COUNTIF($F$1:F220,F220)-1</f>
        <v>220</v>
      </c>
      <c r="F220" s="19">
        <f>IF(SUM($B$1:B219)&gt;=2,0,IF(RTD("cqg.rtd",,"ContractData",D220,"DTLastTrade",,"T")="",0,RTD("cqg.rtd",,"ContractData",D220,"DTLastTrade",,"T")))</f>
        <v>0</v>
      </c>
      <c r="I220" s="20">
        <f t="shared" si="13"/>
        <v>220</v>
      </c>
      <c r="J220" s="17" t="str">
        <f t="shared" si="14"/>
        <v>P.US.CLEU149800</v>
      </c>
    </row>
    <row r="221" spans="1:10" x14ac:dyDescent="0.3">
      <c r="A221" s="17">
        <f>IF(A220=Symbols2!$B$6,$A$1,Sheet4!A220+Symbols2!$B$7)</f>
        <v>9850</v>
      </c>
      <c r="B221" s="17">
        <f>IF(A221=Symbols2!$B$6,1,0)</f>
        <v>0</v>
      </c>
      <c r="C221" s="17" t="str">
        <f t="shared" si="15"/>
        <v>P.US.</v>
      </c>
      <c r="D221" s="17" t="str">
        <f>C221&amp;Symbols2!$B$2&amp;Symbols2!$B$3&amp;Symbols2!$B$4&amp;A221</f>
        <v>P.US.CLEU149850</v>
      </c>
      <c r="E221" s="18">
        <f>RANK(F221,$F$1:$F$400,0)+COUNTIF($F$1:F221,F221)-1</f>
        <v>221</v>
      </c>
      <c r="F221" s="19">
        <f>IF(SUM($B$1:B220)&gt;=2,0,IF(RTD("cqg.rtd",,"ContractData",D221,"DTLastTrade",,"T")="",0,RTD("cqg.rtd",,"ContractData",D221,"DTLastTrade",,"T")))</f>
        <v>0</v>
      </c>
      <c r="I221" s="20">
        <f t="shared" si="13"/>
        <v>221</v>
      </c>
      <c r="J221" s="17" t="str">
        <f t="shared" si="14"/>
        <v>P.US.CLEU149850</v>
      </c>
    </row>
    <row r="222" spans="1:10" x14ac:dyDescent="0.3">
      <c r="A222" s="17">
        <f>IF(A221=Symbols2!$B$6,$A$1,Sheet4!A221+Symbols2!$B$7)</f>
        <v>9900</v>
      </c>
      <c r="B222" s="17">
        <f>IF(A222=Symbols2!$B$6,1,0)</f>
        <v>0</v>
      </c>
      <c r="C222" s="17" t="str">
        <f t="shared" si="15"/>
        <v>P.US.</v>
      </c>
      <c r="D222" s="17" t="str">
        <f>C222&amp;Symbols2!$B$2&amp;Symbols2!$B$3&amp;Symbols2!$B$4&amp;A222</f>
        <v>P.US.CLEU149900</v>
      </c>
      <c r="E222" s="18">
        <f>RANK(F222,$F$1:$F$400,0)+COUNTIF($F$1:F222,F222)-1</f>
        <v>222</v>
      </c>
      <c r="F222" s="19">
        <f>IF(SUM($B$1:B221)&gt;=2,0,IF(RTD("cqg.rtd",,"ContractData",D222,"DTLastTrade",,"T")="",0,RTD("cqg.rtd",,"ContractData",D222,"DTLastTrade",,"T")))</f>
        <v>0</v>
      </c>
      <c r="I222" s="20">
        <f t="shared" si="13"/>
        <v>222</v>
      </c>
      <c r="J222" s="17" t="str">
        <f t="shared" si="14"/>
        <v>P.US.CLEU149900</v>
      </c>
    </row>
    <row r="223" spans="1:10" x14ac:dyDescent="0.3">
      <c r="A223" s="17">
        <f>IF(A222=Symbols2!$B$6,$A$1,Sheet4!A222+Symbols2!$B$7)</f>
        <v>9950</v>
      </c>
      <c r="B223" s="17">
        <f>IF(A223=Symbols2!$B$6,1,0)</f>
        <v>0</v>
      </c>
      <c r="C223" s="17" t="str">
        <f t="shared" si="15"/>
        <v>P.US.</v>
      </c>
      <c r="D223" s="17" t="str">
        <f>C223&amp;Symbols2!$B$2&amp;Symbols2!$B$3&amp;Symbols2!$B$4&amp;A223</f>
        <v>P.US.CLEU149950</v>
      </c>
      <c r="E223" s="18">
        <f>RANK(F223,$F$1:$F$400,0)+COUNTIF($F$1:F223,F223)-1</f>
        <v>223</v>
      </c>
      <c r="F223" s="19">
        <f>IF(SUM($B$1:B222)&gt;=2,0,IF(RTD("cqg.rtd",,"ContractData",D223,"DTLastTrade",,"T")="",0,RTD("cqg.rtd",,"ContractData",D223,"DTLastTrade",,"T")))</f>
        <v>0</v>
      </c>
      <c r="I223" s="20">
        <f t="shared" si="13"/>
        <v>223</v>
      </c>
      <c r="J223" s="17" t="str">
        <f t="shared" si="14"/>
        <v>P.US.CLEU149950</v>
      </c>
    </row>
    <row r="224" spans="1:10" x14ac:dyDescent="0.3">
      <c r="A224" s="17">
        <f>IF(A223=Symbols2!$B$6,$A$1,Sheet4!A223+Symbols2!$B$7)</f>
        <v>10000</v>
      </c>
      <c r="B224" s="17">
        <f>IF(A224=Symbols2!$B$6,1,0)</f>
        <v>0</v>
      </c>
      <c r="C224" s="17" t="str">
        <f t="shared" si="15"/>
        <v>P.US.</v>
      </c>
      <c r="D224" s="17" t="str">
        <f>C224&amp;Symbols2!$B$2&amp;Symbols2!$B$3&amp;Symbols2!$B$4&amp;A224</f>
        <v>P.US.CLEU1410000</v>
      </c>
      <c r="E224" s="18">
        <f>RANK(F224,$F$1:$F$400,0)+COUNTIF($F$1:F224,F224)-1</f>
        <v>224</v>
      </c>
      <c r="F224" s="19">
        <f>IF(SUM($B$1:B223)&gt;=2,0,IF(RTD("cqg.rtd",,"ContractData",D224,"DTLastTrade",,"T")="",0,RTD("cqg.rtd",,"ContractData",D224,"DTLastTrade",,"T")))</f>
        <v>0</v>
      </c>
      <c r="I224" s="20">
        <f t="shared" si="13"/>
        <v>224</v>
      </c>
      <c r="J224" s="17" t="str">
        <f t="shared" si="14"/>
        <v>P.US.CLEU1410000</v>
      </c>
    </row>
    <row r="225" spans="1:10" x14ac:dyDescent="0.3">
      <c r="A225" s="17">
        <f>IF(A224=Symbols2!$B$6,$A$1,Sheet4!A224+Symbols2!$B$7)</f>
        <v>10050</v>
      </c>
      <c r="B225" s="17">
        <f>IF(A225=Symbols2!$B$6,1,0)</f>
        <v>0</v>
      </c>
      <c r="C225" s="17" t="str">
        <f t="shared" si="15"/>
        <v>P.US.</v>
      </c>
      <c r="D225" s="17" t="str">
        <f>C225&amp;Symbols2!$B$2&amp;Symbols2!$B$3&amp;Symbols2!$B$4&amp;A225</f>
        <v>P.US.CLEU1410050</v>
      </c>
      <c r="E225" s="18">
        <f>RANK(F225,$F$1:$F$400,0)+COUNTIF($F$1:F225,F225)-1</f>
        <v>225</v>
      </c>
      <c r="F225" s="19">
        <f>IF(SUM($B$1:B224)&gt;=2,0,IF(RTD("cqg.rtd",,"ContractData",D225,"DTLastTrade",,"T")="",0,RTD("cqg.rtd",,"ContractData",D225,"DTLastTrade",,"T")))</f>
        <v>0</v>
      </c>
      <c r="I225" s="20">
        <f t="shared" si="13"/>
        <v>225</v>
      </c>
      <c r="J225" s="17" t="str">
        <f t="shared" si="14"/>
        <v>P.US.CLEU1410050</v>
      </c>
    </row>
    <row r="226" spans="1:10" x14ac:dyDescent="0.3">
      <c r="A226" s="17">
        <f>IF(A225=Symbols2!$B$6,$A$1,Sheet4!A225+Symbols2!$B$7)</f>
        <v>10100</v>
      </c>
      <c r="B226" s="17">
        <f>IF(A226=Symbols2!$B$6,1,0)</f>
        <v>0</v>
      </c>
      <c r="C226" s="17" t="str">
        <f t="shared" si="15"/>
        <v>P.US.</v>
      </c>
      <c r="D226" s="17" t="str">
        <f>C226&amp;Symbols2!$B$2&amp;Symbols2!$B$3&amp;Symbols2!$B$4&amp;A226</f>
        <v>P.US.CLEU1410100</v>
      </c>
      <c r="E226" s="18">
        <f>RANK(F226,$F$1:$F$400,0)+COUNTIF($F$1:F226,F226)-1</f>
        <v>226</v>
      </c>
      <c r="F226" s="19">
        <f>IF(SUM($B$1:B225)&gt;=2,0,IF(RTD("cqg.rtd",,"ContractData",D226,"DTLastTrade",,"T")="",0,RTD("cqg.rtd",,"ContractData",D226,"DTLastTrade",,"T")))</f>
        <v>0</v>
      </c>
      <c r="I226" s="20">
        <f t="shared" si="13"/>
        <v>226</v>
      </c>
      <c r="J226" s="17" t="str">
        <f t="shared" si="14"/>
        <v>P.US.CLEU1410100</v>
      </c>
    </row>
    <row r="227" spans="1:10" x14ac:dyDescent="0.3">
      <c r="A227" s="17">
        <f>IF(A226=Symbols2!$B$6,$A$1,Sheet4!A226+Symbols2!$B$7)</f>
        <v>10150</v>
      </c>
      <c r="B227" s="17">
        <f>IF(A227=Symbols2!$B$6,1,0)</f>
        <v>0</v>
      </c>
      <c r="C227" s="17" t="str">
        <f t="shared" si="15"/>
        <v>P.US.</v>
      </c>
      <c r="D227" s="17" t="str">
        <f>C227&amp;Symbols2!$B$2&amp;Symbols2!$B$3&amp;Symbols2!$B$4&amp;A227</f>
        <v>P.US.CLEU1410150</v>
      </c>
      <c r="E227" s="18">
        <f>RANK(F227,$F$1:$F$400,0)+COUNTIF($F$1:F227,F227)-1</f>
        <v>227</v>
      </c>
      <c r="F227" s="19">
        <f>IF(SUM($B$1:B226)&gt;=2,0,IF(RTD("cqg.rtd",,"ContractData",D227,"DTLastTrade",,"T")="",0,RTD("cqg.rtd",,"ContractData",D227,"DTLastTrade",,"T")))</f>
        <v>0</v>
      </c>
      <c r="I227" s="20">
        <f t="shared" si="13"/>
        <v>227</v>
      </c>
      <c r="J227" s="17" t="str">
        <f t="shared" si="14"/>
        <v>P.US.CLEU1410150</v>
      </c>
    </row>
    <row r="228" spans="1:10" x14ac:dyDescent="0.3">
      <c r="A228" s="17">
        <f>IF(A227=Symbols2!$B$6,$A$1,Sheet4!A227+Symbols2!$B$7)</f>
        <v>10200</v>
      </c>
      <c r="B228" s="17">
        <f>IF(A228=Symbols2!$B$6,1,0)</f>
        <v>0</v>
      </c>
      <c r="C228" s="17" t="str">
        <f t="shared" si="15"/>
        <v>P.US.</v>
      </c>
      <c r="D228" s="17" t="str">
        <f>C228&amp;Symbols2!$B$2&amp;Symbols2!$B$3&amp;Symbols2!$B$4&amp;A228</f>
        <v>P.US.CLEU1410200</v>
      </c>
      <c r="E228" s="18">
        <f>RANK(F228,$F$1:$F$400,0)+COUNTIF($F$1:F228,F228)-1</f>
        <v>228</v>
      </c>
      <c r="F228" s="19">
        <f>IF(SUM($B$1:B227)&gt;=2,0,IF(RTD("cqg.rtd",,"ContractData",D228,"DTLastTrade",,"T")="",0,RTD("cqg.rtd",,"ContractData",D228,"DTLastTrade",,"T")))</f>
        <v>0</v>
      </c>
      <c r="I228" s="20">
        <f t="shared" si="13"/>
        <v>228</v>
      </c>
      <c r="J228" s="17" t="str">
        <f t="shared" si="14"/>
        <v>P.US.CLEU1410200</v>
      </c>
    </row>
    <row r="229" spans="1:10" x14ac:dyDescent="0.3">
      <c r="A229" s="17">
        <f>IF(A228=Symbols2!$B$6,$A$1,Sheet4!A228+Symbols2!$B$7)</f>
        <v>10250</v>
      </c>
      <c r="B229" s="17">
        <f>IF(A229=Symbols2!$B$6,1,0)</f>
        <v>0</v>
      </c>
      <c r="C229" s="17" t="str">
        <f t="shared" si="15"/>
        <v>P.US.</v>
      </c>
      <c r="D229" s="17" t="str">
        <f>C229&amp;Symbols2!$B$2&amp;Symbols2!$B$3&amp;Symbols2!$B$4&amp;A229</f>
        <v>P.US.CLEU1410250</v>
      </c>
      <c r="E229" s="18">
        <f>RANK(F229,$F$1:$F$400,0)+COUNTIF($F$1:F229,F229)-1</f>
        <v>229</v>
      </c>
      <c r="F229" s="19">
        <f>IF(SUM($B$1:B228)&gt;=2,0,IF(RTD("cqg.rtd",,"ContractData",D229,"DTLastTrade",,"T")="",0,RTD("cqg.rtd",,"ContractData",D229,"DTLastTrade",,"T")))</f>
        <v>0</v>
      </c>
      <c r="I229" s="20">
        <f t="shared" si="13"/>
        <v>229</v>
      </c>
      <c r="J229" s="17" t="str">
        <f t="shared" si="14"/>
        <v>P.US.CLEU1410250</v>
      </c>
    </row>
    <row r="230" spans="1:10" x14ac:dyDescent="0.3">
      <c r="A230" s="17">
        <f>IF(A229=Symbols2!$B$6,$A$1,Sheet4!A229+Symbols2!$B$7)</f>
        <v>10300</v>
      </c>
      <c r="B230" s="17">
        <f>IF(A230=Symbols2!$B$6,1,0)</f>
        <v>0</v>
      </c>
      <c r="C230" s="17" t="str">
        <f t="shared" si="15"/>
        <v>P.US.</v>
      </c>
      <c r="D230" s="17" t="str">
        <f>C230&amp;Symbols2!$B$2&amp;Symbols2!$B$3&amp;Symbols2!$B$4&amp;A230</f>
        <v>P.US.CLEU1410300</v>
      </c>
      <c r="E230" s="18">
        <f>RANK(F230,$F$1:$F$400,0)+COUNTIF($F$1:F230,F230)-1</f>
        <v>230</v>
      </c>
      <c r="F230" s="19">
        <f>IF(SUM($B$1:B229)&gt;=2,0,IF(RTD("cqg.rtd",,"ContractData",D230,"DTLastTrade",,"T")="",0,RTD("cqg.rtd",,"ContractData",D230,"DTLastTrade",,"T")))</f>
        <v>0</v>
      </c>
      <c r="I230" s="20">
        <f t="shared" si="13"/>
        <v>230</v>
      </c>
      <c r="J230" s="17" t="str">
        <f t="shared" si="14"/>
        <v>P.US.CLEU1410300</v>
      </c>
    </row>
    <row r="231" spans="1:10" x14ac:dyDescent="0.3">
      <c r="A231" s="17">
        <f>IF(A230=Symbols2!$B$6,$A$1,Sheet4!A230+Symbols2!$B$7)</f>
        <v>10350</v>
      </c>
      <c r="B231" s="17">
        <f>IF(A231=Symbols2!$B$6,1,0)</f>
        <v>0</v>
      </c>
      <c r="C231" s="17" t="str">
        <f t="shared" si="15"/>
        <v>P.US.</v>
      </c>
      <c r="D231" s="17" t="str">
        <f>C231&amp;Symbols2!$B$2&amp;Symbols2!$B$3&amp;Symbols2!$B$4&amp;A231</f>
        <v>P.US.CLEU1410350</v>
      </c>
      <c r="E231" s="18">
        <f>RANK(F231,$F$1:$F$400,0)+COUNTIF($F$1:F231,F231)-1</f>
        <v>231</v>
      </c>
      <c r="F231" s="19">
        <f>IF(SUM($B$1:B230)&gt;=2,0,IF(RTD("cqg.rtd",,"ContractData",D231,"DTLastTrade",,"T")="",0,RTD("cqg.rtd",,"ContractData",D231,"DTLastTrade",,"T")))</f>
        <v>0</v>
      </c>
      <c r="I231" s="20">
        <f t="shared" si="13"/>
        <v>231</v>
      </c>
      <c r="J231" s="17" t="str">
        <f t="shared" si="14"/>
        <v>P.US.CLEU1410350</v>
      </c>
    </row>
    <row r="232" spans="1:10" x14ac:dyDescent="0.3">
      <c r="A232" s="17">
        <f>IF(A231=Symbols2!$B$6,$A$1,Sheet4!A231+Symbols2!$B$7)</f>
        <v>10400</v>
      </c>
      <c r="B232" s="17">
        <f>IF(A232=Symbols2!$B$6,1,0)</f>
        <v>1</v>
      </c>
      <c r="C232" s="17" t="str">
        <f t="shared" si="15"/>
        <v>P.US.</v>
      </c>
      <c r="D232" s="17" t="str">
        <f>C232&amp;Symbols2!$B$2&amp;Symbols2!$B$3&amp;Symbols2!$B$4&amp;A232</f>
        <v>P.US.CLEU1410400</v>
      </c>
      <c r="E232" s="18">
        <f>RANK(F232,$F$1:$F$400,0)+COUNTIF($F$1:F232,F232)-1</f>
        <v>232</v>
      </c>
      <c r="F232" s="19">
        <f>IF(SUM($B$1:B231)&gt;=2,0,IF(RTD("cqg.rtd",,"ContractData",D232,"DTLastTrade",,"T")="",0,RTD("cqg.rtd",,"ContractData",D232,"DTLastTrade",,"T")))</f>
        <v>0</v>
      </c>
      <c r="I232" s="20">
        <f t="shared" si="13"/>
        <v>232</v>
      </c>
      <c r="J232" s="17" t="str">
        <f t="shared" si="14"/>
        <v>P.US.CLEU1410400</v>
      </c>
    </row>
    <row r="233" spans="1:10" x14ac:dyDescent="0.3">
      <c r="A233" s="17">
        <f>IF(A232=Symbols2!$B$6,$A$1,Sheet4!A232+Symbols2!$B$7)</f>
        <v>9000</v>
      </c>
      <c r="B233" s="17">
        <f>IF(A233=Symbols2!$B$6,1,0)</f>
        <v>0</v>
      </c>
      <c r="C233" s="17" t="str">
        <f t="shared" si="15"/>
        <v>P.US.</v>
      </c>
      <c r="D233" s="17" t="str">
        <f>C233&amp;Symbols2!$B$2&amp;Symbols2!$B$3&amp;Symbols2!$B$4&amp;A233</f>
        <v>P.US.CLEU149000</v>
      </c>
      <c r="E233" s="18">
        <f>RANK(F233,$F$1:$F$400,0)+COUNTIF($F$1:F233,F233)-1</f>
        <v>233</v>
      </c>
      <c r="F233" s="19">
        <f>IF(SUM($B$1:B232)&gt;=2,0,IF(RTD("cqg.rtd",,"ContractData",D233,"DTLastTrade",,"T")="",0,RTD("cqg.rtd",,"ContractData",D233,"DTLastTrade",,"T")))</f>
        <v>0</v>
      </c>
      <c r="I233" s="20">
        <f t="shared" si="13"/>
        <v>233</v>
      </c>
      <c r="J233" s="17" t="str">
        <f t="shared" si="14"/>
        <v>P.US.CLEU149000</v>
      </c>
    </row>
    <row r="234" spans="1:10" x14ac:dyDescent="0.3">
      <c r="A234" s="17">
        <f>IF(A233=Symbols2!$B$6,$A$1,Sheet4!A233+Symbols2!$B$7)</f>
        <v>9050</v>
      </c>
      <c r="B234" s="17">
        <f>IF(A234=Symbols2!$B$6,1,0)</f>
        <v>0</v>
      </c>
      <c r="C234" s="17" t="str">
        <f t="shared" si="15"/>
        <v>P.US.</v>
      </c>
      <c r="D234" s="17" t="str">
        <f>C234&amp;Symbols2!$B$2&amp;Symbols2!$B$3&amp;Symbols2!$B$4&amp;A234</f>
        <v>P.US.CLEU149050</v>
      </c>
      <c r="E234" s="18">
        <f>RANK(F234,$F$1:$F$400,0)+COUNTIF($F$1:F234,F234)-1</f>
        <v>234</v>
      </c>
      <c r="F234" s="19">
        <f>IF(SUM($B$1:B233)&gt;=2,0,IF(RTD("cqg.rtd",,"ContractData",D234,"DTLastTrade",,"T")="",0,RTD("cqg.rtd",,"ContractData",D234,"DTLastTrade",,"T")))</f>
        <v>0</v>
      </c>
      <c r="I234" s="20">
        <f t="shared" si="13"/>
        <v>234</v>
      </c>
      <c r="J234" s="17" t="str">
        <f t="shared" si="14"/>
        <v>P.US.CLEU149050</v>
      </c>
    </row>
    <row r="235" spans="1:10" x14ac:dyDescent="0.3">
      <c r="A235" s="17">
        <f>IF(A234=Symbols2!$B$6,$A$1,Sheet4!A234+Symbols2!$B$7)</f>
        <v>9100</v>
      </c>
      <c r="B235" s="17">
        <f>IF(A235=Symbols2!$B$6,1,0)</f>
        <v>0</v>
      </c>
      <c r="C235" s="17" t="str">
        <f t="shared" si="15"/>
        <v>P.US.</v>
      </c>
      <c r="D235" s="17" t="str">
        <f>C235&amp;Symbols2!$B$2&amp;Symbols2!$B$3&amp;Symbols2!$B$4&amp;A235</f>
        <v>P.US.CLEU149100</v>
      </c>
      <c r="E235" s="18">
        <f>RANK(F235,$F$1:$F$400,0)+COUNTIF($F$1:F235,F235)-1</f>
        <v>235</v>
      </c>
      <c r="F235" s="19">
        <f>IF(SUM($B$1:B234)&gt;=2,0,IF(RTD("cqg.rtd",,"ContractData",D235,"DTLastTrade",,"T")="",0,RTD("cqg.rtd",,"ContractData",D235,"DTLastTrade",,"T")))</f>
        <v>0</v>
      </c>
      <c r="I235" s="20">
        <f t="shared" si="13"/>
        <v>235</v>
      </c>
      <c r="J235" s="17" t="str">
        <f t="shared" si="14"/>
        <v>P.US.CLEU149100</v>
      </c>
    </row>
    <row r="236" spans="1:10" x14ac:dyDescent="0.3">
      <c r="A236" s="17">
        <f>IF(A235=Symbols2!$B$6,$A$1,Sheet4!A235+Symbols2!$B$7)</f>
        <v>9150</v>
      </c>
      <c r="B236" s="17">
        <f>IF(A236=Symbols2!$B$6,1,0)</f>
        <v>0</v>
      </c>
      <c r="C236" s="17" t="str">
        <f t="shared" si="15"/>
        <v>P.US.</v>
      </c>
      <c r="D236" s="17" t="str">
        <f>C236&amp;Symbols2!$B$2&amp;Symbols2!$B$3&amp;Symbols2!$B$4&amp;A236</f>
        <v>P.US.CLEU149150</v>
      </c>
      <c r="E236" s="18">
        <f>RANK(F236,$F$1:$F$400,0)+COUNTIF($F$1:F236,F236)-1</f>
        <v>236</v>
      </c>
      <c r="F236" s="19">
        <f>IF(SUM($B$1:B235)&gt;=2,0,IF(RTD("cqg.rtd",,"ContractData",D236,"DTLastTrade",,"T")="",0,RTD("cqg.rtd",,"ContractData",D236,"DTLastTrade",,"T")))</f>
        <v>0</v>
      </c>
      <c r="I236" s="20">
        <f t="shared" si="13"/>
        <v>236</v>
      </c>
      <c r="J236" s="17" t="str">
        <f t="shared" si="14"/>
        <v>P.US.CLEU149150</v>
      </c>
    </row>
    <row r="237" spans="1:10" x14ac:dyDescent="0.3">
      <c r="A237" s="17">
        <f>IF(A236=Symbols2!$B$6,$A$1,Sheet4!A236+Symbols2!$B$7)</f>
        <v>9200</v>
      </c>
      <c r="B237" s="17">
        <f>IF(A237=Symbols2!$B$6,1,0)</f>
        <v>0</v>
      </c>
      <c r="C237" s="17" t="str">
        <f t="shared" si="15"/>
        <v>P.US.</v>
      </c>
      <c r="D237" s="17" t="str">
        <f>C237&amp;Symbols2!$B$2&amp;Symbols2!$B$3&amp;Symbols2!$B$4&amp;A237</f>
        <v>P.US.CLEU149200</v>
      </c>
      <c r="E237" s="18">
        <f>RANK(F237,$F$1:$F$400,0)+COUNTIF($F$1:F237,F237)-1</f>
        <v>237</v>
      </c>
      <c r="F237" s="19">
        <f>IF(SUM($B$1:B236)&gt;=2,0,IF(RTD("cqg.rtd",,"ContractData",D237,"DTLastTrade",,"T")="",0,RTD("cqg.rtd",,"ContractData",D237,"DTLastTrade",,"T")))</f>
        <v>0</v>
      </c>
      <c r="I237" s="20">
        <f t="shared" si="13"/>
        <v>237</v>
      </c>
      <c r="J237" s="17" t="str">
        <f t="shared" si="14"/>
        <v>P.US.CLEU149200</v>
      </c>
    </row>
    <row r="238" spans="1:10" x14ac:dyDescent="0.3">
      <c r="A238" s="17">
        <f>IF(A237=Symbols2!$B$6,$A$1,Sheet4!A237+Symbols2!$B$7)</f>
        <v>9250</v>
      </c>
      <c r="B238" s="17">
        <f>IF(A238=Symbols2!$B$6,1,0)</f>
        <v>0</v>
      </c>
      <c r="C238" s="17" t="str">
        <f t="shared" si="15"/>
        <v>P.US.</v>
      </c>
      <c r="D238" s="17" t="str">
        <f>C238&amp;Symbols2!$B$2&amp;Symbols2!$B$3&amp;Symbols2!$B$4&amp;A238</f>
        <v>P.US.CLEU149250</v>
      </c>
      <c r="E238" s="18">
        <f>RANK(F238,$F$1:$F$400,0)+COUNTIF($F$1:F238,F238)-1</f>
        <v>238</v>
      </c>
      <c r="F238" s="19">
        <f>IF(SUM($B$1:B237)&gt;=2,0,IF(RTD("cqg.rtd",,"ContractData",D238,"DTLastTrade",,"T")="",0,RTD("cqg.rtd",,"ContractData",D238,"DTLastTrade",,"T")))</f>
        <v>0</v>
      </c>
      <c r="I238" s="20">
        <f t="shared" si="13"/>
        <v>238</v>
      </c>
      <c r="J238" s="17" t="str">
        <f t="shared" si="14"/>
        <v>P.US.CLEU149250</v>
      </c>
    </row>
    <row r="239" spans="1:10" x14ac:dyDescent="0.3">
      <c r="A239" s="17">
        <f>IF(A238=Symbols2!$B$6,$A$1,Sheet4!A238+Symbols2!$B$7)</f>
        <v>9300</v>
      </c>
      <c r="B239" s="17">
        <f>IF(A239=Symbols2!$B$6,1,0)</f>
        <v>0</v>
      </c>
      <c r="C239" s="17" t="str">
        <f t="shared" si="15"/>
        <v>P.US.</v>
      </c>
      <c r="D239" s="17" t="str">
        <f>C239&amp;Symbols2!$B$2&amp;Symbols2!$B$3&amp;Symbols2!$B$4&amp;A239</f>
        <v>P.US.CLEU149300</v>
      </c>
      <c r="E239" s="18">
        <f>RANK(F239,$F$1:$F$400,0)+COUNTIF($F$1:F239,F239)-1</f>
        <v>239</v>
      </c>
      <c r="F239" s="19">
        <f>IF(SUM($B$1:B238)&gt;=2,0,IF(RTD("cqg.rtd",,"ContractData",D239,"DTLastTrade",,"T")="",0,RTD("cqg.rtd",,"ContractData",D239,"DTLastTrade",,"T")))</f>
        <v>0</v>
      </c>
      <c r="I239" s="20">
        <f t="shared" si="13"/>
        <v>239</v>
      </c>
      <c r="J239" s="17" t="str">
        <f t="shared" si="14"/>
        <v>P.US.CLEU149300</v>
      </c>
    </row>
    <row r="240" spans="1:10" x14ac:dyDescent="0.3">
      <c r="A240" s="17">
        <f>IF(A239=Symbols2!$B$6,$A$1,Sheet4!A239+Symbols2!$B$7)</f>
        <v>9350</v>
      </c>
      <c r="B240" s="17">
        <f>IF(A240=Symbols2!$B$6,1,0)</f>
        <v>0</v>
      </c>
      <c r="C240" s="17" t="str">
        <f t="shared" si="15"/>
        <v>P.US.</v>
      </c>
      <c r="D240" s="17" t="str">
        <f>C240&amp;Symbols2!$B$2&amp;Symbols2!$B$3&amp;Symbols2!$B$4&amp;A240</f>
        <v>P.US.CLEU149350</v>
      </c>
      <c r="E240" s="18">
        <f>RANK(F240,$F$1:$F$400,0)+COUNTIF($F$1:F240,F240)-1</f>
        <v>240</v>
      </c>
      <c r="F240" s="19">
        <f>IF(SUM($B$1:B239)&gt;=2,0,IF(RTD("cqg.rtd",,"ContractData",D240,"DTLastTrade",,"T")="",0,RTD("cqg.rtd",,"ContractData",D240,"DTLastTrade",,"T")))</f>
        <v>0</v>
      </c>
      <c r="I240" s="20">
        <f t="shared" si="13"/>
        <v>240</v>
      </c>
      <c r="J240" s="17" t="str">
        <f t="shared" si="14"/>
        <v>P.US.CLEU149350</v>
      </c>
    </row>
    <row r="241" spans="1:10" x14ac:dyDescent="0.3">
      <c r="A241" s="17">
        <f>IF(A240=Symbols2!$B$6,$A$1,Sheet4!A240+Symbols2!$B$7)</f>
        <v>9400</v>
      </c>
      <c r="B241" s="17">
        <f>IF(A241=Symbols2!$B$6,1,0)</f>
        <v>0</v>
      </c>
      <c r="C241" s="17" t="str">
        <f t="shared" si="15"/>
        <v>P.US.</v>
      </c>
      <c r="D241" s="17" t="str">
        <f>C241&amp;Symbols2!$B$2&amp;Symbols2!$B$3&amp;Symbols2!$B$4&amp;A241</f>
        <v>P.US.CLEU149400</v>
      </c>
      <c r="E241" s="18">
        <f>RANK(F241,$F$1:$F$400,0)+COUNTIF($F$1:F241,F241)-1</f>
        <v>241</v>
      </c>
      <c r="F241" s="19">
        <f>IF(SUM($B$1:B240)&gt;=2,0,IF(RTD("cqg.rtd",,"ContractData",D241,"DTLastTrade",,"T")="",0,RTD("cqg.rtd",,"ContractData",D241,"DTLastTrade",,"T")))</f>
        <v>0</v>
      </c>
      <c r="I241" s="20">
        <f t="shared" si="13"/>
        <v>241</v>
      </c>
      <c r="J241" s="17" t="str">
        <f t="shared" si="14"/>
        <v>P.US.CLEU149400</v>
      </c>
    </row>
    <row r="242" spans="1:10" x14ac:dyDescent="0.3">
      <c r="A242" s="17">
        <f>IF(A241=Symbols2!$B$6,$A$1,Sheet4!A241+Symbols2!$B$7)</f>
        <v>9450</v>
      </c>
      <c r="B242" s="17">
        <f>IF(A242=Symbols2!$B$6,1,0)</f>
        <v>0</v>
      </c>
      <c r="C242" s="17" t="str">
        <f t="shared" si="15"/>
        <v>P.US.</v>
      </c>
      <c r="D242" s="17" t="str">
        <f>C242&amp;Symbols2!$B$2&amp;Symbols2!$B$3&amp;Symbols2!$B$4&amp;A242</f>
        <v>P.US.CLEU149450</v>
      </c>
      <c r="E242" s="18">
        <f>RANK(F242,$F$1:$F$400,0)+COUNTIF($F$1:F242,F242)-1</f>
        <v>242</v>
      </c>
      <c r="F242" s="19">
        <f>IF(SUM($B$1:B241)&gt;=2,0,IF(RTD("cqg.rtd",,"ContractData",D242,"DTLastTrade",,"T")="",0,RTD("cqg.rtd",,"ContractData",D242,"DTLastTrade",,"T")))</f>
        <v>0</v>
      </c>
      <c r="I242" s="20">
        <f t="shared" si="13"/>
        <v>242</v>
      </c>
      <c r="J242" s="17" t="str">
        <f t="shared" si="14"/>
        <v>P.US.CLEU149450</v>
      </c>
    </row>
    <row r="243" spans="1:10" x14ac:dyDescent="0.3">
      <c r="A243" s="17">
        <f>IF(A242=Symbols2!$B$6,$A$1,Sheet4!A242+Symbols2!$B$7)</f>
        <v>9500</v>
      </c>
      <c r="B243" s="17">
        <f>IF(A243=Symbols2!$B$6,1,0)</f>
        <v>0</v>
      </c>
      <c r="C243" s="17" t="str">
        <f t="shared" si="15"/>
        <v>P.US.</v>
      </c>
      <c r="D243" s="17" t="str">
        <f>C243&amp;Symbols2!$B$2&amp;Symbols2!$B$3&amp;Symbols2!$B$4&amp;A243</f>
        <v>P.US.CLEU149500</v>
      </c>
      <c r="E243" s="18">
        <f>RANK(F243,$F$1:$F$400,0)+COUNTIF($F$1:F243,F243)-1</f>
        <v>243</v>
      </c>
      <c r="F243" s="19">
        <f>IF(SUM($B$1:B242)&gt;=2,0,IF(RTD("cqg.rtd",,"ContractData",D243,"DTLastTrade",,"T")="",0,RTD("cqg.rtd",,"ContractData",D243,"DTLastTrade",,"T")))</f>
        <v>0</v>
      </c>
      <c r="I243" s="20">
        <f t="shared" si="13"/>
        <v>243</v>
      </c>
      <c r="J243" s="17" t="str">
        <f t="shared" si="14"/>
        <v>P.US.CLEU149500</v>
      </c>
    </row>
    <row r="244" spans="1:10" x14ac:dyDescent="0.3">
      <c r="A244" s="17">
        <f>IF(A243=Symbols2!$B$6,$A$1,Sheet4!A243+Symbols2!$B$7)</f>
        <v>9550</v>
      </c>
      <c r="B244" s="17">
        <f>IF(A244=Symbols2!$B$6,1,0)</f>
        <v>0</v>
      </c>
      <c r="C244" s="17" t="str">
        <f t="shared" si="15"/>
        <v>P.US.</v>
      </c>
      <c r="D244" s="17" t="str">
        <f>C244&amp;Symbols2!$B$2&amp;Symbols2!$B$3&amp;Symbols2!$B$4&amp;A244</f>
        <v>P.US.CLEU149550</v>
      </c>
      <c r="E244" s="18">
        <f>RANK(F244,$F$1:$F$400,0)+COUNTIF($F$1:F244,F244)-1</f>
        <v>244</v>
      </c>
      <c r="F244" s="19">
        <f>IF(SUM($B$1:B243)&gt;=2,0,IF(RTD("cqg.rtd",,"ContractData",D244,"DTLastTrade",,"T")="",0,RTD("cqg.rtd",,"ContractData",D244,"DTLastTrade",,"T")))</f>
        <v>0</v>
      </c>
      <c r="I244" s="20">
        <f t="shared" si="13"/>
        <v>244</v>
      </c>
      <c r="J244" s="17" t="str">
        <f t="shared" si="14"/>
        <v>P.US.CLEU149550</v>
      </c>
    </row>
    <row r="245" spans="1:10" x14ac:dyDescent="0.3">
      <c r="A245" s="17">
        <f>IF(A244=Symbols2!$B$6,$A$1,Sheet4!A244+Symbols2!$B$7)</f>
        <v>9600</v>
      </c>
      <c r="B245" s="17">
        <f>IF(A245=Symbols2!$B$6,1,0)</f>
        <v>0</v>
      </c>
      <c r="C245" s="17" t="str">
        <f t="shared" si="15"/>
        <v>P.US.</v>
      </c>
      <c r="D245" s="17" t="str">
        <f>C245&amp;Symbols2!$B$2&amp;Symbols2!$B$3&amp;Symbols2!$B$4&amp;A245</f>
        <v>P.US.CLEU149600</v>
      </c>
      <c r="E245" s="18">
        <f>RANK(F245,$F$1:$F$400,0)+COUNTIF($F$1:F245,F245)-1</f>
        <v>245</v>
      </c>
      <c r="F245" s="19">
        <f>IF(SUM($B$1:B244)&gt;=2,0,IF(RTD("cqg.rtd",,"ContractData",D245,"DTLastTrade",,"T")="",0,RTD("cqg.rtd",,"ContractData",D245,"DTLastTrade",,"T")))</f>
        <v>0</v>
      </c>
      <c r="I245" s="20">
        <f t="shared" si="13"/>
        <v>245</v>
      </c>
      <c r="J245" s="17" t="str">
        <f t="shared" si="14"/>
        <v>P.US.CLEU149600</v>
      </c>
    </row>
    <row r="246" spans="1:10" x14ac:dyDescent="0.3">
      <c r="A246" s="17">
        <f>IF(A245=Symbols2!$B$6,$A$1,Sheet4!A245+Symbols2!$B$7)</f>
        <v>9650</v>
      </c>
      <c r="B246" s="17">
        <f>IF(A246=Symbols2!$B$6,1,0)</f>
        <v>0</v>
      </c>
      <c r="C246" s="17" t="str">
        <f t="shared" si="15"/>
        <v>P.US.</v>
      </c>
      <c r="D246" s="17" t="str">
        <f>C246&amp;Symbols2!$B$2&amp;Symbols2!$B$3&amp;Symbols2!$B$4&amp;A246</f>
        <v>P.US.CLEU149650</v>
      </c>
      <c r="E246" s="18">
        <f>RANK(F246,$F$1:$F$400,0)+COUNTIF($F$1:F246,F246)-1</f>
        <v>246</v>
      </c>
      <c r="F246" s="19">
        <f>IF(SUM($B$1:B245)&gt;=2,0,IF(RTD("cqg.rtd",,"ContractData",D246,"DTLastTrade",,"T")="",0,RTD("cqg.rtd",,"ContractData",D246,"DTLastTrade",,"T")))</f>
        <v>0</v>
      </c>
      <c r="I246" s="20">
        <f t="shared" si="13"/>
        <v>246</v>
      </c>
      <c r="J246" s="17" t="str">
        <f t="shared" si="14"/>
        <v>P.US.CLEU149650</v>
      </c>
    </row>
    <row r="247" spans="1:10" x14ac:dyDescent="0.3">
      <c r="A247" s="17">
        <f>IF(A246=Symbols2!$B$6,$A$1,Sheet4!A246+Symbols2!$B$7)</f>
        <v>9700</v>
      </c>
      <c r="B247" s="17">
        <f>IF(A247=Symbols2!$B$6,1,0)</f>
        <v>0</v>
      </c>
      <c r="C247" s="17" t="str">
        <f t="shared" si="15"/>
        <v>P.US.</v>
      </c>
      <c r="D247" s="17" t="str">
        <f>C247&amp;Symbols2!$B$2&amp;Symbols2!$B$3&amp;Symbols2!$B$4&amp;A247</f>
        <v>P.US.CLEU149700</v>
      </c>
      <c r="E247" s="18">
        <f>RANK(F247,$F$1:$F$400,0)+COUNTIF($F$1:F247,F247)-1</f>
        <v>247</v>
      </c>
      <c r="F247" s="19">
        <f>IF(SUM($B$1:B246)&gt;=2,0,IF(RTD("cqg.rtd",,"ContractData",D247,"DTLastTrade",,"T")="",0,RTD("cqg.rtd",,"ContractData",D247,"DTLastTrade",,"T")))</f>
        <v>0</v>
      </c>
      <c r="I247" s="20">
        <f t="shared" si="13"/>
        <v>247</v>
      </c>
      <c r="J247" s="17" t="str">
        <f t="shared" si="14"/>
        <v>P.US.CLEU149700</v>
      </c>
    </row>
    <row r="248" spans="1:10" x14ac:dyDescent="0.3">
      <c r="A248" s="17">
        <f>IF(A247=Symbols2!$B$6,$A$1,Sheet4!A247+Symbols2!$B$7)</f>
        <v>9750</v>
      </c>
      <c r="B248" s="17">
        <f>IF(A248=Symbols2!$B$6,1,0)</f>
        <v>0</v>
      </c>
      <c r="C248" s="17" t="str">
        <f t="shared" si="15"/>
        <v>P.US.</v>
      </c>
      <c r="D248" s="17" t="str">
        <f>C248&amp;Symbols2!$B$2&amp;Symbols2!$B$3&amp;Symbols2!$B$4&amp;A248</f>
        <v>P.US.CLEU149750</v>
      </c>
      <c r="E248" s="18">
        <f>RANK(F248,$F$1:$F$400,0)+COUNTIF($F$1:F248,F248)-1</f>
        <v>248</v>
      </c>
      <c r="F248" s="19">
        <f>IF(SUM($B$1:B247)&gt;=2,0,IF(RTD("cqg.rtd",,"ContractData",D248,"DTLastTrade",,"T")="",0,RTD("cqg.rtd",,"ContractData",D248,"DTLastTrade",,"T")))</f>
        <v>0</v>
      </c>
      <c r="I248" s="20">
        <f t="shared" si="13"/>
        <v>248</v>
      </c>
      <c r="J248" s="17" t="str">
        <f t="shared" si="14"/>
        <v>P.US.CLEU149750</v>
      </c>
    </row>
    <row r="249" spans="1:10" x14ac:dyDescent="0.3">
      <c r="A249" s="17">
        <f>IF(A248=Symbols2!$B$6,$A$1,Sheet4!A248+Symbols2!$B$7)</f>
        <v>9800</v>
      </c>
      <c r="B249" s="17">
        <f>IF(A249=Symbols2!$B$6,1,0)</f>
        <v>0</v>
      </c>
      <c r="C249" s="17" t="str">
        <f t="shared" si="15"/>
        <v>P.US.</v>
      </c>
      <c r="D249" s="17" t="str">
        <f>C249&amp;Symbols2!$B$2&amp;Symbols2!$B$3&amp;Symbols2!$B$4&amp;A249</f>
        <v>P.US.CLEU149800</v>
      </c>
      <c r="E249" s="18">
        <f>RANK(F249,$F$1:$F$400,0)+COUNTIF($F$1:F249,F249)-1</f>
        <v>249</v>
      </c>
      <c r="F249" s="19">
        <f>IF(SUM($B$1:B248)&gt;=2,0,IF(RTD("cqg.rtd",,"ContractData",D249,"DTLastTrade",,"T")="",0,RTD("cqg.rtd",,"ContractData",D249,"DTLastTrade",,"T")))</f>
        <v>0</v>
      </c>
      <c r="I249" s="20">
        <f t="shared" si="13"/>
        <v>249</v>
      </c>
      <c r="J249" s="17" t="str">
        <f t="shared" si="14"/>
        <v>P.US.CLEU149800</v>
      </c>
    </row>
    <row r="250" spans="1:10" x14ac:dyDescent="0.3">
      <c r="A250" s="17">
        <f>IF(A249=Symbols2!$B$6,$A$1,Sheet4!A249+Symbols2!$B$7)</f>
        <v>9850</v>
      </c>
      <c r="B250" s="17">
        <f>IF(A250=Symbols2!$B$6,1,0)</f>
        <v>0</v>
      </c>
      <c r="C250" s="17" t="str">
        <f t="shared" si="15"/>
        <v>P.US.</v>
      </c>
      <c r="D250" s="17" t="str">
        <f>C250&amp;Symbols2!$B$2&amp;Symbols2!$B$3&amp;Symbols2!$B$4&amp;A250</f>
        <v>P.US.CLEU149850</v>
      </c>
      <c r="E250" s="18">
        <f>RANK(F250,$F$1:$F$400,0)+COUNTIF($F$1:F250,F250)-1</f>
        <v>250</v>
      </c>
      <c r="F250" s="19">
        <f>IF(SUM($B$1:B249)&gt;=2,0,IF(RTD("cqg.rtd",,"ContractData",D250,"DTLastTrade",,"T")="",0,RTD("cqg.rtd",,"ContractData",D250,"DTLastTrade",,"T")))</f>
        <v>0</v>
      </c>
      <c r="I250" s="20">
        <f t="shared" si="13"/>
        <v>250</v>
      </c>
      <c r="J250" s="17" t="str">
        <f t="shared" si="14"/>
        <v>P.US.CLEU149850</v>
      </c>
    </row>
    <row r="251" spans="1:10" x14ac:dyDescent="0.3">
      <c r="A251" s="17">
        <f>IF(A250=Symbols2!$B$6,$A$1,Sheet4!A250+Symbols2!$B$7)</f>
        <v>9900</v>
      </c>
      <c r="B251" s="17">
        <f>IF(A251=Symbols2!$B$6,1,0)</f>
        <v>0</v>
      </c>
      <c r="C251" s="17" t="str">
        <f t="shared" si="15"/>
        <v>P.US.</v>
      </c>
      <c r="D251" s="17" t="str">
        <f>C251&amp;Symbols2!$B$2&amp;Symbols2!$B$3&amp;Symbols2!$B$4&amp;A251</f>
        <v>P.US.CLEU149900</v>
      </c>
      <c r="E251" s="18">
        <f>RANK(F251,$F$1:$F$400,0)+COUNTIF($F$1:F251,F251)-1</f>
        <v>251</v>
      </c>
      <c r="F251" s="19">
        <f>IF(SUM($B$1:B250)&gt;=2,0,IF(RTD("cqg.rtd",,"ContractData",D251,"DTLastTrade",,"T")="",0,RTD("cqg.rtd",,"ContractData",D251,"DTLastTrade",,"T")))</f>
        <v>0</v>
      </c>
      <c r="I251" s="20">
        <f t="shared" si="13"/>
        <v>251</v>
      </c>
      <c r="J251" s="17" t="str">
        <f t="shared" si="14"/>
        <v>P.US.CLEU149900</v>
      </c>
    </row>
    <row r="252" spans="1:10" x14ac:dyDescent="0.3">
      <c r="A252" s="17">
        <f>IF(A251=Symbols2!$B$6,$A$1,Sheet4!A251+Symbols2!$B$7)</f>
        <v>9950</v>
      </c>
      <c r="B252" s="17">
        <f>IF(A252=Symbols2!$B$6,1,0)</f>
        <v>0</v>
      </c>
      <c r="C252" s="17" t="str">
        <f t="shared" si="15"/>
        <v>P.US.</v>
      </c>
      <c r="D252" s="17" t="str">
        <f>C252&amp;Symbols2!$B$2&amp;Symbols2!$B$3&amp;Symbols2!$B$4&amp;A252</f>
        <v>P.US.CLEU149950</v>
      </c>
      <c r="E252" s="18">
        <f>RANK(F252,$F$1:$F$400,0)+COUNTIF($F$1:F252,F252)-1</f>
        <v>252</v>
      </c>
      <c r="F252" s="19">
        <f>IF(SUM($B$1:B251)&gt;=2,0,IF(RTD("cqg.rtd",,"ContractData",D252,"DTLastTrade",,"T")="",0,RTD("cqg.rtd",,"ContractData",D252,"DTLastTrade",,"T")))</f>
        <v>0</v>
      </c>
      <c r="I252" s="20">
        <f t="shared" si="13"/>
        <v>252</v>
      </c>
      <c r="J252" s="17" t="str">
        <f t="shared" si="14"/>
        <v>P.US.CLEU149950</v>
      </c>
    </row>
    <row r="253" spans="1:10" x14ac:dyDescent="0.3">
      <c r="A253" s="17">
        <f>IF(A252=Symbols2!$B$6,$A$1,Sheet4!A252+Symbols2!$B$7)</f>
        <v>10000</v>
      </c>
      <c r="B253" s="17">
        <f>IF(A253=Symbols2!$B$6,1,0)</f>
        <v>0</v>
      </c>
      <c r="C253" s="17" t="str">
        <f t="shared" si="15"/>
        <v>P.US.</v>
      </c>
      <c r="D253" s="17" t="str">
        <f>C253&amp;Symbols2!$B$2&amp;Symbols2!$B$3&amp;Symbols2!$B$4&amp;A253</f>
        <v>P.US.CLEU1410000</v>
      </c>
      <c r="E253" s="18">
        <f>RANK(F253,$F$1:$F$400,0)+COUNTIF($F$1:F253,F253)-1</f>
        <v>253</v>
      </c>
      <c r="F253" s="19">
        <f>IF(SUM($B$1:B252)&gt;=2,0,IF(RTD("cqg.rtd",,"ContractData",D253,"DTLastTrade",,"T")="",0,RTD("cqg.rtd",,"ContractData",D253,"DTLastTrade",,"T")))</f>
        <v>0</v>
      </c>
      <c r="I253" s="20">
        <f t="shared" si="13"/>
        <v>253</v>
      </c>
      <c r="J253" s="17" t="str">
        <f t="shared" si="14"/>
        <v>P.US.CLEU1410000</v>
      </c>
    </row>
    <row r="254" spans="1:10" x14ac:dyDescent="0.3">
      <c r="A254" s="17">
        <f>IF(A253=Symbols2!$B$6,$A$1,Sheet4!A253+Symbols2!$B$7)</f>
        <v>10050</v>
      </c>
      <c r="B254" s="17">
        <f>IF(A254=Symbols2!$B$6,1,0)</f>
        <v>0</v>
      </c>
      <c r="C254" s="17" t="str">
        <f t="shared" si="15"/>
        <v>P.US.</v>
      </c>
      <c r="D254" s="17" t="str">
        <f>C254&amp;Symbols2!$B$2&amp;Symbols2!$B$3&amp;Symbols2!$B$4&amp;A254</f>
        <v>P.US.CLEU1410050</v>
      </c>
      <c r="E254" s="18">
        <f>RANK(F254,$F$1:$F$400,0)+COUNTIF($F$1:F254,F254)-1</f>
        <v>254</v>
      </c>
      <c r="F254" s="19">
        <f>IF(SUM($B$1:B253)&gt;=2,0,IF(RTD("cqg.rtd",,"ContractData",D254,"DTLastTrade",,"T")="",0,RTD("cqg.rtd",,"ContractData",D254,"DTLastTrade",,"T")))</f>
        <v>0</v>
      </c>
      <c r="I254" s="20">
        <f t="shared" si="13"/>
        <v>254</v>
      </c>
      <c r="J254" s="17" t="str">
        <f t="shared" si="14"/>
        <v>P.US.CLEU1410050</v>
      </c>
    </row>
    <row r="255" spans="1:10" x14ac:dyDescent="0.3">
      <c r="A255" s="17">
        <f>IF(A254=Symbols2!$B$6,$A$1,Sheet4!A254+Symbols2!$B$7)</f>
        <v>10100</v>
      </c>
      <c r="B255" s="17">
        <f>IF(A255=Symbols2!$B$6,1,0)</f>
        <v>0</v>
      </c>
      <c r="C255" s="17" t="str">
        <f t="shared" si="15"/>
        <v>P.US.</v>
      </c>
      <c r="D255" s="17" t="str">
        <f>C255&amp;Symbols2!$B$2&amp;Symbols2!$B$3&amp;Symbols2!$B$4&amp;A255</f>
        <v>P.US.CLEU1410100</v>
      </c>
      <c r="E255" s="18">
        <f>RANK(F255,$F$1:$F$400,0)+COUNTIF($F$1:F255,F255)-1</f>
        <v>255</v>
      </c>
      <c r="F255" s="19">
        <f>IF(SUM($B$1:B254)&gt;=2,0,IF(RTD("cqg.rtd",,"ContractData",D255,"DTLastTrade",,"T")="",0,RTD("cqg.rtd",,"ContractData",D255,"DTLastTrade",,"T")))</f>
        <v>0</v>
      </c>
      <c r="I255" s="20">
        <f t="shared" si="13"/>
        <v>255</v>
      </c>
      <c r="J255" s="17" t="str">
        <f t="shared" si="14"/>
        <v>P.US.CLEU1410100</v>
      </c>
    </row>
    <row r="256" spans="1:10" x14ac:dyDescent="0.3">
      <c r="A256" s="17">
        <f>IF(A255=Symbols2!$B$6,$A$1,Sheet4!A255+Symbols2!$B$7)</f>
        <v>10150</v>
      </c>
      <c r="B256" s="17">
        <f>IF(A256=Symbols2!$B$6,1,0)</f>
        <v>0</v>
      </c>
      <c r="C256" s="17" t="str">
        <f t="shared" si="15"/>
        <v>P.US.</v>
      </c>
      <c r="D256" s="17" t="str">
        <f>C256&amp;Symbols2!$B$2&amp;Symbols2!$B$3&amp;Symbols2!$B$4&amp;A256</f>
        <v>P.US.CLEU1410150</v>
      </c>
      <c r="E256" s="18">
        <f>RANK(F256,$F$1:$F$400,0)+COUNTIF($F$1:F256,F256)-1</f>
        <v>256</v>
      </c>
      <c r="F256" s="19">
        <f>IF(SUM($B$1:B255)&gt;=2,0,IF(RTD("cqg.rtd",,"ContractData",D256,"DTLastTrade",,"T")="",0,RTD("cqg.rtd",,"ContractData",D256,"DTLastTrade",,"T")))</f>
        <v>0</v>
      </c>
      <c r="I256" s="20">
        <f t="shared" si="13"/>
        <v>256</v>
      </c>
      <c r="J256" s="17" t="str">
        <f t="shared" si="14"/>
        <v>P.US.CLEU1410150</v>
      </c>
    </row>
    <row r="257" spans="1:10" x14ac:dyDescent="0.3">
      <c r="A257" s="17">
        <f>IF(A256=Symbols2!$B$6,$A$1,Sheet4!A256+Symbols2!$B$7)</f>
        <v>10200</v>
      </c>
      <c r="B257" s="17">
        <f>IF(A257=Symbols2!$B$6,1,0)</f>
        <v>0</v>
      </c>
      <c r="C257" s="17" t="str">
        <f t="shared" si="15"/>
        <v>P.US.</v>
      </c>
      <c r="D257" s="17" t="str">
        <f>C257&amp;Symbols2!$B$2&amp;Symbols2!$B$3&amp;Symbols2!$B$4&amp;A257</f>
        <v>P.US.CLEU1410200</v>
      </c>
      <c r="E257" s="18">
        <f>RANK(F257,$F$1:$F$400,0)+COUNTIF($F$1:F257,F257)-1</f>
        <v>257</v>
      </c>
      <c r="F257" s="19">
        <f>IF(SUM($B$1:B256)&gt;=2,0,IF(RTD("cqg.rtd",,"ContractData",D257,"DTLastTrade",,"T")="",0,RTD("cqg.rtd",,"ContractData",D257,"DTLastTrade",,"T")))</f>
        <v>0</v>
      </c>
      <c r="I257" s="20">
        <f t="shared" si="13"/>
        <v>257</v>
      </c>
      <c r="J257" s="17" t="str">
        <f t="shared" si="14"/>
        <v>P.US.CLEU1410200</v>
      </c>
    </row>
    <row r="258" spans="1:10" x14ac:dyDescent="0.3">
      <c r="A258" s="17">
        <f>IF(A257=Symbols2!$B$6,$A$1,Sheet4!A257+Symbols2!$B$7)</f>
        <v>10250</v>
      </c>
      <c r="B258" s="17">
        <f>IF(A258=Symbols2!$B$6,1,0)</f>
        <v>0</v>
      </c>
      <c r="C258" s="17" t="str">
        <f t="shared" si="15"/>
        <v>P.US.</v>
      </c>
      <c r="D258" s="17" t="str">
        <f>C258&amp;Symbols2!$B$2&amp;Symbols2!$B$3&amp;Symbols2!$B$4&amp;A258</f>
        <v>P.US.CLEU1410250</v>
      </c>
      <c r="E258" s="18">
        <f>RANK(F258,$F$1:$F$400,0)+COUNTIF($F$1:F258,F258)-1</f>
        <v>258</v>
      </c>
      <c r="F258" s="19">
        <f>IF(SUM($B$1:B257)&gt;=2,0,IF(RTD("cqg.rtd",,"ContractData",D258,"DTLastTrade",,"T")="",0,RTD("cqg.rtd",,"ContractData",D258,"DTLastTrade",,"T")))</f>
        <v>0</v>
      </c>
      <c r="I258" s="20">
        <f t="shared" ref="I258:I321" si="16">E258</f>
        <v>258</v>
      </c>
      <c r="J258" s="17" t="str">
        <f t="shared" ref="J258:J321" si="17">D258</f>
        <v>P.US.CLEU1410250</v>
      </c>
    </row>
    <row r="259" spans="1:10" x14ac:dyDescent="0.3">
      <c r="A259" s="17">
        <f>IF(A258=Symbols2!$B$6,$A$1,Sheet4!A258+Symbols2!$B$7)</f>
        <v>10300</v>
      </c>
      <c r="B259" s="17">
        <f>IF(A259=Symbols2!$B$6,1,0)</f>
        <v>0</v>
      </c>
      <c r="C259" s="17" t="str">
        <f t="shared" ref="C259:C322" si="18">IF(A259=$A$1,"P.US.",IF(C258="P.US.","P.US.","C.US."))</f>
        <v>P.US.</v>
      </c>
      <c r="D259" s="17" t="str">
        <f>C259&amp;Symbols2!$B$2&amp;Symbols2!$B$3&amp;Symbols2!$B$4&amp;A259</f>
        <v>P.US.CLEU1410300</v>
      </c>
      <c r="E259" s="18">
        <f>RANK(F259,$F$1:$F$400,0)+COUNTIF($F$1:F259,F259)-1</f>
        <v>259</v>
      </c>
      <c r="F259" s="19">
        <f>IF(SUM($B$1:B258)&gt;=2,0,IF(RTD("cqg.rtd",,"ContractData",D259,"DTLastTrade",,"T")="",0,RTD("cqg.rtd",,"ContractData",D259,"DTLastTrade",,"T")))</f>
        <v>0</v>
      </c>
      <c r="I259" s="20">
        <f t="shared" si="16"/>
        <v>259</v>
      </c>
      <c r="J259" s="17" t="str">
        <f t="shared" si="17"/>
        <v>P.US.CLEU1410300</v>
      </c>
    </row>
    <row r="260" spans="1:10" x14ac:dyDescent="0.3">
      <c r="A260" s="17">
        <f>IF(A259=Symbols2!$B$6,$A$1,Sheet4!A259+Symbols2!$B$7)</f>
        <v>10350</v>
      </c>
      <c r="B260" s="17">
        <f>IF(A260=Symbols2!$B$6,1,0)</f>
        <v>0</v>
      </c>
      <c r="C260" s="17" t="str">
        <f t="shared" si="18"/>
        <v>P.US.</v>
      </c>
      <c r="D260" s="17" t="str">
        <f>C260&amp;Symbols2!$B$2&amp;Symbols2!$B$3&amp;Symbols2!$B$4&amp;A260</f>
        <v>P.US.CLEU1410350</v>
      </c>
      <c r="E260" s="18">
        <f>RANK(F260,$F$1:$F$400,0)+COUNTIF($F$1:F260,F260)-1</f>
        <v>260</v>
      </c>
      <c r="F260" s="19">
        <f>IF(SUM($B$1:B259)&gt;=2,0,IF(RTD("cqg.rtd",,"ContractData",D260,"DTLastTrade",,"T")="",0,RTD("cqg.rtd",,"ContractData",D260,"DTLastTrade",,"T")))</f>
        <v>0</v>
      </c>
      <c r="I260" s="20">
        <f t="shared" si="16"/>
        <v>260</v>
      </c>
      <c r="J260" s="17" t="str">
        <f t="shared" si="17"/>
        <v>P.US.CLEU1410350</v>
      </c>
    </row>
    <row r="261" spans="1:10" x14ac:dyDescent="0.3">
      <c r="A261" s="17">
        <f>IF(A260=Symbols2!$B$6,$A$1,Sheet4!A260+Symbols2!$B$7)</f>
        <v>10400</v>
      </c>
      <c r="B261" s="17">
        <f>IF(A261=Symbols2!$B$6,1,0)</f>
        <v>1</v>
      </c>
      <c r="C261" s="17" t="str">
        <f t="shared" si="18"/>
        <v>P.US.</v>
      </c>
      <c r="D261" s="17" t="str">
        <f>C261&amp;Symbols2!$B$2&amp;Symbols2!$B$3&amp;Symbols2!$B$4&amp;A261</f>
        <v>P.US.CLEU1410400</v>
      </c>
      <c r="E261" s="18">
        <f>RANK(F261,$F$1:$F$400,0)+COUNTIF($F$1:F261,F261)-1</f>
        <v>261</v>
      </c>
      <c r="F261" s="19">
        <f>IF(SUM($B$1:B260)&gt;=2,0,IF(RTD("cqg.rtd",,"ContractData",D261,"DTLastTrade",,"T")="",0,RTD("cqg.rtd",,"ContractData",D261,"DTLastTrade",,"T")))</f>
        <v>0</v>
      </c>
      <c r="I261" s="20">
        <f t="shared" si="16"/>
        <v>261</v>
      </c>
      <c r="J261" s="17" t="str">
        <f t="shared" si="17"/>
        <v>P.US.CLEU1410400</v>
      </c>
    </row>
    <row r="262" spans="1:10" x14ac:dyDescent="0.3">
      <c r="A262" s="17">
        <f>IF(A261=Symbols2!$B$6,$A$1,Sheet4!A261+Symbols2!$B$7)</f>
        <v>9000</v>
      </c>
      <c r="B262" s="17">
        <f>IF(A262=Symbols2!$B$6,1,0)</f>
        <v>0</v>
      </c>
      <c r="C262" s="17" t="str">
        <f t="shared" si="18"/>
        <v>P.US.</v>
      </c>
      <c r="D262" s="17" t="str">
        <f>C262&amp;Symbols2!$B$2&amp;Symbols2!$B$3&amp;Symbols2!$B$4&amp;A262</f>
        <v>P.US.CLEU149000</v>
      </c>
      <c r="E262" s="18">
        <f>RANK(F262,$F$1:$F$400,0)+COUNTIF($F$1:F262,F262)-1</f>
        <v>262</v>
      </c>
      <c r="F262" s="19">
        <f>IF(SUM($B$1:B261)&gt;=2,0,IF(RTD("cqg.rtd",,"ContractData",D262,"DTLastTrade",,"T")="",0,RTD("cqg.rtd",,"ContractData",D262,"DTLastTrade",,"T")))</f>
        <v>0</v>
      </c>
      <c r="I262" s="20">
        <f t="shared" si="16"/>
        <v>262</v>
      </c>
      <c r="J262" s="17" t="str">
        <f t="shared" si="17"/>
        <v>P.US.CLEU149000</v>
      </c>
    </row>
    <row r="263" spans="1:10" x14ac:dyDescent="0.3">
      <c r="A263" s="17">
        <f>IF(A262=Symbols2!$B$6,$A$1,Sheet4!A262+Symbols2!$B$7)</f>
        <v>9050</v>
      </c>
      <c r="B263" s="17">
        <f>IF(A263=Symbols2!$B$6,1,0)</f>
        <v>0</v>
      </c>
      <c r="C263" s="17" t="str">
        <f t="shared" si="18"/>
        <v>P.US.</v>
      </c>
      <c r="D263" s="17" t="str">
        <f>C263&amp;Symbols2!$B$2&amp;Symbols2!$B$3&amp;Symbols2!$B$4&amp;A263</f>
        <v>P.US.CLEU149050</v>
      </c>
      <c r="E263" s="18">
        <f>RANK(F263,$F$1:$F$400,0)+COUNTIF($F$1:F263,F263)-1</f>
        <v>263</v>
      </c>
      <c r="F263" s="19">
        <f>IF(SUM($B$1:B262)&gt;=2,0,IF(RTD("cqg.rtd",,"ContractData",D263,"DTLastTrade",,"T")="",0,RTD("cqg.rtd",,"ContractData",D263,"DTLastTrade",,"T")))</f>
        <v>0</v>
      </c>
      <c r="I263" s="20">
        <f t="shared" si="16"/>
        <v>263</v>
      </c>
      <c r="J263" s="17" t="str">
        <f t="shared" si="17"/>
        <v>P.US.CLEU149050</v>
      </c>
    </row>
    <row r="264" spans="1:10" x14ac:dyDescent="0.3">
      <c r="A264" s="17">
        <f>IF(A263=Symbols2!$B$6,$A$1,Sheet4!A263+Symbols2!$B$7)</f>
        <v>9100</v>
      </c>
      <c r="B264" s="17">
        <f>IF(A264=Symbols2!$B$6,1,0)</f>
        <v>0</v>
      </c>
      <c r="C264" s="17" t="str">
        <f t="shared" si="18"/>
        <v>P.US.</v>
      </c>
      <c r="D264" s="17" t="str">
        <f>C264&amp;Symbols2!$B$2&amp;Symbols2!$B$3&amp;Symbols2!$B$4&amp;A264</f>
        <v>P.US.CLEU149100</v>
      </c>
      <c r="E264" s="18">
        <f>RANK(F264,$F$1:$F$400,0)+COUNTIF($F$1:F264,F264)-1</f>
        <v>264</v>
      </c>
      <c r="F264" s="19">
        <f>IF(SUM($B$1:B263)&gt;=2,0,IF(RTD("cqg.rtd",,"ContractData",D264,"DTLastTrade",,"T")="",0,RTD("cqg.rtd",,"ContractData",D264,"DTLastTrade",,"T")))</f>
        <v>0</v>
      </c>
      <c r="I264" s="20">
        <f t="shared" si="16"/>
        <v>264</v>
      </c>
      <c r="J264" s="17" t="str">
        <f t="shared" si="17"/>
        <v>P.US.CLEU149100</v>
      </c>
    </row>
    <row r="265" spans="1:10" x14ac:dyDescent="0.3">
      <c r="A265" s="17">
        <f>IF(A264=Symbols2!$B$6,$A$1,Sheet4!A264+Symbols2!$B$7)</f>
        <v>9150</v>
      </c>
      <c r="B265" s="17">
        <f>IF(A265=Symbols2!$B$6,1,0)</f>
        <v>0</v>
      </c>
      <c r="C265" s="17" t="str">
        <f t="shared" si="18"/>
        <v>P.US.</v>
      </c>
      <c r="D265" s="17" t="str">
        <f>C265&amp;Symbols2!$B$2&amp;Symbols2!$B$3&amp;Symbols2!$B$4&amp;A265</f>
        <v>P.US.CLEU149150</v>
      </c>
      <c r="E265" s="18">
        <f>RANK(F265,$F$1:$F$400,0)+COUNTIF($F$1:F265,F265)-1</f>
        <v>265</v>
      </c>
      <c r="F265" s="19">
        <f>IF(SUM($B$1:B264)&gt;=2,0,IF(RTD("cqg.rtd",,"ContractData",D265,"DTLastTrade",,"T")="",0,RTD("cqg.rtd",,"ContractData",D265,"DTLastTrade",,"T")))</f>
        <v>0</v>
      </c>
      <c r="I265" s="20">
        <f t="shared" si="16"/>
        <v>265</v>
      </c>
      <c r="J265" s="17" t="str">
        <f t="shared" si="17"/>
        <v>P.US.CLEU149150</v>
      </c>
    </row>
    <row r="266" spans="1:10" x14ac:dyDescent="0.3">
      <c r="A266" s="17">
        <f>IF(A265=Symbols2!$B$6,$A$1,Sheet4!A265+Symbols2!$B$7)</f>
        <v>9200</v>
      </c>
      <c r="B266" s="17">
        <f>IF(A266=Symbols2!$B$6,1,0)</f>
        <v>0</v>
      </c>
      <c r="C266" s="17" t="str">
        <f t="shared" si="18"/>
        <v>P.US.</v>
      </c>
      <c r="D266" s="17" t="str">
        <f>C266&amp;Symbols2!$B$2&amp;Symbols2!$B$3&amp;Symbols2!$B$4&amp;A266</f>
        <v>P.US.CLEU149200</v>
      </c>
      <c r="E266" s="18">
        <f>RANK(F266,$F$1:$F$400,0)+COUNTIF($F$1:F266,F266)-1</f>
        <v>266</v>
      </c>
      <c r="F266" s="19">
        <f>IF(SUM($B$1:B265)&gt;=2,0,IF(RTD("cqg.rtd",,"ContractData",D266,"DTLastTrade",,"T")="",0,RTD("cqg.rtd",,"ContractData",D266,"DTLastTrade",,"T")))</f>
        <v>0</v>
      </c>
      <c r="I266" s="20">
        <f t="shared" si="16"/>
        <v>266</v>
      </c>
      <c r="J266" s="17" t="str">
        <f t="shared" si="17"/>
        <v>P.US.CLEU149200</v>
      </c>
    </row>
    <row r="267" spans="1:10" x14ac:dyDescent="0.3">
      <c r="A267" s="17">
        <f>IF(A266=Symbols2!$B$6,$A$1,Sheet4!A266+Symbols2!$B$7)</f>
        <v>9250</v>
      </c>
      <c r="B267" s="17">
        <f>IF(A267=Symbols2!$B$6,1,0)</f>
        <v>0</v>
      </c>
      <c r="C267" s="17" t="str">
        <f t="shared" si="18"/>
        <v>P.US.</v>
      </c>
      <c r="D267" s="17" t="str">
        <f>C267&amp;Symbols2!$B$2&amp;Symbols2!$B$3&amp;Symbols2!$B$4&amp;A267</f>
        <v>P.US.CLEU149250</v>
      </c>
      <c r="E267" s="18">
        <f>RANK(F267,$F$1:$F$400,0)+COUNTIF($F$1:F267,F267)-1</f>
        <v>267</v>
      </c>
      <c r="F267" s="19">
        <f>IF(SUM($B$1:B266)&gt;=2,0,IF(RTD("cqg.rtd",,"ContractData",D267,"DTLastTrade",,"T")="",0,RTD("cqg.rtd",,"ContractData",D267,"DTLastTrade",,"T")))</f>
        <v>0</v>
      </c>
      <c r="I267" s="20">
        <f t="shared" si="16"/>
        <v>267</v>
      </c>
      <c r="J267" s="17" t="str">
        <f t="shared" si="17"/>
        <v>P.US.CLEU149250</v>
      </c>
    </row>
    <row r="268" spans="1:10" x14ac:dyDescent="0.3">
      <c r="A268" s="17">
        <f>IF(A267=Symbols2!$B$6,$A$1,Sheet4!A267+Symbols2!$B$7)</f>
        <v>9300</v>
      </c>
      <c r="B268" s="17">
        <f>IF(A268=Symbols2!$B$6,1,0)</f>
        <v>0</v>
      </c>
      <c r="C268" s="17" t="str">
        <f t="shared" si="18"/>
        <v>P.US.</v>
      </c>
      <c r="D268" s="17" t="str">
        <f>C268&amp;Symbols2!$B$2&amp;Symbols2!$B$3&amp;Symbols2!$B$4&amp;A268</f>
        <v>P.US.CLEU149300</v>
      </c>
      <c r="E268" s="18">
        <f>RANK(F268,$F$1:$F$400,0)+COUNTIF($F$1:F268,F268)-1</f>
        <v>268</v>
      </c>
      <c r="F268" s="19">
        <f>IF(SUM($B$1:B267)&gt;=2,0,IF(RTD("cqg.rtd",,"ContractData",D268,"DTLastTrade",,"T")="",0,RTD("cqg.rtd",,"ContractData",D268,"DTLastTrade",,"T")))</f>
        <v>0</v>
      </c>
      <c r="I268" s="20">
        <f t="shared" si="16"/>
        <v>268</v>
      </c>
      <c r="J268" s="17" t="str">
        <f t="shared" si="17"/>
        <v>P.US.CLEU149300</v>
      </c>
    </row>
    <row r="269" spans="1:10" x14ac:dyDescent="0.3">
      <c r="A269" s="17">
        <f>IF(A268=Symbols2!$B$6,$A$1,Sheet4!A268+Symbols2!$B$7)</f>
        <v>9350</v>
      </c>
      <c r="B269" s="17">
        <f>IF(A269=Symbols2!$B$6,1,0)</f>
        <v>0</v>
      </c>
      <c r="C269" s="17" t="str">
        <f t="shared" si="18"/>
        <v>P.US.</v>
      </c>
      <c r="D269" s="17" t="str">
        <f>C269&amp;Symbols2!$B$2&amp;Symbols2!$B$3&amp;Symbols2!$B$4&amp;A269</f>
        <v>P.US.CLEU149350</v>
      </c>
      <c r="E269" s="18">
        <f>RANK(F269,$F$1:$F$400,0)+COUNTIF($F$1:F269,F269)-1</f>
        <v>269</v>
      </c>
      <c r="F269" s="19">
        <f>IF(SUM($B$1:B268)&gt;=2,0,IF(RTD("cqg.rtd",,"ContractData",D269,"DTLastTrade",,"T")="",0,RTD("cqg.rtd",,"ContractData",D269,"DTLastTrade",,"T")))</f>
        <v>0</v>
      </c>
      <c r="I269" s="20">
        <f t="shared" si="16"/>
        <v>269</v>
      </c>
      <c r="J269" s="17" t="str">
        <f t="shared" si="17"/>
        <v>P.US.CLEU149350</v>
      </c>
    </row>
    <row r="270" spans="1:10" x14ac:dyDescent="0.3">
      <c r="A270" s="17">
        <f>IF(A269=Symbols2!$B$6,$A$1,Sheet4!A269+Symbols2!$B$7)</f>
        <v>9400</v>
      </c>
      <c r="B270" s="17">
        <f>IF(A270=Symbols2!$B$6,1,0)</f>
        <v>0</v>
      </c>
      <c r="C270" s="17" t="str">
        <f t="shared" si="18"/>
        <v>P.US.</v>
      </c>
      <c r="D270" s="17" t="str">
        <f>C270&amp;Symbols2!$B$2&amp;Symbols2!$B$3&amp;Symbols2!$B$4&amp;A270</f>
        <v>P.US.CLEU149400</v>
      </c>
      <c r="E270" s="18">
        <f>RANK(F270,$F$1:$F$400,0)+COUNTIF($F$1:F270,F270)-1</f>
        <v>270</v>
      </c>
      <c r="F270" s="19">
        <f>IF(SUM($B$1:B269)&gt;=2,0,IF(RTD("cqg.rtd",,"ContractData",D270,"DTLastTrade",,"T")="",0,RTD("cqg.rtd",,"ContractData",D270,"DTLastTrade",,"T")))</f>
        <v>0</v>
      </c>
      <c r="I270" s="20">
        <f t="shared" si="16"/>
        <v>270</v>
      </c>
      <c r="J270" s="17" t="str">
        <f t="shared" si="17"/>
        <v>P.US.CLEU149400</v>
      </c>
    </row>
    <row r="271" spans="1:10" x14ac:dyDescent="0.3">
      <c r="A271" s="17">
        <f>IF(A270=Symbols2!$B$6,$A$1,Sheet4!A270+Symbols2!$B$7)</f>
        <v>9450</v>
      </c>
      <c r="B271" s="17">
        <f>IF(A271=Symbols2!$B$6,1,0)</f>
        <v>0</v>
      </c>
      <c r="C271" s="17" t="str">
        <f t="shared" si="18"/>
        <v>P.US.</v>
      </c>
      <c r="D271" s="17" t="str">
        <f>C271&amp;Symbols2!$B$2&amp;Symbols2!$B$3&amp;Symbols2!$B$4&amp;A271</f>
        <v>P.US.CLEU149450</v>
      </c>
      <c r="E271" s="18">
        <f>RANK(F271,$F$1:$F$400,0)+COUNTIF($F$1:F271,F271)-1</f>
        <v>271</v>
      </c>
      <c r="F271" s="19">
        <f>IF(SUM($B$1:B270)&gt;=2,0,IF(RTD("cqg.rtd",,"ContractData",D271,"DTLastTrade",,"T")="",0,RTD("cqg.rtd",,"ContractData",D271,"DTLastTrade",,"T")))</f>
        <v>0</v>
      </c>
      <c r="I271" s="20">
        <f t="shared" si="16"/>
        <v>271</v>
      </c>
      <c r="J271" s="17" t="str">
        <f t="shared" si="17"/>
        <v>P.US.CLEU149450</v>
      </c>
    </row>
    <row r="272" spans="1:10" x14ac:dyDescent="0.3">
      <c r="A272" s="17">
        <f>IF(A271=Symbols2!$B$6,$A$1,Sheet4!A271+Symbols2!$B$7)</f>
        <v>9500</v>
      </c>
      <c r="B272" s="17">
        <f>IF(A272=Symbols2!$B$6,1,0)</f>
        <v>0</v>
      </c>
      <c r="C272" s="17" t="str">
        <f t="shared" si="18"/>
        <v>P.US.</v>
      </c>
      <c r="D272" s="17" t="str">
        <f>C272&amp;Symbols2!$B$2&amp;Symbols2!$B$3&amp;Symbols2!$B$4&amp;A272</f>
        <v>P.US.CLEU149500</v>
      </c>
      <c r="E272" s="18">
        <f>RANK(F272,$F$1:$F$400,0)+COUNTIF($F$1:F272,F272)-1</f>
        <v>272</v>
      </c>
      <c r="F272" s="19">
        <f>IF(SUM($B$1:B271)&gt;=2,0,IF(RTD("cqg.rtd",,"ContractData",D272,"DTLastTrade",,"T")="",0,RTD("cqg.rtd",,"ContractData",D272,"DTLastTrade",,"T")))</f>
        <v>0</v>
      </c>
      <c r="I272" s="20">
        <f t="shared" si="16"/>
        <v>272</v>
      </c>
      <c r="J272" s="17" t="str">
        <f t="shared" si="17"/>
        <v>P.US.CLEU149500</v>
      </c>
    </row>
    <row r="273" spans="1:10" x14ac:dyDescent="0.3">
      <c r="A273" s="17">
        <f>IF(A272=Symbols2!$B$6,$A$1,Sheet4!A272+Symbols2!$B$7)</f>
        <v>9550</v>
      </c>
      <c r="B273" s="17">
        <f>IF(A273=Symbols2!$B$6,1,0)</f>
        <v>0</v>
      </c>
      <c r="C273" s="17" t="str">
        <f t="shared" si="18"/>
        <v>P.US.</v>
      </c>
      <c r="D273" s="17" t="str">
        <f>C273&amp;Symbols2!$B$2&amp;Symbols2!$B$3&amp;Symbols2!$B$4&amp;A273</f>
        <v>P.US.CLEU149550</v>
      </c>
      <c r="E273" s="18">
        <f>RANK(F273,$F$1:$F$400,0)+COUNTIF($F$1:F273,F273)-1</f>
        <v>273</v>
      </c>
      <c r="F273" s="19">
        <f>IF(SUM($B$1:B272)&gt;=2,0,IF(RTD("cqg.rtd",,"ContractData",D273,"DTLastTrade",,"T")="",0,RTD("cqg.rtd",,"ContractData",D273,"DTLastTrade",,"T")))</f>
        <v>0</v>
      </c>
      <c r="I273" s="20">
        <f t="shared" si="16"/>
        <v>273</v>
      </c>
      <c r="J273" s="17" t="str">
        <f t="shared" si="17"/>
        <v>P.US.CLEU149550</v>
      </c>
    </row>
    <row r="274" spans="1:10" x14ac:dyDescent="0.3">
      <c r="A274" s="17">
        <f>IF(A273=Symbols2!$B$6,$A$1,Sheet4!A273+Symbols2!$B$7)</f>
        <v>9600</v>
      </c>
      <c r="B274" s="17">
        <f>IF(A274=Symbols2!$B$6,1,0)</f>
        <v>0</v>
      </c>
      <c r="C274" s="17" t="str">
        <f t="shared" si="18"/>
        <v>P.US.</v>
      </c>
      <c r="D274" s="17" t="str">
        <f>C274&amp;Symbols2!$B$2&amp;Symbols2!$B$3&amp;Symbols2!$B$4&amp;A274</f>
        <v>P.US.CLEU149600</v>
      </c>
      <c r="E274" s="18">
        <f>RANK(F274,$F$1:$F$400,0)+COUNTIF($F$1:F274,F274)-1</f>
        <v>274</v>
      </c>
      <c r="F274" s="19">
        <f>IF(SUM($B$1:B273)&gt;=2,0,IF(RTD("cqg.rtd",,"ContractData",D274,"DTLastTrade",,"T")="",0,RTD("cqg.rtd",,"ContractData",D274,"DTLastTrade",,"T")))</f>
        <v>0</v>
      </c>
      <c r="I274" s="20">
        <f t="shared" si="16"/>
        <v>274</v>
      </c>
      <c r="J274" s="17" t="str">
        <f t="shared" si="17"/>
        <v>P.US.CLEU149600</v>
      </c>
    </row>
    <row r="275" spans="1:10" x14ac:dyDescent="0.3">
      <c r="A275" s="17">
        <f>IF(A274=Symbols2!$B$6,$A$1,Sheet4!A274+Symbols2!$B$7)</f>
        <v>9650</v>
      </c>
      <c r="B275" s="17">
        <f>IF(A275=Symbols2!$B$6,1,0)</f>
        <v>0</v>
      </c>
      <c r="C275" s="17" t="str">
        <f t="shared" si="18"/>
        <v>P.US.</v>
      </c>
      <c r="D275" s="17" t="str">
        <f>C275&amp;Symbols2!$B$2&amp;Symbols2!$B$3&amp;Symbols2!$B$4&amp;A275</f>
        <v>P.US.CLEU149650</v>
      </c>
      <c r="E275" s="18">
        <f>RANK(F275,$F$1:$F$400,0)+COUNTIF($F$1:F275,F275)-1</f>
        <v>275</v>
      </c>
      <c r="F275" s="19">
        <f>IF(SUM($B$1:B274)&gt;=2,0,IF(RTD("cqg.rtd",,"ContractData",D275,"DTLastTrade",,"T")="",0,RTD("cqg.rtd",,"ContractData",D275,"DTLastTrade",,"T")))</f>
        <v>0</v>
      </c>
      <c r="I275" s="20">
        <f t="shared" si="16"/>
        <v>275</v>
      </c>
      <c r="J275" s="17" t="str">
        <f t="shared" si="17"/>
        <v>P.US.CLEU149650</v>
      </c>
    </row>
    <row r="276" spans="1:10" x14ac:dyDescent="0.3">
      <c r="A276" s="17">
        <f>IF(A275=Symbols2!$B$6,$A$1,Sheet4!A275+Symbols2!$B$7)</f>
        <v>9700</v>
      </c>
      <c r="B276" s="17">
        <f>IF(A276=Symbols2!$B$6,1,0)</f>
        <v>0</v>
      </c>
      <c r="C276" s="17" t="str">
        <f t="shared" si="18"/>
        <v>P.US.</v>
      </c>
      <c r="D276" s="17" t="str">
        <f>C276&amp;Symbols2!$B$2&amp;Symbols2!$B$3&amp;Symbols2!$B$4&amp;A276</f>
        <v>P.US.CLEU149700</v>
      </c>
      <c r="E276" s="18">
        <f>RANK(F276,$F$1:$F$400,0)+COUNTIF($F$1:F276,F276)-1</f>
        <v>276</v>
      </c>
      <c r="F276" s="19">
        <f>IF(SUM($B$1:B275)&gt;=2,0,IF(RTD("cqg.rtd",,"ContractData",D276,"DTLastTrade",,"T")="",0,RTD("cqg.rtd",,"ContractData",D276,"DTLastTrade",,"T")))</f>
        <v>0</v>
      </c>
      <c r="I276" s="20">
        <f t="shared" si="16"/>
        <v>276</v>
      </c>
      <c r="J276" s="17" t="str">
        <f t="shared" si="17"/>
        <v>P.US.CLEU149700</v>
      </c>
    </row>
    <row r="277" spans="1:10" x14ac:dyDescent="0.3">
      <c r="A277" s="17">
        <f>IF(A276=Symbols2!$B$6,$A$1,Sheet4!A276+Symbols2!$B$7)</f>
        <v>9750</v>
      </c>
      <c r="B277" s="17">
        <f>IF(A277=Symbols2!$B$6,1,0)</f>
        <v>0</v>
      </c>
      <c r="C277" s="17" t="str">
        <f t="shared" si="18"/>
        <v>P.US.</v>
      </c>
      <c r="D277" s="17" t="str">
        <f>C277&amp;Symbols2!$B$2&amp;Symbols2!$B$3&amp;Symbols2!$B$4&amp;A277</f>
        <v>P.US.CLEU149750</v>
      </c>
      <c r="E277" s="18">
        <f>RANK(F277,$F$1:$F$400,0)+COUNTIF($F$1:F277,F277)-1</f>
        <v>277</v>
      </c>
      <c r="F277" s="19">
        <f>IF(SUM($B$1:B276)&gt;=2,0,IF(RTD("cqg.rtd",,"ContractData",D277,"DTLastTrade",,"T")="",0,RTD("cqg.rtd",,"ContractData",D277,"DTLastTrade",,"T")))</f>
        <v>0</v>
      </c>
      <c r="I277" s="20">
        <f t="shared" si="16"/>
        <v>277</v>
      </c>
      <c r="J277" s="17" t="str">
        <f t="shared" si="17"/>
        <v>P.US.CLEU149750</v>
      </c>
    </row>
    <row r="278" spans="1:10" x14ac:dyDescent="0.3">
      <c r="A278" s="17">
        <f>IF(A277=Symbols2!$B$6,$A$1,Sheet4!A277+Symbols2!$B$7)</f>
        <v>9800</v>
      </c>
      <c r="B278" s="17">
        <f>IF(A278=Symbols2!$B$6,1,0)</f>
        <v>0</v>
      </c>
      <c r="C278" s="17" t="str">
        <f t="shared" si="18"/>
        <v>P.US.</v>
      </c>
      <c r="D278" s="17" t="str">
        <f>C278&amp;Symbols2!$B$2&amp;Symbols2!$B$3&amp;Symbols2!$B$4&amp;A278</f>
        <v>P.US.CLEU149800</v>
      </c>
      <c r="E278" s="18">
        <f>RANK(F278,$F$1:$F$400,0)+COUNTIF($F$1:F278,F278)-1</f>
        <v>278</v>
      </c>
      <c r="F278" s="19">
        <f>IF(SUM($B$1:B277)&gt;=2,0,IF(RTD("cqg.rtd",,"ContractData",D278,"DTLastTrade",,"T")="",0,RTD("cqg.rtd",,"ContractData",D278,"DTLastTrade",,"T")))</f>
        <v>0</v>
      </c>
      <c r="I278" s="20">
        <f t="shared" si="16"/>
        <v>278</v>
      </c>
      <c r="J278" s="17" t="str">
        <f t="shared" si="17"/>
        <v>P.US.CLEU149800</v>
      </c>
    </row>
    <row r="279" spans="1:10" x14ac:dyDescent="0.3">
      <c r="A279" s="17">
        <f>IF(A278=Symbols2!$B$6,$A$1,Sheet4!A278+Symbols2!$B$7)</f>
        <v>9850</v>
      </c>
      <c r="B279" s="17">
        <f>IF(A279=Symbols2!$B$6,1,0)</f>
        <v>0</v>
      </c>
      <c r="C279" s="17" t="str">
        <f t="shared" si="18"/>
        <v>P.US.</v>
      </c>
      <c r="D279" s="17" t="str">
        <f>C279&amp;Symbols2!$B$2&amp;Symbols2!$B$3&amp;Symbols2!$B$4&amp;A279</f>
        <v>P.US.CLEU149850</v>
      </c>
      <c r="E279" s="18">
        <f>RANK(F279,$F$1:$F$400,0)+COUNTIF($F$1:F279,F279)-1</f>
        <v>279</v>
      </c>
      <c r="F279" s="19">
        <f>IF(SUM($B$1:B278)&gt;=2,0,IF(RTD("cqg.rtd",,"ContractData",D279,"DTLastTrade",,"T")="",0,RTD("cqg.rtd",,"ContractData",D279,"DTLastTrade",,"T")))</f>
        <v>0</v>
      </c>
      <c r="I279" s="20">
        <f t="shared" si="16"/>
        <v>279</v>
      </c>
      <c r="J279" s="17" t="str">
        <f t="shared" si="17"/>
        <v>P.US.CLEU149850</v>
      </c>
    </row>
    <row r="280" spans="1:10" x14ac:dyDescent="0.3">
      <c r="A280" s="17">
        <f>IF(A279=Symbols2!$B$6,$A$1,Sheet4!A279+Symbols2!$B$7)</f>
        <v>9900</v>
      </c>
      <c r="B280" s="17">
        <f>IF(A280=Symbols2!$B$6,1,0)</f>
        <v>0</v>
      </c>
      <c r="C280" s="17" t="str">
        <f t="shared" si="18"/>
        <v>P.US.</v>
      </c>
      <c r="D280" s="17" t="str">
        <f>C280&amp;Symbols2!$B$2&amp;Symbols2!$B$3&amp;Symbols2!$B$4&amp;A280</f>
        <v>P.US.CLEU149900</v>
      </c>
      <c r="E280" s="18">
        <f>RANK(F280,$F$1:$F$400,0)+COUNTIF($F$1:F280,F280)-1</f>
        <v>280</v>
      </c>
      <c r="F280" s="19">
        <f>IF(SUM($B$1:B279)&gt;=2,0,IF(RTD("cqg.rtd",,"ContractData",D280,"DTLastTrade",,"T")="",0,RTD("cqg.rtd",,"ContractData",D280,"DTLastTrade",,"T")))</f>
        <v>0</v>
      </c>
      <c r="I280" s="20">
        <f t="shared" si="16"/>
        <v>280</v>
      </c>
      <c r="J280" s="17" t="str">
        <f t="shared" si="17"/>
        <v>P.US.CLEU149900</v>
      </c>
    </row>
    <row r="281" spans="1:10" x14ac:dyDescent="0.3">
      <c r="A281" s="17">
        <f>IF(A280=Symbols2!$B$6,$A$1,Sheet4!A280+Symbols2!$B$7)</f>
        <v>9950</v>
      </c>
      <c r="B281" s="17">
        <f>IF(A281=Symbols2!$B$6,1,0)</f>
        <v>0</v>
      </c>
      <c r="C281" s="17" t="str">
        <f t="shared" si="18"/>
        <v>P.US.</v>
      </c>
      <c r="D281" s="17" t="str">
        <f>C281&amp;Symbols2!$B$2&amp;Symbols2!$B$3&amp;Symbols2!$B$4&amp;A281</f>
        <v>P.US.CLEU149950</v>
      </c>
      <c r="E281" s="18">
        <f>RANK(F281,$F$1:$F$400,0)+COUNTIF($F$1:F281,F281)-1</f>
        <v>281</v>
      </c>
      <c r="F281" s="19">
        <f>IF(SUM($B$1:B280)&gt;=2,0,IF(RTD("cqg.rtd",,"ContractData",D281,"DTLastTrade",,"T")="",0,RTD("cqg.rtd",,"ContractData",D281,"DTLastTrade",,"T")))</f>
        <v>0</v>
      </c>
      <c r="I281" s="20">
        <f t="shared" si="16"/>
        <v>281</v>
      </c>
      <c r="J281" s="17" t="str">
        <f t="shared" si="17"/>
        <v>P.US.CLEU149950</v>
      </c>
    </row>
    <row r="282" spans="1:10" x14ac:dyDescent="0.3">
      <c r="A282" s="17">
        <f>IF(A281=Symbols2!$B$6,$A$1,Sheet4!A281+Symbols2!$B$7)</f>
        <v>10000</v>
      </c>
      <c r="B282" s="17">
        <f>IF(A282=Symbols2!$B$6,1,0)</f>
        <v>0</v>
      </c>
      <c r="C282" s="17" t="str">
        <f t="shared" si="18"/>
        <v>P.US.</v>
      </c>
      <c r="D282" s="17" t="str">
        <f>C282&amp;Symbols2!$B$2&amp;Symbols2!$B$3&amp;Symbols2!$B$4&amp;A282</f>
        <v>P.US.CLEU1410000</v>
      </c>
      <c r="E282" s="18">
        <f>RANK(F282,$F$1:$F$400,0)+COUNTIF($F$1:F282,F282)-1</f>
        <v>282</v>
      </c>
      <c r="F282" s="19">
        <f>IF(SUM($B$1:B281)&gt;=2,0,IF(RTD("cqg.rtd",,"ContractData",D282,"DTLastTrade",,"T")="",0,RTD("cqg.rtd",,"ContractData",D282,"DTLastTrade",,"T")))</f>
        <v>0</v>
      </c>
      <c r="I282" s="20">
        <f t="shared" si="16"/>
        <v>282</v>
      </c>
      <c r="J282" s="17" t="str">
        <f t="shared" si="17"/>
        <v>P.US.CLEU1410000</v>
      </c>
    </row>
    <row r="283" spans="1:10" x14ac:dyDescent="0.3">
      <c r="A283" s="17">
        <f>IF(A282=Symbols2!$B$6,$A$1,Sheet4!A282+Symbols2!$B$7)</f>
        <v>10050</v>
      </c>
      <c r="B283" s="17">
        <f>IF(A283=Symbols2!$B$6,1,0)</f>
        <v>0</v>
      </c>
      <c r="C283" s="17" t="str">
        <f t="shared" si="18"/>
        <v>P.US.</v>
      </c>
      <c r="D283" s="17" t="str">
        <f>C283&amp;Symbols2!$B$2&amp;Symbols2!$B$3&amp;Symbols2!$B$4&amp;A283</f>
        <v>P.US.CLEU1410050</v>
      </c>
      <c r="E283" s="18">
        <f>RANK(F283,$F$1:$F$400,0)+COUNTIF($F$1:F283,F283)-1</f>
        <v>283</v>
      </c>
      <c r="F283" s="19">
        <f>IF(SUM($B$1:B282)&gt;=2,0,IF(RTD("cqg.rtd",,"ContractData",D283,"DTLastTrade",,"T")="",0,RTD("cqg.rtd",,"ContractData",D283,"DTLastTrade",,"T")))</f>
        <v>0</v>
      </c>
      <c r="I283" s="20">
        <f t="shared" si="16"/>
        <v>283</v>
      </c>
      <c r="J283" s="17" t="str">
        <f t="shared" si="17"/>
        <v>P.US.CLEU1410050</v>
      </c>
    </row>
    <row r="284" spans="1:10" x14ac:dyDescent="0.3">
      <c r="A284" s="17">
        <f>IF(A283=Symbols2!$B$6,$A$1,Sheet4!A283+Symbols2!$B$7)</f>
        <v>10100</v>
      </c>
      <c r="B284" s="17">
        <f>IF(A284=Symbols2!$B$6,1,0)</f>
        <v>0</v>
      </c>
      <c r="C284" s="17" t="str">
        <f t="shared" si="18"/>
        <v>P.US.</v>
      </c>
      <c r="D284" s="17" t="str">
        <f>C284&amp;Symbols2!$B$2&amp;Symbols2!$B$3&amp;Symbols2!$B$4&amp;A284</f>
        <v>P.US.CLEU1410100</v>
      </c>
      <c r="E284" s="18">
        <f>RANK(F284,$F$1:$F$400,0)+COUNTIF($F$1:F284,F284)-1</f>
        <v>284</v>
      </c>
      <c r="F284" s="19">
        <f>IF(SUM($B$1:B283)&gt;=2,0,IF(RTD("cqg.rtd",,"ContractData",D284,"DTLastTrade",,"T")="",0,RTD("cqg.rtd",,"ContractData",D284,"DTLastTrade",,"T")))</f>
        <v>0</v>
      </c>
      <c r="I284" s="20">
        <f t="shared" si="16"/>
        <v>284</v>
      </c>
      <c r="J284" s="17" t="str">
        <f t="shared" si="17"/>
        <v>P.US.CLEU1410100</v>
      </c>
    </row>
    <row r="285" spans="1:10" x14ac:dyDescent="0.3">
      <c r="A285" s="17">
        <f>IF(A284=Symbols2!$B$6,$A$1,Sheet4!A284+Symbols2!$B$7)</f>
        <v>10150</v>
      </c>
      <c r="B285" s="17">
        <f>IF(A285=Symbols2!$B$6,1,0)</f>
        <v>0</v>
      </c>
      <c r="C285" s="17" t="str">
        <f t="shared" si="18"/>
        <v>P.US.</v>
      </c>
      <c r="D285" s="17" t="str">
        <f>C285&amp;Symbols2!$B$2&amp;Symbols2!$B$3&amp;Symbols2!$B$4&amp;A285</f>
        <v>P.US.CLEU1410150</v>
      </c>
      <c r="E285" s="18">
        <f>RANK(F285,$F$1:$F$400,0)+COUNTIF($F$1:F285,F285)-1</f>
        <v>285</v>
      </c>
      <c r="F285" s="19">
        <f>IF(SUM($B$1:B284)&gt;=2,0,IF(RTD("cqg.rtd",,"ContractData",D285,"DTLastTrade",,"T")="",0,RTD("cqg.rtd",,"ContractData",D285,"DTLastTrade",,"T")))</f>
        <v>0</v>
      </c>
      <c r="I285" s="20">
        <f t="shared" si="16"/>
        <v>285</v>
      </c>
      <c r="J285" s="17" t="str">
        <f t="shared" si="17"/>
        <v>P.US.CLEU1410150</v>
      </c>
    </row>
    <row r="286" spans="1:10" x14ac:dyDescent="0.3">
      <c r="A286" s="17">
        <f>IF(A285=Symbols2!$B$6,$A$1,Sheet4!A285+Symbols2!$B$7)</f>
        <v>10200</v>
      </c>
      <c r="B286" s="17">
        <f>IF(A286=Symbols2!$B$6,1,0)</f>
        <v>0</v>
      </c>
      <c r="C286" s="17" t="str">
        <f t="shared" si="18"/>
        <v>P.US.</v>
      </c>
      <c r="D286" s="17" t="str">
        <f>C286&amp;Symbols2!$B$2&amp;Symbols2!$B$3&amp;Symbols2!$B$4&amp;A286</f>
        <v>P.US.CLEU1410200</v>
      </c>
      <c r="E286" s="18">
        <f>RANK(F286,$F$1:$F$400,0)+COUNTIF($F$1:F286,F286)-1</f>
        <v>286</v>
      </c>
      <c r="F286" s="19">
        <f>IF(SUM($B$1:B285)&gt;=2,0,IF(RTD("cqg.rtd",,"ContractData",D286,"DTLastTrade",,"T")="",0,RTD("cqg.rtd",,"ContractData",D286,"DTLastTrade",,"T")))</f>
        <v>0</v>
      </c>
      <c r="I286" s="20">
        <f t="shared" si="16"/>
        <v>286</v>
      </c>
      <c r="J286" s="17" t="str">
        <f t="shared" si="17"/>
        <v>P.US.CLEU1410200</v>
      </c>
    </row>
    <row r="287" spans="1:10" x14ac:dyDescent="0.3">
      <c r="A287" s="17">
        <f>IF(A286=Symbols2!$B$6,$A$1,Sheet4!A286+Symbols2!$B$7)</f>
        <v>10250</v>
      </c>
      <c r="B287" s="17">
        <f>IF(A287=Symbols2!$B$6,1,0)</f>
        <v>0</v>
      </c>
      <c r="C287" s="17" t="str">
        <f t="shared" si="18"/>
        <v>P.US.</v>
      </c>
      <c r="D287" s="17" t="str">
        <f>C287&amp;Symbols2!$B$2&amp;Symbols2!$B$3&amp;Symbols2!$B$4&amp;A287</f>
        <v>P.US.CLEU1410250</v>
      </c>
      <c r="E287" s="18">
        <f>RANK(F287,$F$1:$F$400,0)+COUNTIF($F$1:F287,F287)-1</f>
        <v>287</v>
      </c>
      <c r="F287" s="19">
        <f>IF(SUM($B$1:B286)&gt;=2,0,IF(RTD("cqg.rtd",,"ContractData",D287,"DTLastTrade",,"T")="",0,RTD("cqg.rtd",,"ContractData",D287,"DTLastTrade",,"T")))</f>
        <v>0</v>
      </c>
      <c r="I287" s="20">
        <f t="shared" si="16"/>
        <v>287</v>
      </c>
      <c r="J287" s="17" t="str">
        <f t="shared" si="17"/>
        <v>P.US.CLEU1410250</v>
      </c>
    </row>
    <row r="288" spans="1:10" x14ac:dyDescent="0.3">
      <c r="A288" s="17">
        <f>IF(A287=Symbols2!$B$6,$A$1,Sheet4!A287+Symbols2!$B$7)</f>
        <v>10300</v>
      </c>
      <c r="B288" s="17">
        <f>IF(A288=Symbols2!$B$6,1,0)</f>
        <v>0</v>
      </c>
      <c r="C288" s="17" t="str">
        <f t="shared" si="18"/>
        <v>P.US.</v>
      </c>
      <c r="D288" s="17" t="str">
        <f>C288&amp;Symbols2!$B$2&amp;Symbols2!$B$3&amp;Symbols2!$B$4&amp;A288</f>
        <v>P.US.CLEU1410300</v>
      </c>
      <c r="E288" s="18">
        <f>RANK(F288,$F$1:$F$400,0)+COUNTIF($F$1:F288,F288)-1</f>
        <v>288</v>
      </c>
      <c r="F288" s="19">
        <f>IF(SUM($B$1:B287)&gt;=2,0,IF(RTD("cqg.rtd",,"ContractData",D288,"DTLastTrade",,"T")="",0,RTD("cqg.rtd",,"ContractData",D288,"DTLastTrade",,"T")))</f>
        <v>0</v>
      </c>
      <c r="I288" s="20">
        <f t="shared" si="16"/>
        <v>288</v>
      </c>
      <c r="J288" s="17" t="str">
        <f t="shared" si="17"/>
        <v>P.US.CLEU1410300</v>
      </c>
    </row>
    <row r="289" spans="1:10" x14ac:dyDescent="0.3">
      <c r="A289" s="17">
        <f>IF(A288=Symbols2!$B$6,$A$1,Sheet4!A288+Symbols2!$B$7)</f>
        <v>10350</v>
      </c>
      <c r="B289" s="17">
        <f>IF(A289=Symbols2!$B$6,1,0)</f>
        <v>0</v>
      </c>
      <c r="C289" s="17" t="str">
        <f t="shared" si="18"/>
        <v>P.US.</v>
      </c>
      <c r="D289" s="17" t="str">
        <f>C289&amp;Symbols2!$B$2&amp;Symbols2!$B$3&amp;Symbols2!$B$4&amp;A289</f>
        <v>P.US.CLEU1410350</v>
      </c>
      <c r="E289" s="18">
        <f>RANK(F289,$F$1:$F$400,0)+COUNTIF($F$1:F289,F289)-1</f>
        <v>289</v>
      </c>
      <c r="F289" s="19">
        <f>IF(SUM($B$1:B288)&gt;=2,0,IF(RTD("cqg.rtd",,"ContractData",D289,"DTLastTrade",,"T")="",0,RTD("cqg.rtd",,"ContractData",D289,"DTLastTrade",,"T")))</f>
        <v>0</v>
      </c>
      <c r="I289" s="20">
        <f t="shared" si="16"/>
        <v>289</v>
      </c>
      <c r="J289" s="17" t="str">
        <f t="shared" si="17"/>
        <v>P.US.CLEU1410350</v>
      </c>
    </row>
    <row r="290" spans="1:10" x14ac:dyDescent="0.3">
      <c r="A290" s="17">
        <f>IF(A289=Symbols2!$B$6,$A$1,Sheet4!A289+Symbols2!$B$7)</f>
        <v>10400</v>
      </c>
      <c r="B290" s="17">
        <f>IF(A290=Symbols2!$B$6,1,0)</f>
        <v>1</v>
      </c>
      <c r="C290" s="17" t="str">
        <f t="shared" si="18"/>
        <v>P.US.</v>
      </c>
      <c r="D290" s="17" t="str">
        <f>C290&amp;Symbols2!$B$2&amp;Symbols2!$B$3&amp;Symbols2!$B$4&amp;A290</f>
        <v>P.US.CLEU1410400</v>
      </c>
      <c r="E290" s="18">
        <f>RANK(F290,$F$1:$F$400,0)+COUNTIF($F$1:F290,F290)-1</f>
        <v>290</v>
      </c>
      <c r="F290" s="19">
        <f>IF(SUM($B$1:B289)&gt;=2,0,IF(RTD("cqg.rtd",,"ContractData",D290,"DTLastTrade",,"T")="",0,RTD("cqg.rtd",,"ContractData",D290,"DTLastTrade",,"T")))</f>
        <v>0</v>
      </c>
      <c r="I290" s="20">
        <f t="shared" si="16"/>
        <v>290</v>
      </c>
      <c r="J290" s="17" t="str">
        <f t="shared" si="17"/>
        <v>P.US.CLEU1410400</v>
      </c>
    </row>
    <row r="291" spans="1:10" x14ac:dyDescent="0.3">
      <c r="A291" s="17">
        <f>IF(A290=Symbols2!$B$6,$A$1,Sheet4!A290+Symbols2!$B$7)</f>
        <v>9000</v>
      </c>
      <c r="B291" s="17">
        <f>IF(A291=Symbols2!$B$6,1,0)</f>
        <v>0</v>
      </c>
      <c r="C291" s="17" t="str">
        <f t="shared" si="18"/>
        <v>P.US.</v>
      </c>
      <c r="D291" s="17" t="str">
        <f>C291&amp;Symbols2!$B$2&amp;Symbols2!$B$3&amp;Symbols2!$B$4&amp;A291</f>
        <v>P.US.CLEU149000</v>
      </c>
      <c r="E291" s="18">
        <f>RANK(F291,$F$1:$F$400,0)+COUNTIF($F$1:F291,F291)-1</f>
        <v>291</v>
      </c>
      <c r="F291" s="19">
        <f>IF(SUM($B$1:B290)&gt;=2,0,IF(RTD("cqg.rtd",,"ContractData",D291,"DTLastTrade",,"T")="",0,RTD("cqg.rtd",,"ContractData",D291,"DTLastTrade",,"T")))</f>
        <v>0</v>
      </c>
      <c r="I291" s="20">
        <f t="shared" si="16"/>
        <v>291</v>
      </c>
      <c r="J291" s="17" t="str">
        <f t="shared" si="17"/>
        <v>P.US.CLEU149000</v>
      </c>
    </row>
    <row r="292" spans="1:10" x14ac:dyDescent="0.3">
      <c r="A292" s="17">
        <f>IF(A291=Symbols2!$B$6,$A$1,Sheet4!A291+Symbols2!$B$7)</f>
        <v>9050</v>
      </c>
      <c r="B292" s="17">
        <f>IF(A292=Symbols2!$B$6,1,0)</f>
        <v>0</v>
      </c>
      <c r="C292" s="17" t="str">
        <f t="shared" si="18"/>
        <v>P.US.</v>
      </c>
      <c r="D292" s="17" t="str">
        <f>C292&amp;Symbols2!$B$2&amp;Symbols2!$B$3&amp;Symbols2!$B$4&amp;A292</f>
        <v>P.US.CLEU149050</v>
      </c>
      <c r="E292" s="18">
        <f>RANK(F292,$F$1:$F$400,0)+COUNTIF($F$1:F292,F292)-1</f>
        <v>292</v>
      </c>
      <c r="F292" s="19">
        <f>IF(SUM($B$1:B291)&gt;=2,0,IF(RTD("cqg.rtd",,"ContractData",D292,"DTLastTrade",,"T")="",0,RTD("cqg.rtd",,"ContractData",D292,"DTLastTrade",,"T")))</f>
        <v>0</v>
      </c>
      <c r="I292" s="20">
        <f t="shared" si="16"/>
        <v>292</v>
      </c>
      <c r="J292" s="17" t="str">
        <f t="shared" si="17"/>
        <v>P.US.CLEU149050</v>
      </c>
    </row>
    <row r="293" spans="1:10" x14ac:dyDescent="0.3">
      <c r="A293" s="17">
        <f>IF(A292=Symbols2!$B$6,$A$1,Sheet4!A292+Symbols2!$B$7)</f>
        <v>9100</v>
      </c>
      <c r="B293" s="17">
        <f>IF(A293=Symbols2!$B$6,1,0)</f>
        <v>0</v>
      </c>
      <c r="C293" s="17" t="str">
        <f t="shared" si="18"/>
        <v>P.US.</v>
      </c>
      <c r="D293" s="17" t="str">
        <f>C293&amp;Symbols2!$B$2&amp;Symbols2!$B$3&amp;Symbols2!$B$4&amp;A293</f>
        <v>P.US.CLEU149100</v>
      </c>
      <c r="E293" s="18">
        <f>RANK(F293,$F$1:$F$400,0)+COUNTIF($F$1:F293,F293)-1</f>
        <v>293</v>
      </c>
      <c r="F293" s="19">
        <f>IF(SUM($B$1:B292)&gt;=2,0,IF(RTD("cqg.rtd",,"ContractData",D293,"DTLastTrade",,"T")="",0,RTD("cqg.rtd",,"ContractData",D293,"DTLastTrade",,"T")))</f>
        <v>0</v>
      </c>
      <c r="I293" s="20">
        <f t="shared" si="16"/>
        <v>293</v>
      </c>
      <c r="J293" s="17" t="str">
        <f t="shared" si="17"/>
        <v>P.US.CLEU149100</v>
      </c>
    </row>
    <row r="294" spans="1:10" x14ac:dyDescent="0.3">
      <c r="A294" s="17">
        <f>IF(A293=Symbols2!$B$6,$A$1,Sheet4!A293+Symbols2!$B$7)</f>
        <v>9150</v>
      </c>
      <c r="B294" s="17">
        <f>IF(A294=Symbols2!$B$6,1,0)</f>
        <v>0</v>
      </c>
      <c r="C294" s="17" t="str">
        <f t="shared" si="18"/>
        <v>P.US.</v>
      </c>
      <c r="D294" s="17" t="str">
        <f>C294&amp;Symbols2!$B$2&amp;Symbols2!$B$3&amp;Symbols2!$B$4&amp;A294</f>
        <v>P.US.CLEU149150</v>
      </c>
      <c r="E294" s="18">
        <f>RANK(F294,$F$1:$F$400,0)+COUNTIF($F$1:F294,F294)-1</f>
        <v>294</v>
      </c>
      <c r="F294" s="19">
        <f>IF(SUM($B$1:B293)&gt;=2,0,IF(RTD("cqg.rtd",,"ContractData",D294,"DTLastTrade",,"T")="",0,RTD("cqg.rtd",,"ContractData",D294,"DTLastTrade",,"T")))</f>
        <v>0</v>
      </c>
      <c r="I294" s="20">
        <f t="shared" si="16"/>
        <v>294</v>
      </c>
      <c r="J294" s="17" t="str">
        <f t="shared" si="17"/>
        <v>P.US.CLEU149150</v>
      </c>
    </row>
    <row r="295" spans="1:10" x14ac:dyDescent="0.3">
      <c r="A295" s="17">
        <f>IF(A294=Symbols2!$B$6,$A$1,Sheet4!A294+Symbols2!$B$7)</f>
        <v>9200</v>
      </c>
      <c r="B295" s="17">
        <f>IF(A295=Symbols2!$B$6,1,0)</f>
        <v>0</v>
      </c>
      <c r="C295" s="17" t="str">
        <f t="shared" si="18"/>
        <v>P.US.</v>
      </c>
      <c r="D295" s="17" t="str">
        <f>C295&amp;Symbols2!$B$2&amp;Symbols2!$B$3&amp;Symbols2!$B$4&amp;A295</f>
        <v>P.US.CLEU149200</v>
      </c>
      <c r="E295" s="18">
        <f>RANK(F295,$F$1:$F$400,0)+COUNTIF($F$1:F295,F295)-1</f>
        <v>295</v>
      </c>
      <c r="F295" s="19">
        <f>IF(SUM($B$1:B294)&gt;=2,0,IF(RTD("cqg.rtd",,"ContractData",D295,"DTLastTrade",,"T")="",0,RTD("cqg.rtd",,"ContractData",D295,"DTLastTrade",,"T")))</f>
        <v>0</v>
      </c>
      <c r="I295" s="20">
        <f t="shared" si="16"/>
        <v>295</v>
      </c>
      <c r="J295" s="17" t="str">
        <f t="shared" si="17"/>
        <v>P.US.CLEU149200</v>
      </c>
    </row>
    <row r="296" spans="1:10" x14ac:dyDescent="0.3">
      <c r="A296" s="17">
        <f>IF(A295=Symbols2!$B$6,$A$1,Sheet4!A295+Symbols2!$B$7)</f>
        <v>9250</v>
      </c>
      <c r="B296" s="17">
        <f>IF(A296=Symbols2!$B$6,1,0)</f>
        <v>0</v>
      </c>
      <c r="C296" s="17" t="str">
        <f t="shared" si="18"/>
        <v>P.US.</v>
      </c>
      <c r="D296" s="17" t="str">
        <f>C296&amp;Symbols2!$B$2&amp;Symbols2!$B$3&amp;Symbols2!$B$4&amp;A296</f>
        <v>P.US.CLEU149250</v>
      </c>
      <c r="E296" s="18">
        <f>RANK(F296,$F$1:$F$400,0)+COUNTIF($F$1:F296,F296)-1</f>
        <v>296</v>
      </c>
      <c r="F296" s="19">
        <f>IF(SUM($B$1:B295)&gt;=2,0,IF(RTD("cqg.rtd",,"ContractData",D296,"DTLastTrade",,"T")="",0,RTD("cqg.rtd",,"ContractData",D296,"DTLastTrade",,"T")))</f>
        <v>0</v>
      </c>
      <c r="I296" s="20">
        <f t="shared" si="16"/>
        <v>296</v>
      </c>
      <c r="J296" s="17" t="str">
        <f t="shared" si="17"/>
        <v>P.US.CLEU149250</v>
      </c>
    </row>
    <row r="297" spans="1:10" x14ac:dyDescent="0.3">
      <c r="A297" s="17">
        <f>IF(A296=Symbols2!$B$6,$A$1,Sheet4!A296+Symbols2!$B$7)</f>
        <v>9300</v>
      </c>
      <c r="B297" s="17">
        <f>IF(A297=Symbols2!$B$6,1,0)</f>
        <v>0</v>
      </c>
      <c r="C297" s="17" t="str">
        <f t="shared" si="18"/>
        <v>P.US.</v>
      </c>
      <c r="D297" s="17" t="str">
        <f>C297&amp;Symbols2!$B$2&amp;Symbols2!$B$3&amp;Symbols2!$B$4&amp;A297</f>
        <v>P.US.CLEU149300</v>
      </c>
      <c r="E297" s="18">
        <f>RANK(F297,$F$1:$F$400,0)+COUNTIF($F$1:F297,F297)-1</f>
        <v>297</v>
      </c>
      <c r="F297" s="19">
        <f>IF(SUM($B$1:B296)&gt;=2,0,IF(RTD("cqg.rtd",,"ContractData",D297,"DTLastTrade",,"T")="",0,RTD("cqg.rtd",,"ContractData",D297,"DTLastTrade",,"T")))</f>
        <v>0</v>
      </c>
      <c r="I297" s="20">
        <f t="shared" si="16"/>
        <v>297</v>
      </c>
      <c r="J297" s="17" t="str">
        <f t="shared" si="17"/>
        <v>P.US.CLEU149300</v>
      </c>
    </row>
    <row r="298" spans="1:10" x14ac:dyDescent="0.3">
      <c r="A298" s="17">
        <f>IF(A297=Symbols2!$B$6,$A$1,Sheet4!A297+Symbols2!$B$7)</f>
        <v>9350</v>
      </c>
      <c r="B298" s="17">
        <f>IF(A298=Symbols2!$B$6,1,0)</f>
        <v>0</v>
      </c>
      <c r="C298" s="17" t="str">
        <f t="shared" si="18"/>
        <v>P.US.</v>
      </c>
      <c r="D298" s="17" t="str">
        <f>C298&amp;Symbols2!$B$2&amp;Symbols2!$B$3&amp;Symbols2!$B$4&amp;A298</f>
        <v>P.US.CLEU149350</v>
      </c>
      <c r="E298" s="18">
        <f>RANK(F298,$F$1:$F$400,0)+COUNTIF($F$1:F298,F298)-1</f>
        <v>298</v>
      </c>
      <c r="F298" s="19">
        <f>IF(SUM($B$1:B297)&gt;=2,0,IF(RTD("cqg.rtd",,"ContractData",D298,"DTLastTrade",,"T")="",0,RTD("cqg.rtd",,"ContractData",D298,"DTLastTrade",,"T")))</f>
        <v>0</v>
      </c>
      <c r="I298" s="20">
        <f t="shared" si="16"/>
        <v>298</v>
      </c>
      <c r="J298" s="17" t="str">
        <f t="shared" si="17"/>
        <v>P.US.CLEU149350</v>
      </c>
    </row>
    <row r="299" spans="1:10" x14ac:dyDescent="0.3">
      <c r="A299" s="17">
        <f>IF(A298=Symbols2!$B$6,$A$1,Sheet4!A298+Symbols2!$B$7)</f>
        <v>9400</v>
      </c>
      <c r="B299" s="17">
        <f>IF(A299=Symbols2!$B$6,1,0)</f>
        <v>0</v>
      </c>
      <c r="C299" s="17" t="str">
        <f t="shared" si="18"/>
        <v>P.US.</v>
      </c>
      <c r="D299" s="17" t="str">
        <f>C299&amp;Symbols2!$B$2&amp;Symbols2!$B$3&amp;Symbols2!$B$4&amp;A299</f>
        <v>P.US.CLEU149400</v>
      </c>
      <c r="E299" s="18">
        <f>RANK(F299,$F$1:$F$400,0)+COUNTIF($F$1:F299,F299)-1</f>
        <v>299</v>
      </c>
      <c r="F299" s="19">
        <f>IF(SUM($B$1:B298)&gt;=2,0,IF(RTD("cqg.rtd",,"ContractData",D299,"DTLastTrade",,"T")="",0,RTD("cqg.rtd",,"ContractData",D299,"DTLastTrade",,"T")))</f>
        <v>0</v>
      </c>
      <c r="I299" s="20">
        <f t="shared" si="16"/>
        <v>299</v>
      </c>
      <c r="J299" s="17" t="str">
        <f t="shared" si="17"/>
        <v>P.US.CLEU149400</v>
      </c>
    </row>
    <row r="300" spans="1:10" x14ac:dyDescent="0.3">
      <c r="A300" s="17">
        <f>IF(A299=Symbols2!$B$6,$A$1,Sheet4!A299+Symbols2!$B$7)</f>
        <v>9450</v>
      </c>
      <c r="B300" s="17">
        <f>IF(A300=Symbols2!$B$6,1,0)</f>
        <v>0</v>
      </c>
      <c r="C300" s="17" t="str">
        <f t="shared" si="18"/>
        <v>P.US.</v>
      </c>
      <c r="D300" s="17" t="str">
        <f>C300&amp;Symbols2!$B$2&amp;Symbols2!$B$3&amp;Symbols2!$B$4&amp;A300</f>
        <v>P.US.CLEU149450</v>
      </c>
      <c r="E300" s="18">
        <f>RANK(F300,$F$1:$F$400,0)+COUNTIF($F$1:F300,F300)-1</f>
        <v>300</v>
      </c>
      <c r="F300" s="19">
        <f>IF(SUM($B$1:B299)&gt;=2,0,IF(RTD("cqg.rtd",,"ContractData",D300,"DTLastTrade",,"T")="",0,RTD("cqg.rtd",,"ContractData",D300,"DTLastTrade",,"T")))</f>
        <v>0</v>
      </c>
      <c r="I300" s="20">
        <f t="shared" si="16"/>
        <v>300</v>
      </c>
      <c r="J300" s="17" t="str">
        <f t="shared" si="17"/>
        <v>P.US.CLEU149450</v>
      </c>
    </row>
    <row r="301" spans="1:10" x14ac:dyDescent="0.3">
      <c r="A301" s="17">
        <f>IF(A300=Symbols2!$B$6,$A$1,Sheet4!A300+Symbols2!$B$7)</f>
        <v>9500</v>
      </c>
      <c r="B301" s="17">
        <f>IF(A301=Symbols2!$B$6,1,0)</f>
        <v>0</v>
      </c>
      <c r="C301" s="17" t="str">
        <f t="shared" si="18"/>
        <v>P.US.</v>
      </c>
      <c r="D301" s="17" t="str">
        <f>C301&amp;Symbols2!$B$2&amp;Symbols2!$B$3&amp;Symbols2!$B$4&amp;A301</f>
        <v>P.US.CLEU149500</v>
      </c>
      <c r="E301" s="18">
        <f>RANK(F301,$F$1:$F$400,0)+COUNTIF($F$1:F301,F301)-1</f>
        <v>301</v>
      </c>
      <c r="F301" s="19">
        <f>IF(SUM($B$1:B300)&gt;=2,0,IF(RTD("cqg.rtd",,"ContractData",D301,"DTLastTrade",,"T")="",0,RTD("cqg.rtd",,"ContractData",D301,"DTLastTrade",,"T")))</f>
        <v>0</v>
      </c>
      <c r="I301" s="20">
        <f t="shared" si="16"/>
        <v>301</v>
      </c>
      <c r="J301" s="17" t="str">
        <f t="shared" si="17"/>
        <v>P.US.CLEU149500</v>
      </c>
    </row>
    <row r="302" spans="1:10" x14ac:dyDescent="0.3">
      <c r="A302" s="17">
        <f>IF(A301=Symbols2!$B$6,$A$1,Sheet4!A301+Symbols2!$B$7)</f>
        <v>9550</v>
      </c>
      <c r="B302" s="17">
        <f>IF(A302=Symbols2!$B$6,1,0)</f>
        <v>0</v>
      </c>
      <c r="C302" s="17" t="str">
        <f t="shared" si="18"/>
        <v>P.US.</v>
      </c>
      <c r="D302" s="17" t="str">
        <f>C302&amp;Symbols2!$B$2&amp;Symbols2!$B$3&amp;Symbols2!$B$4&amp;A302</f>
        <v>P.US.CLEU149550</v>
      </c>
      <c r="E302" s="18">
        <f>RANK(F302,$F$1:$F$400,0)+COUNTIF($F$1:F302,F302)-1</f>
        <v>302</v>
      </c>
      <c r="F302" s="19">
        <f>IF(SUM($B$1:B301)&gt;=2,0,IF(RTD("cqg.rtd",,"ContractData",D302,"DTLastTrade",,"T")="",0,RTD("cqg.rtd",,"ContractData",D302,"DTLastTrade",,"T")))</f>
        <v>0</v>
      </c>
      <c r="I302" s="20">
        <f t="shared" si="16"/>
        <v>302</v>
      </c>
      <c r="J302" s="17" t="str">
        <f t="shared" si="17"/>
        <v>P.US.CLEU149550</v>
      </c>
    </row>
    <row r="303" spans="1:10" x14ac:dyDescent="0.3">
      <c r="A303" s="17">
        <f>IF(A302=Symbols2!$B$6,$A$1,Sheet4!A302+Symbols2!$B$7)</f>
        <v>9600</v>
      </c>
      <c r="B303" s="17">
        <f>IF(A303=Symbols2!$B$6,1,0)</f>
        <v>0</v>
      </c>
      <c r="C303" s="17" t="str">
        <f t="shared" si="18"/>
        <v>P.US.</v>
      </c>
      <c r="D303" s="17" t="str">
        <f>C303&amp;Symbols2!$B$2&amp;Symbols2!$B$3&amp;Symbols2!$B$4&amp;A303</f>
        <v>P.US.CLEU149600</v>
      </c>
      <c r="E303" s="18">
        <f>RANK(F303,$F$1:$F$400,0)+COUNTIF($F$1:F303,F303)-1</f>
        <v>303</v>
      </c>
      <c r="F303" s="19">
        <f>IF(SUM($B$1:B302)&gt;=2,0,IF(RTD("cqg.rtd",,"ContractData",D303,"DTLastTrade",,"T")="",0,RTD("cqg.rtd",,"ContractData",D303,"DTLastTrade",,"T")))</f>
        <v>0</v>
      </c>
      <c r="I303" s="20">
        <f t="shared" si="16"/>
        <v>303</v>
      </c>
      <c r="J303" s="17" t="str">
        <f t="shared" si="17"/>
        <v>P.US.CLEU149600</v>
      </c>
    </row>
    <row r="304" spans="1:10" x14ac:dyDescent="0.3">
      <c r="A304" s="17">
        <f>IF(A303=Symbols2!$B$6,$A$1,Sheet4!A303+Symbols2!$B$7)</f>
        <v>9650</v>
      </c>
      <c r="B304" s="17">
        <f>IF(A304=Symbols2!$B$6,1,0)</f>
        <v>0</v>
      </c>
      <c r="C304" s="17" t="str">
        <f t="shared" si="18"/>
        <v>P.US.</v>
      </c>
      <c r="D304" s="17" t="str">
        <f>C304&amp;Symbols2!$B$2&amp;Symbols2!$B$3&amp;Symbols2!$B$4&amp;A304</f>
        <v>P.US.CLEU149650</v>
      </c>
      <c r="E304" s="18">
        <f>RANK(F304,$F$1:$F$400,0)+COUNTIF($F$1:F304,F304)-1</f>
        <v>304</v>
      </c>
      <c r="F304" s="19">
        <f>IF(SUM($B$1:B303)&gt;=2,0,IF(RTD("cqg.rtd",,"ContractData",D304,"DTLastTrade",,"T")="",0,RTD("cqg.rtd",,"ContractData",D304,"DTLastTrade",,"T")))</f>
        <v>0</v>
      </c>
      <c r="I304" s="20">
        <f t="shared" si="16"/>
        <v>304</v>
      </c>
      <c r="J304" s="17" t="str">
        <f t="shared" si="17"/>
        <v>P.US.CLEU149650</v>
      </c>
    </row>
    <row r="305" spans="1:10" x14ac:dyDescent="0.3">
      <c r="A305" s="17">
        <f>IF(A304=Symbols2!$B$6,$A$1,Sheet4!A304+Symbols2!$B$7)</f>
        <v>9700</v>
      </c>
      <c r="B305" s="17">
        <f>IF(A305=Symbols2!$B$6,1,0)</f>
        <v>0</v>
      </c>
      <c r="C305" s="17" t="str">
        <f t="shared" si="18"/>
        <v>P.US.</v>
      </c>
      <c r="D305" s="17" t="str">
        <f>C305&amp;Symbols2!$B$2&amp;Symbols2!$B$3&amp;Symbols2!$B$4&amp;A305</f>
        <v>P.US.CLEU149700</v>
      </c>
      <c r="E305" s="18">
        <f>RANK(F305,$F$1:$F$400,0)+COUNTIF($F$1:F305,F305)-1</f>
        <v>305</v>
      </c>
      <c r="F305" s="19">
        <f>IF(SUM($B$1:B304)&gt;=2,0,IF(RTD("cqg.rtd",,"ContractData",D305,"DTLastTrade",,"T")="",0,RTD("cqg.rtd",,"ContractData",D305,"DTLastTrade",,"T")))</f>
        <v>0</v>
      </c>
      <c r="I305" s="20">
        <f t="shared" si="16"/>
        <v>305</v>
      </c>
      <c r="J305" s="17" t="str">
        <f t="shared" si="17"/>
        <v>P.US.CLEU149700</v>
      </c>
    </row>
    <row r="306" spans="1:10" x14ac:dyDescent="0.3">
      <c r="A306" s="17">
        <f>IF(A305=Symbols2!$B$6,$A$1,Sheet4!A305+Symbols2!$B$7)</f>
        <v>9750</v>
      </c>
      <c r="B306" s="17">
        <f>IF(A306=Symbols2!$B$6,1,0)</f>
        <v>0</v>
      </c>
      <c r="C306" s="17" t="str">
        <f t="shared" si="18"/>
        <v>P.US.</v>
      </c>
      <c r="D306" s="17" t="str">
        <f>C306&amp;Symbols2!$B$2&amp;Symbols2!$B$3&amp;Symbols2!$B$4&amp;A306</f>
        <v>P.US.CLEU149750</v>
      </c>
      <c r="E306" s="18">
        <f>RANK(F306,$F$1:$F$400,0)+COUNTIF($F$1:F306,F306)-1</f>
        <v>306</v>
      </c>
      <c r="F306" s="19">
        <f>IF(SUM($B$1:B305)&gt;=2,0,IF(RTD("cqg.rtd",,"ContractData",D306,"DTLastTrade",,"T")="",0,RTD("cqg.rtd",,"ContractData",D306,"DTLastTrade",,"T")))</f>
        <v>0</v>
      </c>
      <c r="I306" s="20">
        <f t="shared" si="16"/>
        <v>306</v>
      </c>
      <c r="J306" s="17" t="str">
        <f t="shared" si="17"/>
        <v>P.US.CLEU149750</v>
      </c>
    </row>
    <row r="307" spans="1:10" x14ac:dyDescent="0.3">
      <c r="A307" s="17">
        <f>IF(A306=Symbols2!$B$6,$A$1,Sheet4!A306+Symbols2!$B$7)</f>
        <v>9800</v>
      </c>
      <c r="B307" s="17">
        <f>IF(A307=Symbols2!$B$6,1,0)</f>
        <v>0</v>
      </c>
      <c r="C307" s="17" t="str">
        <f t="shared" si="18"/>
        <v>P.US.</v>
      </c>
      <c r="D307" s="17" t="str">
        <f>C307&amp;Symbols2!$B$2&amp;Symbols2!$B$3&amp;Symbols2!$B$4&amp;A307</f>
        <v>P.US.CLEU149800</v>
      </c>
      <c r="E307" s="18">
        <f>RANK(F307,$F$1:$F$400,0)+COUNTIF($F$1:F307,F307)-1</f>
        <v>307</v>
      </c>
      <c r="F307" s="19">
        <f>IF(SUM($B$1:B306)&gt;=2,0,IF(RTD("cqg.rtd",,"ContractData",D307,"DTLastTrade",,"T")="",0,RTD("cqg.rtd",,"ContractData",D307,"DTLastTrade",,"T")))</f>
        <v>0</v>
      </c>
      <c r="I307" s="20">
        <f t="shared" si="16"/>
        <v>307</v>
      </c>
      <c r="J307" s="17" t="str">
        <f t="shared" si="17"/>
        <v>P.US.CLEU149800</v>
      </c>
    </row>
    <row r="308" spans="1:10" x14ac:dyDescent="0.3">
      <c r="A308" s="17">
        <f>IF(A307=Symbols2!$B$6,$A$1,Sheet4!A307+Symbols2!$B$7)</f>
        <v>9850</v>
      </c>
      <c r="B308" s="17">
        <f>IF(A308=Symbols2!$B$6,1,0)</f>
        <v>0</v>
      </c>
      <c r="C308" s="17" t="str">
        <f t="shared" si="18"/>
        <v>P.US.</v>
      </c>
      <c r="D308" s="17" t="str">
        <f>C308&amp;Symbols2!$B$2&amp;Symbols2!$B$3&amp;Symbols2!$B$4&amp;A308</f>
        <v>P.US.CLEU149850</v>
      </c>
      <c r="E308" s="18">
        <f>RANK(F308,$F$1:$F$400,0)+COUNTIF($F$1:F308,F308)-1</f>
        <v>308</v>
      </c>
      <c r="F308" s="19">
        <f>IF(SUM($B$1:B307)&gt;=2,0,IF(RTD("cqg.rtd",,"ContractData",D308,"DTLastTrade",,"T")="",0,RTD("cqg.rtd",,"ContractData",D308,"DTLastTrade",,"T")))</f>
        <v>0</v>
      </c>
      <c r="I308" s="20">
        <f t="shared" si="16"/>
        <v>308</v>
      </c>
      <c r="J308" s="17" t="str">
        <f t="shared" si="17"/>
        <v>P.US.CLEU149850</v>
      </c>
    </row>
    <row r="309" spans="1:10" x14ac:dyDescent="0.3">
      <c r="A309" s="17">
        <f>IF(A308=Symbols2!$B$6,$A$1,Sheet4!A308+Symbols2!$B$7)</f>
        <v>9900</v>
      </c>
      <c r="B309" s="17">
        <f>IF(A309=Symbols2!$B$6,1,0)</f>
        <v>0</v>
      </c>
      <c r="C309" s="17" t="str">
        <f t="shared" si="18"/>
        <v>P.US.</v>
      </c>
      <c r="D309" s="17" t="str">
        <f>C309&amp;Symbols2!$B$2&amp;Symbols2!$B$3&amp;Symbols2!$B$4&amp;A309</f>
        <v>P.US.CLEU149900</v>
      </c>
      <c r="E309" s="18">
        <f>RANK(F309,$F$1:$F$400,0)+COUNTIF($F$1:F309,F309)-1</f>
        <v>309</v>
      </c>
      <c r="F309" s="19">
        <f>IF(SUM($B$1:B308)&gt;=2,0,IF(RTD("cqg.rtd",,"ContractData",D309,"DTLastTrade",,"T")="",0,RTD("cqg.rtd",,"ContractData",D309,"DTLastTrade",,"T")))</f>
        <v>0</v>
      </c>
      <c r="I309" s="20">
        <f t="shared" si="16"/>
        <v>309</v>
      </c>
      <c r="J309" s="17" t="str">
        <f t="shared" si="17"/>
        <v>P.US.CLEU149900</v>
      </c>
    </row>
    <row r="310" spans="1:10" x14ac:dyDescent="0.3">
      <c r="A310" s="17">
        <f>IF(A309=Symbols2!$B$6,$A$1,Sheet4!A309+Symbols2!$B$7)</f>
        <v>9950</v>
      </c>
      <c r="B310" s="17">
        <f>IF(A310=Symbols2!$B$6,1,0)</f>
        <v>0</v>
      </c>
      <c r="C310" s="17" t="str">
        <f t="shared" si="18"/>
        <v>P.US.</v>
      </c>
      <c r="D310" s="17" t="str">
        <f>C310&amp;Symbols2!$B$2&amp;Symbols2!$B$3&amp;Symbols2!$B$4&amp;A310</f>
        <v>P.US.CLEU149950</v>
      </c>
      <c r="E310" s="18">
        <f>RANK(F310,$F$1:$F$400,0)+COUNTIF($F$1:F310,F310)-1</f>
        <v>310</v>
      </c>
      <c r="F310" s="19">
        <f>IF(SUM($B$1:B309)&gt;=2,0,IF(RTD("cqg.rtd",,"ContractData",D310,"DTLastTrade",,"T")="",0,RTD("cqg.rtd",,"ContractData",D310,"DTLastTrade",,"T")))</f>
        <v>0</v>
      </c>
      <c r="I310" s="20">
        <f t="shared" si="16"/>
        <v>310</v>
      </c>
      <c r="J310" s="17" t="str">
        <f t="shared" si="17"/>
        <v>P.US.CLEU149950</v>
      </c>
    </row>
    <row r="311" spans="1:10" x14ac:dyDescent="0.3">
      <c r="A311" s="17">
        <f>IF(A310=Symbols2!$B$6,$A$1,Sheet4!A310+Symbols2!$B$7)</f>
        <v>10000</v>
      </c>
      <c r="B311" s="17">
        <f>IF(A311=Symbols2!$B$6,1,0)</f>
        <v>0</v>
      </c>
      <c r="C311" s="17" t="str">
        <f t="shared" si="18"/>
        <v>P.US.</v>
      </c>
      <c r="D311" s="17" t="str">
        <f>C311&amp;Symbols2!$B$2&amp;Symbols2!$B$3&amp;Symbols2!$B$4&amp;A311</f>
        <v>P.US.CLEU1410000</v>
      </c>
      <c r="E311" s="18">
        <f>RANK(F311,$F$1:$F$400,0)+COUNTIF($F$1:F311,F311)-1</f>
        <v>311</v>
      </c>
      <c r="F311" s="19">
        <f>IF(SUM($B$1:B310)&gt;=2,0,IF(RTD("cqg.rtd",,"ContractData",D311,"DTLastTrade",,"T")="",0,RTD("cqg.rtd",,"ContractData",D311,"DTLastTrade",,"T")))</f>
        <v>0</v>
      </c>
      <c r="I311" s="20">
        <f t="shared" si="16"/>
        <v>311</v>
      </c>
      <c r="J311" s="17" t="str">
        <f t="shared" si="17"/>
        <v>P.US.CLEU1410000</v>
      </c>
    </row>
    <row r="312" spans="1:10" x14ac:dyDescent="0.3">
      <c r="A312" s="17">
        <f>IF(A311=Symbols2!$B$6,$A$1,Sheet4!A311+Symbols2!$B$7)</f>
        <v>10050</v>
      </c>
      <c r="B312" s="17">
        <f>IF(A312=Symbols2!$B$6,1,0)</f>
        <v>0</v>
      </c>
      <c r="C312" s="17" t="str">
        <f t="shared" si="18"/>
        <v>P.US.</v>
      </c>
      <c r="D312" s="17" t="str">
        <f>C312&amp;Symbols2!$B$2&amp;Symbols2!$B$3&amp;Symbols2!$B$4&amp;A312</f>
        <v>P.US.CLEU1410050</v>
      </c>
      <c r="E312" s="18">
        <f>RANK(F312,$F$1:$F$400,0)+COUNTIF($F$1:F312,F312)-1</f>
        <v>312</v>
      </c>
      <c r="F312" s="19">
        <f>IF(SUM($B$1:B311)&gt;=2,0,IF(RTD("cqg.rtd",,"ContractData",D312,"DTLastTrade",,"T")="",0,RTD("cqg.rtd",,"ContractData",D312,"DTLastTrade",,"T")))</f>
        <v>0</v>
      </c>
      <c r="I312" s="20">
        <f t="shared" si="16"/>
        <v>312</v>
      </c>
      <c r="J312" s="17" t="str">
        <f t="shared" si="17"/>
        <v>P.US.CLEU1410050</v>
      </c>
    </row>
    <row r="313" spans="1:10" x14ac:dyDescent="0.3">
      <c r="A313" s="17">
        <f>IF(A312=Symbols2!$B$6,$A$1,Sheet4!A312+Symbols2!$B$7)</f>
        <v>10100</v>
      </c>
      <c r="B313" s="17">
        <f>IF(A313=Symbols2!$B$6,1,0)</f>
        <v>0</v>
      </c>
      <c r="C313" s="17" t="str">
        <f t="shared" si="18"/>
        <v>P.US.</v>
      </c>
      <c r="D313" s="17" t="str">
        <f>C313&amp;Symbols2!$B$2&amp;Symbols2!$B$3&amp;Symbols2!$B$4&amp;A313</f>
        <v>P.US.CLEU1410100</v>
      </c>
      <c r="E313" s="18">
        <f>RANK(F313,$F$1:$F$400,0)+COUNTIF($F$1:F313,F313)-1</f>
        <v>313</v>
      </c>
      <c r="F313" s="19">
        <f>IF(SUM($B$1:B312)&gt;=2,0,IF(RTD("cqg.rtd",,"ContractData",D313,"DTLastTrade",,"T")="",0,RTD("cqg.rtd",,"ContractData",D313,"DTLastTrade",,"T")))</f>
        <v>0</v>
      </c>
      <c r="I313" s="20">
        <f t="shared" si="16"/>
        <v>313</v>
      </c>
      <c r="J313" s="17" t="str">
        <f t="shared" si="17"/>
        <v>P.US.CLEU1410100</v>
      </c>
    </row>
    <row r="314" spans="1:10" x14ac:dyDescent="0.3">
      <c r="A314" s="17">
        <f>IF(A313=Symbols2!$B$6,$A$1,Sheet4!A313+Symbols2!$B$7)</f>
        <v>10150</v>
      </c>
      <c r="B314" s="17">
        <f>IF(A314=Symbols2!$B$6,1,0)</f>
        <v>0</v>
      </c>
      <c r="C314" s="17" t="str">
        <f t="shared" si="18"/>
        <v>P.US.</v>
      </c>
      <c r="D314" s="17" t="str">
        <f>C314&amp;Symbols2!$B$2&amp;Symbols2!$B$3&amp;Symbols2!$B$4&amp;A314</f>
        <v>P.US.CLEU1410150</v>
      </c>
      <c r="E314" s="18">
        <f>RANK(F314,$F$1:$F$400,0)+COUNTIF($F$1:F314,F314)-1</f>
        <v>314</v>
      </c>
      <c r="F314" s="19">
        <f>IF(SUM($B$1:B313)&gt;=2,0,IF(RTD("cqg.rtd",,"ContractData",D314,"DTLastTrade",,"T")="",0,RTD("cqg.rtd",,"ContractData",D314,"DTLastTrade",,"T")))</f>
        <v>0</v>
      </c>
      <c r="I314" s="20">
        <f t="shared" si="16"/>
        <v>314</v>
      </c>
      <c r="J314" s="17" t="str">
        <f t="shared" si="17"/>
        <v>P.US.CLEU1410150</v>
      </c>
    </row>
    <row r="315" spans="1:10" x14ac:dyDescent="0.3">
      <c r="A315" s="17">
        <f>IF(A314=Symbols2!$B$6,$A$1,Sheet4!A314+Symbols2!$B$7)</f>
        <v>10200</v>
      </c>
      <c r="B315" s="17">
        <f>IF(A315=Symbols2!$B$6,1,0)</f>
        <v>0</v>
      </c>
      <c r="C315" s="17" t="str">
        <f t="shared" si="18"/>
        <v>P.US.</v>
      </c>
      <c r="D315" s="17" t="str">
        <f>C315&amp;Symbols2!$B$2&amp;Symbols2!$B$3&amp;Symbols2!$B$4&amp;A315</f>
        <v>P.US.CLEU1410200</v>
      </c>
      <c r="E315" s="18">
        <f>RANK(F315,$F$1:$F$400,0)+COUNTIF($F$1:F315,F315)-1</f>
        <v>315</v>
      </c>
      <c r="F315" s="19">
        <f>IF(SUM($B$1:B314)&gt;=2,0,IF(RTD("cqg.rtd",,"ContractData",D315,"DTLastTrade",,"T")="",0,RTD("cqg.rtd",,"ContractData",D315,"DTLastTrade",,"T")))</f>
        <v>0</v>
      </c>
      <c r="I315" s="20">
        <f t="shared" si="16"/>
        <v>315</v>
      </c>
      <c r="J315" s="17" t="str">
        <f t="shared" si="17"/>
        <v>P.US.CLEU1410200</v>
      </c>
    </row>
    <row r="316" spans="1:10" x14ac:dyDescent="0.3">
      <c r="A316" s="17">
        <f>IF(A315=Symbols2!$B$6,$A$1,Sheet4!A315+Symbols2!$B$7)</f>
        <v>10250</v>
      </c>
      <c r="B316" s="17">
        <f>IF(A316=Symbols2!$B$6,1,0)</f>
        <v>0</v>
      </c>
      <c r="C316" s="17" t="str">
        <f t="shared" si="18"/>
        <v>P.US.</v>
      </c>
      <c r="D316" s="17" t="str">
        <f>C316&amp;Symbols2!$B$2&amp;Symbols2!$B$3&amp;Symbols2!$B$4&amp;A316</f>
        <v>P.US.CLEU1410250</v>
      </c>
      <c r="E316" s="18">
        <f>RANK(F316,$F$1:$F$400,0)+COUNTIF($F$1:F316,F316)-1</f>
        <v>316</v>
      </c>
      <c r="F316" s="19">
        <f>IF(SUM($B$1:B315)&gt;=2,0,IF(RTD("cqg.rtd",,"ContractData",D316,"DTLastTrade",,"T")="",0,RTD("cqg.rtd",,"ContractData",D316,"DTLastTrade",,"T")))</f>
        <v>0</v>
      </c>
      <c r="I316" s="20">
        <f t="shared" si="16"/>
        <v>316</v>
      </c>
      <c r="J316" s="17" t="str">
        <f t="shared" si="17"/>
        <v>P.US.CLEU1410250</v>
      </c>
    </row>
    <row r="317" spans="1:10" x14ac:dyDescent="0.3">
      <c r="A317" s="17">
        <f>IF(A316=Symbols2!$B$6,$A$1,Sheet4!A316+Symbols2!$B$7)</f>
        <v>10300</v>
      </c>
      <c r="B317" s="17">
        <f>IF(A317=Symbols2!$B$6,1,0)</f>
        <v>0</v>
      </c>
      <c r="C317" s="17" t="str">
        <f t="shared" si="18"/>
        <v>P.US.</v>
      </c>
      <c r="D317" s="17" t="str">
        <f>C317&amp;Symbols2!$B$2&amp;Symbols2!$B$3&amp;Symbols2!$B$4&amp;A317</f>
        <v>P.US.CLEU1410300</v>
      </c>
      <c r="E317" s="18">
        <f>RANK(F317,$F$1:$F$400,0)+COUNTIF($F$1:F317,F317)-1</f>
        <v>317</v>
      </c>
      <c r="F317" s="19">
        <f>IF(SUM($B$1:B316)&gt;=2,0,IF(RTD("cqg.rtd",,"ContractData",D317,"DTLastTrade",,"T")="",0,RTD("cqg.rtd",,"ContractData",D317,"DTLastTrade",,"T")))</f>
        <v>0</v>
      </c>
      <c r="I317" s="20">
        <f t="shared" si="16"/>
        <v>317</v>
      </c>
      <c r="J317" s="17" t="str">
        <f t="shared" si="17"/>
        <v>P.US.CLEU1410300</v>
      </c>
    </row>
    <row r="318" spans="1:10" x14ac:dyDescent="0.3">
      <c r="A318" s="17">
        <f>IF(A317=Symbols2!$B$6,$A$1,Sheet4!A317+Symbols2!$B$7)</f>
        <v>10350</v>
      </c>
      <c r="B318" s="17">
        <f>IF(A318=Symbols2!$B$6,1,0)</f>
        <v>0</v>
      </c>
      <c r="C318" s="17" t="str">
        <f t="shared" si="18"/>
        <v>P.US.</v>
      </c>
      <c r="D318" s="17" t="str">
        <f>C318&amp;Symbols2!$B$2&amp;Symbols2!$B$3&amp;Symbols2!$B$4&amp;A318</f>
        <v>P.US.CLEU1410350</v>
      </c>
      <c r="E318" s="18">
        <f>RANK(F318,$F$1:$F$400,0)+COUNTIF($F$1:F318,F318)-1</f>
        <v>318</v>
      </c>
      <c r="F318" s="19">
        <f>IF(SUM($B$1:B317)&gt;=2,0,IF(RTD("cqg.rtd",,"ContractData",D318,"DTLastTrade",,"T")="",0,RTD("cqg.rtd",,"ContractData",D318,"DTLastTrade",,"T")))</f>
        <v>0</v>
      </c>
      <c r="I318" s="20">
        <f t="shared" si="16"/>
        <v>318</v>
      </c>
      <c r="J318" s="17" t="str">
        <f t="shared" si="17"/>
        <v>P.US.CLEU1410350</v>
      </c>
    </row>
    <row r="319" spans="1:10" x14ac:dyDescent="0.3">
      <c r="A319" s="17">
        <f>IF(A318=Symbols2!$B$6,$A$1,Sheet4!A318+Symbols2!$B$7)</f>
        <v>10400</v>
      </c>
      <c r="B319" s="17">
        <f>IF(A319=Symbols2!$B$6,1,0)</f>
        <v>1</v>
      </c>
      <c r="C319" s="17" t="str">
        <f t="shared" si="18"/>
        <v>P.US.</v>
      </c>
      <c r="D319" s="17" t="str">
        <f>C319&amp;Symbols2!$B$2&amp;Symbols2!$B$3&amp;Symbols2!$B$4&amp;A319</f>
        <v>P.US.CLEU1410400</v>
      </c>
      <c r="E319" s="18">
        <f>RANK(F319,$F$1:$F$400,0)+COUNTIF($F$1:F319,F319)-1</f>
        <v>319</v>
      </c>
      <c r="F319" s="19">
        <f>IF(SUM($B$1:B318)&gt;=2,0,IF(RTD("cqg.rtd",,"ContractData",D319,"DTLastTrade",,"T")="",0,RTD("cqg.rtd",,"ContractData",D319,"DTLastTrade",,"T")))</f>
        <v>0</v>
      </c>
      <c r="I319" s="20">
        <f t="shared" si="16"/>
        <v>319</v>
      </c>
      <c r="J319" s="17" t="str">
        <f t="shared" si="17"/>
        <v>P.US.CLEU1410400</v>
      </c>
    </row>
    <row r="320" spans="1:10" x14ac:dyDescent="0.3">
      <c r="A320" s="17">
        <f>IF(A319=Symbols2!$B$6,$A$1,Sheet4!A319+Symbols2!$B$7)</f>
        <v>9000</v>
      </c>
      <c r="B320" s="17">
        <f>IF(A320=Symbols2!$B$6,1,0)</f>
        <v>0</v>
      </c>
      <c r="C320" s="17" t="str">
        <f t="shared" si="18"/>
        <v>P.US.</v>
      </c>
      <c r="D320" s="17" t="str">
        <f>C320&amp;Symbols2!$B$2&amp;Symbols2!$B$3&amp;Symbols2!$B$4&amp;A320</f>
        <v>P.US.CLEU149000</v>
      </c>
      <c r="E320" s="18">
        <f>RANK(F320,$F$1:$F$400,0)+COUNTIF($F$1:F320,F320)-1</f>
        <v>320</v>
      </c>
      <c r="F320" s="19">
        <f>IF(SUM($B$1:B319)&gt;=2,0,IF(RTD("cqg.rtd",,"ContractData",D320,"DTLastTrade",,"T")="",0,RTD("cqg.rtd",,"ContractData",D320,"DTLastTrade",,"T")))</f>
        <v>0</v>
      </c>
      <c r="I320" s="20">
        <f t="shared" si="16"/>
        <v>320</v>
      </c>
      <c r="J320" s="17" t="str">
        <f t="shared" si="17"/>
        <v>P.US.CLEU149000</v>
      </c>
    </row>
    <row r="321" spans="1:10" x14ac:dyDescent="0.3">
      <c r="A321" s="17">
        <f>IF(A320=Symbols2!$B$6,$A$1,Sheet4!A320+Symbols2!$B$7)</f>
        <v>9050</v>
      </c>
      <c r="B321" s="17">
        <f>IF(A321=Symbols2!$B$6,1,0)</f>
        <v>0</v>
      </c>
      <c r="C321" s="17" t="str">
        <f t="shared" si="18"/>
        <v>P.US.</v>
      </c>
      <c r="D321" s="17" t="str">
        <f>C321&amp;Symbols2!$B$2&amp;Symbols2!$B$3&amp;Symbols2!$B$4&amp;A321</f>
        <v>P.US.CLEU149050</v>
      </c>
      <c r="E321" s="18">
        <f>RANK(F321,$F$1:$F$400,0)+COUNTIF($F$1:F321,F321)-1</f>
        <v>321</v>
      </c>
      <c r="F321" s="19">
        <f>IF(SUM($B$1:B320)&gt;=2,0,IF(RTD("cqg.rtd",,"ContractData",D321,"DTLastTrade",,"T")="",0,RTD("cqg.rtd",,"ContractData",D321,"DTLastTrade",,"T")))</f>
        <v>0</v>
      </c>
      <c r="I321" s="20">
        <f t="shared" si="16"/>
        <v>321</v>
      </c>
      <c r="J321" s="17" t="str">
        <f t="shared" si="17"/>
        <v>P.US.CLEU149050</v>
      </c>
    </row>
    <row r="322" spans="1:10" x14ac:dyDescent="0.3">
      <c r="A322" s="17">
        <f>IF(A321=Symbols2!$B$6,$A$1,Sheet4!A321+Symbols2!$B$7)</f>
        <v>9100</v>
      </c>
      <c r="B322" s="17">
        <f>IF(A322=Symbols2!$B$6,1,0)</f>
        <v>0</v>
      </c>
      <c r="C322" s="17" t="str">
        <f t="shared" si="18"/>
        <v>P.US.</v>
      </c>
      <c r="D322" s="17" t="str">
        <f>C322&amp;Symbols2!$B$2&amp;Symbols2!$B$3&amp;Symbols2!$B$4&amp;A322</f>
        <v>P.US.CLEU149100</v>
      </c>
      <c r="E322" s="18">
        <f>RANK(F322,$F$1:$F$400,0)+COUNTIF($F$1:F322,F322)-1</f>
        <v>322</v>
      </c>
      <c r="F322" s="19">
        <f>IF(SUM($B$1:B321)&gt;=2,0,IF(RTD("cqg.rtd",,"ContractData",D322,"DTLastTrade",,"T")="",0,RTD("cqg.rtd",,"ContractData",D322,"DTLastTrade",,"T")))</f>
        <v>0</v>
      </c>
      <c r="I322" s="20">
        <f t="shared" ref="I322:I385" si="19">E322</f>
        <v>322</v>
      </c>
      <c r="J322" s="17" t="str">
        <f t="shared" ref="J322:J385" si="20">D322</f>
        <v>P.US.CLEU149100</v>
      </c>
    </row>
    <row r="323" spans="1:10" x14ac:dyDescent="0.3">
      <c r="A323" s="17">
        <f>IF(A322=Symbols2!$B$6,$A$1,Sheet4!A322+Symbols2!$B$7)</f>
        <v>9150</v>
      </c>
      <c r="B323" s="17">
        <f>IF(A323=Symbols2!$B$6,1,0)</f>
        <v>0</v>
      </c>
      <c r="C323" s="17" t="str">
        <f t="shared" ref="C323:C386" si="21">IF(A323=$A$1,"P.US.",IF(C322="P.US.","P.US.","C.US."))</f>
        <v>P.US.</v>
      </c>
      <c r="D323" s="17" t="str">
        <f>C323&amp;Symbols2!$B$2&amp;Symbols2!$B$3&amp;Symbols2!$B$4&amp;A323</f>
        <v>P.US.CLEU149150</v>
      </c>
      <c r="E323" s="18">
        <f>RANK(F323,$F$1:$F$400,0)+COUNTIF($F$1:F323,F323)-1</f>
        <v>323</v>
      </c>
      <c r="F323" s="19">
        <f>IF(SUM($B$1:B322)&gt;=2,0,IF(RTD("cqg.rtd",,"ContractData",D323,"DTLastTrade",,"T")="",0,RTD("cqg.rtd",,"ContractData",D323,"DTLastTrade",,"T")))</f>
        <v>0</v>
      </c>
      <c r="I323" s="20">
        <f t="shared" si="19"/>
        <v>323</v>
      </c>
      <c r="J323" s="17" t="str">
        <f t="shared" si="20"/>
        <v>P.US.CLEU149150</v>
      </c>
    </row>
    <row r="324" spans="1:10" x14ac:dyDescent="0.3">
      <c r="A324" s="17">
        <f>IF(A323=Symbols2!$B$6,$A$1,Sheet4!A323+Symbols2!$B$7)</f>
        <v>9200</v>
      </c>
      <c r="B324" s="17">
        <f>IF(A324=Symbols2!$B$6,1,0)</f>
        <v>0</v>
      </c>
      <c r="C324" s="17" t="str">
        <f t="shared" si="21"/>
        <v>P.US.</v>
      </c>
      <c r="D324" s="17" t="str">
        <f>C324&amp;Symbols2!$B$2&amp;Symbols2!$B$3&amp;Symbols2!$B$4&amp;A324</f>
        <v>P.US.CLEU149200</v>
      </c>
      <c r="E324" s="18">
        <f>RANK(F324,$F$1:$F$400,0)+COUNTIF($F$1:F324,F324)-1</f>
        <v>324</v>
      </c>
      <c r="F324" s="19">
        <f>IF(SUM($B$1:B323)&gt;=2,0,IF(RTD("cqg.rtd",,"ContractData",D324,"DTLastTrade",,"T")="",0,RTD("cqg.rtd",,"ContractData",D324,"DTLastTrade",,"T")))</f>
        <v>0</v>
      </c>
      <c r="I324" s="20">
        <f t="shared" si="19"/>
        <v>324</v>
      </c>
      <c r="J324" s="17" t="str">
        <f t="shared" si="20"/>
        <v>P.US.CLEU149200</v>
      </c>
    </row>
    <row r="325" spans="1:10" x14ac:dyDescent="0.3">
      <c r="A325" s="17">
        <f>IF(A324=Symbols2!$B$6,$A$1,Sheet4!A324+Symbols2!$B$7)</f>
        <v>9250</v>
      </c>
      <c r="B325" s="17">
        <f>IF(A325=Symbols2!$B$6,1,0)</f>
        <v>0</v>
      </c>
      <c r="C325" s="17" t="str">
        <f t="shared" si="21"/>
        <v>P.US.</v>
      </c>
      <c r="D325" s="17" t="str">
        <f>C325&amp;Symbols2!$B$2&amp;Symbols2!$B$3&amp;Symbols2!$B$4&amp;A325</f>
        <v>P.US.CLEU149250</v>
      </c>
      <c r="E325" s="18">
        <f>RANK(F325,$F$1:$F$400,0)+COUNTIF($F$1:F325,F325)-1</f>
        <v>325</v>
      </c>
      <c r="F325" s="19">
        <f>IF(SUM($B$1:B324)&gt;=2,0,IF(RTD("cqg.rtd",,"ContractData",D325,"DTLastTrade",,"T")="",0,RTD("cqg.rtd",,"ContractData",D325,"DTLastTrade",,"T")))</f>
        <v>0</v>
      </c>
      <c r="I325" s="20">
        <f t="shared" si="19"/>
        <v>325</v>
      </c>
      <c r="J325" s="17" t="str">
        <f t="shared" si="20"/>
        <v>P.US.CLEU149250</v>
      </c>
    </row>
    <row r="326" spans="1:10" x14ac:dyDescent="0.3">
      <c r="A326" s="17">
        <f>IF(A325=Symbols2!$B$6,$A$1,Sheet4!A325+Symbols2!$B$7)</f>
        <v>9300</v>
      </c>
      <c r="B326" s="17">
        <f>IF(A326=Symbols2!$B$6,1,0)</f>
        <v>0</v>
      </c>
      <c r="C326" s="17" t="str">
        <f t="shared" si="21"/>
        <v>P.US.</v>
      </c>
      <c r="D326" s="17" t="str">
        <f>C326&amp;Symbols2!$B$2&amp;Symbols2!$B$3&amp;Symbols2!$B$4&amp;A326</f>
        <v>P.US.CLEU149300</v>
      </c>
      <c r="E326" s="18">
        <f>RANK(F326,$F$1:$F$400,0)+COUNTIF($F$1:F326,F326)-1</f>
        <v>326</v>
      </c>
      <c r="F326" s="19">
        <f>IF(SUM($B$1:B325)&gt;=2,0,IF(RTD("cqg.rtd",,"ContractData",D326,"DTLastTrade",,"T")="",0,RTD("cqg.rtd",,"ContractData",D326,"DTLastTrade",,"T")))</f>
        <v>0</v>
      </c>
      <c r="I326" s="20">
        <f t="shared" si="19"/>
        <v>326</v>
      </c>
      <c r="J326" s="17" t="str">
        <f t="shared" si="20"/>
        <v>P.US.CLEU149300</v>
      </c>
    </row>
    <row r="327" spans="1:10" x14ac:dyDescent="0.3">
      <c r="A327" s="17">
        <f>IF(A326=Symbols2!$B$6,$A$1,Sheet4!A326+Symbols2!$B$7)</f>
        <v>9350</v>
      </c>
      <c r="B327" s="17">
        <f>IF(A327=Symbols2!$B$6,1,0)</f>
        <v>0</v>
      </c>
      <c r="C327" s="17" t="str">
        <f t="shared" si="21"/>
        <v>P.US.</v>
      </c>
      <c r="D327" s="17" t="str">
        <f>C327&amp;Symbols2!$B$2&amp;Symbols2!$B$3&amp;Symbols2!$B$4&amp;A327</f>
        <v>P.US.CLEU149350</v>
      </c>
      <c r="E327" s="18">
        <f>RANK(F327,$F$1:$F$400,0)+COUNTIF($F$1:F327,F327)-1</f>
        <v>327</v>
      </c>
      <c r="F327" s="19">
        <f>IF(SUM($B$1:B326)&gt;=2,0,IF(RTD("cqg.rtd",,"ContractData",D327,"DTLastTrade",,"T")="",0,RTD("cqg.rtd",,"ContractData",D327,"DTLastTrade",,"T")))</f>
        <v>0</v>
      </c>
      <c r="I327" s="20">
        <f t="shared" si="19"/>
        <v>327</v>
      </c>
      <c r="J327" s="17" t="str">
        <f t="shared" si="20"/>
        <v>P.US.CLEU149350</v>
      </c>
    </row>
    <row r="328" spans="1:10" x14ac:dyDescent="0.3">
      <c r="A328" s="17">
        <f>IF(A327=Symbols2!$B$6,$A$1,Sheet4!A327+Symbols2!$B$7)</f>
        <v>9400</v>
      </c>
      <c r="B328" s="17">
        <f>IF(A328=Symbols2!$B$6,1,0)</f>
        <v>0</v>
      </c>
      <c r="C328" s="17" t="str">
        <f t="shared" si="21"/>
        <v>P.US.</v>
      </c>
      <c r="D328" s="17" t="str">
        <f>C328&amp;Symbols2!$B$2&amp;Symbols2!$B$3&amp;Symbols2!$B$4&amp;A328</f>
        <v>P.US.CLEU149400</v>
      </c>
      <c r="E328" s="18">
        <f>RANK(F328,$F$1:$F$400,0)+COUNTIF($F$1:F328,F328)-1</f>
        <v>328</v>
      </c>
      <c r="F328" s="19">
        <f>IF(SUM($B$1:B327)&gt;=2,0,IF(RTD("cqg.rtd",,"ContractData",D328,"DTLastTrade",,"T")="",0,RTD("cqg.rtd",,"ContractData",D328,"DTLastTrade",,"T")))</f>
        <v>0</v>
      </c>
      <c r="I328" s="20">
        <f t="shared" si="19"/>
        <v>328</v>
      </c>
      <c r="J328" s="17" t="str">
        <f t="shared" si="20"/>
        <v>P.US.CLEU149400</v>
      </c>
    </row>
    <row r="329" spans="1:10" x14ac:dyDescent="0.3">
      <c r="A329" s="17">
        <f>IF(A328=Symbols2!$B$6,$A$1,Sheet4!A328+Symbols2!$B$7)</f>
        <v>9450</v>
      </c>
      <c r="B329" s="17">
        <f>IF(A329=Symbols2!$B$6,1,0)</f>
        <v>0</v>
      </c>
      <c r="C329" s="17" t="str">
        <f t="shared" si="21"/>
        <v>P.US.</v>
      </c>
      <c r="D329" s="17" t="str">
        <f>C329&amp;Symbols2!$B$2&amp;Symbols2!$B$3&amp;Symbols2!$B$4&amp;A329</f>
        <v>P.US.CLEU149450</v>
      </c>
      <c r="E329" s="18">
        <f>RANK(F329,$F$1:$F$400,0)+COUNTIF($F$1:F329,F329)-1</f>
        <v>329</v>
      </c>
      <c r="F329" s="19">
        <f>IF(SUM($B$1:B328)&gt;=2,0,IF(RTD("cqg.rtd",,"ContractData",D329,"DTLastTrade",,"T")="",0,RTD("cqg.rtd",,"ContractData",D329,"DTLastTrade",,"T")))</f>
        <v>0</v>
      </c>
      <c r="I329" s="20">
        <f t="shared" si="19"/>
        <v>329</v>
      </c>
      <c r="J329" s="17" t="str">
        <f t="shared" si="20"/>
        <v>P.US.CLEU149450</v>
      </c>
    </row>
    <row r="330" spans="1:10" x14ac:dyDescent="0.3">
      <c r="A330" s="17">
        <f>IF(A329=Symbols2!$B$6,$A$1,Sheet4!A329+Symbols2!$B$7)</f>
        <v>9500</v>
      </c>
      <c r="B330" s="17">
        <f>IF(A330=Symbols2!$B$6,1,0)</f>
        <v>0</v>
      </c>
      <c r="C330" s="17" t="str">
        <f t="shared" si="21"/>
        <v>P.US.</v>
      </c>
      <c r="D330" s="17" t="str">
        <f>C330&amp;Symbols2!$B$2&amp;Symbols2!$B$3&amp;Symbols2!$B$4&amp;A330</f>
        <v>P.US.CLEU149500</v>
      </c>
      <c r="E330" s="18">
        <f>RANK(F330,$F$1:$F$400,0)+COUNTIF($F$1:F330,F330)-1</f>
        <v>330</v>
      </c>
      <c r="F330" s="19">
        <f>IF(SUM($B$1:B329)&gt;=2,0,IF(RTD("cqg.rtd",,"ContractData",D330,"DTLastTrade",,"T")="",0,RTD("cqg.rtd",,"ContractData",D330,"DTLastTrade",,"T")))</f>
        <v>0</v>
      </c>
      <c r="I330" s="20">
        <f t="shared" si="19"/>
        <v>330</v>
      </c>
      <c r="J330" s="17" t="str">
        <f t="shared" si="20"/>
        <v>P.US.CLEU149500</v>
      </c>
    </row>
    <row r="331" spans="1:10" x14ac:dyDescent="0.3">
      <c r="A331" s="17">
        <f>IF(A330=Symbols2!$B$6,$A$1,Sheet4!A330+Symbols2!$B$7)</f>
        <v>9550</v>
      </c>
      <c r="B331" s="17">
        <f>IF(A331=Symbols2!$B$6,1,0)</f>
        <v>0</v>
      </c>
      <c r="C331" s="17" t="str">
        <f t="shared" si="21"/>
        <v>P.US.</v>
      </c>
      <c r="D331" s="17" t="str">
        <f>C331&amp;Symbols2!$B$2&amp;Symbols2!$B$3&amp;Symbols2!$B$4&amp;A331</f>
        <v>P.US.CLEU149550</v>
      </c>
      <c r="E331" s="18">
        <f>RANK(F331,$F$1:$F$400,0)+COUNTIF($F$1:F331,F331)-1</f>
        <v>331</v>
      </c>
      <c r="F331" s="19">
        <f>IF(SUM($B$1:B330)&gt;=2,0,IF(RTD("cqg.rtd",,"ContractData",D331,"DTLastTrade",,"T")="",0,RTD("cqg.rtd",,"ContractData",D331,"DTLastTrade",,"T")))</f>
        <v>0</v>
      </c>
      <c r="I331" s="20">
        <f t="shared" si="19"/>
        <v>331</v>
      </c>
      <c r="J331" s="17" t="str">
        <f t="shared" si="20"/>
        <v>P.US.CLEU149550</v>
      </c>
    </row>
    <row r="332" spans="1:10" x14ac:dyDescent="0.3">
      <c r="A332" s="17">
        <f>IF(A331=Symbols2!$B$6,$A$1,Sheet4!A331+Symbols2!$B$7)</f>
        <v>9600</v>
      </c>
      <c r="B332" s="17">
        <f>IF(A332=Symbols2!$B$6,1,0)</f>
        <v>0</v>
      </c>
      <c r="C332" s="17" t="str">
        <f t="shared" si="21"/>
        <v>P.US.</v>
      </c>
      <c r="D332" s="17" t="str">
        <f>C332&amp;Symbols2!$B$2&amp;Symbols2!$B$3&amp;Symbols2!$B$4&amp;A332</f>
        <v>P.US.CLEU149600</v>
      </c>
      <c r="E332" s="18">
        <f>RANK(F332,$F$1:$F$400,0)+COUNTIF($F$1:F332,F332)-1</f>
        <v>332</v>
      </c>
      <c r="F332" s="19">
        <f>IF(SUM($B$1:B331)&gt;=2,0,IF(RTD("cqg.rtd",,"ContractData",D332,"DTLastTrade",,"T")="",0,RTD("cqg.rtd",,"ContractData",D332,"DTLastTrade",,"T")))</f>
        <v>0</v>
      </c>
      <c r="I332" s="20">
        <f t="shared" si="19"/>
        <v>332</v>
      </c>
      <c r="J332" s="17" t="str">
        <f t="shared" si="20"/>
        <v>P.US.CLEU149600</v>
      </c>
    </row>
    <row r="333" spans="1:10" x14ac:dyDescent="0.3">
      <c r="A333" s="17">
        <f>IF(A332=Symbols2!$B$6,$A$1,Sheet4!A332+Symbols2!$B$7)</f>
        <v>9650</v>
      </c>
      <c r="B333" s="17">
        <f>IF(A333=Symbols2!$B$6,1,0)</f>
        <v>0</v>
      </c>
      <c r="C333" s="17" t="str">
        <f t="shared" si="21"/>
        <v>P.US.</v>
      </c>
      <c r="D333" s="17" t="str">
        <f>C333&amp;Symbols2!$B$2&amp;Symbols2!$B$3&amp;Symbols2!$B$4&amp;A333</f>
        <v>P.US.CLEU149650</v>
      </c>
      <c r="E333" s="18">
        <f>RANK(F333,$F$1:$F$400,0)+COUNTIF($F$1:F333,F333)-1</f>
        <v>333</v>
      </c>
      <c r="F333" s="19">
        <f>IF(SUM($B$1:B332)&gt;=2,0,IF(RTD("cqg.rtd",,"ContractData",D333,"DTLastTrade",,"T")="",0,RTD("cqg.rtd",,"ContractData",D333,"DTLastTrade",,"T")))</f>
        <v>0</v>
      </c>
      <c r="I333" s="20">
        <f t="shared" si="19"/>
        <v>333</v>
      </c>
      <c r="J333" s="17" t="str">
        <f t="shared" si="20"/>
        <v>P.US.CLEU149650</v>
      </c>
    </row>
    <row r="334" spans="1:10" x14ac:dyDescent="0.3">
      <c r="A334" s="17">
        <f>IF(A333=Symbols2!$B$6,$A$1,Sheet4!A333+Symbols2!$B$7)</f>
        <v>9700</v>
      </c>
      <c r="B334" s="17">
        <f>IF(A334=Symbols2!$B$6,1,0)</f>
        <v>0</v>
      </c>
      <c r="C334" s="17" t="str">
        <f t="shared" si="21"/>
        <v>P.US.</v>
      </c>
      <c r="D334" s="17" t="str">
        <f>C334&amp;Symbols2!$B$2&amp;Symbols2!$B$3&amp;Symbols2!$B$4&amp;A334</f>
        <v>P.US.CLEU149700</v>
      </c>
      <c r="E334" s="18">
        <f>RANK(F334,$F$1:$F$400,0)+COUNTIF($F$1:F334,F334)-1</f>
        <v>334</v>
      </c>
      <c r="F334" s="19">
        <f>IF(SUM($B$1:B333)&gt;=2,0,IF(RTD("cqg.rtd",,"ContractData",D334,"DTLastTrade",,"T")="",0,RTD("cqg.rtd",,"ContractData",D334,"DTLastTrade",,"T")))</f>
        <v>0</v>
      </c>
      <c r="I334" s="20">
        <f t="shared" si="19"/>
        <v>334</v>
      </c>
      <c r="J334" s="17" t="str">
        <f t="shared" si="20"/>
        <v>P.US.CLEU149700</v>
      </c>
    </row>
    <row r="335" spans="1:10" x14ac:dyDescent="0.3">
      <c r="A335" s="17">
        <f>IF(A334=Symbols2!$B$6,$A$1,Sheet4!A334+Symbols2!$B$7)</f>
        <v>9750</v>
      </c>
      <c r="B335" s="17">
        <f>IF(A335=Symbols2!$B$6,1,0)</f>
        <v>0</v>
      </c>
      <c r="C335" s="17" t="str">
        <f t="shared" si="21"/>
        <v>P.US.</v>
      </c>
      <c r="D335" s="17" t="str">
        <f>C335&amp;Symbols2!$B$2&amp;Symbols2!$B$3&amp;Symbols2!$B$4&amp;A335</f>
        <v>P.US.CLEU149750</v>
      </c>
      <c r="E335" s="18">
        <f>RANK(F335,$F$1:$F$400,0)+COUNTIF($F$1:F335,F335)-1</f>
        <v>335</v>
      </c>
      <c r="F335" s="19">
        <f>IF(SUM($B$1:B334)&gt;=2,0,IF(RTD("cqg.rtd",,"ContractData",D335,"DTLastTrade",,"T")="",0,RTD("cqg.rtd",,"ContractData",D335,"DTLastTrade",,"T")))</f>
        <v>0</v>
      </c>
      <c r="I335" s="20">
        <f t="shared" si="19"/>
        <v>335</v>
      </c>
      <c r="J335" s="17" t="str">
        <f t="shared" si="20"/>
        <v>P.US.CLEU149750</v>
      </c>
    </row>
    <row r="336" spans="1:10" x14ac:dyDescent="0.3">
      <c r="A336" s="17">
        <f>IF(A335=Symbols2!$B$6,$A$1,Sheet4!A335+Symbols2!$B$7)</f>
        <v>9800</v>
      </c>
      <c r="B336" s="17">
        <f>IF(A336=Symbols2!$B$6,1,0)</f>
        <v>0</v>
      </c>
      <c r="C336" s="17" t="str">
        <f t="shared" si="21"/>
        <v>P.US.</v>
      </c>
      <c r="D336" s="17" t="str">
        <f>C336&amp;Symbols2!$B$2&amp;Symbols2!$B$3&amp;Symbols2!$B$4&amp;A336</f>
        <v>P.US.CLEU149800</v>
      </c>
      <c r="E336" s="18">
        <f>RANK(F336,$F$1:$F$400,0)+COUNTIF($F$1:F336,F336)-1</f>
        <v>336</v>
      </c>
      <c r="F336" s="19">
        <f>IF(SUM($B$1:B335)&gt;=2,0,IF(RTD("cqg.rtd",,"ContractData",D336,"DTLastTrade",,"T")="",0,RTD("cqg.rtd",,"ContractData",D336,"DTLastTrade",,"T")))</f>
        <v>0</v>
      </c>
      <c r="I336" s="20">
        <f t="shared" si="19"/>
        <v>336</v>
      </c>
      <c r="J336" s="17" t="str">
        <f t="shared" si="20"/>
        <v>P.US.CLEU149800</v>
      </c>
    </row>
    <row r="337" spans="1:10" x14ac:dyDescent="0.3">
      <c r="A337" s="17">
        <f>IF(A336=Symbols2!$B$6,$A$1,Sheet4!A336+Symbols2!$B$7)</f>
        <v>9850</v>
      </c>
      <c r="B337" s="17">
        <f>IF(A337=Symbols2!$B$6,1,0)</f>
        <v>0</v>
      </c>
      <c r="C337" s="17" t="str">
        <f t="shared" si="21"/>
        <v>P.US.</v>
      </c>
      <c r="D337" s="17" t="str">
        <f>C337&amp;Symbols2!$B$2&amp;Symbols2!$B$3&amp;Symbols2!$B$4&amp;A337</f>
        <v>P.US.CLEU149850</v>
      </c>
      <c r="E337" s="18">
        <f>RANK(F337,$F$1:$F$400,0)+COUNTIF($F$1:F337,F337)-1</f>
        <v>337</v>
      </c>
      <c r="F337" s="19">
        <f>IF(SUM($B$1:B336)&gt;=2,0,IF(RTD("cqg.rtd",,"ContractData",D337,"DTLastTrade",,"T")="",0,RTD("cqg.rtd",,"ContractData",D337,"DTLastTrade",,"T")))</f>
        <v>0</v>
      </c>
      <c r="I337" s="20">
        <f t="shared" si="19"/>
        <v>337</v>
      </c>
      <c r="J337" s="17" t="str">
        <f t="shared" si="20"/>
        <v>P.US.CLEU149850</v>
      </c>
    </row>
    <row r="338" spans="1:10" x14ac:dyDescent="0.3">
      <c r="A338" s="17">
        <f>IF(A337=Symbols2!$B$6,$A$1,Sheet4!A337+Symbols2!$B$7)</f>
        <v>9900</v>
      </c>
      <c r="B338" s="17">
        <f>IF(A338=Symbols2!$B$6,1,0)</f>
        <v>0</v>
      </c>
      <c r="C338" s="17" t="str">
        <f t="shared" si="21"/>
        <v>P.US.</v>
      </c>
      <c r="D338" s="17" t="str">
        <f>C338&amp;Symbols2!$B$2&amp;Symbols2!$B$3&amp;Symbols2!$B$4&amp;A338</f>
        <v>P.US.CLEU149900</v>
      </c>
      <c r="E338" s="18">
        <f>RANK(F338,$F$1:$F$400,0)+COUNTIF($F$1:F338,F338)-1</f>
        <v>338</v>
      </c>
      <c r="F338" s="19">
        <f>IF(SUM($B$1:B337)&gt;=2,0,IF(RTD("cqg.rtd",,"ContractData",D338,"DTLastTrade",,"T")="",0,RTD("cqg.rtd",,"ContractData",D338,"DTLastTrade",,"T")))</f>
        <v>0</v>
      </c>
      <c r="I338" s="20">
        <f t="shared" si="19"/>
        <v>338</v>
      </c>
      <c r="J338" s="17" t="str">
        <f t="shared" si="20"/>
        <v>P.US.CLEU149900</v>
      </c>
    </row>
    <row r="339" spans="1:10" x14ac:dyDescent="0.3">
      <c r="A339" s="17">
        <f>IF(A338=Symbols2!$B$6,$A$1,Sheet4!A338+Symbols2!$B$7)</f>
        <v>9950</v>
      </c>
      <c r="B339" s="17">
        <f>IF(A339=Symbols2!$B$6,1,0)</f>
        <v>0</v>
      </c>
      <c r="C339" s="17" t="str">
        <f t="shared" si="21"/>
        <v>P.US.</v>
      </c>
      <c r="D339" s="17" t="str">
        <f>C339&amp;Symbols2!$B$2&amp;Symbols2!$B$3&amp;Symbols2!$B$4&amp;A339</f>
        <v>P.US.CLEU149950</v>
      </c>
      <c r="E339" s="18">
        <f>RANK(F339,$F$1:$F$400,0)+COUNTIF($F$1:F339,F339)-1</f>
        <v>339</v>
      </c>
      <c r="F339" s="19">
        <f>IF(SUM($B$1:B338)&gt;=2,0,IF(RTD("cqg.rtd",,"ContractData",D339,"DTLastTrade",,"T")="",0,RTD("cqg.rtd",,"ContractData",D339,"DTLastTrade",,"T")))</f>
        <v>0</v>
      </c>
      <c r="I339" s="20">
        <f t="shared" si="19"/>
        <v>339</v>
      </c>
      <c r="J339" s="17" t="str">
        <f t="shared" si="20"/>
        <v>P.US.CLEU149950</v>
      </c>
    </row>
    <row r="340" spans="1:10" x14ac:dyDescent="0.3">
      <c r="A340" s="17">
        <f>IF(A339=Symbols2!$B$6,$A$1,Sheet4!A339+Symbols2!$B$7)</f>
        <v>10000</v>
      </c>
      <c r="B340" s="17">
        <f>IF(A340=Symbols2!$B$6,1,0)</f>
        <v>0</v>
      </c>
      <c r="C340" s="17" t="str">
        <f t="shared" si="21"/>
        <v>P.US.</v>
      </c>
      <c r="D340" s="17" t="str">
        <f>C340&amp;Symbols2!$B$2&amp;Symbols2!$B$3&amp;Symbols2!$B$4&amp;A340</f>
        <v>P.US.CLEU1410000</v>
      </c>
      <c r="E340" s="18">
        <f>RANK(F340,$F$1:$F$400,0)+COUNTIF($F$1:F340,F340)-1</f>
        <v>340</v>
      </c>
      <c r="F340" s="19">
        <f>IF(SUM($B$1:B339)&gt;=2,0,IF(RTD("cqg.rtd",,"ContractData",D340,"DTLastTrade",,"T")="",0,RTD("cqg.rtd",,"ContractData",D340,"DTLastTrade",,"T")))</f>
        <v>0</v>
      </c>
      <c r="I340" s="20">
        <f t="shared" si="19"/>
        <v>340</v>
      </c>
      <c r="J340" s="17" t="str">
        <f t="shared" si="20"/>
        <v>P.US.CLEU1410000</v>
      </c>
    </row>
    <row r="341" spans="1:10" x14ac:dyDescent="0.3">
      <c r="A341" s="17">
        <f>IF(A340=Symbols2!$B$6,$A$1,Sheet4!A340+Symbols2!$B$7)</f>
        <v>10050</v>
      </c>
      <c r="B341" s="17">
        <f>IF(A341=Symbols2!$B$6,1,0)</f>
        <v>0</v>
      </c>
      <c r="C341" s="17" t="str">
        <f t="shared" si="21"/>
        <v>P.US.</v>
      </c>
      <c r="D341" s="17" t="str">
        <f>C341&amp;Symbols2!$B$2&amp;Symbols2!$B$3&amp;Symbols2!$B$4&amp;A341</f>
        <v>P.US.CLEU1410050</v>
      </c>
      <c r="E341" s="18">
        <f>RANK(F341,$F$1:$F$400,0)+COUNTIF($F$1:F341,F341)-1</f>
        <v>341</v>
      </c>
      <c r="F341" s="19">
        <f>IF(SUM($B$1:B340)&gt;=2,0,IF(RTD("cqg.rtd",,"ContractData",D341,"DTLastTrade",,"T")="",0,RTD("cqg.rtd",,"ContractData",D341,"DTLastTrade",,"T")))</f>
        <v>0</v>
      </c>
      <c r="I341" s="20">
        <f t="shared" si="19"/>
        <v>341</v>
      </c>
      <c r="J341" s="17" t="str">
        <f t="shared" si="20"/>
        <v>P.US.CLEU1410050</v>
      </c>
    </row>
    <row r="342" spans="1:10" x14ac:dyDescent="0.3">
      <c r="A342" s="17">
        <f>IF(A341=Symbols2!$B$6,$A$1,Sheet4!A341+Symbols2!$B$7)</f>
        <v>10100</v>
      </c>
      <c r="B342" s="17">
        <f>IF(A342=Symbols2!$B$6,1,0)</f>
        <v>0</v>
      </c>
      <c r="C342" s="17" t="str">
        <f t="shared" si="21"/>
        <v>P.US.</v>
      </c>
      <c r="D342" s="17" t="str">
        <f>C342&amp;Symbols2!$B$2&amp;Symbols2!$B$3&amp;Symbols2!$B$4&amp;A342</f>
        <v>P.US.CLEU1410100</v>
      </c>
      <c r="E342" s="18">
        <f>RANK(F342,$F$1:$F$400,0)+COUNTIF($F$1:F342,F342)-1</f>
        <v>342</v>
      </c>
      <c r="F342" s="19">
        <f>IF(SUM($B$1:B341)&gt;=2,0,IF(RTD("cqg.rtd",,"ContractData",D342,"DTLastTrade",,"T")="",0,RTD("cqg.rtd",,"ContractData",D342,"DTLastTrade",,"T")))</f>
        <v>0</v>
      </c>
      <c r="I342" s="20">
        <f t="shared" si="19"/>
        <v>342</v>
      </c>
      <c r="J342" s="17" t="str">
        <f t="shared" si="20"/>
        <v>P.US.CLEU1410100</v>
      </c>
    </row>
    <row r="343" spans="1:10" x14ac:dyDescent="0.3">
      <c r="A343" s="17">
        <f>IF(A342=Symbols2!$B$6,$A$1,Sheet4!A342+Symbols2!$B$7)</f>
        <v>10150</v>
      </c>
      <c r="B343" s="17">
        <f>IF(A343=Symbols2!$B$6,1,0)</f>
        <v>0</v>
      </c>
      <c r="C343" s="17" t="str">
        <f t="shared" si="21"/>
        <v>P.US.</v>
      </c>
      <c r="D343" s="17" t="str">
        <f>C343&amp;Symbols2!$B$2&amp;Symbols2!$B$3&amp;Symbols2!$B$4&amp;A343</f>
        <v>P.US.CLEU1410150</v>
      </c>
      <c r="E343" s="18">
        <f>RANK(F343,$F$1:$F$400,0)+COUNTIF($F$1:F343,F343)-1</f>
        <v>343</v>
      </c>
      <c r="F343" s="19">
        <f>IF(SUM($B$1:B342)&gt;=2,0,IF(RTD("cqg.rtd",,"ContractData",D343,"DTLastTrade",,"T")="",0,RTD("cqg.rtd",,"ContractData",D343,"DTLastTrade",,"T")))</f>
        <v>0</v>
      </c>
      <c r="I343" s="20">
        <f t="shared" si="19"/>
        <v>343</v>
      </c>
      <c r="J343" s="17" t="str">
        <f t="shared" si="20"/>
        <v>P.US.CLEU1410150</v>
      </c>
    </row>
    <row r="344" spans="1:10" x14ac:dyDescent="0.3">
      <c r="A344" s="17">
        <f>IF(A343=Symbols2!$B$6,$A$1,Sheet4!A343+Symbols2!$B$7)</f>
        <v>10200</v>
      </c>
      <c r="B344" s="17">
        <f>IF(A344=Symbols2!$B$6,1,0)</f>
        <v>0</v>
      </c>
      <c r="C344" s="17" t="str">
        <f t="shared" si="21"/>
        <v>P.US.</v>
      </c>
      <c r="D344" s="17" t="str">
        <f>C344&amp;Symbols2!$B$2&amp;Symbols2!$B$3&amp;Symbols2!$B$4&amp;A344</f>
        <v>P.US.CLEU1410200</v>
      </c>
      <c r="E344" s="18">
        <f>RANK(F344,$F$1:$F$400,0)+COUNTIF($F$1:F344,F344)-1</f>
        <v>344</v>
      </c>
      <c r="F344" s="19">
        <f>IF(SUM($B$1:B343)&gt;=2,0,IF(RTD("cqg.rtd",,"ContractData",D344,"DTLastTrade",,"T")="",0,RTD("cqg.rtd",,"ContractData",D344,"DTLastTrade",,"T")))</f>
        <v>0</v>
      </c>
      <c r="I344" s="20">
        <f t="shared" si="19"/>
        <v>344</v>
      </c>
      <c r="J344" s="17" t="str">
        <f t="shared" si="20"/>
        <v>P.US.CLEU1410200</v>
      </c>
    </row>
    <row r="345" spans="1:10" x14ac:dyDescent="0.3">
      <c r="A345" s="17">
        <f>IF(A344=Symbols2!$B$6,$A$1,Sheet4!A344+Symbols2!$B$7)</f>
        <v>10250</v>
      </c>
      <c r="B345" s="17">
        <f>IF(A345=Symbols2!$B$6,1,0)</f>
        <v>0</v>
      </c>
      <c r="C345" s="17" t="str">
        <f t="shared" si="21"/>
        <v>P.US.</v>
      </c>
      <c r="D345" s="17" t="str">
        <f>C345&amp;Symbols2!$B$2&amp;Symbols2!$B$3&amp;Symbols2!$B$4&amp;A345</f>
        <v>P.US.CLEU1410250</v>
      </c>
      <c r="E345" s="18">
        <f>RANK(F345,$F$1:$F$400,0)+COUNTIF($F$1:F345,F345)-1</f>
        <v>345</v>
      </c>
      <c r="F345" s="19">
        <f>IF(SUM($B$1:B344)&gt;=2,0,IF(RTD("cqg.rtd",,"ContractData",D345,"DTLastTrade",,"T")="",0,RTD("cqg.rtd",,"ContractData",D345,"DTLastTrade",,"T")))</f>
        <v>0</v>
      </c>
      <c r="I345" s="20">
        <f t="shared" si="19"/>
        <v>345</v>
      </c>
      <c r="J345" s="17" t="str">
        <f t="shared" si="20"/>
        <v>P.US.CLEU1410250</v>
      </c>
    </row>
    <row r="346" spans="1:10" x14ac:dyDescent="0.3">
      <c r="A346" s="17">
        <f>IF(A345=Symbols2!$B$6,$A$1,Sheet4!A345+Symbols2!$B$7)</f>
        <v>10300</v>
      </c>
      <c r="B346" s="17">
        <f>IF(A346=Symbols2!$B$6,1,0)</f>
        <v>0</v>
      </c>
      <c r="C346" s="17" t="str">
        <f t="shared" si="21"/>
        <v>P.US.</v>
      </c>
      <c r="D346" s="17" t="str">
        <f>C346&amp;Symbols2!$B$2&amp;Symbols2!$B$3&amp;Symbols2!$B$4&amp;A346</f>
        <v>P.US.CLEU1410300</v>
      </c>
      <c r="E346" s="18">
        <f>RANK(F346,$F$1:$F$400,0)+COUNTIF($F$1:F346,F346)-1</f>
        <v>346</v>
      </c>
      <c r="F346" s="19">
        <f>IF(SUM($B$1:B345)&gt;=2,0,IF(RTD("cqg.rtd",,"ContractData",D346,"DTLastTrade",,"T")="",0,RTD("cqg.rtd",,"ContractData",D346,"DTLastTrade",,"T")))</f>
        <v>0</v>
      </c>
      <c r="I346" s="20">
        <f t="shared" si="19"/>
        <v>346</v>
      </c>
      <c r="J346" s="17" t="str">
        <f t="shared" si="20"/>
        <v>P.US.CLEU1410300</v>
      </c>
    </row>
    <row r="347" spans="1:10" x14ac:dyDescent="0.3">
      <c r="A347" s="17">
        <f>IF(A346=Symbols2!$B$6,$A$1,Sheet4!A346+Symbols2!$B$7)</f>
        <v>10350</v>
      </c>
      <c r="B347" s="17">
        <f>IF(A347=Symbols2!$B$6,1,0)</f>
        <v>0</v>
      </c>
      <c r="C347" s="17" t="str">
        <f t="shared" si="21"/>
        <v>P.US.</v>
      </c>
      <c r="D347" s="17" t="str">
        <f>C347&amp;Symbols2!$B$2&amp;Symbols2!$B$3&amp;Symbols2!$B$4&amp;A347</f>
        <v>P.US.CLEU1410350</v>
      </c>
      <c r="E347" s="18">
        <f>RANK(F347,$F$1:$F$400,0)+COUNTIF($F$1:F347,F347)-1</f>
        <v>347</v>
      </c>
      <c r="F347" s="19">
        <f>IF(SUM($B$1:B346)&gt;=2,0,IF(RTD("cqg.rtd",,"ContractData",D347,"DTLastTrade",,"T")="",0,RTD("cqg.rtd",,"ContractData",D347,"DTLastTrade",,"T")))</f>
        <v>0</v>
      </c>
      <c r="I347" s="20">
        <f t="shared" si="19"/>
        <v>347</v>
      </c>
      <c r="J347" s="17" t="str">
        <f t="shared" si="20"/>
        <v>P.US.CLEU1410350</v>
      </c>
    </row>
    <row r="348" spans="1:10" x14ac:dyDescent="0.3">
      <c r="A348" s="17">
        <f>IF(A347=Symbols2!$B$6,$A$1,Sheet4!A347+Symbols2!$B$7)</f>
        <v>10400</v>
      </c>
      <c r="B348" s="17">
        <f>IF(A348=Symbols2!$B$6,1,0)</f>
        <v>1</v>
      </c>
      <c r="C348" s="17" t="str">
        <f t="shared" si="21"/>
        <v>P.US.</v>
      </c>
      <c r="D348" s="17" t="str">
        <f>C348&amp;Symbols2!$B$2&amp;Symbols2!$B$3&amp;Symbols2!$B$4&amp;A348</f>
        <v>P.US.CLEU1410400</v>
      </c>
      <c r="E348" s="18">
        <f>RANK(F348,$F$1:$F$400,0)+COUNTIF($F$1:F348,F348)-1</f>
        <v>348</v>
      </c>
      <c r="F348" s="19">
        <f>IF(SUM($B$1:B347)&gt;=2,0,IF(RTD("cqg.rtd",,"ContractData",D348,"DTLastTrade",,"T")="",0,RTD("cqg.rtd",,"ContractData",D348,"DTLastTrade",,"T")))</f>
        <v>0</v>
      </c>
      <c r="I348" s="20">
        <f t="shared" si="19"/>
        <v>348</v>
      </c>
      <c r="J348" s="17" t="str">
        <f t="shared" si="20"/>
        <v>P.US.CLEU1410400</v>
      </c>
    </row>
    <row r="349" spans="1:10" x14ac:dyDescent="0.3">
      <c r="A349" s="17">
        <f>IF(A348=Symbols2!$B$6,$A$1,Sheet4!A348+Symbols2!$B$7)</f>
        <v>9000</v>
      </c>
      <c r="B349" s="17">
        <f>IF(A349=Symbols2!$B$6,1,0)</f>
        <v>0</v>
      </c>
      <c r="C349" s="17" t="str">
        <f t="shared" si="21"/>
        <v>P.US.</v>
      </c>
      <c r="D349" s="17" t="str">
        <f>C349&amp;Symbols2!$B$2&amp;Symbols2!$B$3&amp;Symbols2!$B$4&amp;A349</f>
        <v>P.US.CLEU149000</v>
      </c>
      <c r="E349" s="18">
        <f>RANK(F349,$F$1:$F$400,0)+COUNTIF($F$1:F349,F349)-1</f>
        <v>349</v>
      </c>
      <c r="F349" s="19">
        <f>IF(SUM($B$1:B348)&gt;=2,0,IF(RTD("cqg.rtd",,"ContractData",D349,"DTLastTrade",,"T")="",0,RTD("cqg.rtd",,"ContractData",D349,"DTLastTrade",,"T")))</f>
        <v>0</v>
      </c>
      <c r="I349" s="20">
        <f t="shared" si="19"/>
        <v>349</v>
      </c>
      <c r="J349" s="17" t="str">
        <f t="shared" si="20"/>
        <v>P.US.CLEU149000</v>
      </c>
    </row>
    <row r="350" spans="1:10" x14ac:dyDescent="0.3">
      <c r="A350" s="17">
        <f>IF(A349=Symbols2!$B$6,$A$1,Sheet4!A349+Symbols2!$B$7)</f>
        <v>9050</v>
      </c>
      <c r="B350" s="17">
        <f>IF(A350=Symbols2!$B$6,1,0)</f>
        <v>0</v>
      </c>
      <c r="C350" s="17" t="str">
        <f t="shared" si="21"/>
        <v>P.US.</v>
      </c>
      <c r="D350" s="17" t="str">
        <f>C350&amp;Symbols2!$B$2&amp;Symbols2!$B$3&amp;Symbols2!$B$4&amp;A350</f>
        <v>P.US.CLEU149050</v>
      </c>
      <c r="E350" s="18">
        <f>RANK(F350,$F$1:$F$400,0)+COUNTIF($F$1:F350,F350)-1</f>
        <v>350</v>
      </c>
      <c r="F350" s="19">
        <f>IF(SUM($B$1:B349)&gt;=2,0,IF(RTD("cqg.rtd",,"ContractData",D350,"DTLastTrade",,"T")="",0,RTD("cqg.rtd",,"ContractData",D350,"DTLastTrade",,"T")))</f>
        <v>0</v>
      </c>
      <c r="I350" s="20">
        <f t="shared" si="19"/>
        <v>350</v>
      </c>
      <c r="J350" s="17" t="str">
        <f t="shared" si="20"/>
        <v>P.US.CLEU149050</v>
      </c>
    </row>
    <row r="351" spans="1:10" x14ac:dyDescent="0.3">
      <c r="A351" s="17">
        <f>IF(A350=Symbols2!$B$6,$A$1,Sheet4!A350+Symbols2!$B$7)</f>
        <v>9100</v>
      </c>
      <c r="B351" s="17">
        <f>IF(A351=Symbols2!$B$6,1,0)</f>
        <v>0</v>
      </c>
      <c r="C351" s="17" t="str">
        <f t="shared" si="21"/>
        <v>P.US.</v>
      </c>
      <c r="D351" s="17" t="str">
        <f>C351&amp;Symbols2!$B$2&amp;Symbols2!$B$3&amp;Symbols2!$B$4&amp;A351</f>
        <v>P.US.CLEU149100</v>
      </c>
      <c r="E351" s="18">
        <f>RANK(F351,$F$1:$F$400,0)+COUNTIF($F$1:F351,F351)-1</f>
        <v>351</v>
      </c>
      <c r="F351" s="19">
        <f>IF(SUM($B$1:B350)&gt;=2,0,IF(RTD("cqg.rtd",,"ContractData",D351,"DTLastTrade",,"T")="",0,RTD("cqg.rtd",,"ContractData",D351,"DTLastTrade",,"T")))</f>
        <v>0</v>
      </c>
      <c r="I351" s="20">
        <f t="shared" si="19"/>
        <v>351</v>
      </c>
      <c r="J351" s="17" t="str">
        <f t="shared" si="20"/>
        <v>P.US.CLEU149100</v>
      </c>
    </row>
    <row r="352" spans="1:10" x14ac:dyDescent="0.3">
      <c r="A352" s="17">
        <f>IF(A351=Symbols2!$B$6,$A$1,Sheet4!A351+Symbols2!$B$7)</f>
        <v>9150</v>
      </c>
      <c r="B352" s="17">
        <f>IF(A352=Symbols2!$B$6,1,0)</f>
        <v>0</v>
      </c>
      <c r="C352" s="17" t="str">
        <f t="shared" si="21"/>
        <v>P.US.</v>
      </c>
      <c r="D352" s="17" t="str">
        <f>C352&amp;Symbols2!$B$2&amp;Symbols2!$B$3&amp;Symbols2!$B$4&amp;A352</f>
        <v>P.US.CLEU149150</v>
      </c>
      <c r="E352" s="18">
        <f>RANK(F352,$F$1:$F$400,0)+COUNTIF($F$1:F352,F352)-1</f>
        <v>352</v>
      </c>
      <c r="F352" s="19">
        <f>IF(SUM($B$1:B351)&gt;=2,0,IF(RTD("cqg.rtd",,"ContractData",D352,"DTLastTrade",,"T")="",0,RTD("cqg.rtd",,"ContractData",D352,"DTLastTrade",,"T")))</f>
        <v>0</v>
      </c>
      <c r="I352" s="20">
        <f t="shared" si="19"/>
        <v>352</v>
      </c>
      <c r="J352" s="17" t="str">
        <f t="shared" si="20"/>
        <v>P.US.CLEU149150</v>
      </c>
    </row>
    <row r="353" spans="1:10" x14ac:dyDescent="0.3">
      <c r="A353" s="17">
        <f>IF(A352=Symbols2!$B$6,$A$1,Sheet4!A352+Symbols2!$B$7)</f>
        <v>9200</v>
      </c>
      <c r="B353" s="17">
        <f>IF(A353=Symbols2!$B$6,1,0)</f>
        <v>0</v>
      </c>
      <c r="C353" s="17" t="str">
        <f t="shared" si="21"/>
        <v>P.US.</v>
      </c>
      <c r="D353" s="17" t="str">
        <f>C353&amp;Symbols2!$B$2&amp;Symbols2!$B$3&amp;Symbols2!$B$4&amp;A353</f>
        <v>P.US.CLEU149200</v>
      </c>
      <c r="E353" s="18">
        <f>RANK(F353,$F$1:$F$400,0)+COUNTIF($F$1:F353,F353)-1</f>
        <v>353</v>
      </c>
      <c r="F353" s="19">
        <f>IF(SUM($B$1:B352)&gt;=2,0,IF(RTD("cqg.rtd",,"ContractData",D353,"DTLastTrade",,"T")="",0,RTD("cqg.rtd",,"ContractData",D353,"DTLastTrade",,"T")))</f>
        <v>0</v>
      </c>
      <c r="I353" s="20">
        <f t="shared" si="19"/>
        <v>353</v>
      </c>
      <c r="J353" s="17" t="str">
        <f t="shared" si="20"/>
        <v>P.US.CLEU149200</v>
      </c>
    </row>
    <row r="354" spans="1:10" x14ac:dyDescent="0.3">
      <c r="A354" s="17">
        <f>IF(A353=Symbols2!$B$6,$A$1,Sheet4!A353+Symbols2!$B$7)</f>
        <v>9250</v>
      </c>
      <c r="B354" s="17">
        <f>IF(A354=Symbols2!$B$6,1,0)</f>
        <v>0</v>
      </c>
      <c r="C354" s="17" t="str">
        <f t="shared" si="21"/>
        <v>P.US.</v>
      </c>
      <c r="D354" s="17" t="str">
        <f>C354&amp;Symbols2!$B$2&amp;Symbols2!$B$3&amp;Symbols2!$B$4&amp;A354</f>
        <v>P.US.CLEU149250</v>
      </c>
      <c r="E354" s="18">
        <f>RANK(F354,$F$1:$F$400,0)+COUNTIF($F$1:F354,F354)-1</f>
        <v>354</v>
      </c>
      <c r="F354" s="19">
        <f>IF(SUM($B$1:B353)&gt;=2,0,IF(RTD("cqg.rtd",,"ContractData",D354,"DTLastTrade",,"T")="",0,RTD("cqg.rtd",,"ContractData",D354,"DTLastTrade",,"T")))</f>
        <v>0</v>
      </c>
      <c r="I354" s="20">
        <f t="shared" si="19"/>
        <v>354</v>
      </c>
      <c r="J354" s="17" t="str">
        <f t="shared" si="20"/>
        <v>P.US.CLEU149250</v>
      </c>
    </row>
    <row r="355" spans="1:10" x14ac:dyDescent="0.3">
      <c r="A355" s="17">
        <f>IF(A354=Symbols2!$B$6,$A$1,Sheet4!A354+Symbols2!$B$7)</f>
        <v>9300</v>
      </c>
      <c r="B355" s="17">
        <f>IF(A355=Symbols2!$B$6,1,0)</f>
        <v>0</v>
      </c>
      <c r="C355" s="17" t="str">
        <f t="shared" si="21"/>
        <v>P.US.</v>
      </c>
      <c r="D355" s="17" t="str">
        <f>C355&amp;Symbols2!$B$2&amp;Symbols2!$B$3&amp;Symbols2!$B$4&amp;A355</f>
        <v>P.US.CLEU149300</v>
      </c>
      <c r="E355" s="18">
        <f>RANK(F355,$F$1:$F$400,0)+COUNTIF($F$1:F355,F355)-1</f>
        <v>355</v>
      </c>
      <c r="F355" s="19">
        <f>IF(SUM($B$1:B354)&gt;=2,0,IF(RTD("cqg.rtd",,"ContractData",D355,"DTLastTrade",,"T")="",0,RTD("cqg.rtd",,"ContractData",D355,"DTLastTrade",,"T")))</f>
        <v>0</v>
      </c>
      <c r="I355" s="20">
        <f t="shared" si="19"/>
        <v>355</v>
      </c>
      <c r="J355" s="17" t="str">
        <f t="shared" si="20"/>
        <v>P.US.CLEU149300</v>
      </c>
    </row>
    <row r="356" spans="1:10" x14ac:dyDescent="0.3">
      <c r="A356" s="17">
        <f>IF(A355=Symbols2!$B$6,$A$1,Sheet4!A355+Symbols2!$B$7)</f>
        <v>9350</v>
      </c>
      <c r="B356" s="17">
        <f>IF(A356=Symbols2!$B$6,1,0)</f>
        <v>0</v>
      </c>
      <c r="C356" s="17" t="str">
        <f t="shared" si="21"/>
        <v>P.US.</v>
      </c>
      <c r="D356" s="17" t="str">
        <f>C356&amp;Symbols2!$B$2&amp;Symbols2!$B$3&amp;Symbols2!$B$4&amp;A356</f>
        <v>P.US.CLEU149350</v>
      </c>
      <c r="E356" s="18">
        <f>RANK(F356,$F$1:$F$400,0)+COUNTIF($F$1:F356,F356)-1</f>
        <v>356</v>
      </c>
      <c r="F356" s="19">
        <f>IF(SUM($B$1:B355)&gt;=2,0,IF(RTD("cqg.rtd",,"ContractData",D356,"DTLastTrade",,"T")="",0,RTD("cqg.rtd",,"ContractData",D356,"DTLastTrade",,"T")))</f>
        <v>0</v>
      </c>
      <c r="I356" s="20">
        <f t="shared" si="19"/>
        <v>356</v>
      </c>
      <c r="J356" s="17" t="str">
        <f t="shared" si="20"/>
        <v>P.US.CLEU149350</v>
      </c>
    </row>
    <row r="357" spans="1:10" x14ac:dyDescent="0.3">
      <c r="A357" s="17">
        <f>IF(A356=Symbols2!$B$6,$A$1,Sheet4!A356+Symbols2!$B$7)</f>
        <v>9400</v>
      </c>
      <c r="B357" s="17">
        <f>IF(A357=Symbols2!$B$6,1,0)</f>
        <v>0</v>
      </c>
      <c r="C357" s="17" t="str">
        <f t="shared" si="21"/>
        <v>P.US.</v>
      </c>
      <c r="D357" s="17" t="str">
        <f>C357&amp;Symbols2!$B$2&amp;Symbols2!$B$3&amp;Symbols2!$B$4&amp;A357</f>
        <v>P.US.CLEU149400</v>
      </c>
      <c r="E357" s="18">
        <f>RANK(F357,$F$1:$F$400,0)+COUNTIF($F$1:F357,F357)-1</f>
        <v>357</v>
      </c>
      <c r="F357" s="19">
        <f>IF(SUM($B$1:B356)&gt;=2,0,IF(RTD("cqg.rtd",,"ContractData",D357,"DTLastTrade",,"T")="",0,RTD("cqg.rtd",,"ContractData",D357,"DTLastTrade",,"T")))</f>
        <v>0</v>
      </c>
      <c r="I357" s="20">
        <f t="shared" si="19"/>
        <v>357</v>
      </c>
      <c r="J357" s="17" t="str">
        <f t="shared" si="20"/>
        <v>P.US.CLEU149400</v>
      </c>
    </row>
    <row r="358" spans="1:10" x14ac:dyDescent="0.3">
      <c r="A358" s="17">
        <f>IF(A357=Symbols2!$B$6,$A$1,Sheet4!A357+Symbols2!$B$7)</f>
        <v>9450</v>
      </c>
      <c r="B358" s="17">
        <f>IF(A358=Symbols2!$B$6,1,0)</f>
        <v>0</v>
      </c>
      <c r="C358" s="17" t="str">
        <f t="shared" si="21"/>
        <v>P.US.</v>
      </c>
      <c r="D358" s="17" t="str">
        <f>C358&amp;Symbols2!$B$2&amp;Symbols2!$B$3&amp;Symbols2!$B$4&amp;A358</f>
        <v>P.US.CLEU149450</v>
      </c>
      <c r="E358" s="18">
        <f>RANK(F358,$F$1:$F$400,0)+COUNTIF($F$1:F358,F358)-1</f>
        <v>358</v>
      </c>
      <c r="F358" s="19">
        <f>IF(SUM($B$1:B357)&gt;=2,0,IF(RTD("cqg.rtd",,"ContractData",D358,"DTLastTrade",,"T")="",0,RTD("cqg.rtd",,"ContractData",D358,"DTLastTrade",,"T")))</f>
        <v>0</v>
      </c>
      <c r="I358" s="20">
        <f t="shared" si="19"/>
        <v>358</v>
      </c>
      <c r="J358" s="17" t="str">
        <f t="shared" si="20"/>
        <v>P.US.CLEU149450</v>
      </c>
    </row>
    <row r="359" spans="1:10" x14ac:dyDescent="0.3">
      <c r="A359" s="17">
        <f>IF(A358=Symbols2!$B$6,$A$1,Sheet4!A358+Symbols2!$B$7)</f>
        <v>9500</v>
      </c>
      <c r="B359" s="17">
        <f>IF(A359=Symbols2!$B$6,1,0)</f>
        <v>0</v>
      </c>
      <c r="C359" s="17" t="str">
        <f t="shared" si="21"/>
        <v>P.US.</v>
      </c>
      <c r="D359" s="17" t="str">
        <f>C359&amp;Symbols2!$B$2&amp;Symbols2!$B$3&amp;Symbols2!$B$4&amp;A359</f>
        <v>P.US.CLEU149500</v>
      </c>
      <c r="E359" s="18">
        <f>RANK(F359,$F$1:$F$400,0)+COUNTIF($F$1:F359,F359)-1</f>
        <v>359</v>
      </c>
      <c r="F359" s="19">
        <f>IF(SUM($B$1:B358)&gt;=2,0,IF(RTD("cqg.rtd",,"ContractData",D359,"DTLastTrade",,"T")="",0,RTD("cqg.rtd",,"ContractData",D359,"DTLastTrade",,"T")))</f>
        <v>0</v>
      </c>
      <c r="I359" s="20">
        <f t="shared" si="19"/>
        <v>359</v>
      </c>
      <c r="J359" s="17" t="str">
        <f t="shared" si="20"/>
        <v>P.US.CLEU149500</v>
      </c>
    </row>
    <row r="360" spans="1:10" x14ac:dyDescent="0.3">
      <c r="A360" s="17">
        <f>IF(A359=Symbols2!$B$6,$A$1,Sheet4!A359+Symbols2!$B$7)</f>
        <v>9550</v>
      </c>
      <c r="B360" s="17">
        <f>IF(A360=Symbols2!$B$6,1,0)</f>
        <v>0</v>
      </c>
      <c r="C360" s="17" t="str">
        <f t="shared" si="21"/>
        <v>P.US.</v>
      </c>
      <c r="D360" s="17" t="str">
        <f>C360&amp;Symbols2!$B$2&amp;Symbols2!$B$3&amp;Symbols2!$B$4&amp;A360</f>
        <v>P.US.CLEU149550</v>
      </c>
      <c r="E360" s="18">
        <f>RANK(F360,$F$1:$F$400,0)+COUNTIF($F$1:F360,F360)-1</f>
        <v>360</v>
      </c>
      <c r="F360" s="19">
        <f>IF(SUM($B$1:B359)&gt;=2,0,IF(RTD("cqg.rtd",,"ContractData",D360,"DTLastTrade",,"T")="",0,RTD("cqg.rtd",,"ContractData",D360,"DTLastTrade",,"T")))</f>
        <v>0</v>
      </c>
      <c r="I360" s="20">
        <f t="shared" si="19"/>
        <v>360</v>
      </c>
      <c r="J360" s="17" t="str">
        <f t="shared" si="20"/>
        <v>P.US.CLEU149550</v>
      </c>
    </row>
    <row r="361" spans="1:10" x14ac:dyDescent="0.3">
      <c r="A361" s="17">
        <f>IF(A360=Symbols2!$B$6,$A$1,Sheet4!A360+Symbols2!$B$7)</f>
        <v>9600</v>
      </c>
      <c r="B361" s="17">
        <f>IF(A361=Symbols2!$B$6,1,0)</f>
        <v>0</v>
      </c>
      <c r="C361" s="17" t="str">
        <f t="shared" si="21"/>
        <v>P.US.</v>
      </c>
      <c r="D361" s="17" t="str">
        <f>C361&amp;Symbols2!$B$2&amp;Symbols2!$B$3&amp;Symbols2!$B$4&amp;A361</f>
        <v>P.US.CLEU149600</v>
      </c>
      <c r="E361" s="18">
        <f>RANK(F361,$F$1:$F$400,0)+COUNTIF($F$1:F361,F361)-1</f>
        <v>361</v>
      </c>
      <c r="F361" s="19">
        <f>IF(SUM($B$1:B360)&gt;=2,0,IF(RTD("cqg.rtd",,"ContractData",D361,"DTLastTrade",,"T")="",0,RTD("cqg.rtd",,"ContractData",D361,"DTLastTrade",,"T")))</f>
        <v>0</v>
      </c>
      <c r="I361" s="20">
        <f t="shared" si="19"/>
        <v>361</v>
      </c>
      <c r="J361" s="17" t="str">
        <f t="shared" si="20"/>
        <v>P.US.CLEU149600</v>
      </c>
    </row>
    <row r="362" spans="1:10" x14ac:dyDescent="0.3">
      <c r="A362" s="17">
        <f>IF(A361=Symbols2!$B$6,$A$1,Sheet4!A361+Symbols2!$B$7)</f>
        <v>9650</v>
      </c>
      <c r="B362" s="17">
        <f>IF(A362=Symbols2!$B$6,1,0)</f>
        <v>0</v>
      </c>
      <c r="C362" s="17" t="str">
        <f t="shared" si="21"/>
        <v>P.US.</v>
      </c>
      <c r="D362" s="17" t="str">
        <f>C362&amp;Symbols2!$B$2&amp;Symbols2!$B$3&amp;Symbols2!$B$4&amp;A362</f>
        <v>P.US.CLEU149650</v>
      </c>
      <c r="E362" s="18">
        <f>RANK(F362,$F$1:$F$400,0)+COUNTIF($F$1:F362,F362)-1</f>
        <v>362</v>
      </c>
      <c r="F362" s="19">
        <f>IF(SUM($B$1:B361)&gt;=2,0,IF(RTD("cqg.rtd",,"ContractData",D362,"DTLastTrade",,"T")="",0,RTD("cqg.rtd",,"ContractData",D362,"DTLastTrade",,"T")))</f>
        <v>0</v>
      </c>
      <c r="I362" s="20">
        <f t="shared" si="19"/>
        <v>362</v>
      </c>
      <c r="J362" s="17" t="str">
        <f t="shared" si="20"/>
        <v>P.US.CLEU149650</v>
      </c>
    </row>
    <row r="363" spans="1:10" x14ac:dyDescent="0.3">
      <c r="A363" s="17">
        <f>IF(A362=Symbols2!$B$6,$A$1,Sheet4!A362+Symbols2!$B$7)</f>
        <v>9700</v>
      </c>
      <c r="B363" s="17">
        <f>IF(A363=Symbols2!$B$6,1,0)</f>
        <v>0</v>
      </c>
      <c r="C363" s="17" t="str">
        <f t="shared" si="21"/>
        <v>P.US.</v>
      </c>
      <c r="D363" s="17" t="str">
        <f>C363&amp;Symbols2!$B$2&amp;Symbols2!$B$3&amp;Symbols2!$B$4&amp;A363</f>
        <v>P.US.CLEU149700</v>
      </c>
      <c r="E363" s="18">
        <f>RANK(F363,$F$1:$F$400,0)+COUNTIF($F$1:F363,F363)-1</f>
        <v>363</v>
      </c>
      <c r="F363" s="19">
        <f>IF(SUM($B$1:B362)&gt;=2,0,IF(RTD("cqg.rtd",,"ContractData",D363,"DTLastTrade",,"T")="",0,RTD("cqg.rtd",,"ContractData",D363,"DTLastTrade",,"T")))</f>
        <v>0</v>
      </c>
      <c r="I363" s="20">
        <f t="shared" si="19"/>
        <v>363</v>
      </c>
      <c r="J363" s="17" t="str">
        <f t="shared" si="20"/>
        <v>P.US.CLEU149700</v>
      </c>
    </row>
    <row r="364" spans="1:10" x14ac:dyDescent="0.3">
      <c r="A364" s="17">
        <f>IF(A363=Symbols2!$B$6,$A$1,Sheet4!A363+Symbols2!$B$7)</f>
        <v>9750</v>
      </c>
      <c r="B364" s="17">
        <f>IF(A364=Symbols2!$B$6,1,0)</f>
        <v>0</v>
      </c>
      <c r="C364" s="17" t="str">
        <f t="shared" si="21"/>
        <v>P.US.</v>
      </c>
      <c r="D364" s="17" t="str">
        <f>C364&amp;Symbols2!$B$2&amp;Symbols2!$B$3&amp;Symbols2!$B$4&amp;A364</f>
        <v>P.US.CLEU149750</v>
      </c>
      <c r="E364" s="18">
        <f>RANK(F364,$F$1:$F$400,0)+COUNTIF($F$1:F364,F364)-1</f>
        <v>364</v>
      </c>
      <c r="F364" s="19">
        <f>IF(SUM($B$1:B363)&gt;=2,0,IF(RTD("cqg.rtd",,"ContractData",D364,"DTLastTrade",,"T")="",0,RTD("cqg.rtd",,"ContractData",D364,"DTLastTrade",,"T")))</f>
        <v>0</v>
      </c>
      <c r="I364" s="20">
        <f t="shared" si="19"/>
        <v>364</v>
      </c>
      <c r="J364" s="17" t="str">
        <f t="shared" si="20"/>
        <v>P.US.CLEU149750</v>
      </c>
    </row>
    <row r="365" spans="1:10" x14ac:dyDescent="0.3">
      <c r="A365" s="17">
        <f>IF(A364=Symbols2!$B$6,$A$1,Sheet4!A364+Symbols2!$B$7)</f>
        <v>9800</v>
      </c>
      <c r="B365" s="17">
        <f>IF(A365=Symbols2!$B$6,1,0)</f>
        <v>0</v>
      </c>
      <c r="C365" s="17" t="str">
        <f t="shared" si="21"/>
        <v>P.US.</v>
      </c>
      <c r="D365" s="17" t="str">
        <f>C365&amp;Symbols2!$B$2&amp;Symbols2!$B$3&amp;Symbols2!$B$4&amp;A365</f>
        <v>P.US.CLEU149800</v>
      </c>
      <c r="E365" s="18">
        <f>RANK(F365,$F$1:$F$400,0)+COUNTIF($F$1:F365,F365)-1</f>
        <v>365</v>
      </c>
      <c r="F365" s="19">
        <f>IF(SUM($B$1:B364)&gt;=2,0,IF(RTD("cqg.rtd",,"ContractData",D365,"DTLastTrade",,"T")="",0,RTD("cqg.rtd",,"ContractData",D365,"DTLastTrade",,"T")))</f>
        <v>0</v>
      </c>
      <c r="I365" s="20">
        <f t="shared" si="19"/>
        <v>365</v>
      </c>
      <c r="J365" s="17" t="str">
        <f t="shared" si="20"/>
        <v>P.US.CLEU149800</v>
      </c>
    </row>
    <row r="366" spans="1:10" x14ac:dyDescent="0.3">
      <c r="A366" s="17">
        <f>IF(A365=Symbols2!$B$6,$A$1,Sheet4!A365+Symbols2!$B$7)</f>
        <v>9850</v>
      </c>
      <c r="B366" s="17">
        <f>IF(A366=Symbols2!$B$6,1,0)</f>
        <v>0</v>
      </c>
      <c r="C366" s="17" t="str">
        <f t="shared" si="21"/>
        <v>P.US.</v>
      </c>
      <c r="D366" s="17" t="str">
        <f>C366&amp;Symbols2!$B$2&amp;Symbols2!$B$3&amp;Symbols2!$B$4&amp;A366</f>
        <v>P.US.CLEU149850</v>
      </c>
      <c r="E366" s="18">
        <f>RANK(F366,$F$1:$F$400,0)+COUNTIF($F$1:F366,F366)-1</f>
        <v>366</v>
      </c>
      <c r="F366" s="19">
        <f>IF(SUM($B$1:B365)&gt;=2,0,IF(RTD("cqg.rtd",,"ContractData",D366,"DTLastTrade",,"T")="",0,RTD("cqg.rtd",,"ContractData",D366,"DTLastTrade",,"T")))</f>
        <v>0</v>
      </c>
      <c r="I366" s="20">
        <f t="shared" si="19"/>
        <v>366</v>
      </c>
      <c r="J366" s="17" t="str">
        <f t="shared" si="20"/>
        <v>P.US.CLEU149850</v>
      </c>
    </row>
    <row r="367" spans="1:10" x14ac:dyDescent="0.3">
      <c r="A367" s="17">
        <f>IF(A366=Symbols2!$B$6,$A$1,Sheet4!A366+Symbols2!$B$7)</f>
        <v>9900</v>
      </c>
      <c r="B367" s="17">
        <f>IF(A367=Symbols2!$B$6,1,0)</f>
        <v>0</v>
      </c>
      <c r="C367" s="17" t="str">
        <f t="shared" si="21"/>
        <v>P.US.</v>
      </c>
      <c r="D367" s="17" t="str">
        <f>C367&amp;Symbols2!$B$2&amp;Symbols2!$B$3&amp;Symbols2!$B$4&amp;A367</f>
        <v>P.US.CLEU149900</v>
      </c>
      <c r="E367" s="18">
        <f>RANK(F367,$F$1:$F$400,0)+COUNTIF($F$1:F367,F367)-1</f>
        <v>367</v>
      </c>
      <c r="F367" s="19">
        <f>IF(SUM($B$1:B366)&gt;=2,0,IF(RTD("cqg.rtd",,"ContractData",D367,"DTLastTrade",,"T")="",0,RTD("cqg.rtd",,"ContractData",D367,"DTLastTrade",,"T")))</f>
        <v>0</v>
      </c>
      <c r="I367" s="20">
        <f t="shared" si="19"/>
        <v>367</v>
      </c>
      <c r="J367" s="17" t="str">
        <f t="shared" si="20"/>
        <v>P.US.CLEU149900</v>
      </c>
    </row>
    <row r="368" spans="1:10" x14ac:dyDescent="0.3">
      <c r="A368" s="17">
        <f>IF(A367=Symbols2!$B$6,$A$1,Sheet4!A367+Symbols2!$B$7)</f>
        <v>9950</v>
      </c>
      <c r="B368" s="17">
        <f>IF(A368=Symbols2!$B$6,1,0)</f>
        <v>0</v>
      </c>
      <c r="C368" s="17" t="str">
        <f t="shared" si="21"/>
        <v>P.US.</v>
      </c>
      <c r="D368" s="17" t="str">
        <f>C368&amp;Symbols2!$B$2&amp;Symbols2!$B$3&amp;Symbols2!$B$4&amp;A368</f>
        <v>P.US.CLEU149950</v>
      </c>
      <c r="E368" s="18">
        <f>RANK(F368,$F$1:$F$400,0)+COUNTIF($F$1:F368,F368)-1</f>
        <v>368</v>
      </c>
      <c r="F368" s="19">
        <f>IF(SUM($B$1:B367)&gt;=2,0,IF(RTD("cqg.rtd",,"ContractData",D368,"DTLastTrade",,"T")="",0,RTD("cqg.rtd",,"ContractData",D368,"DTLastTrade",,"T")))</f>
        <v>0</v>
      </c>
      <c r="I368" s="20">
        <f t="shared" si="19"/>
        <v>368</v>
      </c>
      <c r="J368" s="17" t="str">
        <f t="shared" si="20"/>
        <v>P.US.CLEU149950</v>
      </c>
    </row>
    <row r="369" spans="1:10" x14ac:dyDescent="0.3">
      <c r="A369" s="17">
        <f>IF(A368=Symbols2!$B$6,$A$1,Sheet4!A368+Symbols2!$B$7)</f>
        <v>10000</v>
      </c>
      <c r="B369" s="17">
        <f>IF(A369=Symbols2!$B$6,1,0)</f>
        <v>0</v>
      </c>
      <c r="C369" s="17" t="str">
        <f t="shared" si="21"/>
        <v>P.US.</v>
      </c>
      <c r="D369" s="17" t="str">
        <f>C369&amp;Symbols2!$B$2&amp;Symbols2!$B$3&amp;Symbols2!$B$4&amp;A369</f>
        <v>P.US.CLEU1410000</v>
      </c>
      <c r="E369" s="18">
        <f>RANK(F369,$F$1:$F$400,0)+COUNTIF($F$1:F369,F369)-1</f>
        <v>369</v>
      </c>
      <c r="F369" s="19">
        <f>IF(SUM($B$1:B368)&gt;=2,0,IF(RTD("cqg.rtd",,"ContractData",D369,"DTLastTrade",,"T")="",0,RTD("cqg.rtd",,"ContractData",D369,"DTLastTrade",,"T")))</f>
        <v>0</v>
      </c>
      <c r="I369" s="20">
        <f t="shared" si="19"/>
        <v>369</v>
      </c>
      <c r="J369" s="17" t="str">
        <f t="shared" si="20"/>
        <v>P.US.CLEU1410000</v>
      </c>
    </row>
    <row r="370" spans="1:10" x14ac:dyDescent="0.3">
      <c r="A370" s="17">
        <f>IF(A369=Symbols2!$B$6,$A$1,Sheet4!A369+Symbols2!$B$7)</f>
        <v>10050</v>
      </c>
      <c r="B370" s="17">
        <f>IF(A370=Symbols2!$B$6,1,0)</f>
        <v>0</v>
      </c>
      <c r="C370" s="17" t="str">
        <f t="shared" si="21"/>
        <v>P.US.</v>
      </c>
      <c r="D370" s="17" t="str">
        <f>C370&amp;Symbols2!$B$2&amp;Symbols2!$B$3&amp;Symbols2!$B$4&amp;A370</f>
        <v>P.US.CLEU1410050</v>
      </c>
      <c r="E370" s="18">
        <f>RANK(F370,$F$1:$F$400,0)+COUNTIF($F$1:F370,F370)-1</f>
        <v>370</v>
      </c>
      <c r="F370" s="19">
        <f>IF(SUM($B$1:B369)&gt;=2,0,IF(RTD("cqg.rtd",,"ContractData",D370,"DTLastTrade",,"T")="",0,RTD("cqg.rtd",,"ContractData",D370,"DTLastTrade",,"T")))</f>
        <v>0</v>
      </c>
      <c r="I370" s="20">
        <f t="shared" si="19"/>
        <v>370</v>
      </c>
      <c r="J370" s="17" t="str">
        <f t="shared" si="20"/>
        <v>P.US.CLEU1410050</v>
      </c>
    </row>
    <row r="371" spans="1:10" x14ac:dyDescent="0.3">
      <c r="A371" s="17">
        <f>IF(A370=Symbols2!$B$6,$A$1,Sheet4!A370+Symbols2!$B$7)</f>
        <v>10100</v>
      </c>
      <c r="B371" s="17">
        <f>IF(A371=Symbols2!$B$6,1,0)</f>
        <v>0</v>
      </c>
      <c r="C371" s="17" t="str">
        <f t="shared" si="21"/>
        <v>P.US.</v>
      </c>
      <c r="D371" s="17" t="str">
        <f>C371&amp;Symbols2!$B$2&amp;Symbols2!$B$3&amp;Symbols2!$B$4&amp;A371</f>
        <v>P.US.CLEU1410100</v>
      </c>
      <c r="E371" s="18">
        <f>RANK(F371,$F$1:$F$400,0)+COUNTIF($F$1:F371,F371)-1</f>
        <v>371</v>
      </c>
      <c r="F371" s="19">
        <f>IF(SUM($B$1:B370)&gt;=2,0,IF(RTD("cqg.rtd",,"ContractData",D371,"DTLastTrade",,"T")="",0,RTD("cqg.rtd",,"ContractData",D371,"DTLastTrade",,"T")))</f>
        <v>0</v>
      </c>
      <c r="I371" s="20">
        <f t="shared" si="19"/>
        <v>371</v>
      </c>
      <c r="J371" s="17" t="str">
        <f t="shared" si="20"/>
        <v>P.US.CLEU1410100</v>
      </c>
    </row>
    <row r="372" spans="1:10" x14ac:dyDescent="0.3">
      <c r="A372" s="17">
        <f>IF(A371=Symbols2!$B$6,$A$1,Sheet4!A371+Symbols2!$B$7)</f>
        <v>10150</v>
      </c>
      <c r="B372" s="17">
        <f>IF(A372=Symbols2!$B$6,1,0)</f>
        <v>0</v>
      </c>
      <c r="C372" s="17" t="str">
        <f t="shared" si="21"/>
        <v>P.US.</v>
      </c>
      <c r="D372" s="17" t="str">
        <f>C372&amp;Symbols2!$B$2&amp;Symbols2!$B$3&amp;Symbols2!$B$4&amp;A372</f>
        <v>P.US.CLEU1410150</v>
      </c>
      <c r="E372" s="18">
        <f>RANK(F372,$F$1:$F$400,0)+COUNTIF($F$1:F372,F372)-1</f>
        <v>372</v>
      </c>
      <c r="F372" s="19">
        <f>IF(SUM($B$1:B371)&gt;=2,0,IF(RTD("cqg.rtd",,"ContractData",D372,"DTLastTrade",,"T")="",0,RTD("cqg.rtd",,"ContractData",D372,"DTLastTrade",,"T")))</f>
        <v>0</v>
      </c>
      <c r="I372" s="20">
        <f t="shared" si="19"/>
        <v>372</v>
      </c>
      <c r="J372" s="17" t="str">
        <f t="shared" si="20"/>
        <v>P.US.CLEU1410150</v>
      </c>
    </row>
    <row r="373" spans="1:10" x14ac:dyDescent="0.3">
      <c r="A373" s="17">
        <f>IF(A372=Symbols2!$B$6,$A$1,Sheet4!A372+Symbols2!$B$7)</f>
        <v>10200</v>
      </c>
      <c r="B373" s="17">
        <f>IF(A373=Symbols2!$B$6,1,0)</f>
        <v>0</v>
      </c>
      <c r="C373" s="17" t="str">
        <f t="shared" si="21"/>
        <v>P.US.</v>
      </c>
      <c r="D373" s="17" t="str">
        <f>C373&amp;Symbols2!$B$2&amp;Symbols2!$B$3&amp;Symbols2!$B$4&amp;A373</f>
        <v>P.US.CLEU1410200</v>
      </c>
      <c r="E373" s="18">
        <f>RANK(F373,$F$1:$F$400,0)+COUNTIF($F$1:F373,F373)-1</f>
        <v>373</v>
      </c>
      <c r="F373" s="19">
        <f>IF(SUM($B$1:B372)&gt;=2,0,IF(RTD("cqg.rtd",,"ContractData",D373,"DTLastTrade",,"T")="",0,RTD("cqg.rtd",,"ContractData",D373,"DTLastTrade",,"T")))</f>
        <v>0</v>
      </c>
      <c r="I373" s="20">
        <f t="shared" si="19"/>
        <v>373</v>
      </c>
      <c r="J373" s="17" t="str">
        <f t="shared" si="20"/>
        <v>P.US.CLEU1410200</v>
      </c>
    </row>
    <row r="374" spans="1:10" x14ac:dyDescent="0.3">
      <c r="A374" s="17">
        <f>IF(A373=Symbols2!$B$6,$A$1,Sheet4!A373+Symbols2!$B$7)</f>
        <v>10250</v>
      </c>
      <c r="B374" s="17">
        <f>IF(A374=Symbols2!$B$6,1,0)</f>
        <v>0</v>
      </c>
      <c r="C374" s="17" t="str">
        <f t="shared" si="21"/>
        <v>P.US.</v>
      </c>
      <c r="D374" s="17" t="str">
        <f>C374&amp;Symbols2!$B$2&amp;Symbols2!$B$3&amp;Symbols2!$B$4&amp;A374</f>
        <v>P.US.CLEU1410250</v>
      </c>
      <c r="E374" s="18">
        <f>RANK(F374,$F$1:$F$400,0)+COUNTIF($F$1:F374,F374)-1</f>
        <v>374</v>
      </c>
      <c r="F374" s="19">
        <f>IF(SUM($B$1:B373)&gt;=2,0,IF(RTD("cqg.rtd",,"ContractData",D374,"DTLastTrade",,"T")="",0,RTD("cqg.rtd",,"ContractData",D374,"DTLastTrade",,"T")))</f>
        <v>0</v>
      </c>
      <c r="I374" s="20">
        <f t="shared" si="19"/>
        <v>374</v>
      </c>
      <c r="J374" s="17" t="str">
        <f t="shared" si="20"/>
        <v>P.US.CLEU1410250</v>
      </c>
    </row>
    <row r="375" spans="1:10" x14ac:dyDescent="0.3">
      <c r="A375" s="17">
        <f>IF(A374=Symbols2!$B$6,$A$1,Sheet4!A374+Symbols2!$B$7)</f>
        <v>10300</v>
      </c>
      <c r="B375" s="17">
        <f>IF(A375=Symbols2!$B$6,1,0)</f>
        <v>0</v>
      </c>
      <c r="C375" s="17" t="str">
        <f t="shared" si="21"/>
        <v>P.US.</v>
      </c>
      <c r="D375" s="17" t="str">
        <f>C375&amp;Symbols2!$B$2&amp;Symbols2!$B$3&amp;Symbols2!$B$4&amp;A375</f>
        <v>P.US.CLEU1410300</v>
      </c>
      <c r="E375" s="18">
        <f>RANK(F375,$F$1:$F$400,0)+COUNTIF($F$1:F375,F375)-1</f>
        <v>375</v>
      </c>
      <c r="F375" s="19">
        <f>IF(SUM($B$1:B374)&gt;=2,0,IF(RTD("cqg.rtd",,"ContractData",D375,"DTLastTrade",,"T")="",0,RTD("cqg.rtd",,"ContractData",D375,"DTLastTrade",,"T")))</f>
        <v>0</v>
      </c>
      <c r="I375" s="20">
        <f t="shared" si="19"/>
        <v>375</v>
      </c>
      <c r="J375" s="17" t="str">
        <f t="shared" si="20"/>
        <v>P.US.CLEU1410300</v>
      </c>
    </row>
    <row r="376" spans="1:10" x14ac:dyDescent="0.3">
      <c r="A376" s="17">
        <f>IF(A375=Symbols2!$B$6,$A$1,Sheet4!A375+Symbols2!$B$7)</f>
        <v>10350</v>
      </c>
      <c r="B376" s="17">
        <f>IF(A376=Symbols2!$B$6,1,0)</f>
        <v>0</v>
      </c>
      <c r="C376" s="17" t="str">
        <f t="shared" si="21"/>
        <v>P.US.</v>
      </c>
      <c r="D376" s="17" t="str">
        <f>C376&amp;Symbols2!$B$2&amp;Symbols2!$B$3&amp;Symbols2!$B$4&amp;A376</f>
        <v>P.US.CLEU1410350</v>
      </c>
      <c r="E376" s="18">
        <f>RANK(F376,$F$1:$F$400,0)+COUNTIF($F$1:F376,F376)-1</f>
        <v>376</v>
      </c>
      <c r="F376" s="19">
        <f>IF(SUM($B$1:B375)&gt;=2,0,IF(RTD("cqg.rtd",,"ContractData",D376,"DTLastTrade",,"T")="",0,RTD("cqg.rtd",,"ContractData",D376,"DTLastTrade",,"T")))</f>
        <v>0</v>
      </c>
      <c r="I376" s="20">
        <f t="shared" si="19"/>
        <v>376</v>
      </c>
      <c r="J376" s="17" t="str">
        <f t="shared" si="20"/>
        <v>P.US.CLEU1410350</v>
      </c>
    </row>
    <row r="377" spans="1:10" x14ac:dyDescent="0.3">
      <c r="A377" s="17">
        <f>IF(A376=Symbols2!$B$6,$A$1,Sheet4!A376+Symbols2!$B$7)</f>
        <v>10400</v>
      </c>
      <c r="B377" s="17">
        <f>IF(A377=Symbols2!$B$6,1,0)</f>
        <v>1</v>
      </c>
      <c r="C377" s="17" t="str">
        <f t="shared" si="21"/>
        <v>P.US.</v>
      </c>
      <c r="D377" s="17" t="str">
        <f>C377&amp;Symbols2!$B$2&amp;Symbols2!$B$3&amp;Symbols2!$B$4&amp;A377</f>
        <v>P.US.CLEU1410400</v>
      </c>
      <c r="E377" s="18">
        <f>RANK(F377,$F$1:$F$400,0)+COUNTIF($F$1:F377,F377)-1</f>
        <v>377</v>
      </c>
      <c r="F377" s="19">
        <f>IF(SUM($B$1:B376)&gt;=2,0,IF(RTD("cqg.rtd",,"ContractData",D377,"DTLastTrade",,"T")="",0,RTD("cqg.rtd",,"ContractData",D377,"DTLastTrade",,"T")))</f>
        <v>0</v>
      </c>
      <c r="I377" s="20">
        <f t="shared" si="19"/>
        <v>377</v>
      </c>
      <c r="J377" s="17" t="str">
        <f t="shared" si="20"/>
        <v>P.US.CLEU1410400</v>
      </c>
    </row>
    <row r="378" spans="1:10" x14ac:dyDescent="0.3">
      <c r="A378" s="17">
        <f>IF(A377=Symbols2!$B$6,$A$1,Sheet4!A377+Symbols2!$B$7)</f>
        <v>9000</v>
      </c>
      <c r="B378" s="17">
        <f>IF(A378=Symbols2!$B$6,1,0)</f>
        <v>0</v>
      </c>
      <c r="C378" s="17" t="str">
        <f t="shared" si="21"/>
        <v>P.US.</v>
      </c>
      <c r="D378" s="17" t="str">
        <f>C378&amp;Symbols2!$B$2&amp;Symbols2!$B$3&amp;Symbols2!$B$4&amp;A378</f>
        <v>P.US.CLEU149000</v>
      </c>
      <c r="E378" s="18">
        <f>RANK(F378,$F$1:$F$400,0)+COUNTIF($F$1:F378,F378)-1</f>
        <v>378</v>
      </c>
      <c r="F378" s="19">
        <f>IF(SUM($B$1:B377)&gt;=2,0,IF(RTD("cqg.rtd",,"ContractData",D378,"DTLastTrade",,"T")="",0,RTD("cqg.rtd",,"ContractData",D378,"DTLastTrade",,"T")))</f>
        <v>0</v>
      </c>
      <c r="I378" s="20">
        <f t="shared" si="19"/>
        <v>378</v>
      </c>
      <c r="J378" s="17" t="str">
        <f t="shared" si="20"/>
        <v>P.US.CLEU149000</v>
      </c>
    </row>
    <row r="379" spans="1:10" x14ac:dyDescent="0.3">
      <c r="A379" s="17">
        <f>IF(A378=Symbols2!$B$6,$A$1,Sheet4!A378+Symbols2!$B$7)</f>
        <v>9050</v>
      </c>
      <c r="B379" s="17">
        <f>IF(A379=Symbols2!$B$6,1,0)</f>
        <v>0</v>
      </c>
      <c r="C379" s="17" t="str">
        <f t="shared" si="21"/>
        <v>P.US.</v>
      </c>
      <c r="D379" s="17" t="str">
        <f>C379&amp;Symbols2!$B$2&amp;Symbols2!$B$3&amp;Symbols2!$B$4&amp;A379</f>
        <v>P.US.CLEU149050</v>
      </c>
      <c r="E379" s="18">
        <f>RANK(F379,$F$1:$F$400,0)+COUNTIF($F$1:F379,F379)-1</f>
        <v>379</v>
      </c>
      <c r="F379" s="19">
        <f>IF(SUM($B$1:B378)&gt;=2,0,IF(RTD("cqg.rtd",,"ContractData",D379,"DTLastTrade",,"T")="",0,RTD("cqg.rtd",,"ContractData",D379,"DTLastTrade",,"T")))</f>
        <v>0</v>
      </c>
      <c r="I379" s="20">
        <f t="shared" si="19"/>
        <v>379</v>
      </c>
      <c r="J379" s="17" t="str">
        <f t="shared" si="20"/>
        <v>P.US.CLEU149050</v>
      </c>
    </row>
    <row r="380" spans="1:10" x14ac:dyDescent="0.3">
      <c r="A380" s="17">
        <f>IF(A379=Symbols2!$B$6,$A$1,Sheet4!A379+Symbols2!$B$7)</f>
        <v>9100</v>
      </c>
      <c r="B380" s="17">
        <f>IF(A380=Symbols2!$B$6,1,0)</f>
        <v>0</v>
      </c>
      <c r="C380" s="17" t="str">
        <f t="shared" si="21"/>
        <v>P.US.</v>
      </c>
      <c r="D380" s="17" t="str">
        <f>C380&amp;Symbols2!$B$2&amp;Symbols2!$B$3&amp;Symbols2!$B$4&amp;A380</f>
        <v>P.US.CLEU149100</v>
      </c>
      <c r="E380" s="18">
        <f>RANK(F380,$F$1:$F$400,0)+COUNTIF($F$1:F380,F380)-1</f>
        <v>380</v>
      </c>
      <c r="F380" s="19">
        <f>IF(SUM($B$1:B379)&gt;=2,0,IF(RTD("cqg.rtd",,"ContractData",D380,"DTLastTrade",,"T")="",0,RTD("cqg.rtd",,"ContractData",D380,"DTLastTrade",,"T")))</f>
        <v>0</v>
      </c>
      <c r="I380" s="20">
        <f t="shared" si="19"/>
        <v>380</v>
      </c>
      <c r="J380" s="17" t="str">
        <f t="shared" si="20"/>
        <v>P.US.CLEU149100</v>
      </c>
    </row>
    <row r="381" spans="1:10" x14ac:dyDescent="0.3">
      <c r="A381" s="17">
        <f>IF(A380=Symbols2!$B$6,$A$1,Sheet4!A380+Symbols2!$B$7)</f>
        <v>9150</v>
      </c>
      <c r="B381" s="17">
        <f>IF(A381=Symbols2!$B$6,1,0)</f>
        <v>0</v>
      </c>
      <c r="C381" s="17" t="str">
        <f t="shared" si="21"/>
        <v>P.US.</v>
      </c>
      <c r="D381" s="17" t="str">
        <f>C381&amp;Symbols2!$B$2&amp;Symbols2!$B$3&amp;Symbols2!$B$4&amp;A381</f>
        <v>P.US.CLEU149150</v>
      </c>
      <c r="E381" s="18">
        <f>RANK(F381,$F$1:$F$400,0)+COUNTIF($F$1:F381,F381)-1</f>
        <v>381</v>
      </c>
      <c r="F381" s="19">
        <f>IF(SUM($B$1:B380)&gt;=2,0,IF(RTD("cqg.rtd",,"ContractData",D381,"DTLastTrade",,"T")="",0,RTD("cqg.rtd",,"ContractData",D381,"DTLastTrade",,"T")))</f>
        <v>0</v>
      </c>
      <c r="I381" s="20">
        <f t="shared" si="19"/>
        <v>381</v>
      </c>
      <c r="J381" s="17" t="str">
        <f t="shared" si="20"/>
        <v>P.US.CLEU149150</v>
      </c>
    </row>
    <row r="382" spans="1:10" x14ac:dyDescent="0.3">
      <c r="A382" s="17">
        <f>IF(A381=Symbols2!$B$6,$A$1,Sheet4!A381+Symbols2!$B$7)</f>
        <v>9200</v>
      </c>
      <c r="B382" s="17">
        <f>IF(A382=Symbols2!$B$6,1,0)</f>
        <v>0</v>
      </c>
      <c r="C382" s="17" t="str">
        <f t="shared" si="21"/>
        <v>P.US.</v>
      </c>
      <c r="D382" s="17" t="str">
        <f>C382&amp;Symbols2!$B$2&amp;Symbols2!$B$3&amp;Symbols2!$B$4&amp;A382</f>
        <v>P.US.CLEU149200</v>
      </c>
      <c r="E382" s="18">
        <f>RANK(F382,$F$1:$F$400,0)+COUNTIF($F$1:F382,F382)-1</f>
        <v>382</v>
      </c>
      <c r="F382" s="19">
        <f>IF(SUM($B$1:B381)&gt;=2,0,IF(RTD("cqg.rtd",,"ContractData",D382,"DTLastTrade",,"T")="",0,RTD("cqg.rtd",,"ContractData",D382,"DTLastTrade",,"T")))</f>
        <v>0</v>
      </c>
      <c r="I382" s="20">
        <f t="shared" si="19"/>
        <v>382</v>
      </c>
      <c r="J382" s="17" t="str">
        <f t="shared" si="20"/>
        <v>P.US.CLEU149200</v>
      </c>
    </row>
    <row r="383" spans="1:10" x14ac:dyDescent="0.3">
      <c r="A383" s="17">
        <f>IF(A382=Symbols2!$B$6,$A$1,Sheet4!A382+Symbols2!$B$7)</f>
        <v>9250</v>
      </c>
      <c r="B383" s="17">
        <f>IF(A383=Symbols2!$B$6,1,0)</f>
        <v>0</v>
      </c>
      <c r="C383" s="17" t="str">
        <f t="shared" si="21"/>
        <v>P.US.</v>
      </c>
      <c r="D383" s="17" t="str">
        <f>C383&amp;Symbols2!$B$2&amp;Symbols2!$B$3&amp;Symbols2!$B$4&amp;A383</f>
        <v>P.US.CLEU149250</v>
      </c>
      <c r="E383" s="18">
        <f>RANK(F383,$F$1:$F$400,0)+COUNTIF($F$1:F383,F383)-1</f>
        <v>383</v>
      </c>
      <c r="F383" s="19">
        <f>IF(SUM($B$1:B382)&gt;=2,0,IF(RTD("cqg.rtd",,"ContractData",D383,"DTLastTrade",,"T")="",0,RTD("cqg.rtd",,"ContractData",D383,"DTLastTrade",,"T")))</f>
        <v>0</v>
      </c>
      <c r="I383" s="20">
        <f t="shared" si="19"/>
        <v>383</v>
      </c>
      <c r="J383" s="17" t="str">
        <f t="shared" si="20"/>
        <v>P.US.CLEU149250</v>
      </c>
    </row>
    <row r="384" spans="1:10" x14ac:dyDescent="0.3">
      <c r="A384" s="17">
        <f>IF(A383=Symbols2!$B$6,$A$1,Sheet4!A383+Symbols2!$B$7)</f>
        <v>9300</v>
      </c>
      <c r="B384" s="17">
        <f>IF(A384=Symbols2!$B$6,1,0)</f>
        <v>0</v>
      </c>
      <c r="C384" s="17" t="str">
        <f t="shared" si="21"/>
        <v>P.US.</v>
      </c>
      <c r="D384" s="17" t="str">
        <f>C384&amp;Symbols2!$B$2&amp;Symbols2!$B$3&amp;Symbols2!$B$4&amp;A384</f>
        <v>P.US.CLEU149300</v>
      </c>
      <c r="E384" s="18">
        <f>RANK(F384,$F$1:$F$400,0)+COUNTIF($F$1:F384,F384)-1</f>
        <v>384</v>
      </c>
      <c r="F384" s="19">
        <f>IF(SUM($B$1:B383)&gt;=2,0,IF(RTD("cqg.rtd",,"ContractData",D384,"DTLastTrade",,"T")="",0,RTD("cqg.rtd",,"ContractData",D384,"DTLastTrade",,"T")))</f>
        <v>0</v>
      </c>
      <c r="I384" s="20">
        <f t="shared" si="19"/>
        <v>384</v>
      </c>
      <c r="J384" s="17" t="str">
        <f t="shared" si="20"/>
        <v>P.US.CLEU149300</v>
      </c>
    </row>
    <row r="385" spans="1:10" x14ac:dyDescent="0.3">
      <c r="A385" s="17">
        <f>IF(A384=Symbols2!$B$6,$A$1,Sheet4!A384+Symbols2!$B$7)</f>
        <v>9350</v>
      </c>
      <c r="B385" s="17">
        <f>IF(A385=Symbols2!$B$6,1,0)</f>
        <v>0</v>
      </c>
      <c r="C385" s="17" t="str">
        <f t="shared" si="21"/>
        <v>P.US.</v>
      </c>
      <c r="D385" s="17" t="str">
        <f>C385&amp;Symbols2!$B$2&amp;Symbols2!$B$3&amp;Symbols2!$B$4&amp;A385</f>
        <v>P.US.CLEU149350</v>
      </c>
      <c r="E385" s="18">
        <f>RANK(F385,$F$1:$F$400,0)+COUNTIF($F$1:F385,F385)-1</f>
        <v>385</v>
      </c>
      <c r="F385" s="19">
        <f>IF(SUM($B$1:B384)&gt;=2,0,IF(RTD("cqg.rtd",,"ContractData",D385,"DTLastTrade",,"T")="",0,RTD("cqg.rtd",,"ContractData",D385,"DTLastTrade",,"T")))</f>
        <v>0</v>
      </c>
      <c r="I385" s="20">
        <f t="shared" si="19"/>
        <v>385</v>
      </c>
      <c r="J385" s="17" t="str">
        <f t="shared" si="20"/>
        <v>P.US.CLEU149350</v>
      </c>
    </row>
    <row r="386" spans="1:10" x14ac:dyDescent="0.3">
      <c r="A386" s="17">
        <f>IF(A385=Symbols2!$B$6,$A$1,Sheet4!A385+Symbols2!$B$7)</f>
        <v>9400</v>
      </c>
      <c r="B386" s="17">
        <f>IF(A386=Symbols2!$B$6,1,0)</f>
        <v>0</v>
      </c>
      <c r="C386" s="17" t="str">
        <f t="shared" si="21"/>
        <v>P.US.</v>
      </c>
      <c r="D386" s="17" t="str">
        <f>C386&amp;Symbols2!$B$2&amp;Symbols2!$B$3&amp;Symbols2!$B$4&amp;A386</f>
        <v>P.US.CLEU149400</v>
      </c>
      <c r="E386" s="18">
        <f>RANK(F386,$F$1:$F$400,0)+COUNTIF($F$1:F386,F386)-1</f>
        <v>386</v>
      </c>
      <c r="F386" s="19">
        <f>IF(SUM($B$1:B385)&gt;=2,0,IF(RTD("cqg.rtd",,"ContractData",D386,"DTLastTrade",,"T")="",0,RTD("cqg.rtd",,"ContractData",D386,"DTLastTrade",,"T")))</f>
        <v>0</v>
      </c>
      <c r="I386" s="20">
        <f t="shared" ref="I386:I400" si="22">E386</f>
        <v>386</v>
      </c>
      <c r="J386" s="17" t="str">
        <f t="shared" ref="J386:J400" si="23">D386</f>
        <v>P.US.CLEU149400</v>
      </c>
    </row>
    <row r="387" spans="1:10" x14ac:dyDescent="0.3">
      <c r="A387" s="17">
        <f>IF(A386=Symbols2!$B$6,$A$1,Sheet4!A386+Symbols2!$B$7)</f>
        <v>9450</v>
      </c>
      <c r="B387" s="17">
        <f>IF(A387=Symbols2!$B$6,1,0)</f>
        <v>0</v>
      </c>
      <c r="C387" s="17" t="str">
        <f t="shared" ref="C387:C400" si="24">IF(A387=$A$1,"P.US.",IF(C386="P.US.","P.US.","C.US."))</f>
        <v>P.US.</v>
      </c>
      <c r="D387" s="17" t="str">
        <f>C387&amp;Symbols2!$B$2&amp;Symbols2!$B$3&amp;Symbols2!$B$4&amp;A387</f>
        <v>P.US.CLEU149450</v>
      </c>
      <c r="E387" s="18">
        <f>RANK(F387,$F$1:$F$400,0)+COUNTIF($F$1:F387,F387)-1</f>
        <v>387</v>
      </c>
      <c r="F387" s="19">
        <f>IF(SUM($B$1:B386)&gt;=2,0,IF(RTD("cqg.rtd",,"ContractData",D387,"DTLastTrade",,"T")="",0,RTD("cqg.rtd",,"ContractData",D387,"DTLastTrade",,"T")))</f>
        <v>0</v>
      </c>
      <c r="I387" s="20">
        <f t="shared" si="22"/>
        <v>387</v>
      </c>
      <c r="J387" s="17" t="str">
        <f t="shared" si="23"/>
        <v>P.US.CLEU149450</v>
      </c>
    </row>
    <row r="388" spans="1:10" x14ac:dyDescent="0.3">
      <c r="A388" s="17">
        <f>IF(A387=Symbols2!$B$6,$A$1,Sheet4!A387+Symbols2!$B$7)</f>
        <v>9500</v>
      </c>
      <c r="B388" s="17">
        <f>IF(A388=Symbols2!$B$6,1,0)</f>
        <v>0</v>
      </c>
      <c r="C388" s="17" t="str">
        <f t="shared" si="24"/>
        <v>P.US.</v>
      </c>
      <c r="D388" s="17" t="str">
        <f>C388&amp;Symbols2!$B$2&amp;Symbols2!$B$3&amp;Symbols2!$B$4&amp;A388</f>
        <v>P.US.CLEU149500</v>
      </c>
      <c r="E388" s="18">
        <f>RANK(F388,$F$1:$F$400,0)+COUNTIF($F$1:F388,F388)-1</f>
        <v>388</v>
      </c>
      <c r="F388" s="19">
        <f>IF(SUM($B$1:B387)&gt;=2,0,IF(RTD("cqg.rtd",,"ContractData",D388,"DTLastTrade",,"T")="",0,RTD("cqg.rtd",,"ContractData",D388,"DTLastTrade",,"T")))</f>
        <v>0</v>
      </c>
      <c r="I388" s="20">
        <f t="shared" si="22"/>
        <v>388</v>
      </c>
      <c r="J388" s="17" t="str">
        <f t="shared" si="23"/>
        <v>P.US.CLEU149500</v>
      </c>
    </row>
    <row r="389" spans="1:10" x14ac:dyDescent="0.3">
      <c r="A389" s="17">
        <f>IF(A388=Symbols2!$B$6,$A$1,Sheet4!A388+Symbols2!$B$7)</f>
        <v>9550</v>
      </c>
      <c r="B389" s="17">
        <f>IF(A389=Symbols2!$B$6,1,0)</f>
        <v>0</v>
      </c>
      <c r="C389" s="17" t="str">
        <f t="shared" si="24"/>
        <v>P.US.</v>
      </c>
      <c r="D389" s="17" t="str">
        <f>C389&amp;Symbols2!$B$2&amp;Symbols2!$B$3&amp;Symbols2!$B$4&amp;A389</f>
        <v>P.US.CLEU149550</v>
      </c>
      <c r="E389" s="18">
        <f>RANK(F389,$F$1:$F$400,0)+COUNTIF($F$1:F389,F389)-1</f>
        <v>389</v>
      </c>
      <c r="F389" s="19">
        <f>IF(SUM($B$1:B388)&gt;=2,0,IF(RTD("cqg.rtd",,"ContractData",D389,"DTLastTrade",,"T")="",0,RTD("cqg.rtd",,"ContractData",D389,"DTLastTrade",,"T")))</f>
        <v>0</v>
      </c>
      <c r="I389" s="20">
        <f t="shared" si="22"/>
        <v>389</v>
      </c>
      <c r="J389" s="17" t="str">
        <f t="shared" si="23"/>
        <v>P.US.CLEU149550</v>
      </c>
    </row>
    <row r="390" spans="1:10" x14ac:dyDescent="0.3">
      <c r="A390" s="17">
        <f>IF(A389=Symbols2!$B$6,$A$1,Sheet4!A389+Symbols2!$B$7)</f>
        <v>9600</v>
      </c>
      <c r="B390" s="17">
        <f>IF(A390=Symbols2!$B$6,1,0)</f>
        <v>0</v>
      </c>
      <c r="C390" s="17" t="str">
        <f t="shared" si="24"/>
        <v>P.US.</v>
      </c>
      <c r="D390" s="17" t="str">
        <f>C390&amp;Symbols2!$B$2&amp;Symbols2!$B$3&amp;Symbols2!$B$4&amp;A390</f>
        <v>P.US.CLEU149600</v>
      </c>
      <c r="E390" s="18">
        <f>RANK(F390,$F$1:$F$400,0)+COUNTIF($F$1:F390,F390)-1</f>
        <v>390</v>
      </c>
      <c r="F390" s="19">
        <f>IF(SUM($B$1:B389)&gt;=2,0,IF(RTD("cqg.rtd",,"ContractData",D390,"DTLastTrade",,"T")="",0,RTD("cqg.rtd",,"ContractData",D390,"DTLastTrade",,"T")))</f>
        <v>0</v>
      </c>
      <c r="I390" s="20">
        <f t="shared" si="22"/>
        <v>390</v>
      </c>
      <c r="J390" s="17" t="str">
        <f t="shared" si="23"/>
        <v>P.US.CLEU149600</v>
      </c>
    </row>
    <row r="391" spans="1:10" x14ac:dyDescent="0.3">
      <c r="A391" s="17">
        <f>IF(A390=Symbols2!$B$6,$A$1,Sheet4!A390+Symbols2!$B$7)</f>
        <v>9650</v>
      </c>
      <c r="B391" s="17">
        <f>IF(A391=Symbols2!$B$6,1,0)</f>
        <v>0</v>
      </c>
      <c r="C391" s="17" t="str">
        <f t="shared" si="24"/>
        <v>P.US.</v>
      </c>
      <c r="D391" s="17" t="str">
        <f>C391&amp;Symbols2!$B$2&amp;Symbols2!$B$3&amp;Symbols2!$B$4&amp;A391</f>
        <v>P.US.CLEU149650</v>
      </c>
      <c r="E391" s="18">
        <f>RANK(F391,$F$1:$F$400,0)+COUNTIF($F$1:F391,F391)-1</f>
        <v>391</v>
      </c>
      <c r="F391" s="19">
        <f>IF(SUM($B$1:B390)&gt;=2,0,IF(RTD("cqg.rtd",,"ContractData",D391,"DTLastTrade",,"T")="",0,RTD("cqg.rtd",,"ContractData",D391,"DTLastTrade",,"T")))</f>
        <v>0</v>
      </c>
      <c r="I391" s="20">
        <f t="shared" si="22"/>
        <v>391</v>
      </c>
      <c r="J391" s="17" t="str">
        <f t="shared" si="23"/>
        <v>P.US.CLEU149650</v>
      </c>
    </row>
    <row r="392" spans="1:10" x14ac:dyDescent="0.3">
      <c r="A392" s="17">
        <f>IF(A391=Symbols2!$B$6,$A$1,Sheet4!A391+Symbols2!$B$7)</f>
        <v>9700</v>
      </c>
      <c r="B392" s="17">
        <f>IF(A392=Symbols2!$B$6,1,0)</f>
        <v>0</v>
      </c>
      <c r="C392" s="17" t="str">
        <f t="shared" si="24"/>
        <v>P.US.</v>
      </c>
      <c r="D392" s="17" t="str">
        <f>C392&amp;Symbols2!$B$2&amp;Symbols2!$B$3&amp;Symbols2!$B$4&amp;A392</f>
        <v>P.US.CLEU149700</v>
      </c>
      <c r="E392" s="18">
        <f>RANK(F392,$F$1:$F$400,0)+COUNTIF($F$1:F392,F392)-1</f>
        <v>392</v>
      </c>
      <c r="F392" s="19">
        <f>IF(SUM($B$1:B391)&gt;=2,0,IF(RTD("cqg.rtd",,"ContractData",D392,"DTLastTrade",,"T")="",0,RTD("cqg.rtd",,"ContractData",D392,"DTLastTrade",,"T")))</f>
        <v>0</v>
      </c>
      <c r="I392" s="20">
        <f t="shared" si="22"/>
        <v>392</v>
      </c>
      <c r="J392" s="17" t="str">
        <f t="shared" si="23"/>
        <v>P.US.CLEU149700</v>
      </c>
    </row>
    <row r="393" spans="1:10" x14ac:dyDescent="0.3">
      <c r="A393" s="17">
        <f>IF(A392=Symbols2!$B$6,$A$1,Sheet4!A392+Symbols2!$B$7)</f>
        <v>9750</v>
      </c>
      <c r="B393" s="17">
        <f>IF(A393=Symbols2!$B$6,1,0)</f>
        <v>0</v>
      </c>
      <c r="C393" s="17" t="str">
        <f t="shared" si="24"/>
        <v>P.US.</v>
      </c>
      <c r="D393" s="17" t="str">
        <f>C393&amp;Symbols2!$B$2&amp;Symbols2!$B$3&amp;Symbols2!$B$4&amp;A393</f>
        <v>P.US.CLEU149750</v>
      </c>
      <c r="E393" s="18">
        <f>RANK(F393,$F$1:$F$400,0)+COUNTIF($F$1:F393,F393)-1</f>
        <v>393</v>
      </c>
      <c r="F393" s="19">
        <f>IF(SUM($B$1:B392)&gt;=2,0,IF(RTD("cqg.rtd",,"ContractData",D393,"DTLastTrade",,"T")="",0,RTD("cqg.rtd",,"ContractData",D393,"DTLastTrade",,"T")))</f>
        <v>0</v>
      </c>
      <c r="I393" s="20">
        <f t="shared" si="22"/>
        <v>393</v>
      </c>
      <c r="J393" s="17" t="str">
        <f t="shared" si="23"/>
        <v>P.US.CLEU149750</v>
      </c>
    </row>
    <row r="394" spans="1:10" x14ac:dyDescent="0.3">
      <c r="A394" s="17">
        <f>IF(A393=Symbols2!$B$6,$A$1,Sheet4!A393+Symbols2!$B$7)</f>
        <v>9800</v>
      </c>
      <c r="B394" s="17">
        <f>IF(A394=Symbols2!$B$6,1,0)</f>
        <v>0</v>
      </c>
      <c r="C394" s="17" t="str">
        <f t="shared" si="24"/>
        <v>P.US.</v>
      </c>
      <c r="D394" s="17" t="str">
        <f>C394&amp;Symbols2!$B$2&amp;Symbols2!$B$3&amp;Symbols2!$B$4&amp;A394</f>
        <v>P.US.CLEU149800</v>
      </c>
      <c r="E394" s="18">
        <f>RANK(F394,$F$1:$F$400,0)+COUNTIF($F$1:F394,F394)-1</f>
        <v>394</v>
      </c>
      <c r="F394" s="19">
        <f>IF(SUM($B$1:B393)&gt;=2,0,IF(RTD("cqg.rtd",,"ContractData",D394,"DTLastTrade",,"T")="",0,RTD("cqg.rtd",,"ContractData",D394,"DTLastTrade",,"T")))</f>
        <v>0</v>
      </c>
      <c r="I394" s="20">
        <f t="shared" si="22"/>
        <v>394</v>
      </c>
      <c r="J394" s="17" t="str">
        <f t="shared" si="23"/>
        <v>P.US.CLEU149800</v>
      </c>
    </row>
    <row r="395" spans="1:10" x14ac:dyDescent="0.3">
      <c r="A395" s="17">
        <f>IF(A394=Symbols2!$B$6,$A$1,Sheet4!A394+Symbols2!$B$7)</f>
        <v>9850</v>
      </c>
      <c r="B395" s="17">
        <f>IF(A395=Symbols2!$B$6,1,0)</f>
        <v>0</v>
      </c>
      <c r="C395" s="17" t="str">
        <f t="shared" si="24"/>
        <v>P.US.</v>
      </c>
      <c r="D395" s="17" t="str">
        <f>C395&amp;Symbols2!$B$2&amp;Symbols2!$B$3&amp;Symbols2!$B$4&amp;A395</f>
        <v>P.US.CLEU149850</v>
      </c>
      <c r="E395" s="18">
        <f>RANK(F395,$F$1:$F$400,0)+COUNTIF($F$1:F395,F395)-1</f>
        <v>395</v>
      </c>
      <c r="F395" s="19">
        <f>IF(SUM($B$1:B394)&gt;=2,0,IF(RTD("cqg.rtd",,"ContractData",D395,"DTLastTrade",,"T")="",0,RTD("cqg.rtd",,"ContractData",D395,"DTLastTrade",,"T")))</f>
        <v>0</v>
      </c>
      <c r="I395" s="20">
        <f t="shared" si="22"/>
        <v>395</v>
      </c>
      <c r="J395" s="17" t="str">
        <f t="shared" si="23"/>
        <v>P.US.CLEU149850</v>
      </c>
    </row>
    <row r="396" spans="1:10" x14ac:dyDescent="0.3">
      <c r="A396" s="17">
        <f>IF(A395=Symbols2!$B$6,$A$1,Sheet4!A395+Symbols2!$B$7)</f>
        <v>9900</v>
      </c>
      <c r="B396" s="17">
        <f>IF(A396=Symbols2!$B$6,1,0)</f>
        <v>0</v>
      </c>
      <c r="C396" s="17" t="str">
        <f t="shared" si="24"/>
        <v>P.US.</v>
      </c>
      <c r="D396" s="17" t="str">
        <f>C396&amp;Symbols2!$B$2&amp;Symbols2!$B$3&amp;Symbols2!$B$4&amp;A396</f>
        <v>P.US.CLEU149900</v>
      </c>
      <c r="E396" s="18">
        <f>RANK(F396,$F$1:$F$400,0)+COUNTIF($F$1:F396,F396)-1</f>
        <v>396</v>
      </c>
      <c r="F396" s="19">
        <f>IF(SUM($B$1:B395)&gt;=2,0,IF(RTD("cqg.rtd",,"ContractData",D396,"DTLastTrade",,"T")="",0,RTD("cqg.rtd",,"ContractData",D396,"DTLastTrade",,"T")))</f>
        <v>0</v>
      </c>
      <c r="I396" s="20">
        <f t="shared" si="22"/>
        <v>396</v>
      </c>
      <c r="J396" s="17" t="str">
        <f t="shared" si="23"/>
        <v>P.US.CLEU149900</v>
      </c>
    </row>
    <row r="397" spans="1:10" x14ac:dyDescent="0.3">
      <c r="A397" s="17">
        <f>IF(A396=Symbols2!$B$6,$A$1,Sheet4!A396+Symbols2!$B$7)</f>
        <v>9950</v>
      </c>
      <c r="B397" s="17">
        <f>IF(A397=Symbols2!$B$6,1,0)</f>
        <v>0</v>
      </c>
      <c r="C397" s="17" t="str">
        <f t="shared" si="24"/>
        <v>P.US.</v>
      </c>
      <c r="D397" s="17" t="str">
        <f>C397&amp;Symbols2!$B$2&amp;Symbols2!$B$3&amp;Symbols2!$B$4&amp;A397</f>
        <v>P.US.CLEU149950</v>
      </c>
      <c r="E397" s="18">
        <f>RANK(F397,$F$1:$F$400,0)+COUNTIF($F$1:F397,F397)-1</f>
        <v>397</v>
      </c>
      <c r="F397" s="19">
        <f>IF(SUM($B$1:B396)&gt;=2,0,IF(RTD("cqg.rtd",,"ContractData",D397,"DTLastTrade",,"T")="",0,RTD("cqg.rtd",,"ContractData",D397,"DTLastTrade",,"T")))</f>
        <v>0</v>
      </c>
      <c r="I397" s="20">
        <f t="shared" si="22"/>
        <v>397</v>
      </c>
      <c r="J397" s="17" t="str">
        <f t="shared" si="23"/>
        <v>P.US.CLEU149950</v>
      </c>
    </row>
    <row r="398" spans="1:10" x14ac:dyDescent="0.3">
      <c r="A398" s="17">
        <f>IF(A397=Symbols2!$B$6,$A$1,Sheet4!A397+Symbols2!$B$7)</f>
        <v>10000</v>
      </c>
      <c r="B398" s="17">
        <f>IF(A398=Symbols2!$B$6,1,0)</f>
        <v>0</v>
      </c>
      <c r="C398" s="17" t="str">
        <f t="shared" si="24"/>
        <v>P.US.</v>
      </c>
      <c r="D398" s="17" t="str">
        <f>C398&amp;Symbols2!$B$2&amp;Symbols2!$B$3&amp;Symbols2!$B$4&amp;A398</f>
        <v>P.US.CLEU1410000</v>
      </c>
      <c r="E398" s="18">
        <f>RANK(F398,$F$1:$F$400,0)+COUNTIF($F$1:F398,F398)-1</f>
        <v>398</v>
      </c>
      <c r="F398" s="19">
        <f>IF(SUM($B$1:B397)&gt;=2,0,IF(RTD("cqg.rtd",,"ContractData",D398,"DTLastTrade",,"T")="",0,RTD("cqg.rtd",,"ContractData",D398,"DTLastTrade",,"T")))</f>
        <v>0</v>
      </c>
      <c r="I398" s="20">
        <f t="shared" si="22"/>
        <v>398</v>
      </c>
      <c r="J398" s="17" t="str">
        <f t="shared" si="23"/>
        <v>P.US.CLEU1410000</v>
      </c>
    </row>
    <row r="399" spans="1:10" x14ac:dyDescent="0.3">
      <c r="A399" s="17">
        <f>IF(A398=Symbols2!$B$6,$A$1,Sheet4!A398+Symbols2!$B$7)</f>
        <v>10050</v>
      </c>
      <c r="B399" s="17">
        <f>IF(A399=Symbols2!$B$6,1,0)</f>
        <v>0</v>
      </c>
      <c r="C399" s="17" t="str">
        <f t="shared" si="24"/>
        <v>P.US.</v>
      </c>
      <c r="D399" s="17" t="str">
        <f>C399&amp;Symbols2!$B$2&amp;Symbols2!$B$3&amp;Symbols2!$B$4&amp;A399</f>
        <v>P.US.CLEU1410050</v>
      </c>
      <c r="E399" s="18">
        <f>RANK(F399,$F$1:$F$400,0)+COUNTIF($F$1:F399,F399)-1</f>
        <v>399</v>
      </c>
      <c r="F399" s="19">
        <f>IF(SUM($B$1:B398)&gt;=2,0,IF(RTD("cqg.rtd",,"ContractData",D399,"DTLastTrade",,"T")="",0,RTD("cqg.rtd",,"ContractData",D399,"DTLastTrade",,"T")))</f>
        <v>0</v>
      </c>
      <c r="I399" s="20">
        <f t="shared" si="22"/>
        <v>399</v>
      </c>
      <c r="J399" s="17" t="str">
        <f t="shared" si="23"/>
        <v>P.US.CLEU1410050</v>
      </c>
    </row>
    <row r="400" spans="1:10" x14ac:dyDescent="0.3">
      <c r="A400" s="17">
        <f>IF(A399=Symbols2!$B$6,$A$1,Sheet4!A399+Symbols2!$B$7)</f>
        <v>10100</v>
      </c>
      <c r="B400" s="17">
        <f>IF(A400=Symbols2!$B$6,1,0)</f>
        <v>0</v>
      </c>
      <c r="C400" s="17" t="str">
        <f t="shared" si="24"/>
        <v>P.US.</v>
      </c>
      <c r="D400" s="17" t="str">
        <f>C400&amp;Symbols2!$B$2&amp;Symbols2!$B$3&amp;Symbols2!$B$4&amp;A400</f>
        <v>P.US.CLEU1410100</v>
      </c>
      <c r="E400" s="18">
        <f>RANK(F400,$F$1:$F$400,0)+COUNTIF($F$1:F400,F400)-1</f>
        <v>400</v>
      </c>
      <c r="F400" s="19">
        <f>IF(SUM($B$1:B399)&gt;=2,0,IF(RTD("cqg.rtd",,"ContractData",D400,"DTLastTrade",,"T")="",0,RTD("cqg.rtd",,"ContractData",D400,"DTLastTrade",,"T")))</f>
        <v>0</v>
      </c>
      <c r="I400" s="20">
        <f t="shared" si="22"/>
        <v>400</v>
      </c>
      <c r="J400" s="17" t="str">
        <f t="shared" si="23"/>
        <v>P.US.CLEU1410100</v>
      </c>
    </row>
  </sheetData>
  <sheetProtection algorithmName="SHA-512" hashValue="Vj5ShatBNW1Y3IoPvBa4wUmGno730rsoVpMd5uak2nnsPkwIwgbJTY/b/1W1en62GP5WsoEsVQbRUtuoGdLXUA==" saltValue="I4vd5CMrsmo+52VitYj1N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MainDisplay</vt:lpstr>
      <vt:lpstr>Sheet3</vt:lpstr>
      <vt:lpstr>Symbols1</vt:lpstr>
      <vt:lpstr>Symbols2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2014-06-12T14:11:51Z</dcterms:created>
  <dcterms:modified xsi:type="dcterms:W3CDTF">2014-07-16T14:30:29Z</dcterms:modified>
</cp:coreProperties>
</file>