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SheetTabs="0" xWindow="0" yWindow="0" windowWidth="28800" windowHeight="13410"/>
  </bookViews>
  <sheets>
    <sheet name="Main Display" sheetId="1" r:id="rId1"/>
    <sheet name="Volum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1" i="1" l="1"/>
  <c r="AA24" i="1"/>
  <c r="P24" i="1"/>
  <c r="T24" i="1"/>
  <c r="P21" i="1"/>
  <c r="AA21" i="1"/>
  <c r="P7" i="1"/>
  <c r="AA7" i="1"/>
  <c r="T7" i="1"/>
  <c r="T19" i="1"/>
  <c r="P19" i="1"/>
  <c r="AA19" i="1"/>
  <c r="AA6" i="1"/>
  <c r="AA9" i="1"/>
  <c r="T15" i="1"/>
  <c r="P28" i="1"/>
  <c r="AA28" i="1"/>
  <c r="P6" i="1"/>
  <c r="T28" i="1"/>
  <c r="AA13" i="1"/>
  <c r="AA16" i="1"/>
  <c r="P15" i="1"/>
  <c r="P9" i="1"/>
  <c r="T13" i="1"/>
  <c r="T16" i="1"/>
  <c r="P14" i="1"/>
  <c r="T10" i="1"/>
  <c r="AA15" i="1"/>
  <c r="T6" i="1"/>
  <c r="T8" i="1"/>
  <c r="AA26" i="1"/>
  <c r="AA18" i="1"/>
  <c r="P10" i="1"/>
  <c r="T26" i="1"/>
  <c r="T18" i="1"/>
  <c r="P13" i="1"/>
  <c r="T9" i="1"/>
  <c r="P16" i="1"/>
  <c r="P8" i="1"/>
  <c r="AA10" i="1"/>
  <c r="AA14" i="1"/>
  <c r="AA8" i="1"/>
  <c r="P26" i="1"/>
  <c r="P18" i="1"/>
  <c r="T14" i="1"/>
  <c r="AA22" i="1"/>
  <c r="T17" i="1"/>
  <c r="P40" i="1"/>
  <c r="AA29" i="1"/>
  <c r="M30" i="1"/>
  <c r="M28" i="1"/>
  <c r="T40" i="1"/>
  <c r="AA34" i="1"/>
  <c r="AA30" i="1"/>
  <c r="M38" i="1"/>
  <c r="T34" i="1"/>
  <c r="T39" i="1"/>
  <c r="M34" i="1"/>
  <c r="P31" i="1"/>
  <c r="AA41" i="1"/>
  <c r="T42" i="1"/>
  <c r="M40" i="1"/>
  <c r="T35" i="1"/>
  <c r="P23" i="1"/>
  <c r="M13" i="1"/>
  <c r="AA31" i="1"/>
  <c r="M16" i="1"/>
  <c r="P34" i="1"/>
  <c r="T33" i="1"/>
  <c r="P27" i="1"/>
  <c r="P30" i="1"/>
  <c r="M37" i="1"/>
  <c r="T41" i="1"/>
  <c r="P11" i="1"/>
  <c r="P39" i="1"/>
  <c r="AA23" i="1"/>
  <c r="T31" i="1"/>
  <c r="AA27" i="1"/>
  <c r="T38" i="1"/>
  <c r="T43" i="1"/>
  <c r="M7" i="1"/>
  <c r="M41" i="1"/>
  <c r="AA11" i="1"/>
  <c r="AA39" i="1"/>
  <c r="T23" i="1"/>
  <c r="M36" i="1"/>
  <c r="P22" i="1"/>
  <c r="P35" i="1"/>
  <c r="M26" i="1"/>
  <c r="P37" i="1"/>
  <c r="P29" i="1"/>
  <c r="T27" i="1"/>
  <c r="T30" i="1"/>
  <c r="M18" i="1"/>
  <c r="M21" i="1"/>
  <c r="AA40" i="1"/>
  <c r="T12" i="1"/>
  <c r="M9" i="1"/>
  <c r="T11" i="1"/>
  <c r="AA25" i="1"/>
  <c r="M20" i="1"/>
  <c r="P33" i="1"/>
  <c r="AA35" i="1"/>
  <c r="P43" i="1"/>
  <c r="AA37" i="1"/>
  <c r="M27" i="1"/>
  <c r="P41" i="1"/>
  <c r="P36" i="1"/>
  <c r="M32" i="1"/>
  <c r="T25" i="1"/>
  <c r="M39" i="1"/>
  <c r="AA33" i="1"/>
  <c r="T22" i="1"/>
  <c r="T37" i="1"/>
  <c r="P38" i="1"/>
  <c r="M19" i="1"/>
  <c r="M17" i="1"/>
  <c r="P12" i="1"/>
  <c r="AA43" i="1"/>
  <c r="P20" i="1"/>
  <c r="AA36" i="1"/>
  <c r="M25" i="1"/>
  <c r="M10" i="1"/>
  <c r="M22" i="1"/>
  <c r="AA38" i="1"/>
  <c r="T29" i="1"/>
  <c r="M14" i="1"/>
  <c r="P32" i="1"/>
  <c r="M24" i="1"/>
  <c r="AA20" i="1"/>
  <c r="T36" i="1"/>
  <c r="M33" i="1"/>
  <c r="AA12" i="1"/>
  <c r="P17" i="1"/>
  <c r="P42" i="1"/>
  <c r="AA32" i="1"/>
  <c r="P25" i="1"/>
  <c r="T20" i="1"/>
  <c r="M43" i="1"/>
  <c r="T32" i="1"/>
  <c r="AA42" i="1"/>
  <c r="M12" i="1"/>
  <c r="M8" i="1"/>
  <c r="M11" i="1"/>
  <c r="M35" i="1"/>
  <c r="M15" i="1"/>
  <c r="M42" i="1"/>
  <c r="M6" i="1"/>
  <c r="M23" i="1"/>
  <c r="M31" i="1"/>
  <c r="M29" i="1"/>
  <c r="AA17" i="1"/>
  <c r="P5" i="1"/>
  <c r="AA5" i="1"/>
  <c r="T5" i="1"/>
  <c r="M5" i="1"/>
  <c r="C21" i="1"/>
  <c r="C7" i="1"/>
  <c r="C22" i="1"/>
  <c r="C19" i="1"/>
  <c r="C30" i="1"/>
  <c r="C24" i="1"/>
  <c r="C33" i="1"/>
  <c r="C39" i="1"/>
  <c r="C25" i="1"/>
  <c r="C16" i="1"/>
  <c r="C10" i="1"/>
  <c r="C20" i="1"/>
  <c r="C26" i="1"/>
  <c r="C43" i="1"/>
  <c r="C36" i="1"/>
  <c r="C9" i="1"/>
  <c r="C41" i="1"/>
  <c r="C17" i="1"/>
  <c r="C27" i="1"/>
  <c r="C37" i="1"/>
  <c r="C12" i="1"/>
  <c r="C28" i="1"/>
  <c r="C38" i="1"/>
  <c r="C14" i="1"/>
  <c r="C32" i="1"/>
  <c r="C8" i="1"/>
  <c r="C13" i="1"/>
  <c r="C34" i="1"/>
  <c r="C18" i="1"/>
  <c r="C35" i="1"/>
  <c r="C6" i="1"/>
  <c r="C42" i="1"/>
  <c r="C31" i="1"/>
  <c r="C15" i="1"/>
  <c r="C29" i="1"/>
  <c r="C40" i="1"/>
  <c r="C23" i="1"/>
  <c r="C11" i="1"/>
  <c r="G1" i="1" l="1"/>
  <c r="B26" i="2"/>
  <c r="B27" i="2" s="1"/>
  <c r="B28" i="2" s="1"/>
  <c r="B29" i="2" s="1"/>
  <c r="B30" i="2" s="1"/>
  <c r="B25" i="2"/>
  <c r="B20" i="2"/>
  <c r="B21" i="2" s="1"/>
  <c r="B22" i="2" s="1"/>
  <c r="B23" i="2" s="1"/>
  <c r="B24" i="2" s="1"/>
  <c r="V1" i="2"/>
  <c r="AP1" i="2"/>
  <c r="AO1" i="2"/>
  <c r="AN1" i="2"/>
  <c r="AM1" i="2"/>
  <c r="AL1" i="2"/>
  <c r="AK1" i="2"/>
  <c r="AJ1" i="2"/>
  <c r="AI1" i="2"/>
  <c r="AH1" i="2"/>
  <c r="AG1" i="2"/>
  <c r="AF1" i="2"/>
  <c r="AE1" i="2"/>
  <c r="AD1" i="2"/>
  <c r="AC1" i="2"/>
  <c r="AB1" i="2"/>
  <c r="AA1" i="2"/>
  <c r="Z1" i="2"/>
  <c r="Y1" i="2"/>
  <c r="X1" i="2"/>
  <c r="W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B11" i="2"/>
  <c r="B12" i="2" s="1"/>
  <c r="B13" i="2" s="1"/>
  <c r="B14" i="2" s="1"/>
  <c r="B15" i="2" s="1"/>
  <c r="B5" i="2"/>
  <c r="B6" i="2" s="1"/>
  <c r="B7" i="2" s="1"/>
  <c r="B8" i="2" s="1"/>
  <c r="B9" i="2" s="1"/>
  <c r="A3" i="2"/>
  <c r="A2" i="2"/>
  <c r="I44" i="1"/>
  <c r="Y44" i="1"/>
  <c r="P44" i="1"/>
  <c r="B1" i="1"/>
  <c r="H7" i="1"/>
  <c r="D22" i="1"/>
  <c r="F22" i="1"/>
  <c r="K19" i="1"/>
  <c r="J30" i="1"/>
  <c r="H24" i="1"/>
  <c r="E24" i="1"/>
  <c r="H22" i="1"/>
  <c r="D30" i="1"/>
  <c r="D21" i="1"/>
  <c r="D19" i="1"/>
  <c r="K24" i="1"/>
  <c r="G22" i="1"/>
  <c r="K30" i="1"/>
  <c r="H21" i="1"/>
  <c r="E19" i="1"/>
  <c r="J22" i="1"/>
  <c r="E30" i="1"/>
  <c r="J7" i="1"/>
  <c r="E21" i="1"/>
  <c r="I21" i="1"/>
  <c r="G19" i="1"/>
  <c r="I30" i="1"/>
  <c r="D24" i="1"/>
  <c r="E7" i="1"/>
  <c r="G21" i="1"/>
  <c r="J21" i="1"/>
  <c r="I19" i="1"/>
  <c r="G30" i="1"/>
  <c r="D7" i="1"/>
  <c r="E22" i="1"/>
  <c r="H19" i="1"/>
  <c r="F24" i="1"/>
  <c r="F7" i="1"/>
  <c r="K21" i="1"/>
  <c r="F30" i="1"/>
  <c r="K7" i="1"/>
  <c r="K22" i="1"/>
  <c r="J19" i="1"/>
  <c r="J24" i="1"/>
  <c r="G7" i="1"/>
  <c r="F21" i="1"/>
  <c r="H30" i="1"/>
  <c r="I24" i="1"/>
  <c r="I7" i="1"/>
  <c r="I22" i="1"/>
  <c r="F19" i="1"/>
  <c r="G24" i="1"/>
  <c r="H36" i="1"/>
  <c r="K36" i="1"/>
  <c r="E25" i="1"/>
  <c r="H39" i="1"/>
  <c r="G16" i="1"/>
  <c r="I20" i="1"/>
  <c r="F26" i="1"/>
  <c r="G33" i="1"/>
  <c r="K43" i="1"/>
  <c r="H33" i="1"/>
  <c r="I43" i="1"/>
  <c r="J10" i="1"/>
  <c r="G25" i="1"/>
  <c r="I16" i="1"/>
  <c r="J26" i="1"/>
  <c r="E43" i="1"/>
  <c r="D10" i="1"/>
  <c r="G39" i="1"/>
  <c r="H20" i="1"/>
  <c r="I26" i="1"/>
  <c r="H43" i="1"/>
  <c r="E33" i="1"/>
  <c r="H10" i="1"/>
  <c r="K10" i="1"/>
  <c r="J25" i="1"/>
  <c r="K39" i="1"/>
  <c r="J16" i="1"/>
  <c r="D20" i="1"/>
  <c r="K26" i="1"/>
  <c r="F36" i="1"/>
  <c r="E39" i="1"/>
  <c r="F33" i="1"/>
  <c r="I25" i="1"/>
  <c r="G20" i="1"/>
  <c r="E36" i="1"/>
  <c r="I39" i="1"/>
  <c r="E20" i="1"/>
  <c r="G26" i="1"/>
  <c r="F43" i="1"/>
  <c r="E10" i="1"/>
  <c r="D36" i="1"/>
  <c r="K25" i="1"/>
  <c r="D39" i="1"/>
  <c r="E16" i="1"/>
  <c r="K20" i="1"/>
  <c r="H26" i="1"/>
  <c r="E26" i="1"/>
  <c r="I33" i="1"/>
  <c r="G43" i="1"/>
  <c r="J36" i="1"/>
  <c r="H16" i="1"/>
  <c r="D33" i="1"/>
  <c r="F10" i="1"/>
  <c r="F25" i="1"/>
  <c r="K16" i="1"/>
  <c r="D26" i="1"/>
  <c r="D43" i="1"/>
  <c r="I10" i="1"/>
  <c r="G36" i="1"/>
  <c r="H25" i="1"/>
  <c r="F39" i="1"/>
  <c r="F16" i="1"/>
  <c r="F20" i="1"/>
  <c r="K33" i="1"/>
  <c r="J43" i="1"/>
  <c r="G10" i="1"/>
  <c r="I36" i="1"/>
  <c r="D25" i="1"/>
  <c r="J39" i="1"/>
  <c r="D16" i="1"/>
  <c r="J20" i="1"/>
  <c r="J33" i="1"/>
  <c r="F17" i="1"/>
  <c r="I17" i="1"/>
  <c r="I28" i="1"/>
  <c r="I27" i="1"/>
  <c r="J18" i="1"/>
  <c r="E38" i="1"/>
  <c r="E12" i="1"/>
  <c r="G8" i="1"/>
  <c r="H8" i="1"/>
  <c r="K37" i="1"/>
  <c r="K41" i="1"/>
  <c r="F13" i="1"/>
  <c r="I32" i="1"/>
  <c r="F28" i="1"/>
  <c r="I18" i="1"/>
  <c r="K8" i="1"/>
  <c r="J37" i="1"/>
  <c r="G41" i="1"/>
  <c r="H13" i="1"/>
  <c r="H28" i="1"/>
  <c r="F38" i="1"/>
  <c r="D8" i="1"/>
  <c r="G37" i="1"/>
  <c r="F41" i="1"/>
  <c r="I13" i="1"/>
  <c r="H27" i="1"/>
  <c r="K18" i="1"/>
  <c r="G14" i="1"/>
  <c r="K9" i="1"/>
  <c r="E41" i="1"/>
  <c r="J13" i="1"/>
  <c r="D17" i="1"/>
  <c r="E27" i="1"/>
  <c r="E18" i="1"/>
  <c r="K38" i="1"/>
  <c r="H12" i="1"/>
  <c r="F8" i="1"/>
  <c r="E8" i="1"/>
  <c r="F37" i="1"/>
  <c r="H9" i="1"/>
  <c r="I34" i="1"/>
  <c r="D41" i="1"/>
  <c r="D32" i="1"/>
  <c r="E13" i="1"/>
  <c r="K28" i="1"/>
  <c r="E28" i="1"/>
  <c r="D28" i="1"/>
  <c r="K27" i="1"/>
  <c r="D18" i="1"/>
  <c r="G38" i="1"/>
  <c r="J12" i="1"/>
  <c r="F14" i="1"/>
  <c r="J8" i="1"/>
  <c r="D37" i="1"/>
  <c r="J9" i="1"/>
  <c r="K34" i="1"/>
  <c r="K13" i="1"/>
  <c r="K17" i="1"/>
  <c r="J38" i="1"/>
  <c r="G34" i="1"/>
  <c r="F12" i="1"/>
  <c r="J34" i="1"/>
  <c r="D38" i="1"/>
  <c r="K14" i="1"/>
  <c r="J28" i="1"/>
  <c r="G17" i="1"/>
  <c r="J27" i="1"/>
  <c r="G18" i="1"/>
  <c r="H38" i="1"/>
  <c r="I12" i="1"/>
  <c r="H14" i="1"/>
  <c r="I8" i="1"/>
  <c r="H37" i="1"/>
  <c r="I9" i="1"/>
  <c r="E34" i="1"/>
  <c r="I41" i="1"/>
  <c r="E32" i="1"/>
  <c r="D13" i="1"/>
  <c r="G28" i="1"/>
  <c r="H17" i="1"/>
  <c r="E17" i="1"/>
  <c r="D27" i="1"/>
  <c r="F18" i="1"/>
  <c r="I38" i="1"/>
  <c r="G12" i="1"/>
  <c r="E14" i="1"/>
  <c r="I14" i="1"/>
  <c r="I37" i="1"/>
  <c r="F9" i="1"/>
  <c r="F34" i="1"/>
  <c r="J41" i="1"/>
  <c r="K32" i="1"/>
  <c r="G13" i="1"/>
  <c r="G9" i="1"/>
  <c r="H34" i="1"/>
  <c r="H32" i="1"/>
  <c r="H41" i="1"/>
  <c r="J17" i="1"/>
  <c r="G27" i="1"/>
  <c r="D12" i="1"/>
  <c r="D14" i="1"/>
  <c r="E9" i="1"/>
  <c r="G32" i="1"/>
  <c r="F27" i="1"/>
  <c r="H18" i="1"/>
  <c r="J14" i="1"/>
  <c r="D9" i="1"/>
  <c r="F32" i="1"/>
  <c r="K12" i="1"/>
  <c r="E37" i="1"/>
  <c r="D34" i="1"/>
  <c r="J32" i="1"/>
  <c r="K42" i="1"/>
  <c r="G23" i="1"/>
  <c r="J35" i="1"/>
  <c r="F35" i="1"/>
  <c r="H42" i="1"/>
  <c r="D31" i="1"/>
  <c r="J6" i="1"/>
  <c r="H29" i="1"/>
  <c r="G15" i="1"/>
  <c r="D23" i="1"/>
  <c r="K11" i="1"/>
  <c r="J40" i="1"/>
  <c r="H35" i="1"/>
  <c r="G31" i="1"/>
  <c r="I42" i="1"/>
  <c r="D6" i="1"/>
  <c r="G29" i="1"/>
  <c r="F15" i="1"/>
  <c r="F23" i="1"/>
  <c r="G11" i="1"/>
  <c r="H40" i="1"/>
  <c r="E35" i="1"/>
  <c r="F31" i="1"/>
  <c r="D29" i="1"/>
  <c r="H11" i="1"/>
  <c r="I35" i="1"/>
  <c r="J42" i="1"/>
  <c r="H31" i="1"/>
  <c r="E6" i="1"/>
  <c r="I29" i="1"/>
  <c r="E15" i="1"/>
  <c r="I23" i="1"/>
  <c r="J11" i="1"/>
  <c r="K40" i="1"/>
  <c r="G5" i="1"/>
  <c r="G35" i="1"/>
  <c r="F42" i="1"/>
  <c r="K31" i="1"/>
  <c r="I6" i="1"/>
  <c r="J29" i="1"/>
  <c r="D15" i="1"/>
  <c r="E23" i="1"/>
  <c r="D11" i="1"/>
  <c r="D40" i="1"/>
  <c r="C5" i="1"/>
  <c r="I31" i="1"/>
  <c r="F5" i="1"/>
  <c r="D35" i="1"/>
  <c r="G42" i="1"/>
  <c r="E42" i="1"/>
  <c r="H6" i="1"/>
  <c r="E29" i="1"/>
  <c r="H15" i="1"/>
  <c r="J23" i="1"/>
  <c r="E11" i="1"/>
  <c r="E40" i="1"/>
  <c r="K35" i="1"/>
  <c r="E31" i="1"/>
  <c r="J31" i="1"/>
  <c r="K6" i="1"/>
  <c r="F29" i="1"/>
  <c r="J15" i="1"/>
  <c r="K23" i="1"/>
  <c r="F11" i="1"/>
  <c r="I40" i="1"/>
  <c r="D42" i="1"/>
  <c r="F6" i="1"/>
  <c r="K29" i="1"/>
  <c r="I15" i="1"/>
  <c r="H23" i="1"/>
  <c r="I11" i="1"/>
  <c r="G40" i="1"/>
  <c r="G6" i="1"/>
  <c r="K15" i="1"/>
  <c r="F40" i="1"/>
  <c r="D1" i="1" l="1"/>
  <c r="AD4" i="1" s="1"/>
  <c r="V5" i="1"/>
  <c r="V8" i="1"/>
  <c r="V21" i="1"/>
  <c r="O7" i="1"/>
  <c r="V22" i="1"/>
  <c r="O25" i="1"/>
  <c r="O32" i="1"/>
  <c r="V27" i="1"/>
  <c r="O30" i="1"/>
  <c r="O31" i="1"/>
  <c r="V37" i="1"/>
  <c r="O6" i="1"/>
  <c r="O15" i="1"/>
  <c r="V19" i="1"/>
  <c r="O22" i="1"/>
  <c r="O38" i="1"/>
  <c r="O9" i="1"/>
  <c r="V43" i="1"/>
  <c r="O16" i="1"/>
  <c r="V13" i="1"/>
  <c r="O8" i="1"/>
  <c r="O11" i="1"/>
  <c r="O17" i="1"/>
  <c r="V29" i="1"/>
  <c r="V35" i="1"/>
  <c r="O40" i="1"/>
  <c r="V14" i="1"/>
  <c r="V20" i="1"/>
  <c r="O23" i="1"/>
  <c r="V12" i="1"/>
  <c r="O24" i="1"/>
  <c r="V6" i="1"/>
  <c r="O14" i="1"/>
  <c r="V16" i="1"/>
  <c r="V28" i="1"/>
  <c r="V36" i="1"/>
  <c r="V11" i="1"/>
  <c r="V30" i="1"/>
  <c r="O39" i="1"/>
  <c r="O33" i="1"/>
  <c r="V38" i="1"/>
  <c r="O41" i="1"/>
  <c r="V7" i="1"/>
  <c r="O10" i="1"/>
  <c r="V15" i="1"/>
  <c r="O18" i="1"/>
  <c r="V23" i="1"/>
  <c r="O26" i="1"/>
  <c r="V31" i="1"/>
  <c r="O34" i="1"/>
  <c r="V39" i="1"/>
  <c r="O42" i="1"/>
  <c r="O19" i="1"/>
  <c r="O27" i="1"/>
  <c r="V32" i="1"/>
  <c r="O43" i="1"/>
  <c r="V9" i="1"/>
  <c r="O12" i="1"/>
  <c r="V17" i="1"/>
  <c r="O20" i="1"/>
  <c r="V25" i="1"/>
  <c r="O28" i="1"/>
  <c r="V33" i="1"/>
  <c r="O36" i="1"/>
  <c r="V41" i="1"/>
  <c r="V24" i="1"/>
  <c r="O35" i="1"/>
  <c r="V40" i="1"/>
  <c r="V10" i="1"/>
  <c r="O13" i="1"/>
  <c r="V18" i="1"/>
  <c r="O21" i="1"/>
  <c r="V26" i="1"/>
  <c r="O29" i="1"/>
  <c r="V34" i="1"/>
  <c r="O37" i="1"/>
  <c r="V42" i="1"/>
  <c r="W34" i="1"/>
  <c r="W6" i="1"/>
  <c r="W20" i="1"/>
  <c r="A3" i="1" l="1"/>
  <c r="A2" i="1"/>
  <c r="W27" i="1"/>
  <c r="W28" i="1"/>
  <c r="W35" i="1"/>
  <c r="W39" i="1"/>
  <c r="W29" i="1"/>
  <c r="W41" i="1"/>
  <c r="W40" i="1"/>
  <c r="W10" i="1"/>
  <c r="W24" i="1"/>
  <c r="W17" i="1"/>
  <c r="W30" i="1"/>
  <c r="W15" i="1"/>
  <c r="W19" i="1"/>
  <c r="W14" i="1"/>
  <c r="W32" i="1"/>
  <c r="W37" i="1"/>
  <c r="W11" i="1"/>
  <c r="W7" i="1"/>
  <c r="W21" i="1"/>
  <c r="W38" i="1"/>
  <c r="W31" i="1"/>
  <c r="W8" i="1"/>
  <c r="W25" i="1"/>
  <c r="W23" i="1"/>
  <c r="W43" i="1"/>
  <c r="W42" i="1"/>
  <c r="W16" i="1"/>
  <c r="W33" i="1"/>
  <c r="W22" i="1"/>
  <c r="W26" i="1"/>
  <c r="W5" i="1"/>
  <c r="W13" i="1"/>
  <c r="W18" i="1"/>
  <c r="W9" i="1"/>
  <c r="W36" i="1"/>
  <c r="W12" i="1"/>
  <c r="I5" i="1"/>
  <c r="D5" i="1"/>
  <c r="K5" i="1"/>
  <c r="E5" i="1"/>
  <c r="H5" i="1"/>
  <c r="J5" i="1"/>
  <c r="AF24" i="2"/>
  <c r="AL20" i="2"/>
  <c r="J15" i="2"/>
  <c r="J13" i="2"/>
  <c r="AN14" i="2"/>
  <c r="AA20" i="2"/>
  <c r="AP10" i="2"/>
  <c r="AJ29" i="2"/>
  <c r="I27" i="2"/>
  <c r="R20" i="2"/>
  <c r="AM20" i="2"/>
  <c r="N19" i="2"/>
  <c r="O30" i="2"/>
  <c r="AP23" i="2"/>
  <c r="AI21" i="2"/>
  <c r="AB12" i="2"/>
  <c r="AF8" i="2"/>
  <c r="AN4" i="2"/>
  <c r="I5" i="2"/>
  <c r="AP20" i="2"/>
  <c r="AC22" i="2"/>
  <c r="M21" i="2"/>
  <c r="O12" i="2"/>
  <c r="AM12" i="2"/>
  <c r="F23" i="2"/>
  <c r="AA8" i="2"/>
  <c r="AN7" i="2"/>
  <c r="AE26" i="2"/>
  <c r="AJ20" i="2"/>
  <c r="AL26" i="2"/>
  <c r="AD27" i="2"/>
  <c r="V25" i="2"/>
  <c r="T26" i="2"/>
  <c r="AF28" i="2"/>
  <c r="AA14" i="2"/>
  <c r="L15" i="2"/>
  <c r="K22" i="2"/>
  <c r="N9" i="2"/>
  <c r="E7" i="2"/>
  <c r="W29" i="2"/>
  <c r="AE13" i="2"/>
  <c r="AJ10" i="2"/>
  <c r="AD15" i="2"/>
  <c r="M11" i="2"/>
  <c r="T19" i="2"/>
  <c r="AK15" i="2"/>
  <c r="M10" i="2"/>
  <c r="AN10" i="2"/>
  <c r="AH14" i="2"/>
  <c r="K9" i="2"/>
  <c r="Q5" i="2"/>
  <c r="AO4" i="2"/>
  <c r="E10" i="2"/>
  <c r="O13" i="2"/>
  <c r="I26" i="2"/>
  <c r="S28" i="2"/>
  <c r="D22" i="2"/>
  <c r="K25" i="2"/>
  <c r="O10" i="2"/>
  <c r="E22" i="2"/>
  <c r="AI6" i="2"/>
  <c r="AE22" i="2"/>
  <c r="AK4" i="2"/>
  <c r="K10" i="2"/>
  <c r="AO6" i="2"/>
  <c r="Y12" i="2"/>
  <c r="Q6" i="2"/>
  <c r="Y21" i="2"/>
  <c r="K27" i="2"/>
  <c r="AO24" i="2"/>
  <c r="H24" i="2"/>
  <c r="AM9" i="2"/>
  <c r="Q28" i="2"/>
  <c r="AM24" i="2"/>
  <c r="AH4" i="2"/>
  <c r="V6" i="2"/>
  <c r="AE20" i="2"/>
  <c r="Y19" i="2"/>
  <c r="W11" i="2"/>
  <c r="AE8" i="2"/>
  <c r="R22" i="2"/>
  <c r="I28" i="2"/>
  <c r="L6" i="2"/>
  <c r="T5" i="2"/>
  <c r="AM30" i="2"/>
  <c r="AB22" i="2"/>
  <c r="AL19" i="2"/>
  <c r="Q25" i="2"/>
  <c r="F4" i="2"/>
  <c r="Z11" i="2"/>
  <c r="AA12" i="2"/>
  <c r="H14" i="2"/>
  <c r="F24" i="2"/>
  <c r="U30" i="2"/>
  <c r="G15" i="2"/>
  <c r="W5" i="2"/>
  <c r="AH26" i="2"/>
  <c r="G6" i="2"/>
  <c r="AD13" i="2"/>
  <c r="L29" i="2"/>
  <c r="U28" i="2"/>
  <c r="U15" i="2"/>
  <c r="W7" i="2"/>
  <c r="AF20" i="2"/>
  <c r="H11" i="2"/>
  <c r="AC4" i="2"/>
  <c r="M28" i="2"/>
  <c r="M25" i="2"/>
  <c r="AL27" i="2"/>
  <c r="AP22" i="2"/>
  <c r="D25" i="2"/>
  <c r="X25" i="2"/>
  <c r="AC24" i="2"/>
  <c r="V29" i="2"/>
  <c r="N28" i="2"/>
  <c r="AL7" i="2"/>
  <c r="L5" i="2"/>
  <c r="V20" i="2"/>
  <c r="AO20" i="2"/>
  <c r="W9" i="2"/>
  <c r="AJ19" i="2"/>
  <c r="K21" i="2"/>
  <c r="AH19" i="2"/>
  <c r="T14" i="2"/>
  <c r="AO28" i="2"/>
  <c r="Q9" i="2"/>
  <c r="X29" i="2"/>
  <c r="P13" i="2"/>
  <c r="AG20" i="2"/>
  <c r="H4" i="2"/>
  <c r="N30" i="2"/>
  <c r="AG19" i="2"/>
  <c r="E12" i="2"/>
  <c r="N11" i="2"/>
  <c r="L14" i="2"/>
  <c r="O20" i="2"/>
  <c r="V28" i="2"/>
  <c r="E9" i="2"/>
  <c r="AA6" i="2"/>
  <c r="R5" i="2"/>
  <c r="F19" i="2"/>
  <c r="AM15" i="2"/>
  <c r="X5" i="2"/>
  <c r="Q12" i="2"/>
  <c r="D9" i="2"/>
  <c r="D7" i="2"/>
  <c r="L27" i="2"/>
  <c r="AH6" i="2"/>
  <c r="S13" i="2"/>
  <c r="AM10" i="2"/>
  <c r="AA11" i="2"/>
  <c r="Z25" i="2"/>
  <c r="K6" i="2"/>
  <c r="AN12" i="2"/>
  <c r="AN23" i="2"/>
  <c r="AP27" i="2"/>
  <c r="M7" i="2"/>
  <c r="AN20" i="2"/>
  <c r="V9" i="2"/>
  <c r="F26" i="2"/>
  <c r="AK27" i="2"/>
  <c r="I21" i="2"/>
  <c r="AM5" i="2"/>
  <c r="AO11" i="2"/>
  <c r="S25" i="2"/>
  <c r="P4" i="2"/>
  <c r="T22" i="2"/>
  <c r="G22" i="2"/>
  <c r="V4" i="2"/>
  <c r="Q15" i="2"/>
  <c r="N6" i="2"/>
  <c r="V23" i="2"/>
  <c r="AI8" i="2"/>
  <c r="U8" i="2"/>
  <c r="E24" i="2"/>
  <c r="F30" i="2"/>
  <c r="M29" i="2"/>
  <c r="AG11" i="2"/>
  <c r="Y14" i="2"/>
  <c r="M9" i="2"/>
  <c r="O7" i="2"/>
  <c r="AC23" i="2"/>
  <c r="AI24" i="2"/>
  <c r="U14" i="2"/>
  <c r="X23" i="2"/>
  <c r="S27" i="2"/>
  <c r="O19" i="2"/>
  <c r="P22" i="2"/>
  <c r="F15" i="2"/>
  <c r="AG10" i="2"/>
  <c r="X11" i="2"/>
  <c r="X4" i="2"/>
  <c r="U6" i="2"/>
  <c r="J10" i="2"/>
  <c r="AO13" i="2"/>
  <c r="F20" i="2"/>
  <c r="H10" i="2"/>
  <c r="V10" i="2"/>
  <c r="R6" i="2"/>
  <c r="X26" i="2"/>
  <c r="O15" i="2"/>
  <c r="R15" i="2"/>
  <c r="W8" i="2"/>
  <c r="AF30" i="2"/>
  <c r="M4" i="2"/>
  <c r="AA25" i="2"/>
  <c r="X22" i="2"/>
  <c r="AH11" i="2"/>
  <c r="R9" i="2"/>
  <c r="X12" i="2"/>
  <c r="T27" i="2"/>
  <c r="AA9" i="2"/>
  <c r="AD30" i="2"/>
  <c r="AP25" i="2"/>
  <c r="AH12" i="2"/>
  <c r="O29" i="2"/>
  <c r="H22" i="2"/>
  <c r="N26" i="2"/>
  <c r="Z20" i="2"/>
  <c r="Z24" i="2"/>
  <c r="R13" i="2"/>
  <c r="AJ26" i="2"/>
  <c r="K20" i="2"/>
  <c r="K28" i="2"/>
  <c r="AO26" i="2"/>
  <c r="AO10" i="2"/>
  <c r="AF26" i="2"/>
  <c r="I23" i="2"/>
  <c r="E8" i="2"/>
  <c r="AA27" i="2"/>
  <c r="N15" i="2"/>
  <c r="AN25" i="2"/>
  <c r="AK23" i="2"/>
  <c r="D11" i="2"/>
  <c r="D13" i="2"/>
  <c r="AN15" i="2"/>
  <c r="D4" i="2"/>
  <c r="Y22" i="2"/>
  <c r="AE6" i="2"/>
  <c r="N7" i="2"/>
  <c r="M24" i="2"/>
  <c r="AH5" i="2"/>
  <c r="K29" i="2"/>
  <c r="AL9" i="2"/>
  <c r="AM8" i="2"/>
  <c r="P26" i="2"/>
  <c r="D6" i="2"/>
  <c r="AJ22" i="2"/>
  <c r="AH13" i="2"/>
  <c r="AP14" i="2"/>
  <c r="E11" i="2"/>
  <c r="G12" i="2"/>
  <c r="H27" i="2"/>
  <c r="F29" i="2"/>
  <c r="T12" i="2"/>
  <c r="P6" i="2"/>
  <c r="AH15" i="2"/>
  <c r="T11" i="2"/>
  <c r="AF9" i="2"/>
  <c r="N20" i="2"/>
  <c r="AD4" i="2"/>
  <c r="E6" i="2"/>
  <c r="AP5" i="2"/>
  <c r="H7" i="2"/>
  <c r="L28" i="2"/>
  <c r="S20" i="2"/>
  <c r="U22" i="2"/>
  <c r="F5" i="2"/>
  <c r="N12" i="2"/>
  <c r="Q30" i="2"/>
  <c r="AI29" i="2"/>
  <c r="AP21" i="2"/>
  <c r="E23" i="2"/>
  <c r="AC6" i="2"/>
  <c r="V12" i="2"/>
  <c r="AN8" i="2"/>
  <c r="Z15" i="2"/>
  <c r="S29" i="2"/>
  <c r="R23" i="2"/>
  <c r="P12" i="2"/>
  <c r="AP11" i="2"/>
  <c r="AK5" i="2"/>
  <c r="AD24" i="2"/>
  <c r="AD21" i="2"/>
  <c r="H15" i="2"/>
  <c r="AB23" i="2"/>
  <c r="F9" i="2"/>
  <c r="L26" i="2"/>
  <c r="AI7" i="2"/>
  <c r="AK24" i="2"/>
  <c r="O27" i="2"/>
  <c r="H20" i="2"/>
  <c r="S7" i="2"/>
  <c r="P15" i="2"/>
  <c r="AE28" i="2"/>
  <c r="E20" i="2"/>
  <c r="AI28" i="2"/>
  <c r="AN27" i="2"/>
  <c r="L19" i="2"/>
  <c r="N23" i="2"/>
  <c r="K19" i="2"/>
  <c r="AH8" i="2"/>
  <c r="AH28" i="2"/>
  <c r="AE12" i="2"/>
  <c r="D21" i="2"/>
  <c r="G8" i="2"/>
  <c r="T21" i="2"/>
  <c r="AI22" i="2"/>
  <c r="AK30" i="2"/>
  <c r="AD9" i="2"/>
  <c r="L20" i="2"/>
  <c r="H6" i="2"/>
  <c r="AL6" i="2"/>
  <c r="T15" i="2"/>
  <c r="F14" i="2"/>
  <c r="W10" i="2"/>
  <c r="J28" i="2"/>
  <c r="AF6" i="2"/>
  <c r="P10" i="2"/>
  <c r="AL4" i="2"/>
  <c r="AP7" i="2"/>
  <c r="O11" i="2"/>
  <c r="AG6" i="2"/>
  <c r="AB30" i="2"/>
  <c r="H5" i="2"/>
  <c r="F11" i="2"/>
  <c r="X27" i="2"/>
  <c r="J29" i="2"/>
  <c r="S19" i="2"/>
  <c r="V5" i="2"/>
  <c r="G14" i="2"/>
  <c r="G28" i="2"/>
  <c r="AN6" i="2"/>
  <c r="P28" i="2"/>
  <c r="AB15" i="2"/>
  <c r="J5" i="2"/>
  <c r="AI10" i="2"/>
  <c r="Z10" i="2"/>
  <c r="AA15" i="2"/>
  <c r="N27" i="2"/>
  <c r="AK8" i="2"/>
  <c r="AI15" i="2"/>
  <c r="Y26" i="2"/>
  <c r="T10" i="2"/>
  <c r="G7" i="2"/>
  <c r="D30" i="2"/>
  <c r="M15" i="2"/>
  <c r="P24" i="2"/>
  <c r="AN22" i="2"/>
  <c r="R4" i="2"/>
  <c r="H13" i="2"/>
  <c r="J21" i="2"/>
  <c r="W4" i="2"/>
  <c r="Q8" i="2"/>
  <c r="P21" i="2"/>
  <c r="W13" i="2"/>
  <c r="T4" i="2"/>
  <c r="AB6" i="2"/>
  <c r="AL21" i="2"/>
  <c r="L30" i="2"/>
  <c r="N13" i="2"/>
  <c r="R7" i="2"/>
  <c r="L7" i="2"/>
  <c r="J14" i="2"/>
  <c r="S21" i="2"/>
  <c r="I9" i="2"/>
  <c r="F28" i="2"/>
  <c r="AO23" i="2"/>
  <c r="AP28" i="2"/>
  <c r="AE10" i="2"/>
  <c r="O14" i="2"/>
  <c r="AN21" i="2"/>
  <c r="G20" i="2"/>
  <c r="AP12" i="2"/>
  <c r="AF7" i="2"/>
  <c r="AH9" i="2"/>
  <c r="S26" i="2"/>
  <c r="Q19" i="2"/>
  <c r="J24" i="2"/>
  <c r="M26" i="2"/>
  <c r="AG28" i="2"/>
  <c r="AB26" i="2"/>
  <c r="AA24" i="2"/>
  <c r="O5" i="2"/>
  <c r="J8" i="2"/>
  <c r="AE27" i="2"/>
  <c r="W15" i="2"/>
  <c r="AB14" i="2"/>
  <c r="AL25" i="2"/>
  <c r="S23" i="2"/>
  <c r="X13" i="2"/>
  <c r="U24" i="2"/>
  <c r="P8" i="2"/>
  <c r="AC29" i="2"/>
  <c r="V11" i="2"/>
  <c r="AI13" i="2"/>
  <c r="AD22" i="2"/>
  <c r="AC10" i="2"/>
  <c r="Z4" i="2"/>
  <c r="K15" i="2"/>
  <c r="AD25" i="2"/>
  <c r="AB28" i="2"/>
  <c r="G5" i="2"/>
  <c r="AO8" i="2"/>
  <c r="AC8" i="2"/>
  <c r="P19" i="2"/>
  <c r="E28" i="2"/>
  <c r="AM22" i="2"/>
  <c r="F6" i="2"/>
  <c r="M6" i="2"/>
  <c r="AE14" i="2"/>
  <c r="V8" i="2"/>
  <c r="AO30" i="2"/>
  <c r="Z14" i="2"/>
  <c r="H12" i="2"/>
  <c r="J12" i="2"/>
  <c r="G21" i="2"/>
  <c r="AI4" i="2"/>
  <c r="F12" i="2"/>
  <c r="M19" i="2"/>
  <c r="AI20" i="2"/>
  <c r="P27" i="2"/>
  <c r="AP24" i="2"/>
  <c r="K26" i="2"/>
  <c r="U5" i="2"/>
  <c r="E27" i="2"/>
  <c r="Z12" i="2"/>
  <c r="T20" i="2"/>
  <c r="F10" i="2"/>
  <c r="V13" i="2"/>
  <c r="AA7" i="2"/>
  <c r="G11" i="2"/>
  <c r="D5" i="2"/>
  <c r="S5" i="2"/>
  <c r="AH24" i="2"/>
  <c r="AB4" i="2"/>
  <c r="D27" i="2"/>
  <c r="L10" i="2"/>
  <c r="AD8" i="2"/>
  <c r="AF22" i="2"/>
  <c r="AC26" i="2"/>
  <c r="Q27" i="2"/>
  <c r="M5" i="2"/>
  <c r="S12" i="2"/>
  <c r="F8" i="2"/>
  <c r="AF23" i="2"/>
  <c r="Z23" i="2"/>
  <c r="H28" i="2"/>
  <c r="Z27" i="2"/>
  <c r="AM7" i="2"/>
  <c r="AK26" i="2"/>
  <c r="I30" i="2"/>
  <c r="R11" i="2"/>
  <c r="AB24" i="2"/>
  <c r="Y13" i="2"/>
  <c r="AD23" i="2"/>
  <c r="AA13" i="2"/>
  <c r="T25" i="2"/>
  <c r="M23" i="2"/>
  <c r="AJ30" i="2"/>
  <c r="AO22" i="2"/>
  <c r="AG27" i="2"/>
  <c r="Q22" i="2"/>
  <c r="T29" i="2"/>
  <c r="I11" i="2"/>
  <c r="AO7" i="2"/>
  <c r="W25" i="2"/>
  <c r="G29" i="2"/>
  <c r="F27" i="2"/>
  <c r="AF15" i="2"/>
  <c r="AC7" i="2"/>
  <c r="AB7" i="2"/>
  <c r="F25" i="2"/>
  <c r="F22" i="2"/>
  <c r="L24" i="2"/>
  <c r="Z13" i="2"/>
  <c r="T6" i="2"/>
  <c r="U9" i="2"/>
  <c r="AG25" i="2"/>
  <c r="AJ4" i="2"/>
  <c r="AF29" i="2"/>
  <c r="AH7" i="2"/>
  <c r="AG15" i="2"/>
  <c r="AN28" i="2"/>
  <c r="AN30" i="2"/>
  <c r="Z9" i="2"/>
  <c r="AL15" i="2"/>
  <c r="S8" i="2"/>
  <c r="AG7" i="2"/>
  <c r="X24" i="2"/>
  <c r="S30" i="2"/>
  <c r="AG13" i="2"/>
  <c r="AE19" i="2"/>
  <c r="AE15" i="2"/>
  <c r="AI27" i="2"/>
  <c r="AD12" i="2"/>
  <c r="Z30" i="2"/>
  <c r="Y24" i="2"/>
  <c r="S14" i="2"/>
  <c r="X30" i="2"/>
  <c r="Q23" i="2"/>
  <c r="AG5" i="2"/>
  <c r="G9" i="2"/>
  <c r="K12" i="2"/>
  <c r="U25" i="2"/>
  <c r="AM25" i="2"/>
  <c r="V15" i="2"/>
  <c r="S6" i="2"/>
  <c r="AB5" i="2"/>
  <c r="AL12" i="2"/>
  <c r="M27" i="2"/>
  <c r="J6" i="2"/>
  <c r="L4" i="2"/>
  <c r="X8" i="2"/>
  <c r="AJ27" i="2"/>
  <c r="D19" i="2"/>
  <c r="AN13" i="2"/>
  <c r="G27" i="2"/>
  <c r="X21" i="2"/>
  <c r="S9" i="2"/>
  <c r="N21" i="2"/>
  <c r="AE30" i="2"/>
  <c r="X9" i="2"/>
  <c r="S10" i="2"/>
  <c r="P30" i="2"/>
  <c r="G19" i="2"/>
  <c r="K14" i="2"/>
  <c r="Q20" i="2"/>
  <c r="O28" i="2"/>
  <c r="AK21" i="2"/>
  <c r="AA26" i="2"/>
  <c r="AH10" i="2"/>
  <c r="AH30" i="2"/>
  <c r="H9" i="2"/>
  <c r="P7" i="2"/>
  <c r="I19" i="2"/>
  <c r="AF19" i="2"/>
  <c r="AP4" i="2"/>
  <c r="W26" i="2"/>
  <c r="D28" i="2"/>
  <c r="W30" i="2"/>
  <c r="AF14" i="2"/>
  <c r="AM28" i="2"/>
  <c r="AF27" i="2"/>
  <c r="AO12" i="2"/>
  <c r="AO9" i="2"/>
  <c r="J25" i="2"/>
  <c r="L22" i="2"/>
  <c r="AM13" i="2"/>
  <c r="AG21" i="2"/>
  <c r="Z6" i="2"/>
  <c r="R14" i="2"/>
  <c r="I15" i="2"/>
  <c r="R8" i="2"/>
  <c r="Q7" i="2"/>
  <c r="I14" i="2"/>
  <c r="AG26" i="2"/>
  <c r="AM11" i="2"/>
  <c r="E5" i="2"/>
  <c r="O8" i="2"/>
  <c r="AM4" i="2"/>
  <c r="AE29" i="2"/>
  <c r="J20" i="2"/>
  <c r="AE5" i="2"/>
  <c r="L25" i="2"/>
  <c r="K24" i="2"/>
  <c r="E14" i="2"/>
  <c r="Z26" i="2"/>
  <c r="K5" i="2"/>
  <c r="M20" i="2"/>
  <c r="AG30" i="2"/>
  <c r="AJ25" i="2"/>
  <c r="V19" i="2"/>
  <c r="T7" i="2"/>
  <c r="H19" i="2"/>
  <c r="AP19" i="2"/>
  <c r="J23" i="2"/>
  <c r="W14" i="2"/>
  <c r="AL29" i="2"/>
  <c r="I22" i="2"/>
  <c r="N24" i="2"/>
  <c r="Y5" i="2"/>
  <c r="E30" i="2"/>
  <c r="D24" i="2"/>
  <c r="AI30" i="2"/>
  <c r="AB13" i="2"/>
  <c r="K7" i="2"/>
  <c r="K8" i="2"/>
  <c r="AE24" i="2"/>
  <c r="AP6" i="2"/>
  <c r="L8" i="2"/>
  <c r="AL5" i="2"/>
  <c r="R27" i="2"/>
  <c r="F7" i="2"/>
  <c r="M13" i="2"/>
  <c r="AK19" i="2"/>
  <c r="E15" i="2"/>
  <c r="W21" i="2"/>
  <c r="AJ13" i="2"/>
  <c r="AN29" i="2"/>
  <c r="E19" i="2"/>
  <c r="AJ6" i="2"/>
  <c r="AD26" i="2"/>
  <c r="Z22" i="2"/>
  <c r="AO14" i="2"/>
  <c r="AB27" i="2"/>
  <c r="AC15" i="2"/>
  <c r="R21" i="2"/>
  <c r="AB11" i="2"/>
  <c r="X6" i="2"/>
  <c r="AP8" i="2"/>
  <c r="AI5" i="2"/>
  <c r="V7" i="2"/>
  <c r="O26" i="2"/>
  <c r="T24" i="2"/>
  <c r="P14" i="2"/>
  <c r="AC9" i="2"/>
  <c r="G25" i="2"/>
  <c r="L12" i="2"/>
  <c r="O23" i="2"/>
  <c r="AB21" i="2"/>
  <c r="T13" i="2"/>
  <c r="N29" i="2"/>
  <c r="Y4" i="2"/>
  <c r="U12" i="2"/>
  <c r="P29" i="2"/>
  <c r="Y25" i="2"/>
  <c r="M30" i="2"/>
  <c r="W23" i="2"/>
  <c r="L23" i="2"/>
  <c r="AJ12" i="2"/>
  <c r="AB25" i="2"/>
  <c r="AF10" i="2"/>
  <c r="P5" i="2"/>
  <c r="R24" i="2"/>
  <c r="T28" i="2"/>
  <c r="AA28" i="2"/>
  <c r="AA10" i="2"/>
  <c r="H29" i="2"/>
  <c r="AK13" i="2"/>
  <c r="P9" i="2"/>
  <c r="AE25" i="2"/>
  <c r="Z21" i="2"/>
  <c r="E25" i="2"/>
  <c r="AJ15" i="2"/>
  <c r="Z29" i="2"/>
  <c r="L13" i="2"/>
  <c r="AC25" i="2"/>
  <c r="AL11" i="2"/>
  <c r="AB29" i="2"/>
  <c r="U19" i="2"/>
  <c r="AC20" i="2"/>
  <c r="Q24" i="2"/>
  <c r="U4" i="2"/>
  <c r="AN19" i="2"/>
  <c r="AA22" i="2"/>
  <c r="AB9" i="2"/>
  <c r="AD6" i="2"/>
  <c r="U23" i="2"/>
  <c r="AP15" i="2"/>
  <c r="T9" i="2"/>
  <c r="AH29" i="2"/>
  <c r="D15" i="2"/>
  <c r="X7" i="2"/>
  <c r="J7" i="2"/>
  <c r="I6" i="2"/>
  <c r="G13" i="2"/>
  <c r="E26" i="2"/>
  <c r="W19" i="2"/>
  <c r="AM21" i="2"/>
  <c r="AA19" i="2"/>
  <c r="AM6" i="2"/>
  <c r="AK6" i="2"/>
  <c r="V21" i="2"/>
  <c r="K11" i="2"/>
  <c r="AD11" i="2"/>
  <c r="I12" i="2"/>
  <c r="N14" i="2"/>
  <c r="J9" i="2"/>
  <c r="S4" i="2"/>
  <c r="AF4" i="2"/>
  <c r="AO5" i="2"/>
  <c r="AK10" i="2"/>
  <c r="W24" i="2"/>
  <c r="AH25" i="2"/>
  <c r="X14" i="2"/>
  <c r="Y9" i="2"/>
  <c r="AN11" i="2"/>
  <c r="Q14" i="2"/>
  <c r="AK11" i="2"/>
  <c r="S22" i="2"/>
  <c r="X28" i="2"/>
  <c r="AG9" i="2"/>
  <c r="N8" i="2"/>
  <c r="Q29" i="2"/>
  <c r="V26" i="2"/>
  <c r="D8" i="2"/>
  <c r="D14" i="2"/>
  <c r="R10" i="2"/>
  <c r="Y11" i="2"/>
  <c r="AO21" i="2"/>
  <c r="Z19" i="2"/>
  <c r="W6" i="2"/>
  <c r="AL10" i="2"/>
  <c r="AI9" i="2"/>
  <c r="V14" i="2"/>
  <c r="AA29" i="2"/>
  <c r="W22" i="2"/>
  <c r="H23" i="2"/>
  <c r="Y20" i="2"/>
  <c r="AC11" i="2"/>
  <c r="J26" i="2"/>
  <c r="U21" i="2"/>
  <c r="AK22" i="2"/>
  <c r="AD28" i="2"/>
  <c r="AI14" i="2"/>
  <c r="Y6" i="2"/>
  <c r="AJ8" i="2"/>
  <c r="AJ5" i="2"/>
  <c r="I20" i="2"/>
  <c r="AJ24" i="2"/>
  <c r="AP30" i="2"/>
  <c r="O21" i="2"/>
  <c r="E21" i="2"/>
  <c r="AJ28" i="2"/>
  <c r="AC21" i="2"/>
  <c r="AL24" i="2"/>
  <c r="AI23" i="2"/>
  <c r="AK29" i="2"/>
  <c r="G24" i="2"/>
  <c r="AJ7" i="2"/>
  <c r="I25" i="2"/>
  <c r="W20" i="2"/>
  <c r="AM27" i="2"/>
  <c r="Y7" i="2"/>
  <c r="Z5" i="2"/>
  <c r="F13" i="2"/>
  <c r="D29" i="2"/>
  <c r="Q26" i="2"/>
  <c r="P25" i="2"/>
  <c r="AD7" i="2"/>
  <c r="T30" i="2"/>
  <c r="N5" i="2"/>
  <c r="U7" i="2"/>
  <c r="AO29" i="2"/>
  <c r="AG8" i="2"/>
  <c r="AG14" i="2"/>
  <c r="U29" i="2"/>
  <c r="D12" i="2"/>
  <c r="AK28" i="2"/>
  <c r="AH23" i="2"/>
  <c r="Y27" i="2"/>
  <c r="Q4" i="2"/>
  <c r="AL13" i="2"/>
  <c r="R12" i="2"/>
  <c r="U26" i="2"/>
  <c r="AA23" i="2"/>
  <c r="N25" i="2"/>
  <c r="AC28" i="2"/>
  <c r="AC13" i="2"/>
  <c r="AH20" i="2"/>
  <c r="N10" i="2"/>
  <c r="AJ21" i="2"/>
  <c r="R30" i="2"/>
  <c r="AO27" i="2"/>
  <c r="O25" i="2"/>
  <c r="H25" i="2"/>
  <c r="L9" i="2"/>
  <c r="G30" i="2"/>
  <c r="AB10" i="2"/>
  <c r="P20" i="2"/>
  <c r="J22" i="2"/>
  <c r="AE9" i="2"/>
  <c r="AF11" i="2"/>
  <c r="AF25" i="2"/>
  <c r="AE4" i="2"/>
  <c r="AK14" i="2"/>
  <c r="AO25" i="2"/>
  <c r="F21" i="2"/>
  <c r="AC19" i="2"/>
  <c r="AD5" i="2"/>
  <c r="R25" i="2"/>
  <c r="D20" i="2"/>
  <c r="AD19" i="2"/>
  <c r="V22" i="2"/>
  <c r="L11" i="2"/>
  <c r="D10" i="2"/>
  <c r="U13" i="2"/>
  <c r="AB8" i="2"/>
  <c r="M14" i="2"/>
  <c r="H30" i="2"/>
  <c r="AF13" i="2"/>
  <c r="O4" i="2"/>
  <c r="P11" i="2"/>
  <c r="AB20" i="2"/>
  <c r="AG24" i="2"/>
  <c r="U20" i="2"/>
  <c r="AL28" i="2"/>
  <c r="N22" i="2"/>
  <c r="G4" i="2"/>
  <c r="I7" i="2"/>
  <c r="AG29" i="2"/>
  <c r="Q10" i="2"/>
  <c r="R29" i="2"/>
  <c r="V24" i="2"/>
  <c r="X20" i="2"/>
  <c r="O9" i="2"/>
  <c r="AL22" i="2"/>
  <c r="AK12" i="2"/>
  <c r="AM14" i="2"/>
  <c r="K23" i="2"/>
  <c r="Z7" i="2"/>
  <c r="AM19" i="2"/>
  <c r="J27" i="2"/>
  <c r="AD14" i="2"/>
  <c r="AH22" i="2"/>
  <c r="O22" i="2"/>
  <c r="U10" i="2"/>
  <c r="W27" i="2"/>
  <c r="J30" i="2"/>
  <c r="Y29" i="2"/>
  <c r="H26" i="2"/>
  <c r="AC14" i="2"/>
  <c r="AC30" i="2"/>
  <c r="E13" i="2"/>
  <c r="I24" i="2"/>
  <c r="AD20" i="2"/>
  <c r="AP29" i="2"/>
  <c r="T8" i="2"/>
  <c r="D23" i="2"/>
  <c r="H21" i="2"/>
  <c r="G10" i="2"/>
  <c r="AC27" i="2"/>
  <c r="Y23" i="2"/>
  <c r="G23" i="2"/>
  <c r="K13" i="2"/>
  <c r="AF12" i="2"/>
  <c r="X19" i="2"/>
  <c r="E29" i="2"/>
  <c r="AE21" i="2"/>
  <c r="I10" i="2"/>
  <c r="AG23" i="2"/>
  <c r="AG4" i="2"/>
  <c r="AN9" i="2"/>
  <c r="X10" i="2"/>
  <c r="AG12" i="2"/>
  <c r="AC5" i="2"/>
  <c r="Z8" i="2"/>
  <c r="AC12" i="2"/>
  <c r="Y15" i="2"/>
  <c r="AL30" i="2"/>
  <c r="O24" i="2"/>
  <c r="AD10" i="2"/>
  <c r="AL8" i="2"/>
  <c r="AJ23" i="2"/>
  <c r="U11" i="2"/>
  <c r="Y30" i="2"/>
  <c r="Q13" i="2"/>
  <c r="AA21" i="2"/>
  <c r="L21" i="2"/>
  <c r="AJ11" i="2"/>
  <c r="Q11" i="2"/>
  <c r="R28" i="2"/>
  <c r="S15" i="2"/>
  <c r="S24" i="2"/>
  <c r="AA5" i="2"/>
  <c r="AF21" i="2"/>
  <c r="J4" i="2"/>
  <c r="AL23" i="2"/>
  <c r="AP9" i="2"/>
  <c r="AB19" i="2"/>
  <c r="AO15" i="2"/>
  <c r="AJ9" i="2"/>
  <c r="I29" i="2"/>
  <c r="Y28" i="2"/>
  <c r="AI25" i="2"/>
  <c r="AF5" i="2"/>
  <c r="AE7" i="2"/>
  <c r="N4" i="2"/>
  <c r="AH27" i="2"/>
  <c r="AN26" i="2"/>
  <c r="U27" i="2"/>
  <c r="K30" i="2"/>
  <c r="AM26" i="2"/>
  <c r="AE23" i="2"/>
  <c r="J11" i="2"/>
  <c r="AI12" i="2"/>
  <c r="V30" i="2"/>
  <c r="AA30" i="2"/>
  <c r="I4" i="2"/>
  <c r="AK7" i="2"/>
  <c r="AL14" i="2"/>
  <c r="AE11" i="2"/>
  <c r="Y8" i="2"/>
  <c r="AP13" i="2"/>
  <c r="H8" i="2"/>
  <c r="AN24" i="2"/>
  <c r="AM29" i="2"/>
  <c r="AD29" i="2"/>
  <c r="D26" i="2"/>
  <c r="S11" i="2"/>
  <c r="AK9" i="2"/>
  <c r="I13" i="2"/>
  <c r="E4" i="2"/>
  <c r="AI26" i="2"/>
  <c r="J19" i="2"/>
  <c r="W12" i="2"/>
  <c r="AA4" i="2"/>
  <c r="AP26" i="2"/>
  <c r="R19" i="2"/>
  <c r="Q21" i="2"/>
  <c r="Y10" i="2"/>
  <c r="AJ14" i="2"/>
  <c r="R26" i="2"/>
  <c r="M12" i="2"/>
  <c r="P23" i="2"/>
  <c r="AG22" i="2"/>
  <c r="AM23" i="2"/>
  <c r="V27" i="2"/>
  <c r="T23" i="2"/>
  <c r="G26" i="2"/>
  <c r="I8" i="2"/>
  <c r="X15" i="2"/>
  <c r="M8" i="2"/>
  <c r="Z28" i="2"/>
  <c r="AI11" i="2"/>
  <c r="AN5" i="2"/>
  <c r="M22" i="2"/>
  <c r="AK20" i="2"/>
  <c r="W28" i="2"/>
  <c r="AK25" i="2"/>
  <c r="AI19" i="2"/>
  <c r="AO19" i="2"/>
  <c r="AH21" i="2"/>
  <c r="K4" i="2"/>
  <c r="O6" i="2"/>
  <c r="AC31" i="1" l="1"/>
  <c r="AC28" i="1"/>
  <c r="AC32" i="1"/>
  <c r="AC10" i="1"/>
  <c r="AC37" i="1"/>
  <c r="AC39" i="1"/>
  <c r="AC21" i="1"/>
  <c r="AC40" i="1"/>
  <c r="AC26" i="1"/>
  <c r="AC6" i="1"/>
  <c r="AC18" i="1"/>
  <c r="AC29" i="1"/>
  <c r="AC9" i="1"/>
  <c r="AC42" i="1"/>
  <c r="AC22" i="1"/>
  <c r="AC14" i="1"/>
  <c r="AC17" i="1"/>
  <c r="AC19" i="1"/>
  <c r="AC38" i="1"/>
  <c r="AC11" i="1"/>
  <c r="AC30" i="1"/>
  <c r="AC25" i="1"/>
  <c r="AC35" i="1"/>
  <c r="AC7" i="1"/>
  <c r="AC27" i="1"/>
  <c r="AC8" i="1"/>
  <c r="AC33" i="1"/>
  <c r="AC36" i="1"/>
  <c r="AC13" i="1"/>
  <c r="AC20" i="1"/>
  <c r="AC15" i="1"/>
  <c r="AC43" i="1"/>
  <c r="AC16" i="1"/>
  <c r="AC41" i="1"/>
  <c r="AC23" i="1"/>
  <c r="AC12" i="1"/>
  <c r="AC24" i="1"/>
  <c r="AC5" i="1"/>
  <c r="AC34" i="1"/>
  <c r="O5" i="1"/>
</calcChain>
</file>

<file path=xl/sharedStrings.xml><?xml version="1.0" encoding="utf-8"?>
<sst xmlns="http://schemas.openxmlformats.org/spreadsheetml/2006/main" count="61" uniqueCount="58">
  <si>
    <t>Symbol</t>
  </si>
  <si>
    <t>Open</t>
  </si>
  <si>
    <t>High</t>
  </si>
  <si>
    <t>Low</t>
  </si>
  <si>
    <t>Last</t>
  </si>
  <si>
    <t>Net</t>
  </si>
  <si>
    <t>Net%</t>
  </si>
  <si>
    <t>S.US.EEM</t>
  </si>
  <si>
    <t>S.US.XLF</t>
  </si>
  <si>
    <t>S.US.GDX</t>
  </si>
  <si>
    <t>S.US.IWM</t>
  </si>
  <si>
    <t>S.US.VXX</t>
  </si>
  <si>
    <t>S.US.EWJ</t>
  </si>
  <si>
    <t>S.US.QQQ</t>
  </si>
  <si>
    <t>S.US.FXI</t>
  </si>
  <si>
    <t>S.US.EWZ</t>
  </si>
  <si>
    <t>S.US.EFA</t>
  </si>
  <si>
    <t>S.US.VWO</t>
  </si>
  <si>
    <t>S.US.SDS</t>
  </si>
  <si>
    <t>S.US.IYR</t>
  </si>
  <si>
    <t>S.US.XLU</t>
  </si>
  <si>
    <t>S.US.TZA</t>
  </si>
  <si>
    <t>S.US.XLI</t>
  </si>
  <si>
    <t>S.US.XLV</t>
  </si>
  <si>
    <t>S.US.EWH</t>
  </si>
  <si>
    <t>S.US.XLE</t>
  </si>
  <si>
    <t>S.US.XLB</t>
  </si>
  <si>
    <t>S.US.TNA</t>
  </si>
  <si>
    <t>S.US.QID</t>
  </si>
  <si>
    <t>S.US.RSX</t>
  </si>
  <si>
    <t>S.US.DIA</t>
  </si>
  <si>
    <t>S.US.XLK</t>
  </si>
  <si>
    <t>S.US.EPI</t>
  </si>
  <si>
    <t>S.US.FAZ</t>
  </si>
  <si>
    <t>S.US.SQQQ</t>
  </si>
  <si>
    <t>S.US.FAS</t>
  </si>
  <si>
    <t>S.US.DXJ</t>
  </si>
  <si>
    <t>S.US.SSO</t>
  </si>
  <si>
    <t>S.US.SPXU</t>
  </si>
  <si>
    <t>S.US.IVV</t>
  </si>
  <si>
    <t>S.US.VGK</t>
  </si>
  <si>
    <t>S.US.EWT</t>
  </si>
  <si>
    <t>S.US.ITB</t>
  </si>
  <si>
    <t>S.US.EDC</t>
  </si>
  <si>
    <t>S.US.TBT</t>
  </si>
  <si>
    <t>Descriptipn</t>
  </si>
  <si>
    <t>Chicago:</t>
  </si>
  <si>
    <t>London:</t>
  </si>
  <si>
    <t>Tokyo:</t>
  </si>
  <si>
    <t xml:space="preserve">  Copyright © 2014                        Designed by Thom Hartle</t>
  </si>
  <si>
    <t>CQG First Hour and Last Hour Volume Analysis Dashboard</t>
  </si>
  <si>
    <t>S.SPY</t>
  </si>
  <si>
    <t>Today's Volume &amp;</t>
  </si>
  <si>
    <t>MA</t>
  </si>
  <si>
    <t xml:space="preserve">     Last Hour Volume &amp; </t>
  </si>
  <si>
    <t>First Hour Volume &amp;</t>
  </si>
  <si>
    <t xml:space="preserve">Day 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</si>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</sst>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0.000000000000000000"/>
    <numFmt numFmtId="166" formatCode="0.00000000000000000"/>
    <numFmt numFmtId="167" formatCode="0.0000000000"/>
    <numFmt numFmtId="168" formatCode="0.0000000000000"/>
  </numFmts>
  <fonts count="6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28"/>
      <color theme="1"/>
      <name val="Tahoma"/>
      <family val="2"/>
    </font>
    <font>
      <sz val="12"/>
      <color theme="1"/>
      <name val="Century Gothic"/>
      <family val="2"/>
    </font>
    <font>
      <sz val="14"/>
      <color theme="0"/>
      <name val="Century Gothic"/>
      <family val="2"/>
    </font>
    <font>
      <sz val="14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patternFill patternType="solid">
        <fgColor theme="4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patternFill patternType="solid">
        <fgColor theme="1"/>
        <bgColor auto="1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gradientFill degree="90">
        <stop position="0">
          <color rgb="FF002060"/>
        </stop>
        <stop position="0.5">
          <color theme="4"/>
        </stop>
        <stop position="1">
          <color rgb="FF002060"/>
        </stop>
      </gradientFill>
    </fill>
  </fills>
  <borders count="31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FF0000"/>
      </left>
      <right/>
      <top style="thin">
        <color rgb="FFFF0000"/>
      </top>
      <bottom style="thin">
        <color theme="4"/>
      </bottom>
      <diagonal/>
    </border>
    <border>
      <left/>
      <right/>
      <top style="thin">
        <color rgb="FFFF0000"/>
      </top>
      <bottom style="thin">
        <color theme="4"/>
      </bottom>
      <diagonal/>
    </border>
  </borders>
  <cellStyleXfs count="1">
    <xf numFmtId="0" fontId="0" fillId="0" borderId="0"/>
  </cellStyleXfs>
  <cellXfs count="87">
    <xf numFmtId="0" fontId="0" fillId="0" borderId="0" xfId="0"/>
    <xf numFmtId="2" fontId="1" fillId="2" borderId="8" xfId="0" applyNumberFormat="1" applyFont="1" applyFill="1" applyBorder="1" applyAlignment="1">
      <alignment shrinkToFit="1"/>
    </xf>
    <xf numFmtId="10" fontId="3" fillId="2" borderId="8" xfId="0" applyNumberFormat="1" applyFont="1" applyFill="1" applyBorder="1" applyAlignment="1">
      <alignment shrinkToFit="1"/>
    </xf>
    <xf numFmtId="10" fontId="1" fillId="2" borderId="8" xfId="0" applyNumberFormat="1" applyFont="1" applyFill="1" applyBorder="1" applyAlignment="1">
      <alignment shrinkToFit="1"/>
    </xf>
    <xf numFmtId="2" fontId="1" fillId="2" borderId="18" xfId="0" applyNumberFormat="1" applyFont="1" applyFill="1" applyBorder="1" applyAlignment="1">
      <alignment shrinkToFit="1"/>
    </xf>
    <xf numFmtId="9" fontId="3" fillId="2" borderId="21" xfId="0" applyNumberFormat="1" applyFont="1" applyFill="1" applyBorder="1" applyAlignment="1">
      <alignment horizontal="center" shrinkToFit="1"/>
    </xf>
    <xf numFmtId="9" fontId="3" fillId="2" borderId="8" xfId="0" applyNumberFormat="1" applyFont="1" applyFill="1" applyBorder="1" applyAlignment="1">
      <alignment horizontal="center" shrinkToFit="1"/>
    </xf>
    <xf numFmtId="9" fontId="3" fillId="2" borderId="9" xfId="0" applyNumberFormat="1" applyFont="1" applyFill="1" applyBorder="1" applyAlignment="1">
      <alignment horizontal="center" shrinkToFit="1"/>
    </xf>
    <xf numFmtId="2" fontId="1" fillId="2" borderId="11" xfId="0" applyNumberFormat="1" applyFont="1" applyFill="1" applyBorder="1" applyAlignment="1">
      <alignment shrinkToFit="1"/>
    </xf>
    <xf numFmtId="2" fontId="1" fillId="2" borderId="19" xfId="0" applyNumberFormat="1" applyFont="1" applyFill="1" applyBorder="1" applyAlignment="1">
      <alignment shrinkToFit="1"/>
    </xf>
    <xf numFmtId="9" fontId="3" fillId="2" borderId="22" xfId="0" applyNumberFormat="1" applyFont="1" applyFill="1" applyBorder="1" applyAlignment="1">
      <alignment horizontal="center" shrinkToFit="1"/>
    </xf>
    <xf numFmtId="9" fontId="3" fillId="2" borderId="11" xfId="0" applyNumberFormat="1" applyFont="1" applyFill="1" applyBorder="1" applyAlignment="1">
      <alignment horizontal="center" shrinkToFit="1"/>
    </xf>
    <xf numFmtId="9" fontId="3" fillId="2" borderId="12" xfId="0" applyNumberFormat="1" applyFont="1" applyFill="1" applyBorder="1" applyAlignment="1">
      <alignment horizontal="center" shrinkToFit="1"/>
    </xf>
    <xf numFmtId="2" fontId="1" fillId="2" borderId="14" xfId="0" applyNumberFormat="1" applyFont="1" applyFill="1" applyBorder="1" applyAlignment="1">
      <alignment shrinkToFit="1"/>
    </xf>
    <xf numFmtId="10" fontId="3" fillId="2" borderId="25" xfId="0" applyNumberFormat="1" applyFont="1" applyFill="1" applyBorder="1" applyAlignment="1">
      <alignment shrinkToFit="1"/>
    </xf>
    <xf numFmtId="10" fontId="1" fillId="2" borderId="25" xfId="0" applyNumberFormat="1" applyFont="1" applyFill="1" applyBorder="1" applyAlignment="1">
      <alignment shrinkToFit="1"/>
    </xf>
    <xf numFmtId="2" fontId="1" fillId="2" borderId="20" xfId="0" applyNumberFormat="1" applyFont="1" applyFill="1" applyBorder="1" applyAlignment="1">
      <alignment shrinkToFit="1"/>
    </xf>
    <xf numFmtId="9" fontId="3" fillId="2" borderId="23" xfId="0" applyNumberFormat="1" applyFont="1" applyFill="1" applyBorder="1" applyAlignment="1">
      <alignment horizontal="center" shrinkToFit="1"/>
    </xf>
    <xf numFmtId="9" fontId="3" fillId="2" borderId="14" xfId="0" applyNumberFormat="1" applyFont="1" applyFill="1" applyBorder="1" applyAlignment="1">
      <alignment horizontal="center" shrinkToFit="1"/>
    </xf>
    <xf numFmtId="9" fontId="3" fillId="2" borderId="15" xfId="0" applyNumberFormat="1" applyFont="1" applyFill="1" applyBorder="1" applyAlignment="1">
      <alignment horizontal="center" shrinkToFit="1"/>
    </xf>
    <xf numFmtId="0" fontId="4" fillId="5" borderId="16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 applyProtection="1">
      <alignment horizontal="center" vertical="center" shrinkToFit="1"/>
      <protection locked="0"/>
    </xf>
    <xf numFmtId="0" fontId="0" fillId="2" borderId="28" xfId="0" applyFont="1" applyFill="1" applyBorder="1"/>
    <xf numFmtId="0" fontId="3" fillId="2" borderId="28" xfId="0" applyFont="1" applyFill="1" applyBorder="1"/>
    <xf numFmtId="0" fontId="1" fillId="2" borderId="0" xfId="0" applyFont="1" applyFill="1" applyAlignment="1">
      <alignment shrinkToFit="1"/>
    </xf>
    <xf numFmtId="164" fontId="3" fillId="2" borderId="0" xfId="0" applyNumberFormat="1" applyFont="1" applyFill="1" applyAlignment="1">
      <alignment shrinkToFit="1"/>
    </xf>
    <xf numFmtId="168" fontId="3" fillId="2" borderId="0" xfId="0" applyNumberFormat="1" applyFont="1" applyFill="1" applyAlignment="1">
      <alignment shrinkToFit="1"/>
    </xf>
    <xf numFmtId="165" fontId="3" fillId="2" borderId="0" xfId="0" applyNumberFormat="1" applyFont="1" applyFill="1" applyAlignment="1">
      <alignment shrinkToFit="1"/>
    </xf>
    <xf numFmtId="166" fontId="3" fillId="2" borderId="0" xfId="0" applyNumberFormat="1" applyFont="1" applyFill="1" applyAlignment="1">
      <alignment shrinkToFit="1"/>
    </xf>
    <xf numFmtId="0" fontId="3" fillId="2" borderId="0" xfId="0" applyFont="1" applyFill="1" applyAlignment="1">
      <alignment shrinkToFit="1"/>
    </xf>
    <xf numFmtId="18" fontId="1" fillId="2" borderId="0" xfId="0" applyNumberFormat="1" applyFont="1" applyFill="1" applyAlignment="1">
      <alignment shrinkToFit="1"/>
    </xf>
    <xf numFmtId="167" fontId="1" fillId="2" borderId="0" xfId="0" applyNumberFormat="1" applyFont="1" applyFill="1" applyAlignment="1">
      <alignment shrinkToFit="1"/>
    </xf>
    <xf numFmtId="0" fontId="2" fillId="8" borderId="24" xfId="0" applyFont="1" applyFill="1" applyBorder="1" applyAlignment="1">
      <alignment horizontal="center" vertical="center" shrinkToFit="1"/>
    </xf>
    <xf numFmtId="0" fontId="2" fillId="8" borderId="0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11" borderId="16" xfId="0" applyFont="1" applyFill="1" applyBorder="1" applyAlignment="1" applyProtection="1">
      <alignment horizontal="center" vertical="center" shrinkToFit="1"/>
      <protection locked="0"/>
    </xf>
    <xf numFmtId="0" fontId="4" fillId="11" borderId="16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5" fillId="8" borderId="0" xfId="0" applyFont="1" applyFill="1" applyAlignment="1">
      <alignment vertical="center" shrinkToFit="1"/>
    </xf>
    <xf numFmtId="0" fontId="4" fillId="8" borderId="0" xfId="0" applyFont="1" applyFill="1" applyAlignment="1">
      <alignment vertical="center" shrinkToFit="1"/>
    </xf>
    <xf numFmtId="0" fontId="3" fillId="7" borderId="10" xfId="0" applyFont="1" applyFill="1" applyBorder="1" applyAlignment="1" applyProtection="1">
      <alignment shrinkToFit="1"/>
      <protection locked="0"/>
    </xf>
    <xf numFmtId="0" fontId="3" fillId="7" borderId="8" xfId="0" applyFont="1" applyFill="1" applyBorder="1" applyAlignment="1">
      <alignment shrinkToFit="1"/>
    </xf>
    <xf numFmtId="0" fontId="3" fillId="7" borderId="13" xfId="0" applyFont="1" applyFill="1" applyBorder="1" applyAlignment="1" applyProtection="1">
      <alignment shrinkToFit="1"/>
      <protection locked="0"/>
    </xf>
    <xf numFmtId="0" fontId="1" fillId="2" borderId="0" xfId="0" applyFont="1" applyFill="1" applyBorder="1" applyAlignment="1">
      <alignment shrinkToFit="1"/>
    </xf>
    <xf numFmtId="2" fontId="1" fillId="3" borderId="16" xfId="0" applyNumberFormat="1" applyFont="1" applyFill="1" applyBorder="1" applyAlignment="1">
      <alignment horizontal="right" shrinkToFit="1"/>
    </xf>
    <xf numFmtId="164" fontId="1" fillId="3" borderId="16" xfId="0" applyNumberFormat="1" applyFont="1" applyFill="1" applyBorder="1" applyAlignment="1">
      <alignment horizontal="center" shrinkToFit="1"/>
    </xf>
    <xf numFmtId="9" fontId="3" fillId="3" borderId="16" xfId="0" applyNumberFormat="1" applyFont="1" applyFill="1" applyBorder="1" applyAlignment="1">
      <alignment horizontal="center" shrinkToFit="1"/>
    </xf>
    <xf numFmtId="9" fontId="3" fillId="3" borderId="27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shrinkToFit="1"/>
    </xf>
    <xf numFmtId="2" fontId="1" fillId="2" borderId="0" xfId="0" applyNumberFormat="1" applyFont="1" applyFill="1" applyBorder="1" applyAlignment="1">
      <alignment shrinkToFit="1"/>
    </xf>
    <xf numFmtId="10" fontId="3" fillId="2" borderId="0" xfId="0" applyNumberFormat="1" applyFont="1" applyFill="1" applyBorder="1" applyAlignment="1">
      <alignment shrinkToFit="1"/>
    </xf>
    <xf numFmtId="10" fontId="1" fillId="2" borderId="0" xfId="0" applyNumberFormat="1" applyFont="1" applyFill="1" applyBorder="1" applyAlignment="1">
      <alignment shrinkToFit="1"/>
    </xf>
    <xf numFmtId="9" fontId="3" fillId="2" borderId="0" xfId="0" applyNumberFormat="1" applyFont="1" applyFill="1" applyBorder="1" applyAlignment="1">
      <alignment horizontal="center" shrinkToFit="1"/>
    </xf>
    <xf numFmtId="3" fontId="1" fillId="2" borderId="0" xfId="0" applyNumberFormat="1" applyFont="1" applyFill="1" applyBorder="1" applyAlignment="1">
      <alignment horizontal="center" shrinkToFit="1"/>
    </xf>
    <xf numFmtId="3" fontId="1" fillId="6" borderId="14" xfId="0" applyNumberFormat="1" applyFont="1" applyFill="1" applyBorder="1" applyAlignment="1">
      <alignment horizontal="center" shrinkToFit="1"/>
    </xf>
    <xf numFmtId="3" fontId="1" fillId="10" borderId="11" xfId="0" applyNumberFormat="1" applyFont="1" applyFill="1" applyBorder="1" applyAlignment="1">
      <alignment horizontal="center" shrinkToFit="1"/>
    </xf>
    <xf numFmtId="3" fontId="1" fillId="10" borderId="14" xfId="0" applyNumberFormat="1" applyFont="1" applyFill="1" applyBorder="1" applyAlignment="1">
      <alignment horizontal="center" shrinkToFit="1"/>
    </xf>
    <xf numFmtId="0" fontId="0" fillId="10" borderId="11" xfId="0" applyFill="1" applyBorder="1" applyAlignment="1">
      <alignment horizont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164" fontId="1" fillId="3" borderId="16" xfId="0" applyNumberFormat="1" applyFont="1" applyFill="1" applyBorder="1" applyAlignment="1">
      <alignment horizontal="center" shrinkToFit="1"/>
    </xf>
    <xf numFmtId="3" fontId="1" fillId="3" borderId="16" xfId="0" applyNumberFormat="1" applyFont="1" applyFill="1" applyBorder="1" applyAlignment="1">
      <alignment horizontal="right" shrinkToFit="1"/>
    </xf>
    <xf numFmtId="0" fontId="1" fillId="3" borderId="26" xfId="0" applyFont="1" applyFill="1" applyBorder="1" applyAlignment="1">
      <alignment horizontal="center" shrinkToFit="1"/>
    </xf>
    <xf numFmtId="0" fontId="1" fillId="3" borderId="16" xfId="0" applyFont="1" applyFill="1" applyBorder="1" applyAlignment="1">
      <alignment horizontal="center" shrinkToFit="1"/>
    </xf>
    <xf numFmtId="2" fontId="1" fillId="3" borderId="16" xfId="0" applyNumberFormat="1" applyFont="1" applyFill="1" applyBorder="1" applyAlignment="1">
      <alignment horizontal="right" shrinkToFit="1"/>
    </xf>
    <xf numFmtId="3" fontId="1" fillId="6" borderId="11" xfId="0" applyNumberFormat="1" applyFont="1" applyFill="1" applyBorder="1" applyAlignment="1">
      <alignment horizontal="center" shrinkToFit="1"/>
    </xf>
    <xf numFmtId="3" fontId="1" fillId="9" borderId="17" xfId="0" applyNumberFormat="1" applyFont="1" applyFill="1" applyBorder="1" applyAlignment="1">
      <alignment horizontal="center" shrinkToFit="1"/>
    </xf>
    <xf numFmtId="0" fontId="0" fillId="10" borderId="14" xfId="0" applyFill="1" applyBorder="1" applyAlignment="1">
      <alignment horizontal="center" shrinkToFit="1"/>
    </xf>
    <xf numFmtId="3" fontId="1" fillId="2" borderId="0" xfId="0" applyNumberFormat="1" applyFont="1" applyFill="1" applyBorder="1" applyAlignment="1">
      <alignment horizontal="center" shrinkToFit="1"/>
    </xf>
    <xf numFmtId="0" fontId="0" fillId="2" borderId="0" xfId="0" applyFill="1" applyBorder="1" applyAlignment="1">
      <alignment horizontal="center" shrinkToFit="1"/>
    </xf>
    <xf numFmtId="3" fontId="1" fillId="3" borderId="16" xfId="0" applyNumberFormat="1" applyFont="1" applyFill="1" applyBorder="1" applyAlignment="1">
      <alignment horizontal="center" shrinkToFit="1"/>
    </xf>
    <xf numFmtId="164" fontId="1" fillId="3" borderId="16" xfId="0" applyNumberFormat="1" applyFont="1" applyFill="1" applyBorder="1" applyAlignment="1">
      <alignment horizontal="left" shrinkToFit="1"/>
    </xf>
    <xf numFmtId="3" fontId="1" fillId="6" borderId="8" xfId="0" applyNumberFormat="1" applyFont="1" applyFill="1" applyBorder="1" applyAlignment="1">
      <alignment horizontal="center" shrinkToFit="1"/>
    </xf>
    <xf numFmtId="3" fontId="1" fillId="10" borderId="8" xfId="0" applyNumberFormat="1" applyFont="1" applyFill="1" applyBorder="1" applyAlignment="1">
      <alignment horizontal="center" shrinkToFit="1"/>
    </xf>
    <xf numFmtId="0" fontId="0" fillId="10" borderId="8" xfId="0" applyFill="1" applyBorder="1" applyAlignment="1">
      <alignment horizontal="center" shrinkToFit="1"/>
    </xf>
    <xf numFmtId="0" fontId="4" fillId="5" borderId="29" xfId="0" applyFont="1" applyFill="1" applyBorder="1" applyAlignment="1">
      <alignment horizontal="center" vertical="center" shrinkToFit="1"/>
    </xf>
    <xf numFmtId="0" fontId="4" fillId="5" borderId="30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right" vertical="center" shrinkToFit="1"/>
    </xf>
    <xf numFmtId="0" fontId="4" fillId="3" borderId="16" xfId="0" applyFont="1" applyFill="1" applyBorder="1" applyAlignment="1">
      <alignment horizontal="right" vertical="center" shrinkToFit="1"/>
    </xf>
    <xf numFmtId="0" fontId="4" fillId="11" borderId="16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317">
    <dxf>
      <font>
        <color rgb="FFFF0000"/>
      </font>
      <fill>
        <gradientFill degree="90">
          <stop position="0">
            <color theme="4"/>
          </stop>
          <stop position="0.5">
            <color theme="0"/>
          </stop>
          <stop position="1">
            <color theme="4"/>
          </stop>
        </gradientFill>
      </fill>
    </dxf>
    <dxf>
      <font>
        <color rgb="FFFF0000"/>
      </font>
      <fill>
        <gradientFill degree="90">
          <stop position="0">
            <color theme="4"/>
          </stop>
          <stop position="0.5">
            <color theme="0"/>
          </stop>
          <stop position="1">
            <color theme="4"/>
          </stop>
        </gradientFill>
      </fill>
    </dxf>
    <dxf>
      <font>
        <color rgb="FFFF0000"/>
      </font>
      <fill>
        <gradientFill degree="90">
          <stop position="0">
            <color theme="4"/>
          </stop>
          <stop position="0.5">
            <color theme="0"/>
          </stop>
          <stop position="1">
            <color theme="4"/>
          </stop>
        </gradientFill>
      </fill>
    </dxf>
    <dxf>
      <font>
        <color rgb="FFFF0000"/>
      </font>
      <fill>
        <gradientFill degree="90">
          <stop position="0">
            <color theme="4"/>
          </stop>
          <stop position="0.5">
            <color theme="0"/>
          </stop>
          <stop position="1">
            <color theme="4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 val="0"/>
        <i val="0"/>
        <color theme="0"/>
      </font>
      <fill>
        <gradientFill degree="90">
          <stop position="0">
            <color theme="1"/>
          </stop>
          <stop position="0.5">
            <color rgb="FF00206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11167.06666667</v>
        <stp/>
        <stp>StudyData</stp>
        <stp>S.US.SPXU</stp>
        <stp>MA</stp>
        <stp>InputChoice=Vol,MAType=Sim,Period=30</stp>
        <stp>MA</stp>
        <stp>60C</stp>
        <stp>0</stp>
        <stp/>
        <stp>FirstHour</stp>
        <stp/>
        <stp>TRUE</stp>
        <stp>T</stp>
        <tr r="T37" s="1"/>
      </tp>
      <tp>
        <v>9702.7000000000007</v>
        <stp/>
        <stp>StudyData</stp>
        <stp>S.US.SQQQ</stp>
        <stp>MA</stp>
        <stp>InputChoice=Vol,MAType=Sim,Period=30</stp>
        <stp>MA</stp>
        <stp>60C</stp>
        <stp>0</stp>
        <stp/>
        <stp>FirstHour</stp>
        <stp/>
        <stp>TRUE</stp>
        <stp>T</stp>
        <tr r="T33" s="1"/>
      </tp>
      <tp t="s">
        <v>SPDR S&amp;P 500 ETF Trust</v>
        <stp/>
        <stp>ContractData</stp>
        <stp>S.SPY</stp>
        <stp>LongDescription</stp>
        <stp/>
        <stp>T</stp>
        <tr r="C5" s="1"/>
      </tp>
      <tp>
        <v>5807</v>
        <stp/>
        <stp>StudyData</stp>
        <stp>S.US.SPXU</stp>
        <stp>Vol</stp>
        <stp>VolType=Exchange,CoCType=Auto</stp>
        <stp>Vol</stp>
        <stp>60C</stp>
        <stp>0</stp>
        <stp/>
        <stp>LastHour</stp>
        <stp/>
        <stp>TRUE</stp>
        <stp>T</stp>
        <tr r="W37" s="1"/>
      </tp>
      <tp>
        <v>28493</v>
        <stp/>
        <stp>ContractData</stp>
        <stp>S.US.SQQQ</stp>
        <stp>T_CVol</stp>
        <stp/>
        <stp>T</stp>
        <tr r="K33" s="1"/>
      </tp>
      <tp>
        <v>7086</v>
        <stp/>
        <stp>StudyData</stp>
        <stp>S.US.SQQQ</stp>
        <stp>Vol</stp>
        <stp>VolType=Exchange,CoCType=Auto</stp>
        <stp>Vol</stp>
        <stp>60C</stp>
        <stp>0</stp>
        <stp/>
        <stp>LastHour</stp>
        <stp/>
        <stp>TRUE</stp>
        <stp>T</stp>
        <tr r="W33" s="1"/>
      </tp>
      <tp>
        <v>40137</v>
        <stp/>
        <stp>ContractData</stp>
        <stp>S.US.SPXU</stp>
        <stp>T_CVol</stp>
        <stp/>
        <stp>T</stp>
        <tr r="K37" s="1"/>
      </tp>
      <tp>
        <v>32172</v>
        <stp/>
        <stp>StudyData</stp>
        <stp>(Vol(S.SPY,VolType=Exchange,CoCType:=Auto) when LocalMonth(S.SPY)=3 and LocalDay(S.SPY)=17 and LocalHour(S.SPY)=9 and LocalMinute(S.SPY)=0)</stp>
        <stp>Bar</stp>
        <stp/>
        <stp>Close</stp>
        <stp>5</stp>
        <stp>0</stp>
        <stp>all</stp>
        <stp/>
        <stp/>
        <stp>False</stp>
        <stp>T</stp>
        <tr r="D10" s="2"/>
      </tp>
      <tp>
        <v>282511</v>
        <stp/>
        <stp>StudyData</stp>
        <stp>S.SPY</stp>
        <stp>Vol</stp>
        <stp>VolType=Exchange,CoCType=Auto</stp>
        <stp>Vol</stp>
        <stp>60C</stp>
        <stp>0</stp>
        <stp/>
        <stp>FirstHour</stp>
        <stp/>
        <stp>TRUE</stp>
        <stp>T</stp>
        <tr r="P5" s="1"/>
      </tp>
      <tp>
        <v>20458</v>
        <stp/>
        <stp>StudyData</stp>
        <stp>(Vol(S.SPY,VolType=Exchange,CoCType:=Auto) when LocalMonth(S.SPY)=3 and LocalDay(S.SPY)=17 and LocalHour(S.SPY)=9 and LocalMinute(S.SPY)=5)</stp>
        <stp>Bar</stp>
        <stp/>
        <stp>Close</stp>
        <stp>5</stp>
        <stp>0</stp>
        <stp>all</stp>
        <stp/>
        <stp/>
        <stp>False</stp>
        <stp>T</stp>
        <tr r="D11" s="2"/>
      </tp>
      <tp>
        <v>5281</v>
        <stp/>
        <stp>StudyData</stp>
        <stp>(Vol(S.SPY,VolType=Exchange,CoCType:=Auto) when LocalMonth(S.SPY)=3 and LocalDay(S.SPY)=17 and LocalHour(S.SPY)=14 and LocalMinute(S.SPY)=0)</stp>
        <stp>Bar</stp>
        <stp/>
        <stp>Close</stp>
        <stp>5</stp>
        <stp>0</stp>
        <stp>all</stp>
        <stp/>
        <stp/>
        <stp>False</stp>
        <stp>T</stp>
        <tr r="D19" s="2"/>
      </tp>
      <tp>
        <v>102.85000000000001</v>
        <stp/>
        <stp>ContractData</stp>
        <stp>S.US.SSO</stp>
        <stp>LOw</stp>
        <stp/>
        <stp>T</stp>
        <tr r="J36" s="1"/>
      </tp>
      <tp>
        <v>28.7</v>
        <stp/>
        <stp>ContractData</stp>
        <stp>S.US.SDS</stp>
        <stp>LOw</stp>
        <stp/>
        <stp>T</stp>
        <tr r="J17" s="1"/>
      </tp>
      <tp>
        <v>21.88</v>
        <stp/>
        <stp>ContractData</stp>
        <stp>S.US.RSX</stp>
        <stp>LOw</stp>
        <stp/>
        <stp>T</stp>
        <tr r="J28" s="1"/>
      </tp>
      <tp>
        <v>89.19</v>
        <stp/>
        <stp>ContractData</stp>
        <stp>S.US.QQQ</stp>
        <stp>LOw</stp>
        <stp/>
        <stp>T</stp>
        <tr r="J12" s="1"/>
      </tp>
      <tp>
        <v>56.11</v>
        <stp/>
        <stp>ContractData</stp>
        <stp>S.US.QID</stp>
        <stp>LOw</stp>
        <stp/>
        <stp>T</stp>
        <tr r="J27" s="1"/>
      </tp>
      <tp>
        <v>38.300000000000004</v>
        <stp/>
        <stp>ContractData</stp>
        <stp>S.US.VWO</stp>
        <stp>LOw</stp>
        <stp/>
        <stp>T</stp>
        <tr r="J16" s="1"/>
      </tp>
      <tp>
        <v>44.93</v>
        <stp/>
        <stp>ContractData</stp>
        <stp>S.US.VXX</stp>
        <stp>LOw</stp>
        <stp/>
        <stp>T</stp>
        <tr r="J10" s="1"/>
      </tp>
      <tp>
        <v>58.45</v>
        <stp/>
        <stp>ContractData</stp>
        <stp>S.US.VGK</stp>
        <stp>LOw</stp>
        <stp/>
        <stp>T</stp>
        <tr r="J39" s="1"/>
      </tp>
      <tp>
        <v>14.8</v>
        <stp/>
        <stp>ContractData</stp>
        <stp>S.US.TZA</stp>
        <stp>LOw</stp>
        <stp/>
        <stp>T</stp>
        <tr r="J20" s="1"/>
      </tp>
      <tp>
        <v>68.600000000000009</v>
        <stp/>
        <stp>ContractData</stp>
        <stp>S.US.TBT</stp>
        <stp>LOw</stp>
        <stp/>
        <stp>T</stp>
        <tr r="J43" s="1"/>
      </tp>
      <tp>
        <v>80.95</v>
        <stp/>
        <stp>ContractData</stp>
        <stp>S.US.TNA</stp>
        <stp>LOw</stp>
        <stp/>
        <stp>T</stp>
        <tr r="J26" s="1"/>
      </tp>
      <tp>
        <v>40.76</v>
        <stp/>
        <stp>ContractData</stp>
        <stp>S.US.XLU</stp>
        <stp>LOw</stp>
        <stp/>
        <stp>T</stp>
        <tr r="J19" s="1"/>
      </tp>
      <tp>
        <v>58.7</v>
        <stp/>
        <stp>ContractData</stp>
        <stp>S.US.XLV</stp>
        <stp>LOw</stp>
        <stp/>
        <stp>T</stp>
        <tr r="J22" s="1"/>
      </tp>
      <tp>
        <v>51.59</v>
        <stp/>
        <stp>ContractData</stp>
        <stp>S.US.XLI</stp>
        <stp>LOw</stp>
        <stp/>
        <stp>T</stp>
        <tr r="J21" s="1"/>
      </tp>
      <tp>
        <v>35.800000000000004</v>
        <stp/>
        <stp>ContractData</stp>
        <stp>S.US.XLK</stp>
        <stp>LOw</stp>
        <stp/>
        <stp>T</stp>
        <tr r="J30" s="1"/>
      </tp>
      <tp>
        <v>86.5</v>
        <stp/>
        <stp>ContractData</stp>
        <stp>S.US.XLE</stp>
        <stp>LOw</stp>
        <stp/>
        <stp>T</stp>
        <tr r="J24" s="1"/>
      </tp>
      <tp>
        <v>21.96</v>
        <stp/>
        <stp>ContractData</stp>
        <stp>S.US.XLF</stp>
        <stp>LOw</stp>
        <stp/>
        <stp>T</stp>
        <tr r="J7" s="1"/>
      </tp>
      <tp>
        <v>47.09</v>
        <stp/>
        <stp>ContractData</stp>
        <stp>S.US.XLB</stp>
        <stp>LOw</stp>
        <stp/>
        <stp>T</stp>
        <tr r="J25" s="1"/>
      </tp>
      <tp>
        <v>26.8</v>
        <stp/>
        <stp>ContractData</stp>
        <stp>S.US.GDX</stp>
        <stp>LOw</stp>
        <stp/>
        <stp>T</stp>
        <tr r="J8" s="1"/>
      </tp>
      <tp>
        <v>33.04</v>
        <stp/>
        <stp>ContractData</stp>
        <stp>S.US.FXI</stp>
        <stp>LOw</stp>
        <stp/>
        <stp>T</stp>
        <tr r="J13" s="1"/>
      </tp>
      <tp>
        <v>20.059999999999999</v>
        <stp/>
        <stp>ContractData</stp>
        <stp>S.US.FAZ</stp>
        <stp>LOw</stp>
        <stp/>
        <stp>T</stp>
        <tr r="J32" s="1"/>
      </tp>
      <tp>
        <v>90.5</v>
        <stp/>
        <stp>ContractData</stp>
        <stp>S.US.FAS</stp>
        <stp>LOw</stp>
        <stp/>
        <stp>T</stp>
        <tr r="J34" s="1"/>
      </tp>
      <tp>
        <v>17.87</v>
        <stp/>
        <stp>ContractData</stp>
        <stp>S.US.EPI</stp>
        <stp>LOw</stp>
        <stp/>
        <stp>T</stp>
        <tr r="J31" s="1"/>
      </tp>
      <tp>
        <v>39.24</v>
        <stp/>
        <stp>ContractData</stp>
        <stp>S.US.EWZ</stp>
        <stp>LOw</stp>
        <stp/>
        <stp>T</stp>
        <tr r="J14" s="1"/>
      </tp>
      <tp>
        <v>14.24</v>
        <stp/>
        <stp>ContractData</stp>
        <stp>S.US.EWT</stp>
        <stp>LOw</stp>
        <stp/>
        <stp>T</stp>
        <tr r="J40" s="1"/>
      </tp>
      <tp>
        <v>19.420000000000002</v>
        <stp/>
        <stp>ContractData</stp>
        <stp>S.US.EWH</stp>
        <stp>LOw</stp>
        <stp/>
        <stp>T</stp>
        <tr r="J23" s="1"/>
      </tp>
      <tp>
        <v>11.1</v>
        <stp/>
        <stp>ContractData</stp>
        <stp>S.US.EWJ</stp>
        <stp>LOw</stp>
        <stp/>
        <stp>T</stp>
        <tr r="J11" s="1"/>
      </tp>
      <tp>
        <v>65.61</v>
        <stp/>
        <stp>ContractData</stp>
        <stp>S.US.EFA</stp>
        <stp>LOw</stp>
        <stp/>
        <stp>T</stp>
        <tr r="J15" s="1"/>
      </tp>
      <tp>
        <v>22.13</v>
        <stp/>
        <stp>ContractData</stp>
        <stp>S.US.EDC</stp>
        <stp>LOw</stp>
        <stp/>
        <stp>T</stp>
        <tr r="J42" s="1"/>
      </tp>
      <tp>
        <v>38.74</v>
        <stp/>
        <stp>ContractData</stp>
        <stp>S.US.EEM</stp>
        <stp>LOw</stp>
        <stp/>
        <stp>T</stp>
        <tr r="J6" s="1"/>
      </tp>
      <tp>
        <v>45.5</v>
        <stp/>
        <stp>ContractData</stp>
        <stp>S.US.DXJ</stp>
        <stp>LOw</stp>
        <stp/>
        <stp>T</stp>
        <tr r="J35" s="1"/>
      </tp>
      <tp>
        <v>161.33000000000001</v>
        <stp/>
        <stp>ContractData</stp>
        <stp>S.US.DIA</stp>
        <stp>LOw</stp>
        <stp/>
        <stp>T</stp>
        <tr r="J29" s="1"/>
      </tp>
      <tp>
        <v>186.64000000000001</v>
        <stp/>
        <stp>ContractData</stp>
        <stp>S.US.IVV</stp>
        <stp>LOw</stp>
        <stp/>
        <stp>T</stp>
        <tr r="J38" s="1"/>
      </tp>
      <tp>
        <v>117.87</v>
        <stp/>
        <stp>ContractData</stp>
        <stp>S.US.IWM</stp>
        <stp>LOw</stp>
        <stp/>
        <stp>T</stp>
        <tr r="J9" s="1"/>
      </tp>
      <tp>
        <v>24.39</v>
        <stp/>
        <stp>ContractData</stp>
        <stp>S.US.ITB</stp>
        <stp>LOw</stp>
        <stp/>
        <stp>T</stp>
        <tr r="J41" s="1"/>
      </tp>
      <tp>
        <v>68.099999999999994</v>
        <stp/>
        <stp>ContractData</stp>
        <stp>S.US.IYR</stp>
        <stp>LOw</stp>
        <stp/>
        <stp>T</stp>
        <tr r="J18" s="1"/>
      </tp>
      <tp>
        <v>7080</v>
        <stp/>
        <stp>StudyData</stp>
        <stp>(Vol(S.SPY,VolType=Exchange,CoCType:=Auto) when LocalMonth(S.SPY)=3 and LocalDay(S.SPY)=17 and LocalHour(S.SPY)=14 and LocalMinute(S.SPY)=5)</stp>
        <stp>Bar</stp>
        <stp/>
        <stp>Close</stp>
        <stp>5</stp>
        <stp>0</stp>
        <stp>all</stp>
        <stp/>
        <stp/>
        <stp>False</stp>
        <stp>T</stp>
        <tr r="D20" s="2"/>
      </tp>
      <tp>
        <v>-1.7705141300646918</v>
        <stp/>
        <stp>ContractData</stp>
        <stp>S.US.SDS</stp>
        <stp>PerCentNetLastQuote</stp>
        <stp/>
        <stp>T</stp>
        <tr r="G17" s="1"/>
        <tr r="F17" s="1"/>
      </tp>
      <tp>
        <v>1.746810598626104</v>
        <stp/>
        <stp>ContractData</stp>
        <stp>S.US.SSO</stp>
        <stp>PerCentNetLastQuote</stp>
        <stp/>
        <stp>T</stp>
        <tr r="G36" s="1"/>
        <tr r="F36" s="1"/>
      </tp>
      <tp>
        <v>2.9802842732691426</v>
        <stp/>
        <stp>ContractData</stp>
        <stp>S.US.RSX</stp>
        <stp>PerCentNetLastQuote</stp>
        <stp/>
        <stp>T</stp>
        <tr r="G28" s="1"/>
        <tr r="F28" s="1"/>
      </tp>
      <tp>
        <v>-1.7157712305025996</v>
        <stp/>
        <stp>ContractData</stp>
        <stp>S.US.QID</stp>
        <stp>PerCentNetLastQuote</stp>
        <stp/>
        <stp>T</stp>
        <tr r="F27" s="1"/>
        <tr r="G27" s="1"/>
      </tp>
      <tp>
        <v>0.87966617796323443</v>
        <stp/>
        <stp>ContractData</stp>
        <stp>S.US.QQQ</stp>
        <stp>PerCentNetLastQuote</stp>
        <stp/>
        <stp>T</stp>
        <tr r="G12" s="1"/>
        <tr r="F12" s="1"/>
      </tp>
      <tp>
        <v>1.3448275862068966</v>
        <stp/>
        <stp>ContractData</stp>
        <stp>S.US.VGK</stp>
        <stp>PerCentNetLastQuote</stp>
        <stp/>
        <stp>T</stp>
        <tr r="F39" s="1"/>
        <tr r="G39" s="1"/>
      </tp>
      <tp>
        <v>1.0786635096027362</v>
        <stp/>
        <stp>ContractData</stp>
        <stp>S.US.VWO</stp>
        <stp>PerCentNetLastQuote</stp>
        <stp/>
        <stp>T</stp>
        <tr r="F16" s="1"/>
        <tr r="G16" s="1"/>
      </tp>
      <tp>
        <v>-4.6624472573839659</v>
        <stp/>
        <stp>ContractData</stp>
        <stp>S.US.VXX</stp>
        <stp>PerCentNetLastQuote</stp>
        <stp/>
        <stp>T</stp>
        <tr r="G10" s="1"/>
        <tr r="F10" s="1"/>
      </tp>
      <tp>
        <v>1.4469453376205788</v>
        <stp/>
        <stp>ContractData</stp>
        <stp>S.US.TBT</stp>
        <stp>PerCentNetLastQuote</stp>
        <stp/>
        <stp>T</stp>
        <tr r="G43" s="1"/>
        <tr r="F43" s="1"/>
      </tp>
      <tp>
        <v>1.5091045148416065</v>
        <stp/>
        <stp>ContractData</stp>
        <stp>S.US.TNA</stp>
        <stp>PerCentNetLastQuote</stp>
        <stp/>
        <stp>T</stp>
        <tr r="G26" s="1"/>
        <tr r="F26" s="1"/>
      </tp>
      <tp>
        <v>-1.4276443867618429</v>
        <stp/>
        <stp>ContractData</stp>
        <stp>S.US.TZA</stp>
        <stp>PerCentNetLastQuote</stp>
        <stp/>
        <stp>T</stp>
        <tr r="F20" s="1"/>
        <tr r="G20" s="1"/>
      </tp>
      <tp>
        <v>0.66030814380044023</v>
        <stp/>
        <stp>ContractData</stp>
        <stp>S.US.XLU</stp>
        <stp>PerCentNetLastQuote</stp>
        <stp/>
        <stp>T</stp>
        <tr r="F19" s="1"/>
        <tr r="G19" s="1"/>
      </tp>
      <tp>
        <v>0.97535934291581106</v>
        <stp/>
        <stp>ContractData</stp>
        <stp>S.US.XLV</stp>
        <stp>PerCentNetLastQuote</stp>
        <stp/>
        <stp>T</stp>
        <tr r="G22" s="1"/>
        <tr r="F22" s="1"/>
      </tp>
      <tp>
        <v>0.53253067839777724</v>
        <stp/>
        <stp>ContractData</stp>
        <stp>S.US.XLE</stp>
        <stp>PerCentNetLastQuote</stp>
        <stp/>
        <stp>T</stp>
        <tr r="G24" s="1"/>
        <tr r="F24" s="1"/>
      </tp>
      <tp>
        <v>1.0550458715596329</v>
        <stp/>
        <stp>ContractData</stp>
        <stp>S.US.XLF</stp>
        <stp>PerCentNetLastQuote</stp>
        <stp/>
        <stp>T</stp>
        <tr r="G7" s="1"/>
        <tr r="F7" s="1"/>
      </tp>
      <tp>
        <v>0.81023454157782515</v>
        <stp/>
        <stp>ContractData</stp>
        <stp>S.US.XLB</stp>
        <stp>PerCentNetLastQuote</stp>
        <stp/>
        <stp>T</stp>
        <tr r="F25" s="1"/>
        <tr r="G25" s="1"/>
      </tp>
      <tp>
        <v>1.2268743914313534</v>
        <stp/>
        <stp>ContractData</stp>
        <stp>S.US.XLI</stp>
        <stp>PerCentNetLastQuote</stp>
        <stp/>
        <stp>T</stp>
        <tr r="F21" s="1"/>
        <tr r="G21" s="1"/>
      </tp>
      <tp>
        <v>1.1787819253438114</v>
        <stp/>
        <stp>ContractData</stp>
        <stp>S.US.XLK</stp>
        <stp>PerCentNetLastQuote</stp>
        <stp/>
        <stp>T</stp>
        <tr r="F30" s="1"/>
        <tr r="G30" s="1"/>
      </tp>
      <tp>
        <v>-3.3537684817886766</v>
        <stp/>
        <stp>ContractData</stp>
        <stp>S.US.GDX</stp>
        <stp>PerCentNetLastQuote</stp>
        <stp/>
        <stp>T</stp>
        <tr r="F8" s="1"/>
        <tr r="G8" s="1"/>
      </tp>
      <tp>
        <v>2.6593357271095153</v>
        <stp/>
        <stp>ContractData</stp>
        <stp>S.US.FAS</stp>
        <stp>PerCentNetLastQuote</stp>
        <stp/>
        <stp>T</stp>
        <tr r="F34" s="1"/>
        <tr r="G34" s="1"/>
      </tp>
      <tp>
        <v>-2.7351247600767756</v>
        <stp/>
        <stp>ContractData</stp>
        <stp>S.US.FAZ</stp>
        <stp>PerCentNetLastQuote</stp>
        <stp/>
        <stp>T</stp>
        <tr r="F32" s="1"/>
        <tr r="G32" s="1"/>
      </tp>
      <tp>
        <v>0.12110202845897669</v>
        <stp/>
        <stp>ContractData</stp>
        <stp>S.US.FXI</stp>
        <stp>PerCentNetLastQuote</stp>
        <stp/>
        <stp>T</stp>
        <tr r="G13" s="1"/>
        <tr r="F13" s="1"/>
      </tp>
      <tp>
        <v>1.2592137592137591</v>
        <stp/>
        <stp>ContractData</stp>
        <stp>S.US.EFA</stp>
        <stp>PerCentNetLastQuote</stp>
        <stp/>
        <stp>T</stp>
        <tr r="F15" s="1"/>
        <tr r="G15" s="1"/>
      </tp>
      <tp>
        <v>3.6194895591647334</v>
        <stp/>
        <stp>ContractData</stp>
        <stp>S.US.EDC</stp>
        <stp>PerCentNetLastQuote</stp>
        <stp/>
        <stp>T</stp>
        <tr r="G42" s="1"/>
        <tr r="F42" s="1"/>
      </tp>
      <tp>
        <v>1.2239583333333333</v>
        <stp/>
        <stp>ContractData</stp>
        <stp>S.US.EEM</stp>
        <stp>PerCentNetLastQuote</stp>
        <stp/>
        <stp>T</stp>
        <tr r="G6" s="1"/>
        <tr r="F6" s="1"/>
      </tp>
      <tp>
        <v>1.129305477131564</v>
        <stp/>
        <stp>ContractData</stp>
        <stp>S.US.EPI</stp>
        <stp>PerCentNetLastQuote</stp>
        <stp/>
        <stp>T</stp>
        <tr r="F31" s="1"/>
        <tr r="G31" s="1"/>
      </tp>
      <tp>
        <v>0.84865629420084865</v>
        <stp/>
        <stp>ContractData</stp>
        <stp>S.US.EWT</stp>
        <stp>PerCentNetLastQuote</stp>
        <stp/>
        <stp>T</stp>
        <tr r="F40" s="1"/>
        <tr r="G40" s="1"/>
      </tp>
      <tp>
        <v>0.76706724622858602</v>
        <stp/>
        <stp>ContractData</stp>
        <stp>S.US.EWZ</stp>
        <stp>PerCentNetLastQuote</stp>
        <stp/>
        <stp>T</stp>
        <tr r="F14" s="1"/>
        <tr r="G14" s="1"/>
      </tp>
      <tp>
        <v>0.93360995850622408</v>
        <stp/>
        <stp>ContractData</stp>
        <stp>S.US.EWH</stp>
        <stp>PerCentNetLastQuote</stp>
        <stp/>
        <stp>T</stp>
        <tr r="F23" s="1"/>
        <tr r="G23" s="1"/>
      </tp>
      <tp>
        <v>1.0869565217391304</v>
        <stp/>
        <stp>ContractData</stp>
        <stp>S.US.EWJ</stp>
        <stp>PerCentNetLastQuote</stp>
        <stp/>
        <stp>T</stp>
        <tr r="F11" s="1"/>
        <tr r="G11" s="1"/>
      </tp>
      <tp>
        <v>1.0270774976657329</v>
        <stp/>
        <stp>ContractData</stp>
        <stp>S.US.DIA</stp>
        <stp>PerCentNetLastQuote</stp>
        <stp/>
        <stp>T</stp>
        <tr r="F29" s="1"/>
        <tr r="G29" s="1"/>
      </tp>
      <tp>
        <v>1.1949546359814118</v>
        <stp/>
        <stp>ContractData</stp>
        <stp>S.US.DXJ</stp>
        <stp>PerCentNetLastQuote</stp>
        <stp/>
        <stp>T</stp>
        <tr r="G35" s="1"/>
        <tr r="F35" s="1"/>
      </tp>
      <tp>
        <v>0.91515934539190358</v>
        <stp/>
        <stp>ContractData</stp>
        <stp>S.US.IVV</stp>
        <stp>PerCentNetLastQuote</stp>
        <stp/>
        <stp>T</stp>
        <tr r="G38" s="1"/>
        <tr r="F38" s="1"/>
      </tp>
      <tp>
        <v>0.45091032839884293</v>
        <stp/>
        <stp>ContractData</stp>
        <stp>S.US.IWM</stp>
        <stp>PerCentNetLastQuote</stp>
        <stp/>
        <stp>T</stp>
        <tr r="G9" s="1"/>
        <tr r="F9" s="1"/>
      </tp>
      <tp>
        <v>0.12244897959183673</v>
        <stp/>
        <stp>ContractData</stp>
        <stp>S.US.ITB</stp>
        <stp>PerCentNetLastQuote</stp>
        <stp/>
        <stp>T</stp>
        <tr r="F41" s="1"/>
        <tr r="G41" s="1"/>
      </tp>
      <tp>
        <v>0.1615034503009837</v>
        <stp/>
        <stp>ContractData</stp>
        <stp>S.US.IYR</stp>
        <stp>PerCentNetLastQuote</stp>
        <stp/>
        <stp>T</stp>
        <tr r="F18" s="1"/>
        <tr r="G18" s="1"/>
      </tp>
      <tp>
        <v>814</v>
        <stp/>
        <stp>StudyData</stp>
        <stp>(Vol(S.US.SPXU,VolType=Exchange,CoCType:=Auto) when LocalMonth(S.US.SPXU)=3 and LocalDay(S.US.SPXU)=17 and LocalHour(S.US.SPXU)=9 and LocalMinute(S.US.SPXU)=5)</stp>
        <stp>Bar</stp>
        <stp/>
        <stp>Close</stp>
        <stp>5</stp>
        <stp>0</stp>
        <stp>all</stp>
        <stp/>
        <stp/>
        <stp>False</stp>
        <stp>T</stp>
        <tr r="AJ11" s="2"/>
      </tp>
      <tp>
        <v>1222</v>
        <stp/>
        <stp>StudyData</stp>
        <stp>(Vol(S.US.ITB,VolType=Exchange,CoCType:=Auto) when LocalMonth(S.US.ITB)=3 and LocalDay(S.US.ITB)=17 and LocalHour(S.US.ITB)=9 and LocalMinute(S.US.ITB)=15)</stp>
        <stp>Bar</stp>
        <stp/>
        <stp>Close</stp>
        <stp>5</stp>
        <stp>0</stp>
        <stp>all</stp>
        <stp/>
        <stp/>
        <stp>False</stp>
        <stp>T</stp>
        <tr r="AN13" s="2"/>
      </tp>
      <tp>
        <v>884</v>
        <stp/>
        <stp>StudyData</stp>
        <stp>(Vol(S.US.ITB,VolType=Exchange,CoCType:=Auto) when LocalMonth(S.US.ITB)=3 and LocalDay(S.US.ITB)=17 and LocalHour(S.US.ITB)=8 and LocalMinute(S.US.ITB)=35)</stp>
        <stp>Bar</stp>
        <stp/>
        <stp>Close</stp>
        <stp>5</stp>
        <stp>0</stp>
        <stp>all</stp>
        <stp/>
        <stp/>
        <stp>False</stp>
        <stp>T</stp>
        <tr r="AN5" s="2"/>
      </tp>
      <tp>
        <v>1360</v>
        <stp/>
        <stp>StudyData</stp>
        <stp>(Vol(S.US.ITB,VolType=Exchange,CoCType:=Auto) when LocalMonth(S.US.ITB)=3 and LocalDay(S.US.ITB)=17 and LocalHour(S.US.ITB)=9 and LocalMinute(S.US.ITB)=25)</stp>
        <stp>Bar</stp>
        <stp/>
        <stp>Close</stp>
        <stp>5</stp>
        <stp>0</stp>
        <stp>all</stp>
        <stp/>
        <stp/>
        <stp>False</stp>
        <stp>T</stp>
        <tr r="AN15" s="2"/>
      </tp>
      <tp>
        <v>1845</v>
        <stp/>
        <stp>StudyData</stp>
        <stp>(Vol(S.US.ITB,VolType=Exchange,CoCType:=Auto) when LocalMonth(S.US.ITB)=3 and LocalDay(S.US.ITB)=17 and LocalHour(S.US.ITB)=8 and LocalMinute(S.US.ITB)=45)</stp>
        <stp>Bar</stp>
        <stp/>
        <stp>Close</stp>
        <stp>5</stp>
        <stp>0</stp>
        <stp>all</stp>
        <stp/>
        <stp/>
        <stp>False</stp>
        <stp>T</stp>
        <tr r="AN7" s="2"/>
      </tp>
      <tp>
        <v>3725</v>
        <stp/>
        <stp>StudyData</stp>
        <stp>(Vol(S.US.ITB,VolType=Exchange,CoCType:=Auto) when LocalMonth(S.US.ITB)=3 and LocalDay(S.US.ITB)=17 and LocalHour(S.US.ITB)=8 and LocalMinute(S.US.ITB)=55)</stp>
        <stp>Bar</stp>
        <stp/>
        <stp>Close</stp>
        <stp>5</stp>
        <stp>0</stp>
        <stp>all</stp>
        <stp/>
        <stp/>
        <stp>False</stp>
        <stp>T</stp>
        <tr r="AN9" s="2"/>
      </tp>
      <tp>
        <v>515</v>
        <stp/>
        <stp>StudyData</stp>
        <stp>(Vol(S.US.TBT,VolType=Exchange,CoCType:=Auto) when LocalMonth(S.US.TBT)=3 and LocalDay(S.US.TBT)=17 and LocalHour(S.US.TBT)=8 and LocalMinute(S.US.TBT)=55)</stp>
        <stp>Bar</stp>
        <stp/>
        <stp>Close</stp>
        <stp>5</stp>
        <stp>0</stp>
        <stp>all</stp>
        <stp/>
        <stp/>
        <stp>False</stp>
        <stp>T</stp>
        <tr r="AP9" s="2"/>
      </tp>
      <tp>
        <v>390</v>
        <stp/>
        <stp>StudyData</stp>
        <stp>(Vol(S.US.TBT,VolType=Exchange,CoCType:=Auto) when LocalMonth(S.US.TBT)=3 and LocalDay(S.US.TBT)=17 and LocalHour(S.US.TBT)=8 and LocalMinute(S.US.TBT)=45)</stp>
        <stp>Bar</stp>
        <stp/>
        <stp>Close</stp>
        <stp>5</stp>
        <stp>0</stp>
        <stp>all</stp>
        <stp/>
        <stp/>
        <stp>False</stp>
        <stp>T</stp>
        <tr r="AP7" s="2"/>
      </tp>
      <tp>
        <v>255</v>
        <stp/>
        <stp>StudyData</stp>
        <stp>(Vol(S.US.TBT,VolType=Exchange,CoCType:=Auto) when LocalMonth(S.US.TBT)=3 and LocalDay(S.US.TBT)=17 and LocalHour(S.US.TBT)=9 and LocalMinute(S.US.TBT)=15)</stp>
        <stp>Bar</stp>
        <stp/>
        <stp>Close</stp>
        <stp>5</stp>
        <stp>0</stp>
        <stp>all</stp>
        <stp/>
        <stp/>
        <stp>False</stp>
        <stp>T</stp>
        <tr r="AP13" s="2"/>
      </tp>
      <tp>
        <v>533</v>
        <stp/>
        <stp>StudyData</stp>
        <stp>(Vol(S.US.TBT,VolType=Exchange,CoCType:=Auto) when LocalMonth(S.US.TBT)=3 and LocalDay(S.US.TBT)=17 and LocalHour(S.US.TBT)=8 and LocalMinute(S.US.TBT)=35)</stp>
        <stp>Bar</stp>
        <stp/>
        <stp>Close</stp>
        <stp>5</stp>
        <stp>0</stp>
        <stp>all</stp>
        <stp/>
        <stp/>
        <stp>False</stp>
        <stp>T</stp>
        <tr r="AP5" s="2"/>
      </tp>
      <tp>
        <v>277</v>
        <stp/>
        <stp>StudyData</stp>
        <stp>(Vol(S.US.TBT,VolType=Exchange,CoCType:=Auto) when LocalMonth(S.US.TBT)=3 and LocalDay(S.US.TBT)=17 and LocalHour(S.US.TBT)=9 and LocalMinute(S.US.TBT)=25)</stp>
        <stp>Bar</stp>
        <stp/>
        <stp>Close</stp>
        <stp>5</stp>
        <stp>0</stp>
        <stp>all</stp>
        <stp/>
        <stp/>
        <stp>False</stp>
        <stp>T</stp>
        <tr r="AP15" s="2"/>
      </tp>
      <tp>
        <v>22398</v>
        <stp/>
        <stp>ContractData</stp>
        <stp>S.US.EWH</stp>
        <stp>T_CVol</stp>
        <stp/>
        <stp>T</stp>
        <tr r="K23" s="1"/>
      </tp>
      <tp>
        <v>3423</v>
        <stp/>
        <stp>StudyData</stp>
        <stp>(Vol(S.US.VXX,VolType=Exchange,CoCType:=Auto) when LocalMonth(S.US.VXX)=3 and LocalDay(S.US.VXX)=17 and LocalHour(S.US.VXX)=14 and LocalMinute(S.US.VXX)=25)</stp>
        <stp>Bar</stp>
        <stp/>
        <stp>Close</stp>
        <stp>5</stp>
        <stp>0</stp>
        <stp>all</stp>
        <stp/>
        <stp/>
        <stp>False</stp>
        <stp>T</stp>
        <tr r="I24" s="2"/>
      </tp>
      <tp>
        <v>2169</v>
        <stp/>
        <stp>StudyData</stp>
        <stp>(Vol(S.US.VXX,VolType=Exchange,CoCType:=Auto) when LocalMonth(S.US.VXX)=3 and LocalDay(S.US.VXX)=17 and LocalHour(S.US.VXX)=14 and LocalMinute(S.US.VXX)=35)</stp>
        <stp>Bar</stp>
        <stp/>
        <stp>Close</stp>
        <stp>5</stp>
        <stp>0</stp>
        <stp>all</stp>
        <stp/>
        <stp/>
        <stp>False</stp>
        <stp>T</stp>
        <tr r="I26" s="2"/>
      </tp>
      <tp>
        <v>1901</v>
        <stp/>
        <stp>StudyData</stp>
        <stp>(Vol(S.US.VXX,VolType=Exchange,CoCType:=Auto) when LocalMonth(S.US.VXX)=3 and LocalDay(S.US.VXX)=17 and LocalHour(S.US.VXX)=14 and LocalMinute(S.US.VXX)=15)</stp>
        <stp>Bar</stp>
        <stp/>
        <stp>Close</stp>
        <stp>5</stp>
        <stp>0</stp>
        <stp>all</stp>
        <stp/>
        <stp/>
        <stp>False</stp>
        <stp>T</stp>
        <tr r="I22" s="2"/>
      </tp>
      <tp>
        <v>5060</v>
        <stp/>
        <stp>StudyData</stp>
        <stp>(Vol(S.US.VXX,VolType=Exchange,CoCType:=Auto) when LocalMonth(S.US.VXX)=3 and LocalDay(S.US.VXX)=17 and LocalHour(S.US.VXX)=14 and LocalMinute(S.US.VXX)=45)</stp>
        <stp>Bar</stp>
        <stp/>
        <stp>Close</stp>
        <stp>5</stp>
        <stp>0</stp>
        <stp>all</stp>
        <stp/>
        <stp/>
        <stp>False</stp>
        <stp>T</stp>
        <tr r="I28" s="2"/>
      </tp>
      <tp>
        <v>8154</v>
        <stp/>
        <stp>StudyData</stp>
        <stp>(Vol(S.US.VXX,VolType=Exchange,CoCType:=Auto) when LocalMonth(S.US.VXX)=3 and LocalDay(S.US.VXX)=17 and LocalHour(S.US.VXX)=14 and LocalMinute(S.US.VXX)=55)</stp>
        <stp>Bar</stp>
        <stp/>
        <stp>Close</stp>
        <stp>5</stp>
        <stp>0</stp>
        <stp>all</stp>
        <stp/>
        <stp/>
        <stp>False</stp>
        <stp>T</stp>
        <tr r="I30" s="2"/>
      </tp>
      <tp>
        <v>485</v>
        <stp/>
        <stp>StudyData</stp>
        <stp>(Vol(S.US.SSO,VolType=Exchange,CoCType:=Auto) when LocalMonth(S.US.SSO)=3 and LocalDay(S.US.SSO)=17 and LocalHour(S.US.SSO)=14 and LocalMinute(S.US.SSO)=20)</stp>
        <stp>Bar</stp>
        <stp/>
        <stp>Close</stp>
        <stp>5</stp>
        <stp>0</stp>
        <stp>all</stp>
        <stp/>
        <stp/>
        <stp>False</stp>
        <stp>T</stp>
        <tr r="AI23" s="2"/>
      </tp>
      <tp>
        <v>232</v>
        <stp/>
        <stp>StudyData</stp>
        <stp>(Vol(S.US.SSO,VolType=Exchange,CoCType:=Auto) when LocalMonth(S.US.SSO)=3 and LocalDay(S.US.SSO)=17 and LocalHour(S.US.SSO)=14 and LocalMinute(S.US.SSO)=30)</stp>
        <stp>Bar</stp>
        <stp/>
        <stp>Close</stp>
        <stp>5</stp>
        <stp>0</stp>
        <stp>all</stp>
        <stp/>
        <stp/>
        <stp>False</stp>
        <stp>T</stp>
        <tr r="AI25" s="2"/>
      </tp>
      <tp>
        <v>496</v>
        <stp/>
        <stp>StudyData</stp>
        <stp>(Vol(S.US.SSO,VolType=Exchange,CoCType:=Auto) when LocalMonth(S.US.SSO)=3 and LocalDay(S.US.SSO)=17 and LocalHour(S.US.SSO)=14 and LocalMinute(S.US.SSO)=10)</stp>
        <stp>Bar</stp>
        <stp/>
        <stp>Close</stp>
        <stp>5</stp>
        <stp>0</stp>
        <stp>all</stp>
        <stp/>
        <stp/>
        <stp>False</stp>
        <stp>T</stp>
        <tr r="AI21" s="2"/>
      </tp>
      <tp>
        <v>1161</v>
        <stp/>
        <stp>StudyData</stp>
        <stp>(Vol(S.US.SSO,VolType=Exchange,CoCType:=Auto) when LocalMonth(S.US.SSO)=3 and LocalDay(S.US.SSO)=17 and LocalHour(S.US.SSO)=14 and LocalMinute(S.US.SSO)=40)</stp>
        <stp>Bar</stp>
        <stp/>
        <stp>Close</stp>
        <stp>5</stp>
        <stp>0</stp>
        <stp>all</stp>
        <stp/>
        <stp/>
        <stp>False</stp>
        <stp>T</stp>
        <tr r="AI27" s="2"/>
      </tp>
      <tp>
        <v>962</v>
        <stp/>
        <stp>StudyData</stp>
        <stp>(Vol(S.US.SSO,VolType=Exchange,CoCType:=Auto) when LocalMonth(S.US.SSO)=3 and LocalDay(S.US.SSO)=17 and LocalHour(S.US.SSO)=14 and LocalMinute(S.US.SSO)=50)</stp>
        <stp>Bar</stp>
        <stp/>
        <stp>Close</stp>
        <stp>5</stp>
        <stp>0</stp>
        <stp>all</stp>
        <stp/>
        <stp/>
        <stp>False</stp>
        <stp>T</stp>
        <tr r="AI29" s="2"/>
      </tp>
      <tp>
        <v>1147</v>
        <stp/>
        <stp>StudyData</stp>
        <stp>(Vol(S.US.VWO,VolType=Exchange,CoCType:=Auto) when LocalMonth(S.US.VWO)=3 and LocalDay(S.US.VWO)=17 and LocalHour(S.US.VWO)=14 and LocalMinute(S.US.VWO)=25)</stp>
        <stp>Bar</stp>
        <stp/>
        <stp>Close</stp>
        <stp>5</stp>
        <stp>0</stp>
        <stp>all</stp>
        <stp/>
        <stp/>
        <stp>False</stp>
        <stp>T</stp>
        <tr r="O24" s="2"/>
      </tp>
      <tp>
        <v>1074</v>
        <stp/>
        <stp>StudyData</stp>
        <stp>(Vol(S.US.VWO,VolType=Exchange,CoCType:=Auto) when LocalMonth(S.US.VWO)=3 and LocalDay(S.US.VWO)=17 and LocalHour(S.US.VWO)=14 and LocalMinute(S.US.VWO)=35)</stp>
        <stp>Bar</stp>
        <stp/>
        <stp>Close</stp>
        <stp>5</stp>
        <stp>0</stp>
        <stp>all</stp>
        <stp/>
        <stp/>
        <stp>False</stp>
        <stp>T</stp>
        <tr r="O26" s="2"/>
      </tp>
      <tp>
        <v>408</v>
        <stp/>
        <stp>StudyData</stp>
        <stp>(Vol(S.US.VWO,VolType=Exchange,CoCType:=Auto) when LocalMonth(S.US.VWO)=3 and LocalDay(S.US.VWO)=17 and LocalHour(S.US.VWO)=14 and LocalMinute(S.US.VWO)=15)</stp>
        <stp>Bar</stp>
        <stp/>
        <stp>Close</stp>
        <stp>5</stp>
        <stp>0</stp>
        <stp>all</stp>
        <stp/>
        <stp/>
        <stp>False</stp>
        <stp>T</stp>
        <tr r="O22" s="2"/>
      </tp>
      <tp>
        <v>1370</v>
        <stp/>
        <stp>StudyData</stp>
        <stp>(Vol(S.US.VWO,VolType=Exchange,CoCType:=Auto) when LocalMonth(S.US.VWO)=3 and LocalDay(S.US.VWO)=17 and LocalHour(S.US.VWO)=14 and LocalMinute(S.US.VWO)=45)</stp>
        <stp>Bar</stp>
        <stp/>
        <stp>Close</stp>
        <stp>5</stp>
        <stp>0</stp>
        <stp>all</stp>
        <stp/>
        <stp/>
        <stp>False</stp>
        <stp>T</stp>
        <tr r="O28" s="2"/>
      </tp>
      <tp>
        <v>19611</v>
        <stp/>
        <stp>StudyData</stp>
        <stp>(Vol(S.US.VWO,VolType=Exchange,CoCType:=Auto) when LocalMonth(S.US.VWO)=3 and LocalDay(S.US.VWO)=17 and LocalHour(S.US.VWO)=14 and LocalMinute(S.US.VWO)=55)</stp>
        <stp>Bar</stp>
        <stp/>
        <stp>Close</stp>
        <stp>5</stp>
        <stp>0</stp>
        <stp>all</stp>
        <stp/>
        <stp/>
        <stp>False</stp>
        <stp>T</stp>
        <tr r="O30" s="2"/>
      </tp>
      <tp>
        <v>238</v>
        <stp/>
        <stp>StudyData</stp>
        <stp>(Vol(S.US.VGK,VolType=Exchange,CoCType:=Auto) when LocalMonth(S.US.VGK)=3 and LocalDay(S.US.VGK)=17 and LocalHour(S.US.VGK)=14 and LocalMinute(S.US.VGK)=25)</stp>
        <stp>Bar</stp>
        <stp/>
        <stp>Close</stp>
        <stp>5</stp>
        <stp>0</stp>
        <stp>all</stp>
        <stp/>
        <stp/>
        <stp>False</stp>
        <stp>T</stp>
        <tr r="AL24" s="2"/>
      </tp>
      <tp>
        <v>449</v>
        <stp/>
        <stp>StudyData</stp>
        <stp>(Vol(S.US.VGK,VolType=Exchange,CoCType:=Auto) when LocalMonth(S.US.VGK)=3 and LocalDay(S.US.VGK)=17 and LocalHour(S.US.VGK)=14 and LocalMinute(S.US.VGK)=35)</stp>
        <stp>Bar</stp>
        <stp/>
        <stp>Close</stp>
        <stp>5</stp>
        <stp>0</stp>
        <stp>all</stp>
        <stp/>
        <stp/>
        <stp>False</stp>
        <stp>T</stp>
        <tr r="AL26" s="2"/>
      </tp>
      <tp>
        <v>209</v>
        <stp/>
        <stp>StudyData</stp>
        <stp>(Vol(S.US.VGK,VolType=Exchange,CoCType:=Auto) when LocalMonth(S.US.VGK)=3 and LocalDay(S.US.VGK)=17 and LocalHour(S.US.VGK)=14 and LocalMinute(S.US.VGK)=15)</stp>
        <stp>Bar</stp>
        <stp/>
        <stp>Close</stp>
        <stp>5</stp>
        <stp>0</stp>
        <stp>all</stp>
        <stp/>
        <stp/>
        <stp>False</stp>
        <stp>T</stp>
        <tr r="AL22" s="2"/>
      </tp>
      <tp>
        <v>726</v>
        <stp/>
        <stp>StudyData</stp>
        <stp>(Vol(S.US.VGK,VolType=Exchange,CoCType:=Auto) when LocalMonth(S.US.VGK)=3 and LocalDay(S.US.VGK)=17 and LocalHour(S.US.VGK)=14 and LocalMinute(S.US.VGK)=45)</stp>
        <stp>Bar</stp>
        <stp/>
        <stp>Close</stp>
        <stp>5</stp>
        <stp>0</stp>
        <stp>all</stp>
        <stp/>
        <stp/>
        <stp>False</stp>
        <stp>T</stp>
        <tr r="AL28" s="2"/>
      </tp>
      <tp>
        <v>2910</v>
        <stp/>
        <stp>StudyData</stp>
        <stp>(Vol(S.US.VGK,VolType=Exchange,CoCType:=Auto) when LocalMonth(S.US.VGK)=3 and LocalDay(S.US.VGK)=17 and LocalHour(S.US.VGK)=14 and LocalMinute(S.US.VGK)=55)</stp>
        <stp>Bar</stp>
        <stp/>
        <stp>Close</stp>
        <stp>5</stp>
        <stp>0</stp>
        <stp>all</stp>
        <stp/>
        <stp/>
        <stp>False</stp>
        <stp>T</stp>
        <tr r="AL30" s="2"/>
      </tp>
      <tp>
        <v>682</v>
        <stp/>
        <stp>StudyData</stp>
        <stp>(Vol(S.US.SDS,VolType=Exchange,CoCType:=Auto) when LocalMonth(S.US.SDS)=3 and LocalDay(S.US.SDS)=17 and LocalHour(S.US.SDS)=14 and LocalMinute(S.US.SDS)=20)</stp>
        <stp>Bar</stp>
        <stp/>
        <stp>Close</stp>
        <stp>5</stp>
        <stp>0</stp>
        <stp>all</stp>
        <stp/>
        <stp/>
        <stp>False</stp>
        <stp>T</stp>
        <tr r="P23" s="2"/>
      </tp>
      <tp>
        <v>727</v>
        <stp/>
        <stp>StudyData</stp>
        <stp>(Vol(S.US.SDS,VolType=Exchange,CoCType:=Auto) when LocalMonth(S.US.SDS)=3 and LocalDay(S.US.SDS)=17 and LocalHour(S.US.SDS)=14 and LocalMinute(S.US.SDS)=30)</stp>
        <stp>Bar</stp>
        <stp/>
        <stp>Close</stp>
        <stp>5</stp>
        <stp>0</stp>
        <stp>all</stp>
        <stp/>
        <stp/>
        <stp>False</stp>
        <stp>T</stp>
        <tr r="P25" s="2"/>
      </tp>
      <tp>
        <v>628</v>
        <stp/>
        <stp>StudyData</stp>
        <stp>(Vol(S.US.SDS,VolType=Exchange,CoCType:=Auto) when LocalMonth(S.US.SDS)=3 and LocalDay(S.US.SDS)=17 and LocalHour(S.US.SDS)=14 and LocalMinute(S.US.SDS)=10)</stp>
        <stp>Bar</stp>
        <stp/>
        <stp>Close</stp>
        <stp>5</stp>
        <stp>0</stp>
        <stp>all</stp>
        <stp/>
        <stp/>
        <stp>False</stp>
        <stp>T</stp>
        <tr r="P21" s="2"/>
      </tp>
      <tp>
        <v>4303</v>
        <stp/>
        <stp>StudyData</stp>
        <stp>(Vol(S.US.SDS,VolType=Exchange,CoCType:=Auto) when LocalMonth(S.US.SDS)=3 and LocalDay(S.US.SDS)=17 and LocalHour(S.US.SDS)=14 and LocalMinute(S.US.SDS)=40)</stp>
        <stp>Bar</stp>
        <stp/>
        <stp>Close</stp>
        <stp>5</stp>
        <stp>0</stp>
        <stp>all</stp>
        <stp/>
        <stp/>
        <stp>False</stp>
        <stp>T</stp>
        <tr r="P27" s="2"/>
      </tp>
      <tp>
        <v>3645</v>
        <stp/>
        <stp>StudyData</stp>
        <stp>(Vol(S.US.SDS,VolType=Exchange,CoCType:=Auto) when LocalMonth(S.US.SDS)=3 and LocalDay(S.US.SDS)=17 and LocalHour(S.US.SDS)=14 and LocalMinute(S.US.SDS)=50)</stp>
        <stp>Bar</stp>
        <stp/>
        <stp>Close</stp>
        <stp>5</stp>
        <stp>0</stp>
        <stp>all</stp>
        <stp/>
        <stp/>
        <stp>False</stp>
        <stp>T</stp>
        <tr r="P29" s="2"/>
      </tp>
      <tp>
        <v>1045</v>
        <stp/>
        <stp>StudyData</stp>
        <stp>(Vol(S.US.FAS,VolType=Exchange,CoCType:=Auto) when LocalMonth(S.US.FAS)=3 and LocalDay(S.US.FAS)=17 and LocalHour(S.US.FAS)=8 and LocalMinute(S.US.FAS)=30)</stp>
        <stp>Bar</stp>
        <stp/>
        <stp>Close</stp>
        <stp>5</stp>
        <stp>0</stp>
        <stp>all</stp>
        <stp/>
        <stp/>
        <stp>False</stp>
        <stp>T</stp>
        <tr r="AG4" s="2"/>
      </tp>
      <tp>
        <v>568</v>
        <stp/>
        <stp>StudyData</stp>
        <stp>(Vol(S.US.FAS,VolType=Exchange,CoCType:=Auto) when LocalMonth(S.US.FAS)=3 and LocalDay(S.US.FAS)=17 and LocalHour(S.US.FAS)=9 and LocalMinute(S.US.FAS)=20)</stp>
        <stp>Bar</stp>
        <stp/>
        <stp>Close</stp>
        <stp>5</stp>
        <stp>0</stp>
        <stp>all</stp>
        <stp/>
        <stp/>
        <stp>False</stp>
        <stp>T</stp>
        <tr r="AG14" s="2"/>
      </tp>
      <tp>
        <v>821</v>
        <stp/>
        <stp>StudyData</stp>
        <stp>(Vol(S.US.FAS,VolType=Exchange,CoCType:=Auto) when LocalMonth(S.US.FAS)=3 and LocalDay(S.US.FAS)=17 and LocalHour(S.US.FAS)=9 and LocalMinute(S.US.FAS)=10)</stp>
        <stp>Bar</stp>
        <stp/>
        <stp>Close</stp>
        <stp>5</stp>
        <stp>0</stp>
        <stp>all</stp>
        <stp/>
        <stp/>
        <stp>False</stp>
        <stp>T</stp>
        <tr r="AG12" s="2"/>
      </tp>
      <tp>
        <v>585</v>
        <stp/>
        <stp>StudyData</stp>
        <stp>(Vol(S.US.FAS,VolType=Exchange,CoCType:=Auto) when LocalMonth(S.US.FAS)=3 and LocalDay(S.US.FAS)=17 and LocalHour(S.US.FAS)=8 and LocalMinute(S.US.FAS)=50)</stp>
        <stp>Bar</stp>
        <stp/>
        <stp>Close</stp>
        <stp>5</stp>
        <stp>0</stp>
        <stp>all</stp>
        <stp/>
        <stp/>
        <stp>False</stp>
        <stp>T</stp>
        <tr r="AG8" s="2"/>
      </tp>
      <tp>
        <v>1240</v>
        <stp/>
        <stp>StudyData</stp>
        <stp>(Vol(S.US.FAS,VolType=Exchange,CoCType:=Auto) when LocalMonth(S.US.FAS)=3 and LocalDay(S.US.FAS)=17 and LocalHour(S.US.FAS)=8 and LocalMinute(S.US.FAS)=40)</stp>
        <stp>Bar</stp>
        <stp/>
        <stp>Close</stp>
        <stp>5</stp>
        <stp>0</stp>
        <stp>all</stp>
        <stp/>
        <stp/>
        <stp>False</stp>
        <stp>T</stp>
        <tr r="AG6" s="2"/>
      </tp>
      <tp>
        <v>331</v>
        <stp/>
        <stp>StudyData</stp>
        <stp>(Vol(S.US.DXJ,VolType=Exchange,CoCType:=Auto) when LocalMonth(S.US.DXJ)=3 and LocalDay(S.US.DXJ)=17 and LocalHour(S.US.DXJ)=9 and LocalMinute(S.US.DXJ)=10)</stp>
        <stp>Bar</stp>
        <stp/>
        <stp>Close</stp>
        <stp>5</stp>
        <stp>0</stp>
        <stp>all</stp>
        <stp/>
        <stp/>
        <stp>False</stp>
        <stp>T</stp>
        <tr r="AH12" s="2"/>
      </tp>
      <tp>
        <v>866</v>
        <stp/>
        <stp>StudyData</stp>
        <stp>(Vol(S.US.DXJ,VolType=Exchange,CoCType:=Auto) when LocalMonth(S.US.DXJ)=3 and LocalDay(S.US.DXJ)=17 and LocalHour(S.US.DXJ)=8 and LocalMinute(S.US.DXJ)=30)</stp>
        <stp>Bar</stp>
        <stp/>
        <stp>Close</stp>
        <stp>5</stp>
        <stp>0</stp>
        <stp>all</stp>
        <stp/>
        <stp/>
        <stp>False</stp>
        <stp>T</stp>
        <tr r="AH4" s="2"/>
      </tp>
      <tp>
        <v>206</v>
        <stp/>
        <stp>StudyData</stp>
        <stp>(Vol(S.US.DXJ,VolType=Exchange,CoCType:=Auto) when LocalMonth(S.US.DXJ)=3 and LocalDay(S.US.DXJ)=17 and LocalHour(S.US.DXJ)=9 and LocalMinute(S.US.DXJ)=20)</stp>
        <stp>Bar</stp>
        <stp/>
        <stp>Close</stp>
        <stp>5</stp>
        <stp>0</stp>
        <stp>all</stp>
        <stp/>
        <stp/>
        <stp>False</stp>
        <stp>T</stp>
        <tr r="AH14" s="2"/>
      </tp>
      <tp>
        <v>620</v>
        <stp/>
        <stp>StudyData</stp>
        <stp>(Vol(S.US.DXJ,VolType=Exchange,CoCType:=Auto) when LocalMonth(S.US.DXJ)=3 and LocalDay(S.US.DXJ)=17 and LocalHour(S.US.DXJ)=8 and LocalMinute(S.US.DXJ)=50)</stp>
        <stp>Bar</stp>
        <stp/>
        <stp>Close</stp>
        <stp>5</stp>
        <stp>0</stp>
        <stp>all</stp>
        <stp/>
        <stp/>
        <stp>False</stp>
        <stp>T</stp>
        <tr r="AH8" s="2"/>
      </tp>
      <tp>
        <v>1047</v>
        <stp/>
        <stp>StudyData</stp>
        <stp>(Vol(S.US.DXJ,VolType=Exchange,CoCType:=Auto) when LocalMonth(S.US.DXJ)=3 and LocalDay(S.US.DXJ)=17 and LocalHour(S.US.DXJ)=8 and LocalMinute(S.US.DXJ)=40)</stp>
        <stp>Bar</stp>
        <stp/>
        <stp>Close</stp>
        <stp>5</stp>
        <stp>0</stp>
        <stp>all</stp>
        <stp/>
        <stp/>
        <stp>False</stp>
        <stp>T</stp>
        <tr r="AH6" s="2"/>
      </tp>
      <tp>
        <v>5885</v>
        <stp/>
        <stp>StudyData</stp>
        <stp>(Vol(S.US.SDS,VolType=Exchange,CoCType:=Auto) when LocalMonth(S.US.SDS)=3 and LocalDay(S.US.SDS)=17 and LocalHour(S.US.SDS)=8 and LocalMinute(S.US.SDS)=35)</stp>
        <stp>Bar</stp>
        <stp/>
        <stp>Close</stp>
        <stp>5</stp>
        <stp>0</stp>
        <stp>all</stp>
        <stp/>
        <stp/>
        <stp>False</stp>
        <stp>T</stp>
        <tr r="P5" s="2"/>
      </tp>
      <tp>
        <v>2641</v>
        <stp/>
        <stp>StudyData</stp>
        <stp>(Vol(S.US.SDS,VolType=Exchange,CoCType:=Auto) when LocalMonth(S.US.SDS)=3 and LocalDay(S.US.SDS)=17 and LocalHour(S.US.SDS)=9 and LocalMinute(S.US.SDS)=25)</stp>
        <stp>Bar</stp>
        <stp/>
        <stp>Close</stp>
        <stp>5</stp>
        <stp>0</stp>
        <stp>all</stp>
        <stp/>
        <stp/>
        <stp>False</stp>
        <stp>T</stp>
        <tr r="P15" s="2"/>
      </tp>
      <tp>
        <v>1926</v>
        <stp/>
        <stp>StudyData</stp>
        <stp>(Vol(S.US.SDS,VolType=Exchange,CoCType:=Auto) when LocalMonth(S.US.SDS)=3 and LocalDay(S.US.SDS)=17 and LocalHour(S.US.SDS)=9 and LocalMinute(S.US.SDS)=15)</stp>
        <stp>Bar</stp>
        <stp/>
        <stp>Close</stp>
        <stp>5</stp>
        <stp>0</stp>
        <stp>all</stp>
        <stp/>
        <stp/>
        <stp>False</stp>
        <stp>T</stp>
        <tr r="P13" s="2"/>
      </tp>
      <tp>
        <v>1139</v>
        <stp/>
        <stp>StudyData</stp>
        <stp>(Vol(S.US.SDS,VolType=Exchange,CoCType:=Auto) when LocalMonth(S.US.SDS)=3 and LocalDay(S.US.SDS)=17 and LocalHour(S.US.SDS)=8 and LocalMinute(S.US.SDS)=55)</stp>
        <stp>Bar</stp>
        <stp/>
        <stp>Close</stp>
        <stp>5</stp>
        <stp>0</stp>
        <stp>all</stp>
        <stp/>
        <stp/>
        <stp>False</stp>
        <stp>T</stp>
        <tr r="P9" s="2"/>
      </tp>
      <tp>
        <v>3389</v>
        <stp/>
        <stp>StudyData</stp>
        <stp>(Vol(S.US.SDS,VolType=Exchange,CoCType:=Auto) when LocalMonth(S.US.SDS)=3 and LocalDay(S.US.SDS)=17 and LocalHour(S.US.SDS)=8 and LocalMinute(S.US.SDS)=45)</stp>
        <stp>Bar</stp>
        <stp/>
        <stp>Close</stp>
        <stp>5</stp>
        <stp>0</stp>
        <stp>all</stp>
        <stp/>
        <stp/>
        <stp>False</stp>
        <stp>T</stp>
        <tr r="P7" s="2"/>
      </tp>
      <tp>
        <v>111127</v>
        <stp/>
        <stp>ContractData</stp>
        <stp>S.US.XLI</stp>
        <stp>T_CVol</stp>
        <stp/>
        <stp>T</stp>
        <tr r="K21" s="1"/>
      </tp>
      <tp>
        <v>28594</v>
        <stp/>
        <stp>ContractData</stp>
        <stp>S.US.EPI</stp>
        <stp>T_CVol</stp>
        <stp/>
        <stp>T</stp>
        <tr r="K31" s="1"/>
      </tp>
      <tp>
        <v>198211</v>
        <stp/>
        <stp>ContractData</stp>
        <stp>S.US.FXI</stp>
        <stp>T_CVol</stp>
        <stp/>
        <stp>T</stp>
        <tr r="K13" s="1"/>
      </tp>
      <tp>
        <v>912</v>
        <stp/>
        <stp>StudyData</stp>
        <stp>(Vol(S.US.RSX,VolType=Exchange,CoCType:=Auto) when LocalMonth(S.US.RSX)=3 and LocalDay(S.US.RSX)=17 and LocalHour(S.US.RSX)=14 and LocalMinute(S.US.RSX)=20)</stp>
        <stp>Bar</stp>
        <stp/>
        <stp>Close</stp>
        <stp>5</stp>
        <stp>0</stp>
        <stp>all</stp>
        <stp/>
        <stp/>
        <stp>False</stp>
        <stp>T</stp>
        <tr r="AA23" s="2"/>
      </tp>
      <tp>
        <v>2559</v>
        <stp/>
        <stp>StudyData</stp>
        <stp>(Vol(S.US.RSX,VolType=Exchange,CoCType:=Auto) when LocalMonth(S.US.RSX)=3 and LocalDay(S.US.RSX)=17 and LocalHour(S.US.RSX)=14 and LocalMinute(S.US.RSX)=30)</stp>
        <stp>Bar</stp>
        <stp/>
        <stp>Close</stp>
        <stp>5</stp>
        <stp>0</stp>
        <stp>all</stp>
        <stp/>
        <stp/>
        <stp>False</stp>
        <stp>T</stp>
        <tr r="AA25" s="2"/>
      </tp>
      <tp>
        <v>665</v>
        <stp/>
        <stp>StudyData</stp>
        <stp>(Vol(S.US.RSX,VolType=Exchange,CoCType:=Auto) when LocalMonth(S.US.RSX)=3 and LocalDay(S.US.RSX)=17 and LocalHour(S.US.RSX)=14 and LocalMinute(S.US.RSX)=10)</stp>
        <stp>Bar</stp>
        <stp/>
        <stp>Close</stp>
        <stp>5</stp>
        <stp>0</stp>
        <stp>all</stp>
        <stp/>
        <stp/>
        <stp>False</stp>
        <stp>T</stp>
        <tr r="AA21" s="2"/>
      </tp>
      <tp>
        <v>1595</v>
        <stp/>
        <stp>StudyData</stp>
        <stp>(Vol(S.US.RSX,VolType=Exchange,CoCType:=Auto) when LocalMonth(S.US.RSX)=3 and LocalDay(S.US.RSX)=17 and LocalHour(S.US.RSX)=14 and LocalMinute(S.US.RSX)=40)</stp>
        <stp>Bar</stp>
        <stp/>
        <stp>Close</stp>
        <stp>5</stp>
        <stp>0</stp>
        <stp>all</stp>
        <stp/>
        <stp/>
        <stp>False</stp>
        <stp>T</stp>
        <tr r="AA27" s="2"/>
      </tp>
      <tp>
        <v>2110</v>
        <stp/>
        <stp>StudyData</stp>
        <stp>(Vol(S.US.RSX,VolType=Exchange,CoCType:=Auto) when LocalMonth(S.US.RSX)=3 and LocalDay(S.US.RSX)=17 and LocalHour(S.US.RSX)=14 and LocalMinute(S.US.RSX)=50)</stp>
        <stp>Bar</stp>
        <stp/>
        <stp>Close</stp>
        <stp>5</stp>
        <stp>0</stp>
        <stp>all</stp>
        <stp/>
        <stp/>
        <stp>False</stp>
        <stp>T</stp>
        <tr r="AA29" s="2"/>
      </tp>
      <tp>
        <v>1725</v>
        <stp/>
        <stp>StudyData</stp>
        <stp>(Vol(S.US.FXI,VolType=Exchange,CoCType:=Auto) when LocalMonth(S.US.FXI)=3 and LocalDay(S.US.FXI)=17 and LocalHour(S.US.FXI)=9 and LocalMinute(S.US.FXI)=10)</stp>
        <stp>Bar</stp>
        <stp/>
        <stp>Close</stp>
        <stp>5</stp>
        <stp>0</stp>
        <stp>all</stp>
        <stp/>
        <stp/>
        <stp>False</stp>
        <stp>T</stp>
        <tr r="L12" s="2"/>
      </tp>
      <tp>
        <v>4906</v>
        <stp/>
        <stp>StudyData</stp>
        <stp>(Vol(S.US.FXI,VolType=Exchange,CoCType:=Auto) when LocalMonth(S.US.FXI)=3 and LocalDay(S.US.FXI)=17 and LocalHour(S.US.FXI)=8 and LocalMinute(S.US.FXI)=30)</stp>
        <stp>Bar</stp>
        <stp/>
        <stp>Close</stp>
        <stp>5</stp>
        <stp>0</stp>
        <stp>all</stp>
        <stp/>
        <stp/>
        <stp>False</stp>
        <stp>T</stp>
        <tr r="L4" s="2"/>
      </tp>
      <tp>
        <v>1673</v>
        <stp/>
        <stp>StudyData</stp>
        <stp>(Vol(S.US.FXI,VolType=Exchange,CoCType:=Auto) when LocalMonth(S.US.FXI)=3 and LocalDay(S.US.FXI)=17 and LocalHour(S.US.FXI)=9 and LocalMinute(S.US.FXI)=20)</stp>
        <stp>Bar</stp>
        <stp/>
        <stp>Close</stp>
        <stp>5</stp>
        <stp>0</stp>
        <stp>all</stp>
        <stp/>
        <stp/>
        <stp>False</stp>
        <stp>T</stp>
        <tr r="L14" s="2"/>
      </tp>
      <tp>
        <v>6024</v>
        <stp/>
        <stp>StudyData</stp>
        <stp>(Vol(S.US.FXI,VolType=Exchange,CoCType:=Auto) when LocalMonth(S.US.FXI)=3 and LocalDay(S.US.FXI)=17 and LocalHour(S.US.FXI)=8 and LocalMinute(S.US.FXI)=40)</stp>
        <stp>Bar</stp>
        <stp/>
        <stp>Close</stp>
        <stp>5</stp>
        <stp>0</stp>
        <stp>all</stp>
        <stp/>
        <stp/>
        <stp>False</stp>
        <stp>T</stp>
        <tr r="L6" s="2"/>
      </tp>
      <tp>
        <v>3907</v>
        <stp/>
        <stp>StudyData</stp>
        <stp>(Vol(S.US.FXI,VolType=Exchange,CoCType:=Auto) when LocalMonth(S.US.FXI)=3 and LocalDay(S.US.FXI)=17 and LocalHour(S.US.FXI)=8 and LocalMinute(S.US.FXI)=50)</stp>
        <stp>Bar</stp>
        <stp/>
        <stp>Close</stp>
        <stp>5</stp>
        <stp>0</stp>
        <stp>all</stp>
        <stp/>
        <stp/>
        <stp>False</stp>
        <stp>T</stp>
        <tr r="L8" s="2"/>
      </tp>
      <tp>
        <v>371913</v>
        <stp/>
        <stp>ContractData</stp>
        <stp>S.US.EWJ</stp>
        <stp>T_CVol</stp>
        <stp/>
        <stp>T</stp>
        <tr r="K11" s="1"/>
      </tp>
      <tp>
        <v>49361</v>
        <stp/>
        <stp>ContractData</stp>
        <stp>S.US.DXJ</stp>
        <stp>T_CVol</stp>
        <stp/>
        <stp>T</stp>
        <tr r="K35" s="1"/>
      </tp>
      <tp>
        <v>874</v>
        <stp/>
        <stp>StudyData</stp>
        <stp>(Vol(S.US.TZA,VolType=Exchange,CoCType:=Auto) when LocalMonth(S.US.TZA)=3 and LocalDay(S.US.TZA)=17 and LocalHour(S.US.TZA)=14 and LocalMinute(S.US.TZA)=25)</stp>
        <stp>Bar</stp>
        <stp/>
        <stp>Close</stp>
        <stp>5</stp>
        <stp>0</stp>
        <stp>all</stp>
        <stp/>
        <stp/>
        <stp>False</stp>
        <stp>T</stp>
        <tr r="S24" s="2"/>
      </tp>
      <tp>
        <v>2093</v>
        <stp/>
        <stp>StudyData</stp>
        <stp>(Vol(S.US.TZA,VolType=Exchange,CoCType:=Auto) when LocalMonth(S.US.TZA)=3 and LocalDay(S.US.TZA)=17 and LocalHour(S.US.TZA)=14 and LocalMinute(S.US.TZA)=35)</stp>
        <stp>Bar</stp>
        <stp/>
        <stp>Close</stp>
        <stp>5</stp>
        <stp>0</stp>
        <stp>all</stp>
        <stp/>
        <stp/>
        <stp>False</stp>
        <stp>T</stp>
        <tr r="S26" s="2"/>
      </tp>
      <tp>
        <v>552</v>
        <stp/>
        <stp>StudyData</stp>
        <stp>(Vol(S.US.TZA,VolType=Exchange,CoCType:=Auto) when LocalMonth(S.US.TZA)=3 and LocalDay(S.US.TZA)=17 and LocalHour(S.US.TZA)=14 and LocalMinute(S.US.TZA)=15)</stp>
        <stp>Bar</stp>
        <stp/>
        <stp>Close</stp>
        <stp>5</stp>
        <stp>0</stp>
        <stp>all</stp>
        <stp/>
        <stp/>
        <stp>False</stp>
        <stp>T</stp>
        <tr r="S22" s="2"/>
      </tp>
      <tp>
        <v>2099</v>
        <stp/>
        <stp>StudyData</stp>
        <stp>(Vol(S.US.TZA,VolType=Exchange,CoCType:=Auto) when LocalMonth(S.US.TZA)=3 and LocalDay(S.US.TZA)=17 and LocalHour(S.US.TZA)=14 and LocalMinute(S.US.TZA)=45)</stp>
        <stp>Bar</stp>
        <stp/>
        <stp>Close</stp>
        <stp>5</stp>
        <stp>0</stp>
        <stp>all</stp>
        <stp/>
        <stp/>
        <stp>False</stp>
        <stp>T</stp>
        <tr r="S28" s="2"/>
      </tp>
      <tp>
        <v>3745</v>
        <stp/>
        <stp>StudyData</stp>
        <stp>(Vol(S.US.TZA,VolType=Exchange,CoCType:=Auto) when LocalMonth(S.US.TZA)=3 and LocalDay(S.US.TZA)=17 and LocalHour(S.US.TZA)=14 and LocalMinute(S.US.TZA)=55)</stp>
        <stp>Bar</stp>
        <stp/>
        <stp>Close</stp>
        <stp>5</stp>
        <stp>0</stp>
        <stp>all</stp>
        <stp/>
        <stp/>
        <stp>False</stp>
        <stp>T</stp>
        <tr r="S30" s="2"/>
      </tp>
      <tp>
        <v>599</v>
        <stp/>
        <stp>StudyData</stp>
        <stp>(Vol(S.US.QQQ,VolType=Exchange,CoCType:=Auto) when LocalMonth(S.US.QQQ)=3 and LocalDay(S.US.QQQ)=17 and LocalHour(S.US.QQQ)=14 and LocalMinute(S.US.QQQ)=20)</stp>
        <stp>Bar</stp>
        <stp/>
        <stp>Close</stp>
        <stp>5</stp>
        <stp>0</stp>
        <stp>all</stp>
        <stp/>
        <stp/>
        <stp>False</stp>
        <stp>T</stp>
        <tr r="K23" s="2"/>
      </tp>
      <tp>
        <v>2980</v>
        <stp/>
        <stp>StudyData</stp>
        <stp>(Vol(S.US.QQQ,VolType=Exchange,CoCType:=Auto) when LocalMonth(S.US.QQQ)=3 and LocalDay(S.US.QQQ)=17 and LocalHour(S.US.QQQ)=14 and LocalMinute(S.US.QQQ)=30)</stp>
        <stp>Bar</stp>
        <stp/>
        <stp>Close</stp>
        <stp>5</stp>
        <stp>0</stp>
        <stp>all</stp>
        <stp/>
        <stp/>
        <stp>False</stp>
        <stp>T</stp>
        <tr r="K25" s="2"/>
      </tp>
      <tp>
        <v>509</v>
        <stp/>
        <stp>StudyData</stp>
        <stp>(Vol(S.US.QQQ,VolType=Exchange,CoCType:=Auto) when LocalMonth(S.US.QQQ)=3 and LocalDay(S.US.QQQ)=17 and LocalHour(S.US.QQQ)=14 and LocalMinute(S.US.QQQ)=10)</stp>
        <stp>Bar</stp>
        <stp/>
        <stp>Close</stp>
        <stp>5</stp>
        <stp>0</stp>
        <stp>all</stp>
        <stp/>
        <stp/>
        <stp>False</stp>
        <stp>T</stp>
        <tr r="K21" s="2"/>
      </tp>
      <tp>
        <v>4108</v>
        <stp/>
        <stp>StudyData</stp>
        <stp>(Vol(S.US.QQQ,VolType=Exchange,CoCType:=Auto) when LocalMonth(S.US.QQQ)=3 and LocalDay(S.US.QQQ)=17 and LocalHour(S.US.QQQ)=14 and LocalMinute(S.US.QQQ)=40)</stp>
        <stp>Bar</stp>
        <stp/>
        <stp>Close</stp>
        <stp>5</stp>
        <stp>0</stp>
        <stp>all</stp>
        <stp/>
        <stp/>
        <stp>False</stp>
        <stp>T</stp>
        <tr r="K27" s="2"/>
      </tp>
      <tp>
        <v>8530</v>
        <stp/>
        <stp>StudyData</stp>
        <stp>(Vol(S.US.QQQ,VolType=Exchange,CoCType:=Auto) when LocalMonth(S.US.QQQ)=3 and LocalDay(S.US.QQQ)=17 and LocalHour(S.US.QQQ)=14 and LocalMinute(S.US.QQQ)=50)</stp>
        <stp>Bar</stp>
        <stp/>
        <stp>Close</stp>
        <stp>5</stp>
        <stp>0</stp>
        <stp>all</stp>
        <stp/>
        <stp/>
        <stp>False</stp>
        <stp>T</stp>
        <tr r="K29" s="2"/>
      </tp>
      <tp>
        <v>96</v>
        <stp/>
        <stp>StudyData</stp>
        <stp>(Vol(S.US.QID,VolType=Exchange,CoCType:=Auto) when LocalMonth(S.US.QID)=3 and LocalDay(S.US.QID)=17 and LocalHour(S.US.QID)=14 and LocalMinute(S.US.QID)=20)</stp>
        <stp>Bar</stp>
        <stp/>
        <stp>Close</stp>
        <stp>5</stp>
        <stp>0</stp>
        <stp>all</stp>
        <stp/>
        <stp/>
        <stp>False</stp>
        <stp>T</stp>
        <tr r="Z23" s="2"/>
      </tp>
      <tp>
        <v>469</v>
        <stp/>
        <stp>StudyData</stp>
        <stp>(Vol(S.US.QID,VolType=Exchange,CoCType:=Auto) when LocalMonth(S.US.QID)=3 and LocalDay(S.US.QID)=17 and LocalHour(S.US.QID)=14 and LocalMinute(S.US.QID)=30)</stp>
        <stp>Bar</stp>
        <stp/>
        <stp>Close</stp>
        <stp>5</stp>
        <stp>0</stp>
        <stp>all</stp>
        <stp/>
        <stp/>
        <stp>False</stp>
        <stp>T</stp>
        <tr r="Z25" s="2"/>
      </tp>
      <tp>
        <v>122</v>
        <stp/>
        <stp>StudyData</stp>
        <stp>(Vol(S.US.QID,VolType=Exchange,CoCType:=Auto) when LocalMonth(S.US.QID)=3 and LocalDay(S.US.QID)=17 and LocalHour(S.US.QID)=14 and LocalMinute(S.US.QID)=10)</stp>
        <stp>Bar</stp>
        <stp/>
        <stp>Close</stp>
        <stp>5</stp>
        <stp>0</stp>
        <stp>all</stp>
        <stp/>
        <stp/>
        <stp>False</stp>
        <stp>T</stp>
        <tr r="Z21" s="2"/>
      </tp>
      <tp>
        <v>857</v>
        <stp/>
        <stp>StudyData</stp>
        <stp>(Vol(S.US.QID,VolType=Exchange,CoCType:=Auto) when LocalMonth(S.US.QID)=3 and LocalDay(S.US.QID)=17 and LocalHour(S.US.QID)=14 and LocalMinute(S.US.QID)=40)</stp>
        <stp>Bar</stp>
        <stp/>
        <stp>Close</stp>
        <stp>5</stp>
        <stp>0</stp>
        <stp>all</stp>
        <stp/>
        <stp/>
        <stp>False</stp>
        <stp>T</stp>
        <tr r="Z27" s="2"/>
      </tp>
      <tp>
        <v>654</v>
        <stp/>
        <stp>StudyData</stp>
        <stp>(Vol(S.US.QID,VolType=Exchange,CoCType:=Auto) when LocalMonth(S.US.QID)=3 and LocalDay(S.US.QID)=17 and LocalHour(S.US.QID)=14 and LocalMinute(S.US.QID)=50)</stp>
        <stp>Bar</stp>
        <stp/>
        <stp>Close</stp>
        <stp>5</stp>
        <stp>0</stp>
        <stp>all</stp>
        <stp/>
        <stp/>
        <stp>False</stp>
        <stp>T</stp>
        <tr r="Z29" s="2"/>
      </tp>
      <tp>
        <v>357</v>
        <stp/>
        <stp>StudyData</stp>
        <stp>(Vol(S.US.TNA,VolType=Exchange,CoCType:=Auto) when LocalMonth(S.US.TNA)=3 and LocalDay(S.US.TNA)=17 and LocalHour(S.US.TNA)=14 and LocalMinute(S.US.TNA)=25)</stp>
        <stp>Bar</stp>
        <stp/>
        <stp>Close</stp>
        <stp>5</stp>
        <stp>0</stp>
        <stp>all</stp>
        <stp/>
        <stp/>
        <stp>False</stp>
        <stp>T</stp>
        <tr r="Y24" s="2"/>
      </tp>
      <tp>
        <v>657</v>
        <stp/>
        <stp>StudyData</stp>
        <stp>(Vol(S.US.TNA,VolType=Exchange,CoCType:=Auto) when LocalMonth(S.US.TNA)=3 and LocalDay(S.US.TNA)=17 and LocalHour(S.US.TNA)=14 and LocalMinute(S.US.TNA)=35)</stp>
        <stp>Bar</stp>
        <stp/>
        <stp>Close</stp>
        <stp>5</stp>
        <stp>0</stp>
        <stp>all</stp>
        <stp/>
        <stp/>
        <stp>False</stp>
        <stp>T</stp>
        <tr r="Y26" s="2"/>
      </tp>
      <tp>
        <v>154</v>
        <stp/>
        <stp>StudyData</stp>
        <stp>(Vol(S.US.TNA,VolType=Exchange,CoCType:=Auto) when LocalMonth(S.US.TNA)=3 and LocalDay(S.US.TNA)=17 and LocalHour(S.US.TNA)=14 and LocalMinute(S.US.TNA)=15)</stp>
        <stp>Bar</stp>
        <stp/>
        <stp>Close</stp>
        <stp>5</stp>
        <stp>0</stp>
        <stp>all</stp>
        <stp/>
        <stp/>
        <stp>False</stp>
        <stp>T</stp>
        <tr r="Y22" s="2"/>
      </tp>
      <tp>
        <v>635</v>
        <stp/>
        <stp>StudyData</stp>
        <stp>(Vol(S.US.TNA,VolType=Exchange,CoCType:=Auto) when LocalMonth(S.US.TNA)=3 and LocalDay(S.US.TNA)=17 and LocalHour(S.US.TNA)=14 and LocalMinute(S.US.TNA)=45)</stp>
        <stp>Bar</stp>
        <stp/>
        <stp>Close</stp>
        <stp>5</stp>
        <stp>0</stp>
        <stp>all</stp>
        <stp/>
        <stp/>
        <stp>False</stp>
        <stp>T</stp>
        <tr r="Y28" s="2"/>
      </tp>
      <tp>
        <v>1329</v>
        <stp/>
        <stp>StudyData</stp>
        <stp>(Vol(S.US.TNA,VolType=Exchange,CoCType:=Auto) when LocalMonth(S.US.TNA)=3 and LocalDay(S.US.TNA)=17 and LocalHour(S.US.TNA)=14 and LocalMinute(S.US.TNA)=55)</stp>
        <stp>Bar</stp>
        <stp/>
        <stp>Close</stp>
        <stp>5</stp>
        <stp>0</stp>
        <stp>all</stp>
        <stp/>
        <stp/>
        <stp>False</stp>
        <stp>T</stp>
        <tr r="Y30" s="2"/>
      </tp>
      <tp>
        <v>148</v>
        <stp/>
        <stp>StudyData</stp>
        <stp>(Vol(S.US.TBT,VolType=Exchange,CoCType:=Auto) when LocalMonth(S.US.TBT)=3 and LocalDay(S.US.TBT)=17 and LocalHour(S.US.TBT)=14 and LocalMinute(S.US.TBT)=25)</stp>
        <stp>Bar</stp>
        <stp/>
        <stp>Close</stp>
        <stp>5</stp>
        <stp>0</stp>
        <stp>all</stp>
        <stp/>
        <stp/>
        <stp>False</stp>
        <stp>T</stp>
        <tr r="AP24" s="2"/>
      </tp>
      <tp>
        <v>456</v>
        <stp/>
        <stp>StudyData</stp>
        <stp>(Vol(S.US.TBT,VolType=Exchange,CoCType:=Auto) when LocalMonth(S.US.TBT)=3 and LocalDay(S.US.TBT)=17 and LocalHour(S.US.TBT)=14 and LocalMinute(S.US.TBT)=35)</stp>
        <stp>Bar</stp>
        <stp/>
        <stp>Close</stp>
        <stp>5</stp>
        <stp>0</stp>
        <stp>all</stp>
        <stp/>
        <stp/>
        <stp>False</stp>
        <stp>T</stp>
        <tr r="AP26" s="2"/>
      </tp>
      <tp>
        <v>73</v>
        <stp/>
        <stp>StudyData</stp>
        <stp>(Vol(S.US.TBT,VolType=Exchange,CoCType:=Auto) when LocalMonth(S.US.TBT)=3 and LocalDay(S.US.TBT)=17 and LocalHour(S.US.TBT)=14 and LocalMinute(S.US.TBT)=15)</stp>
        <stp>Bar</stp>
        <stp/>
        <stp>Close</stp>
        <stp>5</stp>
        <stp>0</stp>
        <stp>all</stp>
        <stp/>
        <stp/>
        <stp>False</stp>
        <stp>T</stp>
        <tr r="AP22" s="2"/>
      </tp>
      <tp>
        <v>665</v>
        <stp/>
        <stp>StudyData</stp>
        <stp>(Vol(S.US.TBT,VolType=Exchange,CoCType:=Auto) when LocalMonth(S.US.TBT)=3 and LocalDay(S.US.TBT)=17 and LocalHour(S.US.TBT)=14 and LocalMinute(S.US.TBT)=45)</stp>
        <stp>Bar</stp>
        <stp/>
        <stp>Close</stp>
        <stp>5</stp>
        <stp>0</stp>
        <stp>all</stp>
        <stp/>
        <stp/>
        <stp>False</stp>
        <stp>T</stp>
        <tr r="AP28" s="2"/>
      </tp>
      <tp>
        <v>872</v>
        <stp/>
        <stp>StudyData</stp>
        <stp>(Vol(S.US.TBT,VolType=Exchange,CoCType:=Auto) when LocalMonth(S.US.TBT)=3 and LocalDay(S.US.TBT)=17 and LocalHour(S.US.TBT)=14 and LocalMinute(S.US.TBT)=55)</stp>
        <stp>Bar</stp>
        <stp/>
        <stp>Close</stp>
        <stp>5</stp>
        <stp>0</stp>
        <stp>all</stp>
        <stp/>
        <stp/>
        <stp>False</stp>
        <stp>T</stp>
        <tr r="AP30" s="2"/>
      </tp>
      <tp>
        <v>146942</v>
        <stp/>
        <stp>StudyData</stp>
        <stp>S.SPY</stp>
        <stp>Vol</stp>
        <stp>VolType=Exchange,CoCType=Auto</stp>
        <stp>Vol</stp>
        <stp>60C</stp>
        <stp>0</stp>
        <stp/>
        <stp>LastHour</stp>
        <stp/>
        <stp>TRUE</stp>
        <stp>T</stp>
        <tr r="W5" s="1"/>
      </tp>
      <tp>
        <v>46562</v>
        <stp/>
        <stp>ContractData</stp>
        <stp>S.US.VGK</stp>
        <stp>T_CVol</stp>
        <stp/>
        <stp>T</stp>
        <tr r="K39" s="1"/>
      </tp>
      <tp>
        <v>160770</v>
        <stp/>
        <stp>ContractData</stp>
        <stp>S.US.XLK</stp>
        <stp>T_CVol</stp>
        <stp/>
        <stp>T</stp>
        <tr r="K30" s="1"/>
      </tp>
      <tp>
        <v>2131</v>
        <stp/>
        <stp>StudyData</stp>
        <stp>(Vol(S.US.FAS,VolType=Exchange,CoCType:=Auto) when LocalMonth(S.US.FAS)=3 and LocalDay(S.US.FAS)=17 and LocalHour(S.US.FAS)=8 and LocalMinute(S.US.FAS)=35)</stp>
        <stp>Bar</stp>
        <stp/>
        <stp>Close</stp>
        <stp>5</stp>
        <stp>0</stp>
        <stp>all</stp>
        <stp/>
        <stp/>
        <stp>False</stp>
        <stp>T</stp>
        <tr r="AG5" s="2"/>
      </tp>
      <tp>
        <v>745</v>
        <stp/>
        <stp>StudyData</stp>
        <stp>(Vol(S.US.FAS,VolType=Exchange,CoCType:=Auto) when LocalMonth(S.US.FAS)=3 and LocalDay(S.US.FAS)=17 and LocalHour(S.US.FAS)=9 and LocalMinute(S.US.FAS)=25)</stp>
        <stp>Bar</stp>
        <stp/>
        <stp>Close</stp>
        <stp>5</stp>
        <stp>0</stp>
        <stp>all</stp>
        <stp/>
        <stp/>
        <stp>False</stp>
        <stp>T</stp>
        <tr r="AG15" s="2"/>
      </tp>
      <tp>
        <v>665</v>
        <stp/>
        <stp>StudyData</stp>
        <stp>(Vol(S.US.FAS,VolType=Exchange,CoCType:=Auto) when LocalMonth(S.US.FAS)=3 and LocalDay(S.US.FAS)=17 and LocalHour(S.US.FAS)=9 and LocalMinute(S.US.FAS)=15)</stp>
        <stp>Bar</stp>
        <stp/>
        <stp>Close</stp>
        <stp>5</stp>
        <stp>0</stp>
        <stp>all</stp>
        <stp/>
        <stp/>
        <stp>False</stp>
        <stp>T</stp>
        <tr r="AG13" s="2"/>
      </tp>
      <tp>
        <v>643</v>
        <stp/>
        <stp>StudyData</stp>
        <stp>(Vol(S.US.FAS,VolType=Exchange,CoCType:=Auto) when LocalMonth(S.US.FAS)=3 and LocalDay(S.US.FAS)=17 and LocalHour(S.US.FAS)=8 and LocalMinute(S.US.FAS)=55)</stp>
        <stp>Bar</stp>
        <stp/>
        <stp>Close</stp>
        <stp>5</stp>
        <stp>0</stp>
        <stp>all</stp>
        <stp/>
        <stp/>
        <stp>False</stp>
        <stp>T</stp>
        <tr r="AG9" s="2"/>
      </tp>
      <tp>
        <v>806</v>
        <stp/>
        <stp>StudyData</stp>
        <stp>(Vol(S.US.FAS,VolType=Exchange,CoCType:=Auto) when LocalMonth(S.US.FAS)=3 and LocalDay(S.US.FAS)=17 and LocalHour(S.US.FAS)=8 and LocalMinute(S.US.FAS)=45)</stp>
        <stp>Bar</stp>
        <stp/>
        <stp>Close</stp>
        <stp>5</stp>
        <stp>0</stp>
        <stp>all</stp>
        <stp/>
        <stp/>
        <stp>False</stp>
        <stp>T</stp>
        <tr r="AG7" s="2"/>
      </tp>
      <tp>
        <v>289</v>
        <stp/>
        <stp>StudyData</stp>
        <stp>(Vol(S.US.DXJ,VolType=Exchange,CoCType:=Auto) when LocalMonth(S.US.DXJ)=3 and LocalDay(S.US.DXJ)=17 and LocalHour(S.US.DXJ)=9 and LocalMinute(S.US.DXJ)=15)</stp>
        <stp>Bar</stp>
        <stp/>
        <stp>Close</stp>
        <stp>5</stp>
        <stp>0</stp>
        <stp>all</stp>
        <stp/>
        <stp/>
        <stp>False</stp>
        <stp>T</stp>
        <tr r="AH13" s="2"/>
      </tp>
      <tp>
        <v>1455</v>
        <stp/>
        <stp>StudyData</stp>
        <stp>(Vol(S.US.DXJ,VolType=Exchange,CoCType:=Auto) when LocalMonth(S.US.DXJ)=3 and LocalDay(S.US.DXJ)=17 and LocalHour(S.US.DXJ)=8 and LocalMinute(S.US.DXJ)=35)</stp>
        <stp>Bar</stp>
        <stp/>
        <stp>Close</stp>
        <stp>5</stp>
        <stp>0</stp>
        <stp>all</stp>
        <stp/>
        <stp/>
        <stp>False</stp>
        <stp>T</stp>
        <tr r="AH5" s="2"/>
      </tp>
      <tp>
        <v>432</v>
        <stp/>
        <stp>StudyData</stp>
        <stp>(Vol(S.US.DXJ,VolType=Exchange,CoCType:=Auto) when LocalMonth(S.US.DXJ)=3 and LocalDay(S.US.DXJ)=17 and LocalHour(S.US.DXJ)=9 and LocalMinute(S.US.DXJ)=25)</stp>
        <stp>Bar</stp>
        <stp/>
        <stp>Close</stp>
        <stp>5</stp>
        <stp>0</stp>
        <stp>all</stp>
        <stp/>
        <stp/>
        <stp>False</stp>
        <stp>T</stp>
        <tr r="AH15" s="2"/>
      </tp>
      <tp>
        <v>2647</v>
        <stp/>
        <stp>StudyData</stp>
        <stp>(Vol(S.US.DXJ,VolType=Exchange,CoCType:=Auto) when LocalMonth(S.US.DXJ)=3 and LocalDay(S.US.DXJ)=17 and LocalHour(S.US.DXJ)=8 and LocalMinute(S.US.DXJ)=55)</stp>
        <stp>Bar</stp>
        <stp/>
        <stp>Close</stp>
        <stp>5</stp>
        <stp>0</stp>
        <stp>all</stp>
        <stp/>
        <stp/>
        <stp>False</stp>
        <stp>T</stp>
        <tr r="AH9" s="2"/>
      </tp>
      <tp>
        <v>452</v>
        <stp/>
        <stp>StudyData</stp>
        <stp>(Vol(S.US.DXJ,VolType=Exchange,CoCType:=Auto) when LocalMonth(S.US.DXJ)=3 and LocalDay(S.US.DXJ)=17 and LocalHour(S.US.DXJ)=8 and LocalMinute(S.US.DXJ)=45)</stp>
        <stp>Bar</stp>
        <stp/>
        <stp>Close</stp>
        <stp>5</stp>
        <stp>0</stp>
        <stp>all</stp>
        <stp/>
        <stp/>
        <stp>False</stp>
        <stp>T</stp>
        <tr r="AH7" s="2"/>
      </tp>
      <tp>
        <v>3759</v>
        <stp/>
        <stp>StudyData</stp>
        <stp>(Vol(S.US.SDS,VolType=Exchange,CoCType:=Auto) when LocalMonth(S.US.SDS)=3 and LocalDay(S.US.SDS)=17 and LocalHour(S.US.SDS)=8 and LocalMinute(S.US.SDS)=30)</stp>
        <stp>Bar</stp>
        <stp/>
        <stp>Close</stp>
        <stp>5</stp>
        <stp>0</stp>
        <stp>all</stp>
        <stp/>
        <stp/>
        <stp>False</stp>
        <stp>T</stp>
        <tr r="P4" s="2"/>
      </tp>
      <tp>
        <v>2888</v>
        <stp/>
        <stp>StudyData</stp>
        <stp>(Vol(S.US.SDS,VolType=Exchange,CoCType:=Auto) when LocalMonth(S.US.SDS)=3 and LocalDay(S.US.SDS)=17 and LocalHour(S.US.SDS)=9 and LocalMinute(S.US.SDS)=20)</stp>
        <stp>Bar</stp>
        <stp/>
        <stp>Close</stp>
        <stp>5</stp>
        <stp>0</stp>
        <stp>all</stp>
        <stp/>
        <stp/>
        <stp>False</stp>
        <stp>T</stp>
        <tr r="P14" s="2"/>
      </tp>
      <tp>
        <v>7804</v>
        <stp/>
        <stp>StudyData</stp>
        <stp>(Vol(S.US.SDS,VolType=Exchange,CoCType:=Auto) when LocalMonth(S.US.SDS)=3 and LocalDay(S.US.SDS)=17 and LocalHour(S.US.SDS)=9 and LocalMinute(S.US.SDS)=10)</stp>
        <stp>Bar</stp>
        <stp/>
        <stp>Close</stp>
        <stp>5</stp>
        <stp>0</stp>
        <stp>all</stp>
        <stp/>
        <stp/>
        <stp>False</stp>
        <stp>T</stp>
        <tr r="P12" s="2"/>
      </tp>
      <tp>
        <v>1852</v>
        <stp/>
        <stp>StudyData</stp>
        <stp>(Vol(S.US.SDS,VolType=Exchange,CoCType:=Auto) when LocalMonth(S.US.SDS)=3 and LocalDay(S.US.SDS)=17 and LocalHour(S.US.SDS)=8 and LocalMinute(S.US.SDS)=50)</stp>
        <stp>Bar</stp>
        <stp/>
        <stp>Close</stp>
        <stp>5</stp>
        <stp>0</stp>
        <stp>all</stp>
        <stp/>
        <stp/>
        <stp>False</stp>
        <stp>T</stp>
        <tr r="P8" s="2"/>
      </tp>
      <tp>
        <v>4318</v>
        <stp/>
        <stp>StudyData</stp>
        <stp>(Vol(S.US.SDS,VolType=Exchange,CoCType:=Auto) when LocalMonth(S.US.SDS)=3 and LocalDay(S.US.SDS)=17 and LocalHour(S.US.SDS)=8 and LocalMinute(S.US.SDS)=40)</stp>
        <stp>Bar</stp>
        <stp/>
        <stp>Close</stp>
        <stp>5</stp>
        <stp>0</stp>
        <stp>all</stp>
        <stp/>
        <stp/>
        <stp>False</stp>
        <stp>T</stp>
        <tr r="P6" s="2"/>
      </tp>
      <tp>
        <v>16037</v>
        <stp/>
        <stp>StudyData</stp>
        <stp>S.US.IYR</stp>
        <stp>MA</stp>
        <stp>InputChoice=Vol,MAType=Sim,Period=30</stp>
        <stp>MA</stp>
        <stp>60C</stp>
        <stp>0</stp>
        <stp/>
        <stp>FirstHour</stp>
        <stp/>
        <stp>TRUE</stp>
        <stp>T</stp>
        <tr r="T18" s="1"/>
      </tp>
      <tp>
        <v>12183.16666667</v>
        <stp/>
        <stp>StudyData</stp>
        <stp>S.US.ITB</stp>
        <stp>MA</stp>
        <stp>InputChoice=Vol,MAType=Sim,Period=30</stp>
        <stp>MA</stp>
        <stp>60C</stp>
        <stp>0</stp>
        <stp/>
        <stp>FirstHour</stp>
        <stp/>
        <stp>TRUE</stp>
        <stp>T</stp>
        <tr r="T41" s="1"/>
      </tp>
      <tp>
        <v>8092.2666666699997</v>
        <stp/>
        <stp>StudyData</stp>
        <stp>S.US.IVV</stp>
        <stp>MA</stp>
        <stp>InputChoice=Vol,MAType=Sim,Period=30</stp>
        <stp>MA</stp>
        <stp>60C</stp>
        <stp>0</stp>
        <stp/>
        <stp>FirstHour</stp>
        <stp/>
        <stp>TRUE</stp>
        <stp>T</stp>
        <tr r="T38" s="1"/>
      </tp>
      <tp>
        <v>96172</v>
        <stp/>
        <stp>StudyData</stp>
        <stp>S.US.IWM</stp>
        <stp>MA</stp>
        <stp>InputChoice=Vol,MAType=Sim,Period=30</stp>
        <stp>MA</stp>
        <stp>60C</stp>
        <stp>0</stp>
        <stp/>
        <stp>FirstHour</stp>
        <stp/>
        <stp>TRUE</stp>
        <stp>T</stp>
        <tr r="T9" s="1"/>
      </tp>
      <tp>
        <v>44118</v>
        <stp/>
        <stp>StudyData</stp>
        <stp>S.US.VXX</stp>
        <stp>Vol</stp>
        <stp>VolType=Exchange,CoCType=Auto</stp>
        <stp>Vol</stp>
        <stp>60C</stp>
        <stp>0</stp>
        <stp/>
        <stp>LastHour</stp>
        <stp/>
        <stp>TRUE</stp>
        <stp>T</stp>
        <tr r="W10" s="1"/>
      </tp>
      <tp>
        <v>21842</v>
        <stp/>
        <stp>StudyData</stp>
        <stp>S.US.RSX</stp>
        <stp>Vol</stp>
        <stp>VolType=Exchange,CoCType=Auto</stp>
        <stp>Vol</stp>
        <stp>60C</stp>
        <stp>0</stp>
        <stp/>
        <stp>LastHour</stp>
        <stp/>
        <stp>TRUE</stp>
        <stp>T</stp>
        <tr r="W28" s="1"/>
      </tp>
      <tp>
        <v>120502</v>
        <stp/>
        <stp>StudyData</stp>
        <stp>S.US.GDX</stp>
        <stp>Vol</stp>
        <stp>VolType=Exchange,CoCType=Auto</stp>
        <stp>Vol</stp>
        <stp>60C</stp>
        <stp>0</stp>
        <stp/>
        <stp>LastHour</stp>
        <stp/>
        <stp>TRUE</stp>
        <stp>T</stp>
        <tr r="W8" s="1"/>
      </tp>
      <tp>
        <v>634</v>
        <stp/>
        <stp>StudyData</stp>
        <stp>(Vol(S.US.RSX,VolType=Exchange,CoCType:=Auto) when LocalMonth(S.US.RSX)=3 and LocalDay(S.US.RSX)=17 and LocalHour(S.US.RSX)=14 and LocalMinute(S.US.RSX)=25)</stp>
        <stp>Bar</stp>
        <stp/>
        <stp>Close</stp>
        <stp>5</stp>
        <stp>0</stp>
        <stp>all</stp>
        <stp/>
        <stp/>
        <stp>False</stp>
        <stp>T</stp>
        <tr r="AA24" s="2"/>
      </tp>
      <tp>
        <v>1468</v>
        <stp/>
        <stp>StudyData</stp>
        <stp>(Vol(S.US.RSX,VolType=Exchange,CoCType:=Auto) when LocalMonth(S.US.RSX)=3 and LocalDay(S.US.RSX)=17 and LocalHour(S.US.RSX)=14 and LocalMinute(S.US.RSX)=35)</stp>
        <stp>Bar</stp>
        <stp/>
        <stp>Close</stp>
        <stp>5</stp>
        <stp>0</stp>
        <stp>all</stp>
        <stp/>
        <stp/>
        <stp>False</stp>
        <stp>T</stp>
        <tr r="AA26" s="2"/>
      </tp>
      <tp>
        <v>1603</v>
        <stp/>
        <stp>StudyData</stp>
        <stp>(Vol(S.US.RSX,VolType=Exchange,CoCType:=Auto) when LocalMonth(S.US.RSX)=3 and LocalDay(S.US.RSX)=17 and LocalHour(S.US.RSX)=14 and LocalMinute(S.US.RSX)=15)</stp>
        <stp>Bar</stp>
        <stp/>
        <stp>Close</stp>
        <stp>5</stp>
        <stp>0</stp>
        <stp>all</stp>
        <stp/>
        <stp/>
        <stp>False</stp>
        <stp>T</stp>
        <tr r="AA22" s="2"/>
      </tp>
      <tp>
        <v>2086</v>
        <stp/>
        <stp>StudyData</stp>
        <stp>(Vol(S.US.RSX,VolType=Exchange,CoCType:=Auto) when LocalMonth(S.US.RSX)=3 and LocalDay(S.US.RSX)=17 and LocalHour(S.US.RSX)=14 and LocalMinute(S.US.RSX)=45)</stp>
        <stp>Bar</stp>
        <stp/>
        <stp>Close</stp>
        <stp>5</stp>
        <stp>0</stp>
        <stp>all</stp>
        <stp/>
        <stp/>
        <stp>False</stp>
        <stp>T</stp>
        <tr r="AA28" s="2"/>
      </tp>
      <tp>
        <v>15794</v>
        <stp/>
        <stp>StudyData</stp>
        <stp>(Vol(S.US.RSX,VolType=Exchange,CoCType:=Auto) when LocalMonth(S.US.RSX)=3 and LocalDay(S.US.RSX)=17 and LocalHour(S.US.RSX)=14 and LocalMinute(S.US.RSX)=55)</stp>
        <stp>Bar</stp>
        <stp/>
        <stp>Close</stp>
        <stp>5</stp>
        <stp>0</stp>
        <stp>all</stp>
        <stp/>
        <stp/>
        <stp>False</stp>
        <stp>T</stp>
        <tr r="AA30" s="2"/>
      </tp>
      <tp>
        <v>1556</v>
        <stp/>
        <stp>StudyData</stp>
        <stp>(Vol(S.US.SPXU,VolType=Exchange,CoCType:=Auto) when LocalMonth(S.US.SPXU)=3 and LocalDay(S.US.SPXU)=17 and LocalHour(S.US.SPXU)=9 and LocalMinute(S.US.SPXU)=0)</stp>
        <stp>Bar</stp>
        <stp/>
        <stp>Close</stp>
        <stp>5</stp>
        <stp>0</stp>
        <stp>all</stp>
        <stp/>
        <stp/>
        <stp>False</stp>
        <stp>T</stp>
        <tr r="AJ10" s="2"/>
      </tp>
      <tp>
        <v>837664</v>
        <stp/>
        <stp>ContractData</stp>
        <stp>S.SPY</stp>
        <stp>T_CVol</stp>
        <stp/>
        <stp>T</stp>
        <tr r="K5" s="1"/>
      </tp>
      <tp>
        <v>1762</v>
        <stp/>
        <stp>StudyData</stp>
        <stp>(Vol(S.US.ITB,VolType=Exchange,CoCType:=Auto) when LocalMonth(S.US.ITB)=3 and LocalDay(S.US.ITB)=17 and LocalHour(S.US.ITB)=9 and LocalMinute(S.US.ITB)=10)</stp>
        <stp>Bar</stp>
        <stp/>
        <stp>Close</stp>
        <stp>5</stp>
        <stp>0</stp>
        <stp>all</stp>
        <stp/>
        <stp/>
        <stp>False</stp>
        <stp>T</stp>
        <tr r="AN12" s="2"/>
      </tp>
      <tp>
        <v>657</v>
        <stp/>
        <stp>StudyData</stp>
        <stp>(Vol(S.US.ITB,VolType=Exchange,CoCType:=Auto) when LocalMonth(S.US.ITB)=3 and LocalDay(S.US.ITB)=17 and LocalHour(S.US.ITB)=8 and LocalMinute(S.US.ITB)=30)</stp>
        <stp>Bar</stp>
        <stp/>
        <stp>Close</stp>
        <stp>5</stp>
        <stp>0</stp>
        <stp>all</stp>
        <stp/>
        <stp/>
        <stp>False</stp>
        <stp>T</stp>
        <tr r="AN4" s="2"/>
      </tp>
      <tp>
        <v>1742</v>
        <stp/>
        <stp>StudyData</stp>
        <stp>(Vol(S.US.ITB,VolType=Exchange,CoCType:=Auto) when LocalMonth(S.US.ITB)=3 and LocalDay(S.US.ITB)=17 and LocalHour(S.US.ITB)=9 and LocalMinute(S.US.ITB)=20)</stp>
        <stp>Bar</stp>
        <stp/>
        <stp>Close</stp>
        <stp>5</stp>
        <stp>0</stp>
        <stp>all</stp>
        <stp/>
        <stp/>
        <stp>False</stp>
        <stp>T</stp>
        <tr r="AN14" s="2"/>
      </tp>
      <tp>
        <v>880</v>
        <stp/>
        <stp>StudyData</stp>
        <stp>(Vol(S.US.ITB,VolType=Exchange,CoCType:=Auto) when LocalMonth(S.US.ITB)=3 and LocalDay(S.US.ITB)=17 and LocalHour(S.US.ITB)=8 and LocalMinute(S.US.ITB)=40)</stp>
        <stp>Bar</stp>
        <stp/>
        <stp>Close</stp>
        <stp>5</stp>
        <stp>0</stp>
        <stp>all</stp>
        <stp/>
        <stp/>
        <stp>False</stp>
        <stp>T</stp>
        <tr r="AN6" s="2"/>
      </tp>
      <tp>
        <v>992</v>
        <stp/>
        <stp>StudyData</stp>
        <stp>(Vol(S.US.ITB,VolType=Exchange,CoCType:=Auto) when LocalMonth(S.US.ITB)=3 and LocalDay(S.US.ITB)=17 and LocalHour(S.US.ITB)=8 and LocalMinute(S.US.ITB)=50)</stp>
        <stp>Bar</stp>
        <stp/>
        <stp>Close</stp>
        <stp>5</stp>
        <stp>0</stp>
        <stp>all</stp>
        <stp/>
        <stp/>
        <stp>False</stp>
        <stp>T</stp>
        <tr r="AN8" s="2"/>
      </tp>
      <tp>
        <v>365</v>
        <stp/>
        <stp>StudyData</stp>
        <stp>(Vol(S.US.TBT,VolType=Exchange,CoCType:=Auto) when LocalMonth(S.US.TBT)=3 and LocalDay(S.US.TBT)=17 and LocalHour(S.US.TBT)=8 and LocalMinute(S.US.TBT)=50)</stp>
        <stp>Bar</stp>
        <stp/>
        <stp>Close</stp>
        <stp>5</stp>
        <stp>0</stp>
        <stp>all</stp>
        <stp/>
        <stp/>
        <stp>False</stp>
        <stp>T</stp>
        <tr r="AP8" s="2"/>
      </tp>
      <tp>
        <v>360</v>
        <stp/>
        <stp>StudyData</stp>
        <stp>(Vol(S.US.TBT,VolType=Exchange,CoCType:=Auto) when LocalMonth(S.US.TBT)=3 and LocalDay(S.US.TBT)=17 and LocalHour(S.US.TBT)=8 and LocalMinute(S.US.TBT)=40)</stp>
        <stp>Bar</stp>
        <stp/>
        <stp>Close</stp>
        <stp>5</stp>
        <stp>0</stp>
        <stp>all</stp>
        <stp/>
        <stp/>
        <stp>False</stp>
        <stp>T</stp>
        <tr r="AP6" s="2"/>
      </tp>
      <tp>
        <v>525</v>
        <stp/>
        <stp>StudyData</stp>
        <stp>(Vol(S.US.TBT,VolType=Exchange,CoCType:=Auto) when LocalMonth(S.US.TBT)=3 and LocalDay(S.US.TBT)=17 and LocalHour(S.US.TBT)=9 and LocalMinute(S.US.TBT)=10)</stp>
        <stp>Bar</stp>
        <stp/>
        <stp>Close</stp>
        <stp>5</stp>
        <stp>0</stp>
        <stp>all</stp>
        <stp/>
        <stp/>
        <stp>False</stp>
        <stp>T</stp>
        <tr r="AP12" s="2"/>
      </tp>
      <tp>
        <v>669</v>
        <stp/>
        <stp>StudyData</stp>
        <stp>(Vol(S.US.TBT,VolType=Exchange,CoCType:=Auto) when LocalMonth(S.US.TBT)=3 and LocalDay(S.US.TBT)=17 and LocalHour(S.US.TBT)=8 and LocalMinute(S.US.TBT)=30)</stp>
        <stp>Bar</stp>
        <stp/>
        <stp>Close</stp>
        <stp>5</stp>
        <stp>0</stp>
        <stp>all</stp>
        <stp/>
        <stp/>
        <stp>False</stp>
        <stp>T</stp>
        <tr r="AP4" s="2"/>
      </tp>
      <tp>
        <v>174</v>
        <stp/>
        <stp>StudyData</stp>
        <stp>(Vol(S.US.TBT,VolType=Exchange,CoCType:=Auto) when LocalMonth(S.US.TBT)=3 and LocalDay(S.US.TBT)=17 and LocalHour(S.US.TBT)=9 and LocalMinute(S.US.TBT)=20)</stp>
        <stp>Bar</stp>
        <stp/>
        <stp>Close</stp>
        <stp>5</stp>
        <stp>0</stp>
        <stp>all</stp>
        <stp/>
        <stp/>
        <stp>False</stp>
        <stp>T</stp>
        <tr r="AP14" s="2"/>
      </tp>
      <tp>
        <v>497231</v>
        <stp/>
        <stp>ContractData</stp>
        <stp>S.US.EEM</stp>
        <stp>T_CVol</stp>
        <stp/>
        <stp>T</stp>
        <tr r="K6" s="1"/>
      </tp>
      <tp>
        <v>322111</v>
        <stp/>
        <stp>ContractData</stp>
        <stp>S.US.IWM</stp>
        <stp>T_CVol</stp>
        <stp/>
        <stp>T</stp>
        <tr r="K9" s="1"/>
      </tp>
      <tp>
        <v>2876</v>
        <stp/>
        <stp>StudyData</stp>
        <stp>(Vol(S.US.VXX,VolType=Exchange,CoCType:=Auto) when LocalMonth(S.US.VXX)=3 and LocalDay(S.US.VXX)=17 and LocalHour(S.US.VXX)=14 and LocalMinute(S.US.VXX)=20)</stp>
        <stp>Bar</stp>
        <stp/>
        <stp>Close</stp>
        <stp>5</stp>
        <stp>0</stp>
        <stp>all</stp>
        <stp/>
        <stp/>
        <stp>False</stp>
        <stp>T</stp>
        <tr r="I23" s="2"/>
      </tp>
      <tp>
        <v>3079</v>
        <stp/>
        <stp>StudyData</stp>
        <stp>(Vol(S.US.VXX,VolType=Exchange,CoCType:=Auto) when LocalMonth(S.US.VXX)=3 and LocalDay(S.US.VXX)=17 and LocalHour(S.US.VXX)=14 and LocalMinute(S.US.VXX)=30)</stp>
        <stp>Bar</stp>
        <stp/>
        <stp>Close</stp>
        <stp>5</stp>
        <stp>0</stp>
        <stp>all</stp>
        <stp/>
        <stp/>
        <stp>False</stp>
        <stp>T</stp>
        <tr r="I25" s="2"/>
      </tp>
      <tp>
        <v>1530</v>
        <stp/>
        <stp>StudyData</stp>
        <stp>(Vol(S.US.VXX,VolType=Exchange,CoCType:=Auto) when LocalMonth(S.US.VXX)=3 and LocalDay(S.US.VXX)=17 and LocalHour(S.US.VXX)=14 and LocalMinute(S.US.VXX)=10)</stp>
        <stp>Bar</stp>
        <stp/>
        <stp>Close</stp>
        <stp>5</stp>
        <stp>0</stp>
        <stp>all</stp>
        <stp/>
        <stp/>
        <stp>False</stp>
        <stp>T</stp>
        <tr r="I21" s="2"/>
      </tp>
      <tp>
        <v>5943</v>
        <stp/>
        <stp>StudyData</stp>
        <stp>(Vol(S.US.VXX,VolType=Exchange,CoCType:=Auto) when LocalMonth(S.US.VXX)=3 and LocalDay(S.US.VXX)=17 and LocalHour(S.US.VXX)=14 and LocalMinute(S.US.VXX)=40)</stp>
        <stp>Bar</stp>
        <stp/>
        <stp>Close</stp>
        <stp>5</stp>
        <stp>0</stp>
        <stp>all</stp>
        <stp/>
        <stp/>
        <stp>False</stp>
        <stp>T</stp>
        <tr r="I27" s="2"/>
      </tp>
      <tp>
        <v>6596</v>
        <stp/>
        <stp>StudyData</stp>
        <stp>(Vol(S.US.VXX,VolType=Exchange,CoCType:=Auto) when LocalMonth(S.US.VXX)=3 and LocalDay(S.US.VXX)=17 and LocalHour(S.US.VXX)=14 and LocalMinute(S.US.VXX)=50)</stp>
        <stp>Bar</stp>
        <stp/>
        <stp>Close</stp>
        <stp>5</stp>
        <stp>0</stp>
        <stp>all</stp>
        <stp/>
        <stp/>
        <stp>False</stp>
        <stp>T</stp>
        <tr r="I29" s="2"/>
      </tp>
      <tp>
        <v>575</v>
        <stp/>
        <stp>StudyData</stp>
        <stp>(Vol(S.US.SSO,VolType=Exchange,CoCType:=Auto) when LocalMonth(S.US.SSO)=3 and LocalDay(S.US.SSO)=17 and LocalHour(S.US.SSO)=14 and LocalMinute(S.US.SSO)=25)</stp>
        <stp>Bar</stp>
        <stp/>
        <stp>Close</stp>
        <stp>5</stp>
        <stp>0</stp>
        <stp>all</stp>
        <stp/>
        <stp/>
        <stp>False</stp>
        <stp>T</stp>
        <tr r="AI24" s="2"/>
      </tp>
      <tp>
        <v>540</v>
        <stp/>
        <stp>StudyData</stp>
        <stp>(Vol(S.US.SSO,VolType=Exchange,CoCType:=Auto) when LocalMonth(S.US.SSO)=3 and LocalDay(S.US.SSO)=17 and LocalHour(S.US.SSO)=14 and LocalMinute(S.US.SSO)=35)</stp>
        <stp>Bar</stp>
        <stp/>
        <stp>Close</stp>
        <stp>5</stp>
        <stp>0</stp>
        <stp>all</stp>
        <stp/>
        <stp/>
        <stp>False</stp>
        <stp>T</stp>
        <tr r="AI26" s="2"/>
      </tp>
      <tp>
        <v>231</v>
        <stp/>
        <stp>StudyData</stp>
        <stp>(Vol(S.US.SSO,VolType=Exchange,CoCType:=Auto) when LocalMonth(S.US.SSO)=3 and LocalDay(S.US.SSO)=17 and LocalHour(S.US.SSO)=14 and LocalMinute(S.US.SSO)=15)</stp>
        <stp>Bar</stp>
        <stp/>
        <stp>Close</stp>
        <stp>5</stp>
        <stp>0</stp>
        <stp>all</stp>
        <stp/>
        <stp/>
        <stp>False</stp>
        <stp>T</stp>
        <tr r="AI22" s="2"/>
      </tp>
      <tp>
        <v>1691</v>
        <stp/>
        <stp>StudyData</stp>
        <stp>(Vol(S.US.SSO,VolType=Exchange,CoCType:=Auto) when LocalMonth(S.US.SSO)=3 and LocalDay(S.US.SSO)=17 and LocalHour(S.US.SSO)=14 and LocalMinute(S.US.SSO)=45)</stp>
        <stp>Bar</stp>
        <stp/>
        <stp>Close</stp>
        <stp>5</stp>
        <stp>0</stp>
        <stp>all</stp>
        <stp/>
        <stp/>
        <stp>False</stp>
        <stp>T</stp>
        <tr r="AI28" s="2"/>
      </tp>
      <tp>
        <v>2078</v>
        <stp/>
        <stp>StudyData</stp>
        <stp>(Vol(S.US.SSO,VolType=Exchange,CoCType:=Auto) when LocalMonth(S.US.SSO)=3 and LocalDay(S.US.SSO)=17 and LocalHour(S.US.SSO)=14 and LocalMinute(S.US.SSO)=55)</stp>
        <stp>Bar</stp>
        <stp/>
        <stp>Close</stp>
        <stp>5</stp>
        <stp>0</stp>
        <stp>all</stp>
        <stp/>
        <stp/>
        <stp>False</stp>
        <stp>T</stp>
        <tr r="AI30" s="2"/>
      </tp>
      <tp>
        <v>2022</v>
        <stp/>
        <stp>StudyData</stp>
        <stp>(Vol(S.US.VWO,VolType=Exchange,CoCType:=Auto) when LocalMonth(S.US.VWO)=3 and LocalDay(S.US.VWO)=17 and LocalHour(S.US.VWO)=14 and LocalMinute(S.US.VWO)=20)</stp>
        <stp>Bar</stp>
        <stp/>
        <stp>Close</stp>
        <stp>5</stp>
        <stp>0</stp>
        <stp>all</stp>
        <stp/>
        <stp/>
        <stp>False</stp>
        <stp>T</stp>
        <tr r="O23" s="2"/>
      </tp>
      <tp>
        <v>801</v>
        <stp/>
        <stp>StudyData</stp>
        <stp>(Vol(S.US.VWO,VolType=Exchange,CoCType:=Auto) when LocalMonth(S.US.VWO)=3 and LocalDay(S.US.VWO)=17 and LocalHour(S.US.VWO)=14 and LocalMinute(S.US.VWO)=30)</stp>
        <stp>Bar</stp>
        <stp/>
        <stp>Close</stp>
        <stp>5</stp>
        <stp>0</stp>
        <stp>all</stp>
        <stp/>
        <stp/>
        <stp>False</stp>
        <stp>T</stp>
        <tr r="O25" s="2"/>
      </tp>
      <tp>
        <v>530</v>
        <stp/>
        <stp>StudyData</stp>
        <stp>(Vol(S.US.VWO,VolType=Exchange,CoCType:=Auto) when LocalMonth(S.US.VWO)=3 and LocalDay(S.US.VWO)=17 and LocalHour(S.US.VWO)=14 and LocalMinute(S.US.VWO)=10)</stp>
        <stp>Bar</stp>
        <stp/>
        <stp>Close</stp>
        <stp>5</stp>
        <stp>0</stp>
        <stp>all</stp>
        <stp/>
        <stp/>
        <stp>False</stp>
        <stp>T</stp>
        <tr r="O21" s="2"/>
      </tp>
      <tp>
        <v>3500</v>
        <stp/>
        <stp>StudyData</stp>
        <stp>(Vol(S.US.VWO,VolType=Exchange,CoCType:=Auto) when LocalMonth(S.US.VWO)=3 and LocalDay(S.US.VWO)=17 and LocalHour(S.US.VWO)=14 and LocalMinute(S.US.VWO)=40)</stp>
        <stp>Bar</stp>
        <stp/>
        <stp>Close</stp>
        <stp>5</stp>
        <stp>0</stp>
        <stp>all</stp>
        <stp/>
        <stp/>
        <stp>False</stp>
        <stp>T</stp>
        <tr r="O27" s="2"/>
      </tp>
      <tp>
        <v>2596</v>
        <stp/>
        <stp>StudyData</stp>
        <stp>(Vol(S.US.VWO,VolType=Exchange,CoCType:=Auto) when LocalMonth(S.US.VWO)=3 and LocalDay(S.US.VWO)=17 and LocalHour(S.US.VWO)=14 and LocalMinute(S.US.VWO)=50)</stp>
        <stp>Bar</stp>
        <stp/>
        <stp>Close</stp>
        <stp>5</stp>
        <stp>0</stp>
        <stp>all</stp>
        <stp/>
        <stp/>
        <stp>False</stp>
        <stp>T</stp>
        <tr r="O29" s="2"/>
      </tp>
      <tp>
        <v>186</v>
        <stp/>
        <stp>StudyData</stp>
        <stp>(Vol(S.US.VGK,VolType=Exchange,CoCType:=Auto) when LocalMonth(S.US.VGK)=3 and LocalDay(S.US.VGK)=17 and LocalHour(S.US.VGK)=14 and LocalMinute(S.US.VGK)=20)</stp>
        <stp>Bar</stp>
        <stp/>
        <stp>Close</stp>
        <stp>5</stp>
        <stp>0</stp>
        <stp>all</stp>
        <stp/>
        <stp/>
        <stp>False</stp>
        <stp>T</stp>
        <tr r="AL23" s="2"/>
      </tp>
      <tp>
        <v>1261</v>
        <stp/>
        <stp>StudyData</stp>
        <stp>(Vol(S.US.VGK,VolType=Exchange,CoCType:=Auto) when LocalMonth(S.US.VGK)=3 and LocalDay(S.US.VGK)=17 and LocalHour(S.US.VGK)=14 and LocalMinute(S.US.VGK)=30)</stp>
        <stp>Bar</stp>
        <stp/>
        <stp>Close</stp>
        <stp>5</stp>
        <stp>0</stp>
        <stp>all</stp>
        <stp/>
        <stp/>
        <stp>False</stp>
        <stp>T</stp>
        <tr r="AL25" s="2"/>
      </tp>
      <tp>
        <v>238</v>
        <stp/>
        <stp>StudyData</stp>
        <stp>(Vol(S.US.VGK,VolType=Exchange,CoCType:=Auto) when LocalMonth(S.US.VGK)=3 and LocalDay(S.US.VGK)=17 and LocalHour(S.US.VGK)=14 and LocalMinute(S.US.VGK)=10)</stp>
        <stp>Bar</stp>
        <stp/>
        <stp>Close</stp>
        <stp>5</stp>
        <stp>0</stp>
        <stp>all</stp>
        <stp/>
        <stp/>
        <stp>False</stp>
        <stp>T</stp>
        <tr r="AL21" s="2"/>
      </tp>
      <tp>
        <v>471</v>
        <stp/>
        <stp>StudyData</stp>
        <stp>(Vol(S.US.VGK,VolType=Exchange,CoCType:=Auto) when LocalMonth(S.US.VGK)=3 and LocalDay(S.US.VGK)=17 and LocalHour(S.US.VGK)=14 and LocalMinute(S.US.VGK)=40)</stp>
        <stp>Bar</stp>
        <stp/>
        <stp>Close</stp>
        <stp>5</stp>
        <stp>0</stp>
        <stp>all</stp>
        <stp/>
        <stp/>
        <stp>False</stp>
        <stp>T</stp>
        <tr r="AL27" s="2"/>
      </tp>
      <tp>
        <v>849</v>
        <stp/>
        <stp>StudyData</stp>
        <stp>(Vol(S.US.VGK,VolType=Exchange,CoCType:=Auto) when LocalMonth(S.US.VGK)=3 and LocalDay(S.US.VGK)=17 and LocalHour(S.US.VGK)=14 and LocalMinute(S.US.VGK)=50)</stp>
        <stp>Bar</stp>
        <stp/>
        <stp>Close</stp>
        <stp>5</stp>
        <stp>0</stp>
        <stp>all</stp>
        <stp/>
        <stp/>
        <stp>False</stp>
        <stp>T</stp>
        <tr r="AL29" s="2"/>
      </tp>
      <tp>
        <v>1487</v>
        <stp/>
        <stp>StudyData</stp>
        <stp>(Vol(S.US.SDS,VolType=Exchange,CoCType:=Auto) when LocalMonth(S.US.SDS)=3 and LocalDay(S.US.SDS)=17 and LocalHour(S.US.SDS)=14 and LocalMinute(S.US.SDS)=25)</stp>
        <stp>Bar</stp>
        <stp/>
        <stp>Close</stp>
        <stp>5</stp>
        <stp>0</stp>
        <stp>all</stp>
        <stp/>
        <stp/>
        <stp>False</stp>
        <stp>T</stp>
        <tr r="P24" s="2"/>
      </tp>
      <tp>
        <v>1189</v>
        <stp/>
        <stp>StudyData</stp>
        <stp>(Vol(S.US.SDS,VolType=Exchange,CoCType:=Auto) when LocalMonth(S.US.SDS)=3 and LocalDay(S.US.SDS)=17 and LocalHour(S.US.SDS)=14 and LocalMinute(S.US.SDS)=35)</stp>
        <stp>Bar</stp>
        <stp/>
        <stp>Close</stp>
        <stp>5</stp>
        <stp>0</stp>
        <stp>all</stp>
        <stp/>
        <stp/>
        <stp>False</stp>
        <stp>T</stp>
        <tr r="P26" s="2"/>
      </tp>
      <tp>
        <v>394</v>
        <stp/>
        <stp>StudyData</stp>
        <stp>(Vol(S.US.SDS,VolType=Exchange,CoCType:=Auto) when LocalMonth(S.US.SDS)=3 and LocalDay(S.US.SDS)=17 and LocalHour(S.US.SDS)=14 and LocalMinute(S.US.SDS)=15)</stp>
        <stp>Bar</stp>
        <stp/>
        <stp>Close</stp>
        <stp>5</stp>
        <stp>0</stp>
        <stp>all</stp>
        <stp/>
        <stp/>
        <stp>False</stp>
        <stp>T</stp>
        <tr r="P22" s="2"/>
      </tp>
      <tp>
        <v>4091</v>
        <stp/>
        <stp>StudyData</stp>
        <stp>(Vol(S.US.SDS,VolType=Exchange,CoCType:=Auto) when LocalMonth(S.US.SDS)=3 and LocalDay(S.US.SDS)=17 and LocalHour(S.US.SDS)=14 and LocalMinute(S.US.SDS)=45)</stp>
        <stp>Bar</stp>
        <stp/>
        <stp>Close</stp>
        <stp>5</stp>
        <stp>0</stp>
        <stp>all</stp>
        <stp/>
        <stp/>
        <stp>False</stp>
        <stp>T</stp>
        <tr r="P28" s="2"/>
      </tp>
      <tp>
        <v>12364</v>
        <stp/>
        <stp>StudyData</stp>
        <stp>(Vol(S.US.SDS,VolType=Exchange,CoCType:=Auto) when LocalMonth(S.US.SDS)=3 and LocalDay(S.US.SDS)=17 and LocalHour(S.US.SDS)=14 and LocalMinute(S.US.SDS)=55)</stp>
        <stp>Bar</stp>
        <stp/>
        <stp>Close</stp>
        <stp>5</stp>
        <stp>0</stp>
        <stp>all</stp>
        <stp/>
        <stp/>
        <stp>False</stp>
        <stp>T</stp>
        <tr r="P30" s="2"/>
      </tp>
      <tp>
        <v>9881</v>
        <stp/>
        <stp>StudyData</stp>
        <stp>S.US.FAZ</stp>
        <stp>Vol</stp>
        <stp>VolType=Exchange,CoCType=Auto</stp>
        <stp>Vol</stp>
        <stp>60C</stp>
        <stp>0</stp>
        <stp/>
        <stp>LastHour</stp>
        <stp/>
        <stp>TRUE</stp>
        <stp>T</stp>
        <tr r="W32" s="1"/>
      </tp>
      <tp>
        <v>30452</v>
        <stp/>
        <stp>StudyData</stp>
        <stp>S.US.EWZ</stp>
        <stp>Vol</stp>
        <stp>VolType=Exchange,CoCType=Auto</stp>
        <stp>Vol</stp>
        <stp>60C</stp>
        <stp>0</stp>
        <stp/>
        <stp>LastHour</stp>
        <stp/>
        <stp>TRUE</stp>
        <stp>T</stp>
        <tr r="W14" s="1"/>
      </tp>
      <tp>
        <v>-2.8007423654462626</v>
        <stp/>
        <stp>ContractData</stp>
        <stp>S.US.SPXU</stp>
        <stp>PerCentNetLastQuote</stp>
        <stp/>
        <stp>T</stp>
        <tr r="F37" s="1"/>
        <tr r="G37" s="1"/>
      </tp>
      <tp>
        <v>-2.7077151335311571</v>
        <stp/>
        <stp>ContractData</stp>
        <stp>S.US.SQQQ</stp>
        <stp>PerCentNetLastQuote</stp>
        <stp/>
        <stp>T</stp>
        <tr r="F33" s="1"/>
        <tr r="G33" s="1"/>
      </tp>
      <tp>
        <v>1727</v>
        <stp/>
        <stp>StudyData</stp>
        <stp>(Vol(S.US.FXI,VolType=Exchange,CoCType:=Auto) when LocalMonth(S.US.FXI)=3 and LocalDay(S.US.FXI)=17 and LocalHour(S.US.FXI)=9 and LocalMinute(S.US.FXI)=15)</stp>
        <stp>Bar</stp>
        <stp/>
        <stp>Close</stp>
        <stp>5</stp>
        <stp>0</stp>
        <stp>all</stp>
        <stp/>
        <stp/>
        <stp>False</stp>
        <stp>T</stp>
        <tr r="L13" s="2"/>
      </tp>
      <tp>
        <v>7334</v>
        <stp/>
        <stp>StudyData</stp>
        <stp>(Vol(S.US.FXI,VolType=Exchange,CoCType:=Auto) when LocalMonth(S.US.FXI)=3 and LocalDay(S.US.FXI)=17 and LocalHour(S.US.FXI)=8 and LocalMinute(S.US.FXI)=35)</stp>
        <stp>Bar</stp>
        <stp/>
        <stp>Close</stp>
        <stp>5</stp>
        <stp>0</stp>
        <stp>all</stp>
        <stp/>
        <stp/>
        <stp>False</stp>
        <stp>T</stp>
        <tr r="L5" s="2"/>
      </tp>
      <tp>
        <v>3625</v>
        <stp/>
        <stp>StudyData</stp>
        <stp>(Vol(S.US.FXI,VolType=Exchange,CoCType:=Auto) when LocalMonth(S.US.FXI)=3 and LocalDay(S.US.FXI)=17 and LocalHour(S.US.FXI)=9 and LocalMinute(S.US.FXI)=25)</stp>
        <stp>Bar</stp>
        <stp/>
        <stp>Close</stp>
        <stp>5</stp>
        <stp>0</stp>
        <stp>all</stp>
        <stp/>
        <stp/>
        <stp>False</stp>
        <stp>T</stp>
        <tr r="L15" s="2"/>
      </tp>
      <tp>
        <v>6299</v>
        <stp/>
        <stp>StudyData</stp>
        <stp>(Vol(S.US.FXI,VolType=Exchange,CoCType:=Auto) when LocalMonth(S.US.FXI)=3 and LocalDay(S.US.FXI)=17 and LocalHour(S.US.FXI)=8 and LocalMinute(S.US.FXI)=45)</stp>
        <stp>Bar</stp>
        <stp/>
        <stp>Close</stp>
        <stp>5</stp>
        <stp>0</stp>
        <stp>all</stp>
        <stp/>
        <stp/>
        <stp>False</stp>
        <stp>T</stp>
        <tr r="L7" s="2"/>
      </tp>
      <tp>
        <v>5619</v>
        <stp/>
        <stp>StudyData</stp>
        <stp>(Vol(S.US.FXI,VolType=Exchange,CoCType:=Auto) when LocalMonth(S.US.FXI)=3 and LocalDay(S.US.FXI)=17 and LocalHour(S.US.FXI)=8 and LocalMinute(S.US.FXI)=55)</stp>
        <stp>Bar</stp>
        <stp/>
        <stp>Close</stp>
        <stp>5</stp>
        <stp>0</stp>
        <stp>all</stp>
        <stp/>
        <stp/>
        <stp>False</stp>
        <stp>T</stp>
        <tr r="L9" s="2"/>
      </tp>
      <tp>
        <v>51981</v>
        <stp/>
        <stp>ContractData</stp>
        <stp>S.US.SSO</stp>
        <stp>T_CVol</stp>
        <stp/>
        <stp>T</stp>
        <tr r="K36" s="1"/>
      </tp>
      <tp>
        <v>130666</v>
        <stp/>
        <stp>ContractData</stp>
        <stp>S.US.VWO</stp>
        <stp>T_CVol</stp>
        <stp/>
        <stp>T</stp>
        <tr r="K16" s="1"/>
      </tp>
      <tp>
        <v>185.59</v>
        <stp/>
        <stp>ContractData</stp>
        <stp>S.SPY</stp>
        <stp>OpenPrice</stp>
        <stp/>
        <stp>T</stp>
        <tr r="H5" s="1"/>
      </tp>
      <tp>
        <v>327</v>
        <stp/>
        <stp>StudyData</stp>
        <stp>(Vol(S.US.TZA,VolType=Exchange,CoCType:=Auto) when LocalMonth(S.US.TZA)=3 and LocalDay(S.US.TZA)=17 and LocalHour(S.US.TZA)=14 and LocalMinute(S.US.TZA)=20)</stp>
        <stp>Bar</stp>
        <stp/>
        <stp>Close</stp>
        <stp>5</stp>
        <stp>0</stp>
        <stp>all</stp>
        <stp/>
        <stp/>
        <stp>False</stp>
        <stp>T</stp>
        <tr r="S23" s="2"/>
      </tp>
      <tp>
        <v>989</v>
        <stp/>
        <stp>StudyData</stp>
        <stp>(Vol(S.US.TZA,VolType=Exchange,CoCType:=Auto) when LocalMonth(S.US.TZA)=3 and LocalDay(S.US.TZA)=17 and LocalHour(S.US.TZA)=14 and LocalMinute(S.US.TZA)=30)</stp>
        <stp>Bar</stp>
        <stp/>
        <stp>Close</stp>
        <stp>5</stp>
        <stp>0</stp>
        <stp>all</stp>
        <stp/>
        <stp/>
        <stp>False</stp>
        <stp>T</stp>
        <tr r="S25" s="2"/>
      </tp>
      <tp>
        <v>518</v>
        <stp/>
        <stp>StudyData</stp>
        <stp>(Vol(S.US.TZA,VolType=Exchange,CoCType:=Auto) when LocalMonth(S.US.TZA)=3 and LocalDay(S.US.TZA)=17 and LocalHour(S.US.TZA)=14 and LocalMinute(S.US.TZA)=10)</stp>
        <stp>Bar</stp>
        <stp/>
        <stp>Close</stp>
        <stp>5</stp>
        <stp>0</stp>
        <stp>all</stp>
        <stp/>
        <stp/>
        <stp>False</stp>
        <stp>T</stp>
        <tr r="S21" s="2"/>
      </tp>
      <tp>
        <v>2621</v>
        <stp/>
        <stp>StudyData</stp>
        <stp>(Vol(S.US.TZA,VolType=Exchange,CoCType:=Auto) when LocalMonth(S.US.TZA)=3 and LocalDay(S.US.TZA)=17 and LocalHour(S.US.TZA)=14 and LocalMinute(S.US.TZA)=40)</stp>
        <stp>Bar</stp>
        <stp/>
        <stp>Close</stp>
        <stp>5</stp>
        <stp>0</stp>
        <stp>all</stp>
        <stp/>
        <stp/>
        <stp>False</stp>
        <stp>T</stp>
        <tr r="S27" s="2"/>
      </tp>
      <tp>
        <v>1951</v>
        <stp/>
        <stp>StudyData</stp>
        <stp>(Vol(S.US.TZA,VolType=Exchange,CoCType:=Auto) when LocalMonth(S.US.TZA)=3 and LocalDay(S.US.TZA)=17 and LocalHour(S.US.TZA)=14 and LocalMinute(S.US.TZA)=50)</stp>
        <stp>Bar</stp>
        <stp/>
        <stp>Close</stp>
        <stp>5</stp>
        <stp>0</stp>
        <stp>all</stp>
        <stp/>
        <stp/>
        <stp>False</stp>
        <stp>T</stp>
        <tr r="S29" s="2"/>
      </tp>
      <tp>
        <v>1042</v>
        <stp/>
        <stp>StudyData</stp>
        <stp>(Vol(S.US.QQQ,VolType=Exchange,CoCType:=Auto) when LocalMonth(S.US.QQQ)=3 and LocalDay(S.US.QQQ)=17 and LocalHour(S.US.QQQ)=14 and LocalMinute(S.US.QQQ)=25)</stp>
        <stp>Bar</stp>
        <stp/>
        <stp>Close</stp>
        <stp>5</stp>
        <stp>0</stp>
        <stp>all</stp>
        <stp/>
        <stp/>
        <stp>False</stp>
        <stp>T</stp>
        <tr r="K24" s="2"/>
      </tp>
      <tp>
        <v>4547</v>
        <stp/>
        <stp>StudyData</stp>
        <stp>(Vol(S.US.QQQ,VolType=Exchange,CoCType:=Auto) when LocalMonth(S.US.QQQ)=3 and LocalDay(S.US.QQQ)=17 and LocalHour(S.US.QQQ)=14 and LocalMinute(S.US.QQQ)=35)</stp>
        <stp>Bar</stp>
        <stp/>
        <stp>Close</stp>
        <stp>5</stp>
        <stp>0</stp>
        <stp>all</stp>
        <stp/>
        <stp/>
        <stp>False</stp>
        <stp>T</stp>
        <tr r="K26" s="2"/>
      </tp>
      <tp>
        <v>452</v>
        <stp/>
        <stp>StudyData</stp>
        <stp>(Vol(S.US.QQQ,VolType=Exchange,CoCType:=Auto) when LocalMonth(S.US.QQQ)=3 and LocalDay(S.US.QQQ)=17 and LocalHour(S.US.QQQ)=14 and LocalMinute(S.US.QQQ)=15)</stp>
        <stp>Bar</stp>
        <stp/>
        <stp>Close</stp>
        <stp>5</stp>
        <stp>0</stp>
        <stp>all</stp>
        <stp/>
        <stp/>
        <stp>False</stp>
        <stp>T</stp>
        <tr r="K22" s="2"/>
      </tp>
      <tp>
        <v>7159</v>
        <stp/>
        <stp>StudyData</stp>
        <stp>(Vol(S.US.QQQ,VolType=Exchange,CoCType:=Auto) when LocalMonth(S.US.QQQ)=3 and LocalDay(S.US.QQQ)=17 and LocalHour(S.US.QQQ)=14 and LocalMinute(S.US.QQQ)=45)</stp>
        <stp>Bar</stp>
        <stp/>
        <stp>Close</stp>
        <stp>5</stp>
        <stp>0</stp>
        <stp>all</stp>
        <stp/>
        <stp/>
        <stp>False</stp>
        <stp>T</stp>
        <tr r="K28" s="2"/>
      </tp>
      <tp>
        <v>17271</v>
        <stp/>
        <stp>StudyData</stp>
        <stp>(Vol(S.US.QQQ,VolType=Exchange,CoCType:=Auto) when LocalMonth(S.US.QQQ)=3 and LocalDay(S.US.QQQ)=17 and LocalHour(S.US.QQQ)=14 and LocalMinute(S.US.QQQ)=55)</stp>
        <stp>Bar</stp>
        <stp/>
        <stp>Close</stp>
        <stp>5</stp>
        <stp>0</stp>
        <stp>all</stp>
        <stp/>
        <stp/>
        <stp>False</stp>
        <stp>T</stp>
        <tr r="K30" s="2"/>
      </tp>
      <tp>
        <v>495</v>
        <stp/>
        <stp>StudyData</stp>
        <stp>(Vol(S.US.QID,VolType=Exchange,CoCType:=Auto) when LocalMonth(S.US.QID)=3 and LocalDay(S.US.QID)=17 and LocalHour(S.US.QID)=14 and LocalMinute(S.US.QID)=25)</stp>
        <stp>Bar</stp>
        <stp/>
        <stp>Close</stp>
        <stp>5</stp>
        <stp>0</stp>
        <stp>all</stp>
        <stp/>
        <stp/>
        <stp>False</stp>
        <stp>T</stp>
        <tr r="Z24" s="2"/>
      </tp>
      <tp>
        <v>499</v>
        <stp/>
        <stp>StudyData</stp>
        <stp>(Vol(S.US.QID,VolType=Exchange,CoCType:=Auto) when LocalMonth(S.US.QID)=3 and LocalDay(S.US.QID)=17 and LocalHour(S.US.QID)=14 and LocalMinute(S.US.QID)=35)</stp>
        <stp>Bar</stp>
        <stp/>
        <stp>Close</stp>
        <stp>5</stp>
        <stp>0</stp>
        <stp>all</stp>
        <stp/>
        <stp/>
        <stp>False</stp>
        <stp>T</stp>
        <tr r="Z26" s="2"/>
      </tp>
      <tp>
        <v>136</v>
        <stp/>
        <stp>StudyData</stp>
        <stp>(Vol(S.US.QID,VolType=Exchange,CoCType:=Auto) when LocalMonth(S.US.QID)=3 and LocalDay(S.US.QID)=17 and LocalHour(S.US.QID)=14 and LocalMinute(S.US.QID)=15)</stp>
        <stp>Bar</stp>
        <stp/>
        <stp>Close</stp>
        <stp>5</stp>
        <stp>0</stp>
        <stp>all</stp>
        <stp/>
        <stp/>
        <stp>False</stp>
        <stp>T</stp>
        <tr r="Z22" s="2"/>
      </tp>
      <tp>
        <v>1565</v>
        <stp/>
        <stp>StudyData</stp>
        <stp>(Vol(S.US.QID,VolType=Exchange,CoCType:=Auto) when LocalMonth(S.US.QID)=3 and LocalDay(S.US.QID)=17 and LocalHour(S.US.QID)=14 and LocalMinute(S.US.QID)=45)</stp>
        <stp>Bar</stp>
        <stp/>
        <stp>Close</stp>
        <stp>5</stp>
        <stp>0</stp>
        <stp>all</stp>
        <stp/>
        <stp/>
        <stp>False</stp>
        <stp>T</stp>
        <tr r="Z28" s="2"/>
      </tp>
      <tp>
        <v>871</v>
        <stp/>
        <stp>StudyData</stp>
        <stp>(Vol(S.US.QID,VolType=Exchange,CoCType:=Auto) when LocalMonth(S.US.QID)=3 and LocalDay(S.US.QID)=17 and LocalHour(S.US.QID)=14 and LocalMinute(S.US.QID)=55)</stp>
        <stp>Bar</stp>
        <stp/>
        <stp>Close</stp>
        <stp>5</stp>
        <stp>0</stp>
        <stp>all</stp>
        <stp/>
        <stp/>
        <stp>False</stp>
        <stp>T</stp>
        <tr r="Z30" s="2"/>
      </tp>
      <tp>
        <v>164</v>
        <stp/>
        <stp>StudyData</stp>
        <stp>(Vol(S.US.TNA,VolType=Exchange,CoCType:=Auto) when LocalMonth(S.US.TNA)=3 and LocalDay(S.US.TNA)=17 and LocalHour(S.US.TNA)=14 and LocalMinute(S.US.TNA)=20)</stp>
        <stp>Bar</stp>
        <stp/>
        <stp>Close</stp>
        <stp>5</stp>
        <stp>0</stp>
        <stp>all</stp>
        <stp/>
        <stp/>
        <stp>False</stp>
        <stp>T</stp>
        <tr r="Y23" s="2"/>
      </tp>
      <tp>
        <v>357</v>
        <stp/>
        <stp>StudyData</stp>
        <stp>(Vol(S.US.TNA,VolType=Exchange,CoCType:=Auto) when LocalMonth(S.US.TNA)=3 and LocalDay(S.US.TNA)=17 and LocalHour(S.US.TNA)=14 and LocalMinute(S.US.TNA)=30)</stp>
        <stp>Bar</stp>
        <stp/>
        <stp>Close</stp>
        <stp>5</stp>
        <stp>0</stp>
        <stp>all</stp>
        <stp/>
        <stp/>
        <stp>False</stp>
        <stp>T</stp>
        <tr r="Y25" s="2"/>
      </tp>
      <tp>
        <v>365</v>
        <stp/>
        <stp>StudyData</stp>
        <stp>(Vol(S.US.TNA,VolType=Exchange,CoCType:=Auto) when LocalMonth(S.US.TNA)=3 and LocalDay(S.US.TNA)=17 and LocalHour(S.US.TNA)=14 and LocalMinute(S.US.TNA)=10)</stp>
        <stp>Bar</stp>
        <stp/>
        <stp>Close</stp>
        <stp>5</stp>
        <stp>0</stp>
        <stp>all</stp>
        <stp/>
        <stp/>
        <stp>False</stp>
        <stp>T</stp>
        <tr r="Y21" s="2"/>
      </tp>
      <tp>
        <v>619</v>
        <stp/>
        <stp>StudyData</stp>
        <stp>(Vol(S.US.TNA,VolType=Exchange,CoCType:=Auto) when LocalMonth(S.US.TNA)=3 and LocalDay(S.US.TNA)=17 and LocalHour(S.US.TNA)=14 and LocalMinute(S.US.TNA)=40)</stp>
        <stp>Bar</stp>
        <stp/>
        <stp>Close</stp>
        <stp>5</stp>
        <stp>0</stp>
        <stp>all</stp>
        <stp/>
        <stp/>
        <stp>False</stp>
        <stp>T</stp>
        <tr r="Y27" s="2"/>
      </tp>
      <tp>
        <v>628</v>
        <stp/>
        <stp>StudyData</stp>
        <stp>(Vol(S.US.TNA,VolType=Exchange,CoCType:=Auto) when LocalMonth(S.US.TNA)=3 and LocalDay(S.US.TNA)=17 and LocalHour(S.US.TNA)=14 and LocalMinute(S.US.TNA)=50)</stp>
        <stp>Bar</stp>
        <stp/>
        <stp>Close</stp>
        <stp>5</stp>
        <stp>0</stp>
        <stp>all</stp>
        <stp/>
        <stp/>
        <stp>False</stp>
        <stp>T</stp>
        <tr r="Y29" s="2"/>
      </tp>
      <tp>
        <v>296</v>
        <stp/>
        <stp>StudyData</stp>
        <stp>(Vol(S.US.TBT,VolType=Exchange,CoCType:=Auto) when LocalMonth(S.US.TBT)=3 and LocalDay(S.US.TBT)=17 and LocalHour(S.US.TBT)=14 and LocalMinute(S.US.TBT)=20)</stp>
        <stp>Bar</stp>
        <stp/>
        <stp>Close</stp>
        <stp>5</stp>
        <stp>0</stp>
        <stp>all</stp>
        <stp/>
        <stp/>
        <stp>False</stp>
        <stp>T</stp>
        <tr r="AP23" s="2"/>
      </tp>
      <tp>
        <v>722</v>
        <stp/>
        <stp>StudyData</stp>
        <stp>(Vol(S.US.TBT,VolType=Exchange,CoCType:=Auto) when LocalMonth(S.US.TBT)=3 and LocalDay(S.US.TBT)=17 and LocalHour(S.US.TBT)=14 and LocalMinute(S.US.TBT)=30)</stp>
        <stp>Bar</stp>
        <stp/>
        <stp>Close</stp>
        <stp>5</stp>
        <stp>0</stp>
        <stp>all</stp>
        <stp/>
        <stp/>
        <stp>False</stp>
        <stp>T</stp>
        <tr r="AP25" s="2"/>
      </tp>
      <tp>
        <v>166</v>
        <stp/>
        <stp>StudyData</stp>
        <stp>(Vol(S.US.TBT,VolType=Exchange,CoCType:=Auto) when LocalMonth(S.US.TBT)=3 and LocalDay(S.US.TBT)=17 and LocalHour(S.US.TBT)=14 and LocalMinute(S.US.TBT)=10)</stp>
        <stp>Bar</stp>
        <stp/>
        <stp>Close</stp>
        <stp>5</stp>
        <stp>0</stp>
        <stp>all</stp>
        <stp/>
        <stp/>
        <stp>False</stp>
        <stp>T</stp>
        <tr r="AP21" s="2"/>
      </tp>
      <tp>
        <v>366</v>
        <stp/>
        <stp>StudyData</stp>
        <stp>(Vol(S.US.TBT,VolType=Exchange,CoCType:=Auto) when LocalMonth(S.US.TBT)=3 and LocalDay(S.US.TBT)=17 and LocalHour(S.US.TBT)=14 and LocalMinute(S.US.TBT)=40)</stp>
        <stp>Bar</stp>
        <stp/>
        <stp>Close</stp>
        <stp>5</stp>
        <stp>0</stp>
        <stp>all</stp>
        <stp/>
        <stp/>
        <stp>False</stp>
        <stp>T</stp>
        <tr r="AP27" s="2"/>
      </tp>
      <tp>
        <v>345</v>
        <stp/>
        <stp>StudyData</stp>
        <stp>(Vol(S.US.TBT,VolType=Exchange,CoCType:=Auto) when LocalMonth(S.US.TBT)=3 and LocalDay(S.US.TBT)=17 and LocalHour(S.US.TBT)=14 and LocalMinute(S.US.TBT)=50)</stp>
        <stp>Bar</stp>
        <stp/>
        <stp>Close</stp>
        <stp>5</stp>
        <stp>0</stp>
        <stp>all</stp>
        <stp/>
        <stp/>
        <stp>False</stp>
        <stp>T</stp>
        <tr r="AP29" s="2"/>
      </tp>
      <tp>
        <v>2253</v>
        <stp/>
        <stp>StudyData</stp>
        <stp>(Vol(S.US.FAZ,VolType=Exchange,CoCType:=Auto) when LocalMonth(S.US.FAZ)=3 and LocalDay(S.US.FAZ)=17 and LocalHour(S.US.FAZ)=8 and LocalMinute(S.US.FAZ)=30)</stp>
        <stp>Bar</stp>
        <stp/>
        <stp>Close</stp>
        <stp>5</stp>
        <stp>0</stp>
        <stp>all</stp>
        <stp/>
        <stp/>
        <stp>False</stp>
        <stp>T</stp>
        <tr r="AE4" s="2"/>
      </tp>
      <tp>
        <v>639</v>
        <stp/>
        <stp>StudyData</stp>
        <stp>(Vol(S.US.FAZ,VolType=Exchange,CoCType:=Auto) when LocalMonth(S.US.FAZ)=3 and LocalDay(S.US.FAZ)=17 and LocalHour(S.US.FAZ)=9 and LocalMinute(S.US.FAZ)=20)</stp>
        <stp>Bar</stp>
        <stp/>
        <stp>Close</stp>
        <stp>5</stp>
        <stp>0</stp>
        <stp>all</stp>
        <stp/>
        <stp/>
        <stp>False</stp>
        <stp>T</stp>
        <tr r="AE14" s="2"/>
      </tp>
      <tp>
        <v>1232</v>
        <stp/>
        <stp>StudyData</stp>
        <stp>(Vol(S.US.FAZ,VolType=Exchange,CoCType:=Auto) when LocalMonth(S.US.FAZ)=3 and LocalDay(S.US.FAZ)=17 and LocalHour(S.US.FAZ)=9 and LocalMinute(S.US.FAZ)=10)</stp>
        <stp>Bar</stp>
        <stp/>
        <stp>Close</stp>
        <stp>5</stp>
        <stp>0</stp>
        <stp>all</stp>
        <stp/>
        <stp/>
        <stp>False</stp>
        <stp>T</stp>
        <tr r="AE12" s="2"/>
      </tp>
      <tp>
        <v>1960</v>
        <stp/>
        <stp>StudyData</stp>
        <stp>(Vol(S.US.FAZ,VolType=Exchange,CoCType:=Auto) when LocalMonth(S.US.FAZ)=3 and LocalDay(S.US.FAZ)=17 and LocalHour(S.US.FAZ)=8 and LocalMinute(S.US.FAZ)=40)</stp>
        <stp>Bar</stp>
        <stp/>
        <stp>Close</stp>
        <stp>5</stp>
        <stp>0</stp>
        <stp>all</stp>
        <stp/>
        <stp/>
        <stp>False</stp>
        <stp>T</stp>
        <tr r="AE6" s="2"/>
      </tp>
      <tp>
        <v>743</v>
        <stp/>
        <stp>StudyData</stp>
        <stp>(Vol(S.US.FAZ,VolType=Exchange,CoCType:=Auto) when LocalMonth(S.US.FAZ)=3 and LocalDay(S.US.FAZ)=17 and LocalHour(S.US.FAZ)=8 and LocalMinute(S.US.FAZ)=50)</stp>
        <stp>Bar</stp>
        <stp/>
        <stp>Close</stp>
        <stp>5</stp>
        <stp>0</stp>
        <stp>all</stp>
        <stp/>
        <stp/>
        <stp>False</stp>
        <stp>T</stp>
        <tr r="AE8" s="2"/>
      </tp>
      <tp>
        <v>3493</v>
        <stp/>
        <stp>StudyData</stp>
        <stp>(Vol(S.US.TZA,VolType=Exchange,CoCType:=Auto) when LocalMonth(S.US.TZA)=3 and LocalDay(S.US.TZA)=17 and LocalHour(S.US.TZA)=9 and LocalMinute(S.US.TZA)=10)</stp>
        <stp>Bar</stp>
        <stp/>
        <stp>Close</stp>
        <stp>5</stp>
        <stp>0</stp>
        <stp>all</stp>
        <stp/>
        <stp/>
        <stp>False</stp>
        <stp>T</stp>
        <tr r="S12" s="2"/>
      </tp>
      <tp>
        <v>6704</v>
        <stp/>
        <stp>StudyData</stp>
        <stp>(Vol(S.US.TZA,VolType=Exchange,CoCType:=Auto) when LocalMonth(S.US.TZA)=3 and LocalDay(S.US.TZA)=17 and LocalHour(S.US.TZA)=8 and LocalMinute(S.US.TZA)=30)</stp>
        <stp>Bar</stp>
        <stp/>
        <stp>Close</stp>
        <stp>5</stp>
        <stp>0</stp>
        <stp>all</stp>
        <stp/>
        <stp/>
        <stp>False</stp>
        <stp>T</stp>
        <tr r="S4" s="2"/>
      </tp>
      <tp>
        <v>2569</v>
        <stp/>
        <stp>StudyData</stp>
        <stp>(Vol(S.US.TZA,VolType=Exchange,CoCType:=Auto) when LocalMonth(S.US.TZA)=3 and LocalDay(S.US.TZA)=17 and LocalHour(S.US.TZA)=9 and LocalMinute(S.US.TZA)=20)</stp>
        <stp>Bar</stp>
        <stp/>
        <stp>Close</stp>
        <stp>5</stp>
        <stp>0</stp>
        <stp>all</stp>
        <stp/>
        <stp/>
        <stp>False</stp>
        <stp>T</stp>
        <tr r="S14" s="2"/>
      </tp>
      <tp>
        <v>6346</v>
        <stp/>
        <stp>StudyData</stp>
        <stp>(Vol(S.US.TZA,VolType=Exchange,CoCType:=Auto) when LocalMonth(S.US.TZA)=3 and LocalDay(S.US.TZA)=17 and LocalHour(S.US.TZA)=8 and LocalMinute(S.US.TZA)=40)</stp>
        <stp>Bar</stp>
        <stp/>
        <stp>Close</stp>
        <stp>5</stp>
        <stp>0</stp>
        <stp>all</stp>
        <stp/>
        <stp/>
        <stp>False</stp>
        <stp>T</stp>
        <tr r="S6" s="2"/>
      </tp>
      <tp>
        <v>4784</v>
        <stp/>
        <stp>StudyData</stp>
        <stp>(Vol(S.US.TZA,VolType=Exchange,CoCType:=Auto) when LocalMonth(S.US.TZA)=3 and LocalDay(S.US.TZA)=17 and LocalHour(S.US.TZA)=8 and LocalMinute(S.US.TZA)=50)</stp>
        <stp>Bar</stp>
        <stp/>
        <stp>Close</stp>
        <stp>5</stp>
        <stp>0</stp>
        <stp>all</stp>
        <stp/>
        <stp/>
        <stp>False</stp>
        <stp>T</stp>
        <tr r="S8" s="2"/>
      </tp>
      <tp>
        <v>10226.16666667</v>
        <stp/>
        <stp>StudyData</stp>
        <stp>S.US.EDC</stp>
        <stp>MA</stp>
        <stp>InputChoice=Vol,MAType=Sim,Period=30</stp>
        <stp>MA</stp>
        <stp>60C</stp>
        <stp>0</stp>
        <stp/>
        <stp>FirstHour</stp>
        <stp/>
        <stp>TRUE</stp>
        <stp>T</stp>
        <tr r="T42" s="1"/>
      </tp>
      <tp>
        <v>163892.20000000001</v>
        <stp/>
        <stp>StudyData</stp>
        <stp>S.US.EEM</stp>
        <stp>MA</stp>
        <stp>InputChoice=Vol,MAType=Sim,Period=30</stp>
        <stp>MA</stp>
        <stp>60C</stp>
        <stp>0</stp>
        <stp/>
        <stp>FirstHour</stp>
        <stp/>
        <stp>TRUE</stp>
        <stp>T</stp>
        <tr r="T6" s="1"/>
      </tp>
      <tp>
        <v>33607.566666669998</v>
        <stp/>
        <stp>StudyData</stp>
        <stp>S.US.EFA</stp>
        <stp>MA</stp>
        <stp>InputChoice=Vol,MAType=Sim,Period=30</stp>
        <stp>MA</stp>
        <stp>60C</stp>
        <stp>0</stp>
        <stp/>
        <stp>FirstHour</stp>
        <stp/>
        <stp>TRUE</stp>
        <stp>T</stp>
        <tr r="T15" s="1"/>
      </tp>
      <tp>
        <v>73048.866666670001</v>
        <stp/>
        <stp>StudyData</stp>
        <stp>S.US.EWJ</stp>
        <stp>MA</stp>
        <stp>InputChoice=Vol,MAType=Sim,Period=30</stp>
        <stp>MA</stp>
        <stp>60C</stp>
        <stp>0</stp>
        <stp/>
        <stp>FirstHour</stp>
        <stp/>
        <stp>TRUE</stp>
        <stp>T</stp>
        <tr r="T11" s="1"/>
      </tp>
      <tp>
        <v>7522</v>
        <stp/>
        <stp>StudyData</stp>
        <stp>S.US.EWH</stp>
        <stp>MA</stp>
        <stp>InputChoice=Vol,MAType=Sim,Period=30</stp>
        <stp>MA</stp>
        <stp>60C</stp>
        <stp>0</stp>
        <stp/>
        <stp>FirstHour</stp>
        <stp/>
        <stp>TRUE</stp>
        <stp>T</stp>
        <tr r="T23" s="1"/>
      </tp>
      <tp>
        <v>15304.366666669999</v>
        <stp/>
        <stp>StudyData</stp>
        <stp>S.US.EWT</stp>
        <stp>MA</stp>
        <stp>InputChoice=Vol,MAType=Sim,Period=30</stp>
        <stp>MA</stp>
        <stp>60C</stp>
        <stp>0</stp>
        <stp/>
        <stp>FirstHour</stp>
        <stp/>
        <stp>TRUE</stp>
        <stp>T</stp>
        <tr r="T40" s="1"/>
      </tp>
      <tp>
        <v>37070.933333330002</v>
        <stp/>
        <stp>StudyData</stp>
        <stp>S.US.EWZ</stp>
        <stp>MA</stp>
        <stp>InputChoice=Vol,MAType=Sim,Period=30</stp>
        <stp>MA</stp>
        <stp>60C</stp>
        <stp>0</stp>
        <stp/>
        <stp>FirstHour</stp>
        <stp/>
        <stp>TRUE</stp>
        <stp>T</stp>
        <tr r="T14" s="1"/>
      </tp>
      <tp>
        <v>10967.1</v>
        <stp/>
        <stp>StudyData</stp>
        <stp>S.US.EPI</stp>
        <stp>MA</stp>
        <stp>InputChoice=Vol,MAType=Sim,Period=30</stp>
        <stp>MA</stp>
        <stp>60C</stp>
        <stp>0</stp>
        <stp/>
        <stp>FirstHour</stp>
        <stp/>
        <stp>TRUE</stp>
        <stp>T</stp>
        <tr r="T31" s="1"/>
      </tp>
      <tp>
        <v>4246</v>
        <stp/>
        <stp>StudyData</stp>
        <stp>S.US.TBT</stp>
        <stp>Vol</stp>
        <stp>VolType=Exchange,CoCType=Auto</stp>
        <stp>Vol</stp>
        <stp>60C</stp>
        <stp>0</stp>
        <stp/>
        <stp>LastHour</stp>
        <stp/>
        <stp>TRUE</stp>
        <stp>T</stp>
        <tr r="W43" s="1"/>
      </tp>
      <tp>
        <v>14042</v>
        <stp/>
        <stp>StudyData</stp>
        <stp>S.US.EWT</stp>
        <stp>Vol</stp>
        <stp>VolType=Exchange,CoCType=Auto</stp>
        <stp>Vol</stp>
        <stp>60C</stp>
        <stp>0</stp>
        <stp/>
        <stp>LastHour</stp>
        <stp/>
        <stp>TRUE</stp>
        <stp>T</stp>
        <tr r="W40" s="1"/>
      </tp>
      <tp>
        <v>629</v>
        <stp/>
        <stp>StudyData</stp>
        <stp>(Vol(S.US.IYR,VolType=Exchange,CoCType:=Auto) when LocalMonth(S.US.IYR)=3 and LocalDay(S.US.IYR)=17 and LocalHour(S.US.IYR)=14 and LocalMinute(S.US.IYR)=5)</stp>
        <stp>Bar</stp>
        <stp/>
        <stp>Close</stp>
        <stp>5</stp>
        <stp>0</stp>
        <stp>all</stp>
        <stp/>
        <stp/>
        <stp>False</stp>
        <stp>T</stp>
        <tr r="Q20" s="2"/>
      </tp>
      <tp>
        <v>61</v>
        <stp/>
        <stp>StudyData</stp>
        <stp>(Vol(S.US.ITB,VolType=Exchange,CoCType:=Auto) when LocalMonth(S.US.ITB)=3 and LocalDay(S.US.ITB)=17 and LocalHour(S.US.ITB)=14 and LocalMinute(S.US.ITB)=5)</stp>
        <stp>Bar</stp>
        <stp/>
        <stp>Close</stp>
        <stp>5</stp>
        <stp>0</stp>
        <stp>all</stp>
        <stp/>
        <stp/>
        <stp>False</stp>
        <stp>T</stp>
        <tr r="AN20" s="2"/>
      </tp>
      <tp>
        <v>2246</v>
        <stp/>
        <stp>StudyData</stp>
        <stp>(Vol(S.US.IWM,VolType=Exchange,CoCType:=Auto) when LocalMonth(S.US.IWM)=3 and LocalDay(S.US.IWM)=17 and LocalHour(S.US.IWM)=14 and LocalMinute(S.US.IWM)=5)</stp>
        <stp>Bar</stp>
        <stp/>
        <stp>Close</stp>
        <stp>5</stp>
        <stp>0</stp>
        <stp>all</stp>
        <stp/>
        <stp/>
        <stp>False</stp>
        <stp>T</stp>
        <tr r="H20" s="2"/>
      </tp>
      <tp>
        <v>211</v>
        <stp/>
        <stp>StudyData</stp>
        <stp>(Vol(S.US.IVV,VolType=Exchange,CoCType:=Auto) when LocalMonth(S.US.IVV)=3 and LocalDay(S.US.IVV)=17 and LocalHour(S.US.IVV)=14 and LocalMinute(S.US.IVV)=5)</stp>
        <stp>Bar</stp>
        <stp/>
        <stp>Close</stp>
        <stp>5</stp>
        <stp>0</stp>
        <stp>all</stp>
        <stp/>
        <stp/>
        <stp>False</stp>
        <stp>T</stp>
        <tr r="AK20" s="2"/>
      </tp>
      <tp>
        <v>1179</v>
        <stp/>
        <stp>StudyData</stp>
        <stp>(Vol(S.US.FAZ,VolType=Exchange,CoCType:=Auto) when LocalMonth(S.US.FAZ)=3 and LocalDay(S.US.FAZ)=17 and LocalHour(S.US.FAZ)=14 and LocalMinute(S.US.FAZ)=5)</stp>
        <stp>Bar</stp>
        <stp/>
        <stp>Close</stp>
        <stp>5</stp>
        <stp>0</stp>
        <stp>all</stp>
        <stp/>
        <stp/>
        <stp>False</stp>
        <stp>T</stp>
        <tr r="AE20" s="2"/>
      </tp>
      <tp>
        <v>299</v>
        <stp/>
        <stp>StudyData</stp>
        <stp>(Vol(S.US.FAS,VolType=Exchange,CoCType:=Auto) when LocalMonth(S.US.FAS)=3 and LocalDay(S.US.FAS)=17 and LocalHour(S.US.FAS)=14 and LocalMinute(S.US.FAS)=5)</stp>
        <stp>Bar</stp>
        <stp/>
        <stp>Close</stp>
        <stp>5</stp>
        <stp>0</stp>
        <stp>all</stp>
        <stp/>
        <stp/>
        <stp>False</stp>
        <stp>T</stp>
        <tr r="AG20" s="2"/>
      </tp>
      <tp>
        <v>1354</v>
        <stp/>
        <stp>StudyData</stp>
        <stp>(Vol(S.US.FXI,VolType=Exchange,CoCType:=Auto) when LocalMonth(S.US.FXI)=3 and LocalDay(S.US.FXI)=17 and LocalHour(S.US.FXI)=14 and LocalMinute(S.US.FXI)=5)</stp>
        <stp>Bar</stp>
        <stp/>
        <stp>Close</stp>
        <stp>5</stp>
        <stp>0</stp>
        <stp>all</stp>
        <stp/>
        <stp/>
        <stp>False</stp>
        <stp>T</stp>
        <tr r="L20" s="2"/>
      </tp>
      <tp>
        <v>2326</v>
        <stp/>
        <stp>StudyData</stp>
        <stp>(Vol(S.US.GDX,VolType=Exchange,CoCType:=Auto) when LocalMonth(S.US.GDX)=3 and LocalDay(S.US.GDX)=17 and LocalHour(S.US.GDX)=14 and LocalMinute(S.US.GDX)=5)</stp>
        <stp>Bar</stp>
        <stp/>
        <stp>Close</stp>
        <stp>5</stp>
        <stp>0</stp>
        <stp>all</stp>
        <stp/>
        <stp/>
        <stp>False</stp>
        <stp>T</stp>
        <tr r="G20" s="2"/>
      </tp>
      <tp>
        <v>316</v>
        <stp/>
        <stp>StudyData</stp>
        <stp>(Vol(S.US.DIA,VolType=Exchange,CoCType:=Auto) when LocalMonth(S.US.DIA)=3 and LocalDay(S.US.DIA)=17 and LocalHour(S.US.DIA)=14 and LocalMinute(S.US.DIA)=5)</stp>
        <stp>Bar</stp>
        <stp/>
        <stp>Close</stp>
        <stp>5</stp>
        <stp>0</stp>
        <stp>all</stp>
        <stp/>
        <stp/>
        <stp>False</stp>
        <stp>T</stp>
        <tr r="AB20" s="2"/>
      </tp>
      <tp>
        <v>1258</v>
        <stp/>
        <stp>StudyData</stp>
        <stp>(Vol(S.US.DXJ,VolType=Exchange,CoCType:=Auto) when LocalMonth(S.US.DXJ)=3 and LocalDay(S.US.DXJ)=17 and LocalHour(S.US.DXJ)=14 and LocalMinute(S.US.DXJ)=5)</stp>
        <stp>Bar</stp>
        <stp/>
        <stp>Close</stp>
        <stp>5</stp>
        <stp>0</stp>
        <stp>all</stp>
        <stp/>
        <stp/>
        <stp>False</stp>
        <stp>T</stp>
        <tr r="AH20" s="2"/>
      </tp>
      <tp>
        <v>4078</v>
        <stp/>
        <stp>StudyData</stp>
        <stp>(Vol(S.US.EEM,VolType=Exchange,CoCType:=Auto) when LocalMonth(S.US.EEM)=3 and LocalDay(S.US.EEM)=17 and LocalHour(S.US.EEM)=14 and LocalMinute(S.US.EEM)=5)</stp>
        <stp>Bar</stp>
        <stp/>
        <stp>Close</stp>
        <stp>5</stp>
        <stp>0</stp>
        <stp>all</stp>
        <stp/>
        <stp/>
        <stp>False</stp>
        <stp>T</stp>
        <tr r="E19" s="2"/>
        <tr r="E20" s="2"/>
      </tp>
      <tp>
        <v>151</v>
        <stp/>
        <stp>StudyData</stp>
        <stp>(Vol(S.US.EDC,VolType=Exchange,CoCType:=Auto) when LocalMonth(S.US.EDC)=3 and LocalDay(S.US.EDC)=17 and LocalHour(S.US.EDC)=14 and LocalMinute(S.US.EDC)=5)</stp>
        <stp>Bar</stp>
        <stp/>
        <stp>Close</stp>
        <stp>5</stp>
        <stp>0</stp>
        <stp>all</stp>
        <stp/>
        <stp/>
        <stp>False</stp>
        <stp>T</stp>
        <tr r="AO20" s="2"/>
      </tp>
      <tp>
        <v>1203</v>
        <stp/>
        <stp>StudyData</stp>
        <stp>(Vol(S.US.EFA,VolType=Exchange,CoCType:=Auto) when LocalMonth(S.US.EFA)=3 and LocalDay(S.US.EFA)=17 and LocalHour(S.US.EFA)=14 and LocalMinute(S.US.EFA)=5)</stp>
        <stp>Bar</stp>
        <stp/>
        <stp>Close</stp>
        <stp>5</stp>
        <stp>0</stp>
        <stp>all</stp>
        <stp/>
        <stp/>
        <stp>False</stp>
        <stp>T</stp>
        <tr r="N20" s="2"/>
      </tp>
      <tp>
        <v>161</v>
        <stp/>
        <stp>StudyData</stp>
        <stp>(Vol(S.US.EPI,VolType=Exchange,CoCType:=Auto) when LocalMonth(S.US.EPI)=3 and LocalDay(S.US.EPI)=17 and LocalHour(S.US.EPI)=14 and LocalMinute(S.US.EPI)=5)</stp>
        <stp>Bar</stp>
        <stp/>
        <stp>Close</stp>
        <stp>5</stp>
        <stp>0</stp>
        <stp>all</stp>
        <stp/>
        <stp/>
        <stp>False</stp>
        <stp>T</stp>
        <tr r="AD20" s="2"/>
      </tp>
      <tp>
        <v>1034</v>
        <stp/>
        <stp>StudyData</stp>
        <stp>(Vol(S.US.EWZ,VolType=Exchange,CoCType:=Auto) when LocalMonth(S.US.EWZ)=3 and LocalDay(S.US.EWZ)=17 and LocalHour(S.US.EWZ)=14 and LocalMinute(S.US.EWZ)=5)</stp>
        <stp>Bar</stp>
        <stp/>
        <stp>Close</stp>
        <stp>5</stp>
        <stp>0</stp>
        <stp>all</stp>
        <stp/>
        <stp/>
        <stp>False</stp>
        <stp>T</stp>
        <tr r="M20" s="2"/>
      </tp>
      <tp>
        <v>128</v>
        <stp/>
        <stp>StudyData</stp>
        <stp>(Vol(S.US.EWT,VolType=Exchange,CoCType:=Auto) when LocalMonth(S.US.EWT)=3 and LocalDay(S.US.EWT)=17 and LocalHour(S.US.EWT)=14 and LocalMinute(S.US.EWT)=5)</stp>
        <stp>Bar</stp>
        <stp/>
        <stp>Close</stp>
        <stp>5</stp>
        <stp>0</stp>
        <stp>all</stp>
        <stp/>
        <stp/>
        <stp>False</stp>
        <stp>T</stp>
        <tr r="AM20" s="2"/>
      </tp>
      <tp>
        <v>3675</v>
        <stp/>
        <stp>StudyData</stp>
        <stp>(Vol(S.US.EWJ,VolType=Exchange,CoCType:=Auto) when LocalMonth(S.US.EWJ)=3 and LocalDay(S.US.EWJ)=17 and LocalHour(S.US.EWJ)=14 and LocalMinute(S.US.EWJ)=5)</stp>
        <stp>Bar</stp>
        <stp/>
        <stp>Close</stp>
        <stp>5</stp>
        <stp>0</stp>
        <stp>all</stp>
        <stp/>
        <stp/>
        <stp>False</stp>
        <stp>T</stp>
        <tr r="J20" s="2"/>
      </tp>
      <tp>
        <v>36</v>
        <stp/>
        <stp>StudyData</stp>
        <stp>(Vol(S.US.EWH,VolType=Exchange,CoCType:=Auto) when LocalMonth(S.US.EWH)=3 and LocalDay(S.US.EWH)=17 and LocalHour(S.US.EWH)=14 and LocalMinute(S.US.EWH)=5)</stp>
        <stp>Bar</stp>
        <stp/>
        <stp>Close</stp>
        <stp>5</stp>
        <stp>0</stp>
        <stp>all</stp>
        <stp/>
        <stp/>
        <stp>False</stp>
        <stp>T</stp>
        <tr r="V20" s="2"/>
      </tp>
      <tp>
        <v>453</v>
        <stp/>
        <stp>StudyData</stp>
        <stp>(Vol(S.US.XLV,VolType=Exchange,CoCType:=Auto) when LocalMonth(S.US.XLV)=3 and LocalDay(S.US.XLV)=17 and LocalHour(S.US.XLV)=14 and LocalMinute(S.US.XLV)=5)</stp>
        <stp>Bar</stp>
        <stp/>
        <stp>Close</stp>
        <stp>5</stp>
        <stp>0</stp>
        <stp>all</stp>
        <stp/>
        <stp/>
        <stp>False</stp>
        <stp>T</stp>
        <tr r="U20" s="2"/>
      </tp>
      <tp>
        <v>2116</v>
        <stp/>
        <stp>StudyData</stp>
        <stp>(Vol(S.US.XLU,VolType=Exchange,CoCType:=Auto) when LocalMonth(S.US.XLU)=3 and LocalDay(S.US.XLU)=17 and LocalHour(S.US.XLU)=14 and LocalMinute(S.US.XLU)=5)</stp>
        <stp>Bar</stp>
        <stp/>
        <stp>Close</stp>
        <stp>5</stp>
        <stp>0</stp>
        <stp>all</stp>
        <stp/>
        <stp/>
        <stp>False</stp>
        <stp>T</stp>
        <tr r="R20" s="2"/>
      </tp>
      <tp>
        <v>579</v>
        <stp/>
        <stp>StudyData</stp>
        <stp>(Vol(S.US.XLK,VolType=Exchange,CoCType:=Auto) when LocalMonth(S.US.XLK)=3 and LocalDay(S.US.XLK)=17 and LocalHour(S.US.XLK)=14 and LocalMinute(S.US.XLK)=5)</stp>
        <stp>Bar</stp>
        <stp/>
        <stp>Close</stp>
        <stp>5</stp>
        <stp>0</stp>
        <stp>all</stp>
        <stp/>
        <stp/>
        <stp>False</stp>
        <stp>T</stp>
        <tr r="AC20" s="2"/>
      </tp>
      <tp>
        <v>2450</v>
        <stp/>
        <stp>StudyData</stp>
        <stp>(Vol(S.US.XLI,VolType=Exchange,CoCType:=Auto) when LocalMonth(S.US.XLI)=3 and LocalDay(S.US.XLI)=17 and LocalHour(S.US.XLI)=14 and LocalMinute(S.US.XLI)=5)</stp>
        <stp>Bar</stp>
        <stp/>
        <stp>Close</stp>
        <stp>5</stp>
        <stp>0</stp>
        <stp>all</stp>
        <stp/>
        <stp/>
        <stp>False</stp>
        <stp>T</stp>
        <tr r="T20" s="2"/>
      </tp>
      <tp>
        <v>275</v>
        <stp/>
        <stp>StudyData</stp>
        <stp>(Vol(S.US.XLB,VolType=Exchange,CoCType:=Auto) when LocalMonth(S.US.XLB)=3 and LocalDay(S.US.XLB)=17 and LocalHour(S.US.XLB)=14 and LocalMinute(S.US.XLB)=5)</stp>
        <stp>Bar</stp>
        <stp/>
        <stp>Close</stp>
        <stp>5</stp>
        <stp>0</stp>
        <stp>all</stp>
        <stp/>
        <stp/>
        <stp>False</stp>
        <stp>T</stp>
        <tr r="X20" s="2"/>
      </tp>
      <tp>
        <v>3608</v>
        <stp/>
        <stp>StudyData</stp>
        <stp>(Vol(S.US.XLF,VolType=Exchange,CoCType:=Auto) when LocalMonth(S.US.XLF)=3 and LocalDay(S.US.XLF)=17 and LocalHour(S.US.XLF)=14 and LocalMinute(S.US.XLF)=5)</stp>
        <stp>Bar</stp>
        <stp/>
        <stp>Close</stp>
        <stp>5</stp>
        <stp>0</stp>
        <stp>all</stp>
        <stp/>
        <stp/>
        <stp>False</stp>
        <stp>T</stp>
        <tr r="F20" s="2"/>
      </tp>
      <tp>
        <v>450</v>
        <stp/>
        <stp>StudyData</stp>
        <stp>(Vol(S.US.XLE,VolType=Exchange,CoCType:=Auto) when LocalMonth(S.US.XLE)=3 and LocalDay(S.US.XLE)=17 and LocalHour(S.US.XLE)=14 and LocalMinute(S.US.XLE)=5)</stp>
        <stp>Bar</stp>
        <stp/>
        <stp>Close</stp>
        <stp>5</stp>
        <stp>0</stp>
        <stp>all</stp>
        <stp/>
        <stp/>
        <stp>False</stp>
        <stp>T</stp>
        <tr r="W20" s="2"/>
      </tp>
      <tp>
        <v>190</v>
        <stp/>
        <stp>StudyData</stp>
        <stp>(Vol(S.US.VGK,VolType=Exchange,CoCType:=Auto) when LocalMonth(S.US.VGK)=3 and LocalDay(S.US.VGK)=17 and LocalHour(S.US.VGK)=14 and LocalMinute(S.US.VGK)=5)</stp>
        <stp>Bar</stp>
        <stp/>
        <stp>Close</stp>
        <stp>5</stp>
        <stp>0</stp>
        <stp>all</stp>
        <stp/>
        <stp/>
        <stp>False</stp>
        <stp>T</stp>
        <tr r="AL20" s="2"/>
      </tp>
      <tp>
        <v>1970</v>
        <stp/>
        <stp>StudyData</stp>
        <stp>(Vol(S.US.VXX,VolType=Exchange,CoCType:=Auto) when LocalMonth(S.US.VXX)=3 and LocalDay(S.US.VXX)=17 and LocalHour(S.US.VXX)=14 and LocalMinute(S.US.VXX)=5)</stp>
        <stp>Bar</stp>
        <stp/>
        <stp>Close</stp>
        <stp>5</stp>
        <stp>0</stp>
        <stp>all</stp>
        <stp/>
        <stp/>
        <stp>False</stp>
        <stp>T</stp>
        <tr r="I20" s="2"/>
      </tp>
      <tp>
        <v>2070</v>
        <stp/>
        <stp>StudyData</stp>
        <stp>(Vol(S.US.VWO,VolType=Exchange,CoCType:=Auto) when LocalMonth(S.US.VWO)=3 and LocalDay(S.US.VWO)=17 and LocalHour(S.US.VWO)=14 and LocalMinute(S.US.VWO)=5)</stp>
        <stp>Bar</stp>
        <stp/>
        <stp>Close</stp>
        <stp>5</stp>
        <stp>0</stp>
        <stp>all</stp>
        <stp/>
        <stp/>
        <stp>False</stp>
        <stp>T</stp>
        <tr r="O20" s="2"/>
      </tp>
      <tp>
        <v>347</v>
        <stp/>
        <stp>StudyData</stp>
        <stp>(Vol(S.US.TNA,VolType=Exchange,CoCType:=Auto) when LocalMonth(S.US.TNA)=3 and LocalDay(S.US.TNA)=17 and LocalHour(S.US.TNA)=14 and LocalMinute(S.US.TNA)=5)</stp>
        <stp>Bar</stp>
        <stp/>
        <stp>Close</stp>
        <stp>5</stp>
        <stp>0</stp>
        <stp>all</stp>
        <stp/>
        <stp/>
        <stp>False</stp>
        <stp>T</stp>
        <tr r="Y20" s="2"/>
      </tp>
      <tp>
        <v>152</v>
        <stp/>
        <stp>StudyData</stp>
        <stp>(Vol(S.US.TBT,VolType=Exchange,CoCType:=Auto) when LocalMonth(S.US.TBT)=3 and LocalDay(S.US.TBT)=17 and LocalHour(S.US.TBT)=14 and LocalMinute(S.US.TBT)=5)</stp>
        <stp>Bar</stp>
        <stp/>
        <stp>Close</stp>
        <stp>5</stp>
        <stp>0</stp>
        <stp>all</stp>
        <stp/>
        <stp/>
        <stp>False</stp>
        <stp>T</stp>
        <tr r="AP20" s="2"/>
      </tp>
      <tp>
        <v>749</v>
        <stp/>
        <stp>StudyData</stp>
        <stp>(Vol(S.US.TZA,VolType=Exchange,CoCType:=Auto) when LocalMonth(S.US.TZA)=3 and LocalDay(S.US.TZA)=17 and LocalHour(S.US.TZA)=14 and LocalMinute(S.US.TZA)=5)</stp>
        <stp>Bar</stp>
        <stp/>
        <stp>Close</stp>
        <stp>5</stp>
        <stp>0</stp>
        <stp>all</stp>
        <stp/>
        <stp/>
        <stp>False</stp>
        <stp>T</stp>
        <tr r="S20" s="2"/>
      </tp>
      <tp>
        <v>209</v>
        <stp/>
        <stp>StudyData</stp>
        <stp>(Vol(S.US.RSX,VolType=Exchange,CoCType:=Auto) when LocalMonth(S.US.RSX)=3 and LocalDay(S.US.RSX)=17 and LocalHour(S.US.RSX)=14 and LocalMinute(S.US.RSX)=5)</stp>
        <stp>Bar</stp>
        <stp/>
        <stp>Close</stp>
        <stp>5</stp>
        <stp>0</stp>
        <stp>all</stp>
        <stp/>
        <stp/>
        <stp>False</stp>
        <stp>T</stp>
        <tr r="AA20" s="2"/>
      </tp>
      <tp>
        <v>1056</v>
        <stp/>
        <stp>StudyData</stp>
        <stp>(Vol(S.US.SDS,VolType=Exchange,CoCType:=Auto) when LocalMonth(S.US.SDS)=3 and LocalDay(S.US.SDS)=17 and LocalHour(S.US.SDS)=14 and LocalMinute(S.US.SDS)=5)</stp>
        <stp>Bar</stp>
        <stp/>
        <stp>Close</stp>
        <stp>5</stp>
        <stp>0</stp>
        <stp>all</stp>
        <stp/>
        <stp/>
        <stp>False</stp>
        <stp>T</stp>
        <tr r="P20" s="2"/>
      </tp>
      <tp>
        <v>600</v>
        <stp/>
        <stp>StudyData</stp>
        <stp>(Vol(S.US.SSO,VolType=Exchange,CoCType:=Auto) when LocalMonth(S.US.SSO)=3 and LocalDay(S.US.SSO)=17 and LocalHour(S.US.SSO)=14 and LocalMinute(S.US.SSO)=5)</stp>
        <stp>Bar</stp>
        <stp/>
        <stp>Close</stp>
        <stp>5</stp>
        <stp>0</stp>
        <stp>all</stp>
        <stp/>
        <stp/>
        <stp>False</stp>
        <stp>T</stp>
        <tr r="AI20" s="2"/>
      </tp>
      <tp>
        <v>198</v>
        <stp/>
        <stp>StudyData</stp>
        <stp>(Vol(S.US.QID,VolType=Exchange,CoCType:=Auto) when LocalMonth(S.US.QID)=3 and LocalDay(S.US.QID)=17 and LocalHour(S.US.QID)=14 and LocalMinute(S.US.QID)=5)</stp>
        <stp>Bar</stp>
        <stp/>
        <stp>Close</stp>
        <stp>5</stp>
        <stp>0</stp>
        <stp>all</stp>
        <stp/>
        <stp/>
        <stp>False</stp>
        <stp>T</stp>
        <tr r="Z20" s="2"/>
      </tp>
      <tp>
        <v>1120</v>
        <stp/>
        <stp>StudyData</stp>
        <stp>(Vol(S.US.QQQ,VolType=Exchange,CoCType:=Auto) when LocalMonth(S.US.QQQ)=3 and LocalDay(S.US.QQQ)=17 and LocalHour(S.US.QQQ)=14 and LocalMinute(S.US.QQQ)=5)</stp>
        <stp>Bar</stp>
        <stp/>
        <stp>Close</stp>
        <stp>5</stp>
        <stp>0</stp>
        <stp>all</stp>
        <stp/>
        <stp/>
        <stp>False</stp>
        <stp>T</stp>
        <tr r="K20" s="2"/>
      </tp>
      <tp>
        <v>719</v>
        <stp/>
        <stp>StudyData</stp>
        <stp>(Vol(S.US.SQQQ,VolType=Exchange,CoCType:=Auto) when LocalMonth(S.US.SQQQ)=3 and LocalDay(S.US.SQQQ)=17 and LocalHour(S.US.SQQQ)=9 and LocalMinute(S.US.SQQQ)=0)</stp>
        <stp>Bar</stp>
        <stp/>
        <stp>Close</stp>
        <stp>5</stp>
        <stp>0</stp>
        <stp>all</stp>
        <stp/>
        <stp/>
        <stp>False</stp>
        <stp>T</stp>
        <tr r="AF10" s="2"/>
      </tp>
      <tp>
        <v>1168</v>
        <stp/>
        <stp>StudyData</stp>
        <stp>(Vol(S.US.XLV,VolType=Exchange,CoCType:=Auto) when LocalMonth(S.US.XLV)=3 and LocalDay(S.US.XLV)=17 and LocalHour(S.US.XLV)=8 and LocalMinute(S.US.XLV)=50)</stp>
        <stp>Bar</stp>
        <stp/>
        <stp>Close</stp>
        <stp>5</stp>
        <stp>0</stp>
        <stp>all</stp>
        <stp/>
        <stp/>
        <stp>False</stp>
        <stp>T</stp>
        <tr r="U8" s="2"/>
      </tp>
      <tp>
        <v>753</v>
        <stp/>
        <stp>StudyData</stp>
        <stp>(Vol(S.US.XLV,VolType=Exchange,CoCType:=Auto) when LocalMonth(S.US.XLV)=3 and LocalDay(S.US.XLV)=17 and LocalHour(S.US.XLV)=8 and LocalMinute(S.US.XLV)=40)</stp>
        <stp>Bar</stp>
        <stp/>
        <stp>Close</stp>
        <stp>5</stp>
        <stp>0</stp>
        <stp>all</stp>
        <stp/>
        <stp/>
        <stp>False</stp>
        <stp>T</stp>
        <tr r="U6" s="2"/>
      </tp>
      <tp>
        <v>4658</v>
        <stp/>
        <stp>StudyData</stp>
        <stp>(Vol(S.US.XLV,VolType=Exchange,CoCType:=Auto) when LocalMonth(S.US.XLV)=3 and LocalDay(S.US.XLV)=17 and LocalHour(S.US.XLV)=9 and LocalMinute(S.US.XLV)=10)</stp>
        <stp>Bar</stp>
        <stp/>
        <stp>Close</stp>
        <stp>5</stp>
        <stp>0</stp>
        <stp>all</stp>
        <stp/>
        <stp/>
        <stp>False</stp>
        <stp>T</stp>
        <tr r="U12" s="2"/>
      </tp>
      <tp>
        <v>949</v>
        <stp/>
        <stp>StudyData</stp>
        <stp>(Vol(S.US.XLV,VolType=Exchange,CoCType:=Auto) when LocalMonth(S.US.XLV)=3 and LocalDay(S.US.XLV)=17 and LocalHour(S.US.XLV)=8 and LocalMinute(S.US.XLV)=30)</stp>
        <stp>Bar</stp>
        <stp/>
        <stp>Close</stp>
        <stp>5</stp>
        <stp>0</stp>
        <stp>all</stp>
        <stp/>
        <stp/>
        <stp>False</stp>
        <stp>T</stp>
        <tr r="U4" s="2"/>
      </tp>
      <tp>
        <v>929</v>
        <stp/>
        <stp>StudyData</stp>
        <stp>(Vol(S.US.XLV,VolType=Exchange,CoCType:=Auto) when LocalMonth(S.US.XLV)=3 and LocalDay(S.US.XLV)=17 and LocalHour(S.US.XLV)=9 and LocalMinute(S.US.XLV)=20)</stp>
        <stp>Bar</stp>
        <stp/>
        <stp>Close</stp>
        <stp>5</stp>
        <stp>0</stp>
        <stp>all</stp>
        <stp/>
        <stp/>
        <stp>False</stp>
        <stp>T</stp>
        <tr r="U14" s="2"/>
      </tp>
      <tp>
        <v>1141</v>
        <stp/>
        <stp>StudyData</stp>
        <stp>(Vol(S.US.EWH,VolType=Exchange,CoCType:=Auto) when LocalMonth(S.US.EWH)=3 and LocalDay(S.US.EWH)=17 and LocalHour(S.US.EWH)=8 and LocalMinute(S.US.EWH)=55)</stp>
        <stp>Bar</stp>
        <stp/>
        <stp>Close</stp>
        <stp>5</stp>
        <stp>0</stp>
        <stp>all</stp>
        <stp/>
        <stp/>
        <stp>False</stp>
        <stp>T</stp>
        <tr r="V9" s="2"/>
      </tp>
      <tp>
        <v>168</v>
        <stp/>
        <stp>StudyData</stp>
        <stp>(Vol(S.US.EWH,VolType=Exchange,CoCType:=Auto) when LocalMonth(S.US.EWH)=3 and LocalDay(S.US.EWH)=17 and LocalHour(S.US.EWH)=8 and LocalMinute(S.US.EWH)=45)</stp>
        <stp>Bar</stp>
        <stp/>
        <stp>Close</stp>
        <stp>5</stp>
        <stp>0</stp>
        <stp>all</stp>
        <stp/>
        <stp/>
        <stp>False</stp>
        <stp>T</stp>
        <tr r="V7" s="2"/>
      </tp>
      <tp>
        <v>331</v>
        <stp/>
        <stp>StudyData</stp>
        <stp>(Vol(S.US.EWH,VolType=Exchange,CoCType:=Auto) when LocalMonth(S.US.EWH)=3 and LocalDay(S.US.EWH)=17 and LocalHour(S.US.EWH)=9 and LocalMinute(S.US.EWH)=15)</stp>
        <stp>Bar</stp>
        <stp/>
        <stp>Close</stp>
        <stp>5</stp>
        <stp>0</stp>
        <stp>all</stp>
        <stp/>
        <stp/>
        <stp>False</stp>
        <stp>T</stp>
        <tr r="V13" s="2"/>
      </tp>
      <tp>
        <v>883</v>
        <stp/>
        <stp>StudyData</stp>
        <stp>(Vol(S.US.EWH,VolType=Exchange,CoCType:=Auto) when LocalMonth(S.US.EWH)=3 and LocalDay(S.US.EWH)=17 and LocalHour(S.US.EWH)=8 and LocalMinute(S.US.EWH)=35)</stp>
        <stp>Bar</stp>
        <stp/>
        <stp>Close</stp>
        <stp>5</stp>
        <stp>0</stp>
        <stp>all</stp>
        <stp/>
        <stp/>
        <stp>False</stp>
        <stp>T</stp>
        <tr r="V5" s="2"/>
      </tp>
      <tp>
        <v>1300</v>
        <stp/>
        <stp>StudyData</stp>
        <stp>(Vol(S.US.EWH,VolType=Exchange,CoCType:=Auto) when LocalMonth(S.US.EWH)=3 and LocalDay(S.US.EWH)=17 and LocalHour(S.US.EWH)=9 and LocalMinute(S.US.EWH)=25)</stp>
        <stp>Bar</stp>
        <stp/>
        <stp>Close</stp>
        <stp>5</stp>
        <stp>0</stp>
        <stp>all</stp>
        <stp/>
        <stp/>
        <stp>False</stp>
        <stp>T</stp>
        <tr r="V15" s="2"/>
      </tp>
      <tp>
        <v>10932</v>
        <stp/>
        <stp>StudyData</stp>
        <stp>(Vol(S.US.IWM,VolType=Exchange,CoCType:=Auto) when LocalMonth(S.US.IWM)=3 and LocalDay(S.US.IWM)=17 and LocalHour(S.US.IWM)=8 and LocalMinute(S.US.IWM)=40)</stp>
        <stp>Bar</stp>
        <stp/>
        <stp>Close</stp>
        <stp>5</stp>
        <stp>0</stp>
        <stp>all</stp>
        <stp/>
        <stp/>
        <stp>False</stp>
        <stp>T</stp>
        <tr r="H6" s="2"/>
      </tp>
      <tp>
        <v>6776</v>
        <stp/>
        <stp>StudyData</stp>
        <stp>(Vol(S.US.IWM,VolType=Exchange,CoCType:=Auto) when LocalMonth(S.US.IWM)=3 and LocalDay(S.US.IWM)=17 and LocalHour(S.US.IWM)=8 and LocalMinute(S.US.IWM)=50)</stp>
        <stp>Bar</stp>
        <stp/>
        <stp>Close</stp>
        <stp>5</stp>
        <stp>0</stp>
        <stp>all</stp>
        <stp/>
        <stp/>
        <stp>False</stp>
        <stp>T</stp>
        <tr r="H8" s="2"/>
      </tp>
      <tp>
        <v>4588</v>
        <stp/>
        <stp>StudyData</stp>
        <stp>(Vol(S.US.IWM,VolType=Exchange,CoCType:=Auto) when LocalMonth(S.US.IWM)=3 and LocalDay(S.US.IWM)=17 and LocalHour(S.US.IWM)=9 and LocalMinute(S.US.IWM)=10)</stp>
        <stp>Bar</stp>
        <stp/>
        <stp>Close</stp>
        <stp>5</stp>
        <stp>0</stp>
        <stp>all</stp>
        <stp/>
        <stp/>
        <stp>False</stp>
        <stp>T</stp>
        <tr r="H12" s="2"/>
      </tp>
      <tp>
        <v>14220</v>
        <stp/>
        <stp>StudyData</stp>
        <stp>(Vol(S.US.IWM,VolType=Exchange,CoCType:=Auto) when LocalMonth(S.US.IWM)=3 and LocalDay(S.US.IWM)=17 and LocalHour(S.US.IWM)=8 and LocalMinute(S.US.IWM)=30)</stp>
        <stp>Bar</stp>
        <stp/>
        <stp>Close</stp>
        <stp>5</stp>
        <stp>0</stp>
        <stp>all</stp>
        <stp/>
        <stp/>
        <stp>False</stp>
        <stp>T</stp>
        <tr r="H4" s="2"/>
      </tp>
      <tp>
        <v>3014</v>
        <stp/>
        <stp>StudyData</stp>
        <stp>(Vol(S.US.IWM,VolType=Exchange,CoCType:=Auto) when LocalMonth(S.US.IWM)=3 and LocalDay(S.US.IWM)=17 and LocalHour(S.US.IWM)=9 and LocalMinute(S.US.IWM)=20)</stp>
        <stp>Bar</stp>
        <stp/>
        <stp>Close</stp>
        <stp>5</stp>
        <stp>0</stp>
        <stp>all</stp>
        <stp/>
        <stp/>
        <stp>False</stp>
        <stp>T</stp>
        <tr r="H14" s="2"/>
      </tp>
      <tp>
        <v>158522</v>
        <stp/>
        <stp>ContractData</stp>
        <stp>S.US.TZA</stp>
        <stp>T_CVol</stp>
        <stp/>
        <stp>T</stp>
        <tr r="K20" s="1"/>
      </tp>
      <tp>
        <v>58851</v>
        <stp/>
        <stp>ContractData</stp>
        <stp>S.US.TNA</stp>
        <stp>T_CVol</stp>
        <stp/>
        <stp>T</stp>
        <tr r="K26" s="1"/>
      </tp>
      <tp>
        <v>201267</v>
        <stp/>
        <stp>ContractData</stp>
        <stp>S.US.EFA</stp>
        <stp>T_CVol</stp>
        <stp/>
        <stp>T</stp>
        <tr r="K15" s="1"/>
      </tp>
      <tp>
        <v>62970</v>
        <stp/>
        <stp>ContractData</stp>
        <stp>S.US.DIA</stp>
        <stp>T_CVol</stp>
        <stp/>
        <stp>T</stp>
        <tr r="K29" s="1"/>
      </tp>
      <tp>
        <v>17675</v>
        <stp/>
        <stp>StudyData</stp>
        <stp>S.US.DIA</stp>
        <stp>MA</stp>
        <stp>InputChoice=Vol,MAType=Sim,Period=30</stp>
        <stp>MA</stp>
        <stp>60C</stp>
        <stp>0</stp>
        <stp/>
        <stp>FirstHour</stp>
        <stp/>
        <stp>TRUE</stp>
        <stp>T</stp>
        <tr r="T29" s="1"/>
      </tp>
      <tp>
        <v>13974.2</v>
        <stp/>
        <stp>StudyData</stp>
        <stp>S.US.DXJ</stp>
        <stp>MA</stp>
        <stp>InputChoice=Vol,MAType=Sim,Period=30</stp>
        <stp>MA</stp>
        <stp>60C</stp>
        <stp>0</stp>
        <stp/>
        <stp>FirstHour</stp>
        <stp/>
        <stp>TRUE</stp>
        <stp>T</stp>
        <tr r="T35" s="1"/>
      </tp>
      <tp>
        <v>19537</v>
        <stp/>
        <stp>StudyData</stp>
        <stp>S.US.XLU</stp>
        <stp>Vol</stp>
        <stp>VolType=Exchange,CoCType=Auto</stp>
        <stp>Vol</stp>
        <stp>60C</stp>
        <stp>0</stp>
        <stp/>
        <stp>LastHour</stp>
        <stp/>
        <stp>TRUE</stp>
        <stp>T</stp>
        <tr r="W19" s="1"/>
      </tp>
      <tp>
        <v>6048</v>
        <stp/>
        <stp>StudyData</stp>
        <stp>(Vol(S.US.GDX,VolType=Exchange,CoCType:=Auto) when LocalMonth(S.US.GDX)=3 and LocalDay(S.US.GDX)=17 and LocalHour(S.US.GDX)=8 and LocalMinute(S.US.GDX)=45)</stp>
        <stp>Bar</stp>
        <stp/>
        <stp>Close</stp>
        <stp>5</stp>
        <stp>0</stp>
        <stp>all</stp>
        <stp/>
        <stp/>
        <stp>False</stp>
        <stp>T</stp>
        <tr r="G7" s="2"/>
      </tp>
      <tp>
        <v>3238</v>
        <stp/>
        <stp>StudyData</stp>
        <stp>(Vol(S.US.GDX,VolType=Exchange,CoCType:=Auto) when LocalMonth(S.US.GDX)=3 and LocalDay(S.US.GDX)=17 and LocalHour(S.US.GDX)=8 and LocalMinute(S.US.GDX)=55)</stp>
        <stp>Bar</stp>
        <stp/>
        <stp>Close</stp>
        <stp>5</stp>
        <stp>0</stp>
        <stp>all</stp>
        <stp/>
        <stp/>
        <stp>False</stp>
        <stp>T</stp>
        <tr r="G9" s="2"/>
      </tp>
      <tp>
        <v>2157</v>
        <stp/>
        <stp>StudyData</stp>
        <stp>(Vol(S.US.GDX,VolType=Exchange,CoCType:=Auto) when LocalMonth(S.US.GDX)=3 and LocalDay(S.US.GDX)=17 and LocalHour(S.US.GDX)=9 and LocalMinute(S.US.GDX)=15)</stp>
        <stp>Bar</stp>
        <stp/>
        <stp>Close</stp>
        <stp>5</stp>
        <stp>0</stp>
        <stp>all</stp>
        <stp/>
        <stp/>
        <stp>False</stp>
        <stp>T</stp>
        <tr r="G13" s="2"/>
      </tp>
      <tp>
        <v>11708</v>
        <stp/>
        <stp>StudyData</stp>
        <stp>(Vol(S.US.GDX,VolType=Exchange,CoCType:=Auto) when LocalMonth(S.US.GDX)=3 and LocalDay(S.US.GDX)=17 and LocalHour(S.US.GDX)=8 and LocalMinute(S.US.GDX)=35)</stp>
        <stp>Bar</stp>
        <stp/>
        <stp>Close</stp>
        <stp>5</stp>
        <stp>0</stp>
        <stp>all</stp>
        <stp/>
        <stp/>
        <stp>False</stp>
        <stp>T</stp>
        <tr r="G5" s="2"/>
      </tp>
      <tp>
        <v>1983</v>
        <stp/>
        <stp>StudyData</stp>
        <stp>(Vol(S.US.GDX,VolType=Exchange,CoCType:=Auto) when LocalMonth(S.US.GDX)=3 and LocalDay(S.US.GDX)=17 and LocalHour(S.US.GDX)=9 and LocalMinute(S.US.GDX)=25)</stp>
        <stp>Bar</stp>
        <stp/>
        <stp>Close</stp>
        <stp>5</stp>
        <stp>0</stp>
        <stp>all</stp>
        <stp/>
        <stp/>
        <stp>False</stp>
        <stp>T</stp>
        <tr r="G15" s="2"/>
      </tp>
      <tp>
        <v>1110</v>
        <stp/>
        <stp>StudyData</stp>
        <stp>(Vol(S.US.SSO,VolType=Exchange,CoCType:=Auto) when LocalMonth(S.US.SSO)=3 and LocalDay(S.US.SSO)=17 and LocalHour(S.US.SSO)=9 and LocalMinute(S.US.SSO)=15)</stp>
        <stp>Bar</stp>
        <stp/>
        <stp>Close</stp>
        <stp>5</stp>
        <stp>0</stp>
        <stp>all</stp>
        <stp/>
        <stp/>
        <stp>False</stp>
        <stp>T</stp>
        <tr r="AI13" s="2"/>
      </tp>
      <tp>
        <v>1879</v>
        <stp/>
        <stp>StudyData</stp>
        <stp>(Vol(S.US.SSO,VolType=Exchange,CoCType:=Auto) when LocalMonth(S.US.SSO)=3 and LocalDay(S.US.SSO)=17 and LocalHour(S.US.SSO)=8 and LocalMinute(S.US.SSO)=35)</stp>
        <stp>Bar</stp>
        <stp/>
        <stp>Close</stp>
        <stp>5</stp>
        <stp>0</stp>
        <stp>all</stp>
        <stp/>
        <stp/>
        <stp>False</stp>
        <stp>T</stp>
        <tr r="AI5" s="2"/>
      </tp>
      <tp>
        <v>1194</v>
        <stp/>
        <stp>StudyData</stp>
        <stp>(Vol(S.US.SSO,VolType=Exchange,CoCType:=Auto) when LocalMonth(S.US.SSO)=3 and LocalDay(S.US.SSO)=17 and LocalHour(S.US.SSO)=9 and LocalMinute(S.US.SSO)=25)</stp>
        <stp>Bar</stp>
        <stp/>
        <stp>Close</stp>
        <stp>5</stp>
        <stp>0</stp>
        <stp>all</stp>
        <stp/>
        <stp/>
        <stp>False</stp>
        <stp>T</stp>
        <tr r="AI15" s="2"/>
      </tp>
      <tp>
        <v>849</v>
        <stp/>
        <stp>StudyData</stp>
        <stp>(Vol(S.US.SSO,VolType=Exchange,CoCType:=Auto) when LocalMonth(S.US.SSO)=3 and LocalDay(S.US.SSO)=17 and LocalHour(S.US.SSO)=8 and LocalMinute(S.US.SSO)=45)</stp>
        <stp>Bar</stp>
        <stp/>
        <stp>Close</stp>
        <stp>5</stp>
        <stp>0</stp>
        <stp>all</stp>
        <stp/>
        <stp/>
        <stp>False</stp>
        <stp>T</stp>
        <tr r="AI7" s="2"/>
      </tp>
      <tp>
        <v>567</v>
        <stp/>
        <stp>StudyData</stp>
        <stp>(Vol(S.US.SSO,VolType=Exchange,CoCType:=Auto) when LocalMonth(S.US.SSO)=3 and LocalDay(S.US.SSO)=17 and LocalHour(S.US.SSO)=8 and LocalMinute(S.US.SSO)=55)</stp>
        <stp>Bar</stp>
        <stp/>
        <stp>Close</stp>
        <stp>5</stp>
        <stp>0</stp>
        <stp>all</stp>
        <stp/>
        <stp/>
        <stp>False</stp>
        <stp>T</stp>
        <tr r="AI9" s="2"/>
      </tp>
      <tp>
        <v>892</v>
        <stp/>
        <stp>StudyData</stp>
        <stp>(Vol(S.US.EPI,VolType=Exchange,CoCType:=Auto) when LocalMonth(S.US.EPI)=3 and LocalDay(S.US.EPI)=17 and LocalHour(S.US.EPI)=8 and LocalMinute(S.US.EPI)=30)</stp>
        <stp>Bar</stp>
        <stp/>
        <stp>Close</stp>
        <stp>5</stp>
        <stp>0</stp>
        <stp>all</stp>
        <stp/>
        <stp/>
        <stp>False</stp>
        <stp>T</stp>
        <tr r="AD4" s="2"/>
      </tp>
      <tp>
        <v>40</v>
        <stp/>
        <stp>StudyData</stp>
        <stp>(Vol(S.US.EPI,VolType=Exchange,CoCType:=Auto) when LocalMonth(S.US.EPI)=3 and LocalDay(S.US.EPI)=17 and LocalHour(S.US.EPI)=9 and LocalMinute(S.US.EPI)=20)</stp>
        <stp>Bar</stp>
        <stp/>
        <stp>Close</stp>
        <stp>5</stp>
        <stp>0</stp>
        <stp>all</stp>
        <stp/>
        <stp/>
        <stp>False</stp>
        <stp>T</stp>
        <tr r="AD14" s="2"/>
      </tp>
      <tp>
        <v>145</v>
        <stp/>
        <stp>StudyData</stp>
        <stp>(Vol(S.US.EPI,VolType=Exchange,CoCType:=Auto) when LocalMonth(S.US.EPI)=3 and LocalDay(S.US.EPI)=17 and LocalHour(S.US.EPI)=9 and LocalMinute(S.US.EPI)=10)</stp>
        <stp>Bar</stp>
        <stp/>
        <stp>Close</stp>
        <stp>5</stp>
        <stp>0</stp>
        <stp>all</stp>
        <stp/>
        <stp/>
        <stp>False</stp>
        <stp>T</stp>
        <tr r="AD12" s="2"/>
      </tp>
      <tp>
        <v>945</v>
        <stp/>
        <stp>StudyData</stp>
        <stp>(Vol(S.US.EPI,VolType=Exchange,CoCType:=Auto) when LocalMonth(S.US.EPI)=3 and LocalDay(S.US.EPI)=17 and LocalHour(S.US.EPI)=8 and LocalMinute(S.US.EPI)=50)</stp>
        <stp>Bar</stp>
        <stp/>
        <stp>Close</stp>
        <stp>5</stp>
        <stp>0</stp>
        <stp>all</stp>
        <stp/>
        <stp/>
        <stp>False</stp>
        <stp>T</stp>
        <tr r="AD8" s="2"/>
      </tp>
      <tp>
        <v>924</v>
        <stp/>
        <stp>StudyData</stp>
        <stp>(Vol(S.US.EPI,VolType=Exchange,CoCType:=Auto) when LocalMonth(S.US.EPI)=3 and LocalDay(S.US.EPI)=17 and LocalHour(S.US.EPI)=8 and LocalMinute(S.US.EPI)=40)</stp>
        <stp>Bar</stp>
        <stp/>
        <stp>Close</stp>
        <stp>5</stp>
        <stp>0</stp>
        <stp>all</stp>
        <stp/>
        <stp/>
        <stp>False</stp>
        <stp>T</stp>
        <tr r="AD6" s="2"/>
      </tp>
      <tp>
        <v>1970</v>
        <stp/>
        <stp>StudyData</stp>
        <stp>(Vol(S.US.XLU,VolType=Exchange,CoCType:=Auto) when LocalMonth(S.US.XLU)=3 and LocalDay(S.US.XLU)=17 and LocalHour(S.US.XLU)=8 and LocalMinute(S.US.XLU)=40)</stp>
        <stp>Bar</stp>
        <stp/>
        <stp>Close</stp>
        <stp>5</stp>
        <stp>0</stp>
        <stp>all</stp>
        <stp/>
        <stp/>
        <stp>False</stp>
        <stp>T</stp>
        <tr r="R6" s="2"/>
      </tp>
      <tp>
        <v>559</v>
        <stp/>
        <stp>StudyData</stp>
        <stp>(Vol(S.US.XLU,VolType=Exchange,CoCType:=Auto) when LocalMonth(S.US.XLU)=3 and LocalDay(S.US.XLU)=17 and LocalHour(S.US.XLU)=8 and LocalMinute(S.US.XLU)=50)</stp>
        <stp>Bar</stp>
        <stp/>
        <stp>Close</stp>
        <stp>5</stp>
        <stp>0</stp>
        <stp>all</stp>
        <stp/>
        <stp/>
        <stp>False</stp>
        <stp>T</stp>
        <tr r="R8" s="2"/>
      </tp>
      <tp>
        <v>1963</v>
        <stp/>
        <stp>StudyData</stp>
        <stp>(Vol(S.US.XLU,VolType=Exchange,CoCType:=Auto) when LocalMonth(S.US.XLU)=3 and LocalDay(S.US.XLU)=17 and LocalHour(S.US.XLU)=8 and LocalMinute(S.US.XLU)=30)</stp>
        <stp>Bar</stp>
        <stp/>
        <stp>Close</stp>
        <stp>5</stp>
        <stp>0</stp>
        <stp>all</stp>
        <stp/>
        <stp/>
        <stp>False</stp>
        <stp>T</stp>
        <tr r="R4" s="2"/>
      </tp>
      <tp>
        <v>970</v>
        <stp/>
        <stp>StudyData</stp>
        <stp>(Vol(S.US.XLU,VolType=Exchange,CoCType:=Auto) when LocalMonth(S.US.XLU)=3 and LocalDay(S.US.XLU)=17 and LocalHour(S.US.XLU)=9 and LocalMinute(S.US.XLU)=20)</stp>
        <stp>Bar</stp>
        <stp/>
        <stp>Close</stp>
        <stp>5</stp>
        <stp>0</stp>
        <stp>all</stp>
        <stp/>
        <stp/>
        <stp>False</stp>
        <stp>T</stp>
        <tr r="R14" s="2"/>
      </tp>
      <tp>
        <v>882</v>
        <stp/>
        <stp>StudyData</stp>
        <stp>(Vol(S.US.XLU,VolType=Exchange,CoCType:=Auto) when LocalMonth(S.US.XLU)=3 and LocalDay(S.US.XLU)=17 and LocalHour(S.US.XLU)=9 and LocalMinute(S.US.XLU)=10)</stp>
        <stp>Bar</stp>
        <stp/>
        <stp>Close</stp>
        <stp>5</stp>
        <stp>0</stp>
        <stp>all</stp>
        <stp/>
        <stp/>
        <stp>False</stp>
        <stp>T</stp>
        <tr r="R12" s="2"/>
      </tp>
      <tp>
        <v>48398</v>
        <stp/>
        <stp>ContractData</stp>
        <stp>S.US.XLB</stp>
        <stp>T_CVol</stp>
        <stp/>
        <stp>T</stp>
        <tr r="K25" s="1"/>
      </tp>
      <tp>
        <v>47978</v>
        <stp/>
        <stp>ContractData</stp>
        <stp>S.US.ITB</stp>
        <stp>T_CVol</stp>
        <stp/>
        <stp>T</stp>
        <tr r="K41" s="1"/>
      </tp>
      <tp>
        <v>73104.800000000003</v>
        <stp/>
        <stp>StudyData</stp>
        <stp>S.US.GDX</stp>
        <stp>MA</stp>
        <stp>InputChoice=Vol,MAType=Sim,Period=30</stp>
        <stp>MA</stp>
        <stp>60C</stp>
        <stp>0</stp>
        <stp/>
        <stp>FirstHour</stp>
        <stp/>
        <stp>TRUE</stp>
        <stp>T</stp>
        <tr r="T8" s="1"/>
      </tp>
      <tp>
        <v>16594</v>
        <stp/>
        <stp>StudyData</stp>
        <stp>S.US.XLV</stp>
        <stp>Vol</stp>
        <stp>VolType=Exchange,CoCType=Auto</stp>
        <stp>Vol</stp>
        <stp>60C</stp>
        <stp>0</stp>
        <stp/>
        <stp>LastHour</stp>
        <stp/>
        <stp>TRUE</stp>
        <stp>T</stp>
        <tr r="W22" s="1"/>
      </tp>
      <tp>
        <v>8188</v>
        <stp/>
        <stp>StudyData</stp>
        <stp>S.US.IVV</stp>
        <stp>Vol</stp>
        <stp>VolType=Exchange,CoCType=Auto</stp>
        <stp>Vol</stp>
        <stp>60C</stp>
        <stp>0</stp>
        <stp/>
        <stp>LastHour</stp>
        <stp/>
        <stp>TRUE</stp>
        <stp>T</stp>
        <tr r="W38" s="1"/>
      </tp>
      <tp>
        <v>1283</v>
        <stp/>
        <stp>StudyData</stp>
        <stp>(Vol(S.US.VWO,VolType=Exchange,CoCType:=Auto) when LocalMonth(S.US.VWO)=3 and LocalDay(S.US.VWO)=17 and LocalHour(S.US.VWO)=9 and LocalMinute(S.US.VWO)=10)</stp>
        <stp>Bar</stp>
        <stp/>
        <stp>Close</stp>
        <stp>5</stp>
        <stp>0</stp>
        <stp>all</stp>
        <stp/>
        <stp/>
        <stp>False</stp>
        <stp>T</stp>
        <tr r="O12" s="2"/>
      </tp>
      <tp>
        <v>7141</v>
        <stp/>
        <stp>StudyData</stp>
        <stp>(Vol(S.US.VWO,VolType=Exchange,CoCType:=Auto) when LocalMonth(S.US.VWO)=3 and LocalDay(S.US.VWO)=17 and LocalHour(S.US.VWO)=8 and LocalMinute(S.US.VWO)=30)</stp>
        <stp>Bar</stp>
        <stp/>
        <stp>Close</stp>
        <stp>5</stp>
        <stp>0</stp>
        <stp>all</stp>
        <stp/>
        <stp/>
        <stp>False</stp>
        <stp>T</stp>
        <tr r="O4" s="2"/>
      </tp>
      <tp>
        <v>1107</v>
        <stp/>
        <stp>StudyData</stp>
        <stp>(Vol(S.US.VWO,VolType=Exchange,CoCType:=Auto) when LocalMonth(S.US.VWO)=3 and LocalDay(S.US.VWO)=17 and LocalHour(S.US.VWO)=9 and LocalMinute(S.US.VWO)=20)</stp>
        <stp>Bar</stp>
        <stp/>
        <stp>Close</stp>
        <stp>5</stp>
        <stp>0</stp>
        <stp>all</stp>
        <stp/>
        <stp/>
        <stp>False</stp>
        <stp>T</stp>
        <tr r="O14" s="2"/>
      </tp>
      <tp>
        <v>1859</v>
        <stp/>
        <stp>StudyData</stp>
        <stp>(Vol(S.US.VWO,VolType=Exchange,CoCType:=Auto) when LocalMonth(S.US.VWO)=3 and LocalDay(S.US.VWO)=17 and LocalHour(S.US.VWO)=8 and LocalMinute(S.US.VWO)=50)</stp>
        <stp>Bar</stp>
        <stp/>
        <stp>Close</stp>
        <stp>5</stp>
        <stp>0</stp>
        <stp>all</stp>
        <stp/>
        <stp/>
        <stp>False</stp>
        <stp>T</stp>
        <tr r="O8" s="2"/>
      </tp>
      <tp>
        <v>3689</v>
        <stp/>
        <stp>StudyData</stp>
        <stp>(Vol(S.US.VWO,VolType=Exchange,CoCType:=Auto) when LocalMonth(S.US.VWO)=3 and LocalDay(S.US.VWO)=17 and LocalHour(S.US.VWO)=8 and LocalMinute(S.US.VWO)=40)</stp>
        <stp>Bar</stp>
        <stp/>
        <stp>Close</stp>
        <stp>5</stp>
        <stp>0</stp>
        <stp>all</stp>
        <stp/>
        <stp/>
        <stp>False</stp>
        <stp>T</stp>
        <tr r="O6" s="2"/>
      </tp>
      <tp>
        <v>8042</v>
        <stp/>
        <stp>StudyData</stp>
        <stp>(Vol(S.US.EWJ,VolType=Exchange,CoCType:=Auto) when LocalMonth(S.US.EWJ)=3 and LocalDay(S.US.EWJ)=17 and LocalHour(S.US.EWJ)=8 and LocalMinute(S.US.EWJ)=55)</stp>
        <stp>Bar</stp>
        <stp/>
        <stp>Close</stp>
        <stp>5</stp>
        <stp>0</stp>
        <stp>all</stp>
        <stp/>
        <stp/>
        <stp>False</stp>
        <stp>T</stp>
        <tr r="J9" s="2"/>
      </tp>
      <tp>
        <v>2818</v>
        <stp/>
        <stp>StudyData</stp>
        <stp>(Vol(S.US.EWJ,VolType=Exchange,CoCType:=Auto) when LocalMonth(S.US.EWJ)=3 and LocalDay(S.US.EWJ)=17 and LocalHour(S.US.EWJ)=8 and LocalMinute(S.US.EWJ)=45)</stp>
        <stp>Bar</stp>
        <stp/>
        <stp>Close</stp>
        <stp>5</stp>
        <stp>0</stp>
        <stp>all</stp>
        <stp/>
        <stp/>
        <stp>False</stp>
        <stp>T</stp>
        <tr r="J7" s="2"/>
      </tp>
      <tp>
        <v>6559</v>
        <stp/>
        <stp>StudyData</stp>
        <stp>(Vol(S.US.EWJ,VolType=Exchange,CoCType:=Auto) when LocalMonth(S.US.EWJ)=3 and LocalDay(S.US.EWJ)=17 and LocalHour(S.US.EWJ)=8 and LocalMinute(S.US.EWJ)=35)</stp>
        <stp>Bar</stp>
        <stp/>
        <stp>Close</stp>
        <stp>5</stp>
        <stp>0</stp>
        <stp>all</stp>
        <stp/>
        <stp/>
        <stp>False</stp>
        <stp>T</stp>
        <tr r="J5" s="2"/>
      </tp>
      <tp>
        <v>4737</v>
        <stp/>
        <stp>StudyData</stp>
        <stp>(Vol(S.US.EWJ,VolType=Exchange,CoCType:=Auto) when LocalMonth(S.US.EWJ)=3 and LocalDay(S.US.EWJ)=17 and LocalHour(S.US.EWJ)=9 and LocalMinute(S.US.EWJ)=25)</stp>
        <stp>Bar</stp>
        <stp/>
        <stp>Close</stp>
        <stp>5</stp>
        <stp>0</stp>
        <stp>all</stp>
        <stp/>
        <stp/>
        <stp>False</stp>
        <stp>T</stp>
        <tr r="J15" s="2"/>
      </tp>
      <tp>
        <v>1179</v>
        <stp/>
        <stp>StudyData</stp>
        <stp>(Vol(S.US.EWJ,VolType=Exchange,CoCType:=Auto) when LocalMonth(S.US.EWJ)=3 and LocalDay(S.US.EWJ)=17 and LocalHour(S.US.EWJ)=9 and LocalMinute(S.US.EWJ)=15)</stp>
        <stp>Bar</stp>
        <stp/>
        <stp>Close</stp>
        <stp>5</stp>
        <stp>0</stp>
        <stp>all</stp>
        <stp/>
        <stp/>
        <stp>False</stp>
        <stp>T</stp>
        <tr r="J13" s="2"/>
      </tp>
      <tp>
        <v>25685</v>
        <stp/>
        <stp>ContractData</stp>
        <stp>S.US.EDC</stp>
        <stp>T_CVol</stp>
        <stp/>
        <stp>T</stp>
        <tr r="K42" s="1"/>
      </tp>
      <tp>
        <v>11792.6</v>
        <stp/>
        <stp>StudyData</stp>
        <stp>S.US.FAS</stp>
        <stp>MA</stp>
        <stp>InputChoice=Vol,MAType=Sim,Period=30</stp>
        <stp>MA</stp>
        <stp>60C</stp>
        <stp>0</stp>
        <stp/>
        <stp>FirstHour</stp>
        <stp/>
        <stp>TRUE</stp>
        <stp>T</stp>
        <tr r="T34" s="1"/>
      </tp>
      <tp>
        <v>16626.83333333</v>
        <stp/>
        <stp>StudyData</stp>
        <stp>S.US.FAZ</stp>
        <stp>MA</stp>
        <stp>InputChoice=Vol,MAType=Sim,Period=30</stp>
        <stp>MA</stp>
        <stp>60C</stp>
        <stp>0</stp>
        <stp/>
        <stp>FirstHour</stp>
        <stp/>
        <stp>TRUE</stp>
        <stp>T</stp>
        <tr r="T32" s="1"/>
      </tp>
      <tp>
        <v>57014.6</v>
        <stp/>
        <stp>StudyData</stp>
        <stp>S.US.FXI</stp>
        <stp>MA</stp>
        <stp>InputChoice=Vol,MAType=Sim,Period=30</stp>
        <stp>MA</stp>
        <stp>60C</stp>
        <stp>0</stp>
        <stp/>
        <stp>FirstHour</stp>
        <stp/>
        <stp>TRUE</stp>
        <stp>T</stp>
        <tr r="T13" s="1"/>
      </tp>
      <tp>
        <v>812</v>
        <stp/>
        <stp>StudyData</stp>
        <stp>(Vol(S.US.XLU,VolType=Exchange,CoCType:=Auto) when LocalMonth(S.US.XLU)=3 and LocalDay(S.US.XLU)=17 and LocalHour(S.US.XLU)=14 and LocalMinute(S.US.XLU)=20)</stp>
        <stp>Bar</stp>
        <stp/>
        <stp>Close</stp>
        <stp>5</stp>
        <stp>0</stp>
        <stp>all</stp>
        <stp/>
        <stp/>
        <stp>False</stp>
        <stp>T</stp>
        <tr r="R23" s="2"/>
      </tp>
      <tp>
        <v>1201</v>
        <stp/>
        <stp>StudyData</stp>
        <stp>(Vol(S.US.XLU,VolType=Exchange,CoCType:=Auto) when LocalMonth(S.US.XLU)=3 and LocalDay(S.US.XLU)=17 and LocalHour(S.US.XLU)=14 and LocalMinute(S.US.XLU)=30)</stp>
        <stp>Bar</stp>
        <stp/>
        <stp>Close</stp>
        <stp>5</stp>
        <stp>0</stp>
        <stp>all</stp>
        <stp/>
        <stp/>
        <stp>False</stp>
        <stp>T</stp>
        <tr r="R25" s="2"/>
      </tp>
      <tp>
        <v>1562</v>
        <stp/>
        <stp>StudyData</stp>
        <stp>(Vol(S.US.XLU,VolType=Exchange,CoCType:=Auto) when LocalMonth(S.US.XLU)=3 and LocalDay(S.US.XLU)=17 and LocalHour(S.US.XLU)=14 and LocalMinute(S.US.XLU)=10)</stp>
        <stp>Bar</stp>
        <stp/>
        <stp>Close</stp>
        <stp>5</stp>
        <stp>0</stp>
        <stp>all</stp>
        <stp/>
        <stp/>
        <stp>False</stp>
        <stp>T</stp>
        <tr r="R21" s="2"/>
      </tp>
      <tp>
        <v>757</v>
        <stp/>
        <stp>StudyData</stp>
        <stp>(Vol(S.US.XLU,VolType=Exchange,CoCType:=Auto) when LocalMonth(S.US.XLU)=3 and LocalDay(S.US.XLU)=17 and LocalHour(S.US.XLU)=14 and LocalMinute(S.US.XLU)=40)</stp>
        <stp>Bar</stp>
        <stp/>
        <stp>Close</stp>
        <stp>5</stp>
        <stp>0</stp>
        <stp>all</stp>
        <stp/>
        <stp/>
        <stp>False</stp>
        <stp>T</stp>
        <tr r="R27" s="2"/>
      </tp>
      <tp>
        <v>2301</v>
        <stp/>
        <stp>StudyData</stp>
        <stp>(Vol(S.US.XLU,VolType=Exchange,CoCType:=Auto) when LocalMonth(S.US.XLU)=3 and LocalDay(S.US.XLU)=17 and LocalHour(S.US.XLU)=14 and LocalMinute(S.US.XLU)=50)</stp>
        <stp>Bar</stp>
        <stp/>
        <stp>Close</stp>
        <stp>5</stp>
        <stp>0</stp>
        <stp>all</stp>
        <stp/>
        <stp/>
        <stp>False</stp>
        <stp>T</stp>
        <tr r="R29" s="2"/>
      </tp>
      <tp>
        <v>449</v>
        <stp/>
        <stp>StudyData</stp>
        <stp>(Vol(S.US.XLV,VolType=Exchange,CoCType:=Auto) when LocalMonth(S.US.XLV)=3 and LocalDay(S.US.XLV)=17 and LocalHour(S.US.XLV)=14 and LocalMinute(S.US.XLV)=20)</stp>
        <stp>Bar</stp>
        <stp/>
        <stp>Close</stp>
        <stp>5</stp>
        <stp>0</stp>
        <stp>all</stp>
        <stp/>
        <stp/>
        <stp>False</stp>
        <stp>T</stp>
        <tr r="U23" s="2"/>
      </tp>
      <tp>
        <v>654</v>
        <stp/>
        <stp>StudyData</stp>
        <stp>(Vol(S.US.XLV,VolType=Exchange,CoCType:=Auto) when LocalMonth(S.US.XLV)=3 and LocalDay(S.US.XLV)=17 and LocalHour(S.US.XLV)=14 and LocalMinute(S.US.XLV)=30)</stp>
        <stp>Bar</stp>
        <stp/>
        <stp>Close</stp>
        <stp>5</stp>
        <stp>0</stp>
        <stp>all</stp>
        <stp/>
        <stp/>
        <stp>False</stp>
        <stp>T</stp>
        <tr r="U25" s="2"/>
      </tp>
      <tp>
        <v>380</v>
        <stp/>
        <stp>StudyData</stp>
        <stp>(Vol(S.US.XLV,VolType=Exchange,CoCType:=Auto) when LocalMonth(S.US.XLV)=3 and LocalDay(S.US.XLV)=17 and LocalHour(S.US.XLV)=14 and LocalMinute(S.US.XLV)=10)</stp>
        <stp>Bar</stp>
        <stp/>
        <stp>Close</stp>
        <stp>5</stp>
        <stp>0</stp>
        <stp>all</stp>
        <stp/>
        <stp/>
        <stp>False</stp>
        <stp>T</stp>
        <tr r="U21" s="2"/>
      </tp>
      <tp>
        <v>1951</v>
        <stp/>
        <stp>StudyData</stp>
        <stp>(Vol(S.US.XLV,VolType=Exchange,CoCType:=Auto) when LocalMonth(S.US.XLV)=3 and LocalDay(S.US.XLV)=17 and LocalHour(S.US.XLV)=14 and LocalMinute(S.US.XLV)=40)</stp>
        <stp>Bar</stp>
        <stp/>
        <stp>Close</stp>
        <stp>5</stp>
        <stp>0</stp>
        <stp>all</stp>
        <stp/>
        <stp/>
        <stp>False</stp>
        <stp>T</stp>
        <tr r="U27" s="2"/>
      </tp>
      <tp>
        <v>2628</v>
        <stp/>
        <stp>StudyData</stp>
        <stp>(Vol(S.US.XLV,VolType=Exchange,CoCType:=Auto) when LocalMonth(S.US.XLV)=3 and LocalDay(S.US.XLV)=17 and LocalHour(S.US.XLV)=14 and LocalMinute(S.US.XLV)=50)</stp>
        <stp>Bar</stp>
        <stp/>
        <stp>Close</stp>
        <stp>5</stp>
        <stp>0</stp>
        <stp>all</stp>
        <stp/>
        <stp/>
        <stp>False</stp>
        <stp>T</stp>
        <tr r="U29" s="2"/>
      </tp>
      <tp>
        <v>753</v>
        <stp/>
        <stp>StudyData</stp>
        <stp>(Vol(S.US.XLE,VolType=Exchange,CoCType:=Auto) when LocalMonth(S.US.XLE)=3 and LocalDay(S.US.XLE)=17 and LocalHour(S.US.XLE)=14 and LocalMinute(S.US.XLE)=20)</stp>
        <stp>Bar</stp>
        <stp/>
        <stp>Close</stp>
        <stp>5</stp>
        <stp>0</stp>
        <stp>all</stp>
        <stp/>
        <stp/>
        <stp>False</stp>
        <stp>T</stp>
        <tr r="W23" s="2"/>
      </tp>
      <tp>
        <v>507</v>
        <stp/>
        <stp>StudyData</stp>
        <stp>(Vol(S.US.XLE,VolType=Exchange,CoCType:=Auto) when LocalMonth(S.US.XLE)=3 and LocalDay(S.US.XLE)=17 and LocalHour(S.US.XLE)=14 and LocalMinute(S.US.XLE)=30)</stp>
        <stp>Bar</stp>
        <stp/>
        <stp>Close</stp>
        <stp>5</stp>
        <stp>0</stp>
        <stp>all</stp>
        <stp/>
        <stp/>
        <stp>False</stp>
        <stp>T</stp>
        <tr r="W25" s="2"/>
      </tp>
      <tp>
        <v>361</v>
        <stp/>
        <stp>StudyData</stp>
        <stp>(Vol(S.US.XLE,VolType=Exchange,CoCType:=Auto) when LocalMonth(S.US.XLE)=3 and LocalDay(S.US.XLE)=17 and LocalHour(S.US.XLE)=14 and LocalMinute(S.US.XLE)=10)</stp>
        <stp>Bar</stp>
        <stp/>
        <stp>Close</stp>
        <stp>5</stp>
        <stp>0</stp>
        <stp>all</stp>
        <stp/>
        <stp/>
        <stp>False</stp>
        <stp>T</stp>
        <tr r="W21" s="2"/>
      </tp>
      <tp>
        <v>1494</v>
        <stp/>
        <stp>StudyData</stp>
        <stp>(Vol(S.US.XLE,VolType=Exchange,CoCType:=Auto) when LocalMonth(S.US.XLE)=3 and LocalDay(S.US.XLE)=17 and LocalHour(S.US.XLE)=14 and LocalMinute(S.US.XLE)=40)</stp>
        <stp>Bar</stp>
        <stp/>
        <stp>Close</stp>
        <stp>5</stp>
        <stp>0</stp>
        <stp>all</stp>
        <stp/>
        <stp/>
        <stp>False</stp>
        <stp>T</stp>
        <tr r="W27" s="2"/>
      </tp>
      <tp>
        <v>1411</v>
        <stp/>
        <stp>StudyData</stp>
        <stp>(Vol(S.US.XLE,VolType=Exchange,CoCType:=Auto) when LocalMonth(S.US.XLE)=3 and LocalDay(S.US.XLE)=17 and LocalHour(S.US.XLE)=14 and LocalMinute(S.US.XLE)=50)</stp>
        <stp>Bar</stp>
        <stp/>
        <stp>Close</stp>
        <stp>5</stp>
        <stp>0</stp>
        <stp>all</stp>
        <stp/>
        <stp/>
        <stp>False</stp>
        <stp>T</stp>
        <tr r="W29" s="2"/>
      </tp>
      <tp>
        <v>3404</v>
        <stp/>
        <stp>StudyData</stp>
        <stp>(Vol(S.US.XLF,VolType=Exchange,CoCType:=Auto) when LocalMonth(S.US.XLF)=3 and LocalDay(S.US.XLF)=17 and LocalHour(S.US.XLF)=14 and LocalMinute(S.US.XLF)=20)</stp>
        <stp>Bar</stp>
        <stp/>
        <stp>Close</stp>
        <stp>5</stp>
        <stp>0</stp>
        <stp>all</stp>
        <stp/>
        <stp/>
        <stp>False</stp>
        <stp>T</stp>
        <tr r="F23" s="2"/>
      </tp>
      <tp>
        <v>4028</v>
        <stp/>
        <stp>StudyData</stp>
        <stp>(Vol(S.US.XLF,VolType=Exchange,CoCType:=Auto) when LocalMonth(S.US.XLF)=3 and LocalDay(S.US.XLF)=17 and LocalHour(S.US.XLF)=14 and LocalMinute(S.US.XLF)=30)</stp>
        <stp>Bar</stp>
        <stp/>
        <stp>Close</stp>
        <stp>5</stp>
        <stp>0</stp>
        <stp>all</stp>
        <stp/>
        <stp/>
        <stp>False</stp>
        <stp>T</stp>
        <tr r="F25" s="2"/>
      </tp>
      <tp>
        <v>3290</v>
        <stp/>
        <stp>StudyData</stp>
        <stp>(Vol(S.US.XLF,VolType=Exchange,CoCType:=Auto) when LocalMonth(S.US.XLF)=3 and LocalDay(S.US.XLF)=17 and LocalHour(S.US.XLF)=14 and LocalMinute(S.US.XLF)=10)</stp>
        <stp>Bar</stp>
        <stp/>
        <stp>Close</stp>
        <stp>5</stp>
        <stp>0</stp>
        <stp>all</stp>
        <stp/>
        <stp/>
        <stp>False</stp>
        <stp>T</stp>
        <tr r="F21" s="2"/>
      </tp>
      <tp>
        <v>9094</v>
        <stp/>
        <stp>StudyData</stp>
        <stp>(Vol(S.US.XLF,VolType=Exchange,CoCType:=Auto) when LocalMonth(S.US.XLF)=3 and LocalDay(S.US.XLF)=17 and LocalHour(S.US.XLF)=14 and LocalMinute(S.US.XLF)=40)</stp>
        <stp>Bar</stp>
        <stp/>
        <stp>Close</stp>
        <stp>5</stp>
        <stp>0</stp>
        <stp>all</stp>
        <stp/>
        <stp/>
        <stp>False</stp>
        <stp>T</stp>
        <tr r="F27" s="2"/>
      </tp>
      <tp>
        <v>10478</v>
        <stp/>
        <stp>StudyData</stp>
        <stp>(Vol(S.US.XLF,VolType=Exchange,CoCType:=Auto) when LocalMonth(S.US.XLF)=3 and LocalDay(S.US.XLF)=17 and LocalHour(S.US.XLF)=14 and LocalMinute(S.US.XLF)=50)</stp>
        <stp>Bar</stp>
        <stp/>
        <stp>Close</stp>
        <stp>5</stp>
        <stp>0</stp>
        <stp>all</stp>
        <stp/>
        <stp/>
        <stp>False</stp>
        <stp>T</stp>
        <tr r="F29" s="2"/>
      </tp>
      <tp>
        <v>380</v>
        <stp/>
        <stp>StudyData</stp>
        <stp>(Vol(S.US.XLB,VolType=Exchange,CoCType:=Auto) when LocalMonth(S.US.XLB)=3 and LocalDay(S.US.XLB)=17 and LocalHour(S.US.XLB)=14 and LocalMinute(S.US.XLB)=20)</stp>
        <stp>Bar</stp>
        <stp/>
        <stp>Close</stp>
        <stp>5</stp>
        <stp>0</stp>
        <stp>all</stp>
        <stp/>
        <stp/>
        <stp>False</stp>
        <stp>T</stp>
        <tr r="X23" s="2"/>
      </tp>
      <tp>
        <v>205</v>
        <stp/>
        <stp>StudyData</stp>
        <stp>(Vol(S.US.XLB,VolType=Exchange,CoCType:=Auto) when LocalMonth(S.US.XLB)=3 and LocalDay(S.US.XLB)=17 and LocalHour(S.US.XLB)=14 and LocalMinute(S.US.XLB)=30)</stp>
        <stp>Bar</stp>
        <stp/>
        <stp>Close</stp>
        <stp>5</stp>
        <stp>0</stp>
        <stp>all</stp>
        <stp/>
        <stp/>
        <stp>False</stp>
        <stp>T</stp>
        <tr r="X25" s="2"/>
      </tp>
      <tp>
        <v>526</v>
        <stp/>
        <stp>StudyData</stp>
        <stp>(Vol(S.US.XLB,VolType=Exchange,CoCType:=Auto) when LocalMonth(S.US.XLB)=3 and LocalDay(S.US.XLB)=17 and LocalHour(S.US.XLB)=14 and LocalMinute(S.US.XLB)=10)</stp>
        <stp>Bar</stp>
        <stp/>
        <stp>Close</stp>
        <stp>5</stp>
        <stp>0</stp>
        <stp>all</stp>
        <stp/>
        <stp/>
        <stp>False</stp>
        <stp>T</stp>
        <tr r="X21" s="2"/>
      </tp>
      <tp>
        <v>769</v>
        <stp/>
        <stp>StudyData</stp>
        <stp>(Vol(S.US.XLB,VolType=Exchange,CoCType:=Auto) when LocalMonth(S.US.XLB)=3 and LocalDay(S.US.XLB)=17 and LocalHour(S.US.XLB)=14 and LocalMinute(S.US.XLB)=40)</stp>
        <stp>Bar</stp>
        <stp/>
        <stp>Close</stp>
        <stp>5</stp>
        <stp>0</stp>
        <stp>all</stp>
        <stp/>
        <stp/>
        <stp>False</stp>
        <stp>T</stp>
        <tr r="X27" s="2"/>
      </tp>
      <tp>
        <v>2248</v>
        <stp/>
        <stp>StudyData</stp>
        <stp>(Vol(S.US.XLB,VolType=Exchange,CoCType:=Auto) when LocalMonth(S.US.XLB)=3 and LocalDay(S.US.XLB)=17 and LocalHour(S.US.XLB)=14 and LocalMinute(S.US.XLB)=50)</stp>
        <stp>Bar</stp>
        <stp/>
        <stp>Close</stp>
        <stp>5</stp>
        <stp>0</stp>
        <stp>all</stp>
        <stp/>
        <stp/>
        <stp>False</stp>
        <stp>T</stp>
        <tr r="X29" s="2"/>
      </tp>
      <tp>
        <v>962</v>
        <stp/>
        <stp>StudyData</stp>
        <stp>(Vol(S.US.XLI,VolType=Exchange,CoCType:=Auto) when LocalMonth(S.US.XLI)=3 and LocalDay(S.US.XLI)=17 and LocalHour(S.US.XLI)=14 and LocalMinute(S.US.XLI)=20)</stp>
        <stp>Bar</stp>
        <stp/>
        <stp>Close</stp>
        <stp>5</stp>
        <stp>0</stp>
        <stp>all</stp>
        <stp/>
        <stp/>
        <stp>False</stp>
        <stp>T</stp>
        <tr r="T23" s="2"/>
      </tp>
      <tp>
        <v>2562</v>
        <stp/>
        <stp>StudyData</stp>
        <stp>(Vol(S.US.XLI,VolType=Exchange,CoCType:=Auto) when LocalMonth(S.US.XLI)=3 and LocalDay(S.US.XLI)=17 and LocalHour(S.US.XLI)=14 and LocalMinute(S.US.XLI)=30)</stp>
        <stp>Bar</stp>
        <stp/>
        <stp>Close</stp>
        <stp>5</stp>
        <stp>0</stp>
        <stp>all</stp>
        <stp/>
        <stp/>
        <stp>False</stp>
        <stp>T</stp>
        <tr r="T25" s="2"/>
      </tp>
      <tp>
        <v>3695</v>
        <stp/>
        <stp>StudyData</stp>
        <stp>(Vol(S.US.XLI,VolType=Exchange,CoCType:=Auto) when LocalMonth(S.US.XLI)=3 and LocalDay(S.US.XLI)=17 and LocalHour(S.US.XLI)=14 and LocalMinute(S.US.XLI)=10)</stp>
        <stp>Bar</stp>
        <stp/>
        <stp>Close</stp>
        <stp>5</stp>
        <stp>0</stp>
        <stp>all</stp>
        <stp/>
        <stp/>
        <stp>False</stp>
        <stp>T</stp>
        <tr r="T21" s="2"/>
      </tp>
      <tp>
        <v>1626</v>
        <stp/>
        <stp>StudyData</stp>
        <stp>(Vol(S.US.XLI,VolType=Exchange,CoCType:=Auto) when LocalMonth(S.US.XLI)=3 and LocalDay(S.US.XLI)=17 and LocalHour(S.US.XLI)=14 and LocalMinute(S.US.XLI)=40)</stp>
        <stp>Bar</stp>
        <stp/>
        <stp>Close</stp>
        <stp>5</stp>
        <stp>0</stp>
        <stp>all</stp>
        <stp/>
        <stp/>
        <stp>False</stp>
        <stp>T</stp>
        <tr r="T27" s="2"/>
      </tp>
      <tp>
        <v>3520</v>
        <stp/>
        <stp>StudyData</stp>
        <stp>(Vol(S.US.XLI,VolType=Exchange,CoCType:=Auto) when LocalMonth(S.US.XLI)=3 and LocalDay(S.US.XLI)=17 and LocalHour(S.US.XLI)=14 and LocalMinute(S.US.XLI)=50)</stp>
        <stp>Bar</stp>
        <stp/>
        <stp>Close</stp>
        <stp>5</stp>
        <stp>0</stp>
        <stp>all</stp>
        <stp/>
        <stp/>
        <stp>False</stp>
        <stp>T</stp>
        <tr r="T29" s="2"/>
      </tp>
      <tp>
        <v>838</v>
        <stp/>
        <stp>StudyData</stp>
        <stp>(Vol(S.US.XLK,VolType=Exchange,CoCType:=Auto) when LocalMonth(S.US.XLK)=3 and LocalDay(S.US.XLK)=17 and LocalHour(S.US.XLK)=14 and LocalMinute(S.US.XLK)=20)</stp>
        <stp>Bar</stp>
        <stp/>
        <stp>Close</stp>
        <stp>5</stp>
        <stp>0</stp>
        <stp>all</stp>
        <stp/>
        <stp/>
        <stp>False</stp>
        <stp>T</stp>
        <tr r="AC23" s="2"/>
      </tp>
      <tp>
        <v>1834</v>
        <stp/>
        <stp>StudyData</stp>
        <stp>(Vol(S.US.XLK,VolType=Exchange,CoCType:=Auto) when LocalMonth(S.US.XLK)=3 and LocalDay(S.US.XLK)=17 and LocalHour(S.US.XLK)=14 and LocalMinute(S.US.XLK)=30)</stp>
        <stp>Bar</stp>
        <stp/>
        <stp>Close</stp>
        <stp>5</stp>
        <stp>0</stp>
        <stp>all</stp>
        <stp/>
        <stp/>
        <stp>False</stp>
        <stp>T</stp>
        <tr r="AC25" s="2"/>
      </tp>
      <tp>
        <v>471</v>
        <stp/>
        <stp>StudyData</stp>
        <stp>(Vol(S.US.XLK,VolType=Exchange,CoCType:=Auto) when LocalMonth(S.US.XLK)=3 and LocalDay(S.US.XLK)=17 and LocalHour(S.US.XLK)=14 and LocalMinute(S.US.XLK)=10)</stp>
        <stp>Bar</stp>
        <stp/>
        <stp>Close</stp>
        <stp>5</stp>
        <stp>0</stp>
        <stp>all</stp>
        <stp/>
        <stp/>
        <stp>False</stp>
        <stp>T</stp>
        <tr r="AC21" s="2"/>
      </tp>
      <tp>
        <v>4013</v>
        <stp/>
        <stp>StudyData</stp>
        <stp>(Vol(S.US.XLK,VolType=Exchange,CoCType:=Auto) when LocalMonth(S.US.XLK)=3 and LocalDay(S.US.XLK)=17 and LocalHour(S.US.XLK)=14 and LocalMinute(S.US.XLK)=40)</stp>
        <stp>Bar</stp>
        <stp/>
        <stp>Close</stp>
        <stp>5</stp>
        <stp>0</stp>
        <stp>all</stp>
        <stp/>
        <stp/>
        <stp>False</stp>
        <stp>T</stp>
        <tr r="AC27" s="2"/>
      </tp>
      <tp>
        <v>2602</v>
        <stp/>
        <stp>StudyData</stp>
        <stp>(Vol(S.US.XLK,VolType=Exchange,CoCType:=Auto) when LocalMonth(S.US.XLK)=3 and LocalDay(S.US.XLK)=17 and LocalHour(S.US.XLK)=14 and LocalMinute(S.US.XLK)=50)</stp>
        <stp>Bar</stp>
        <stp/>
        <stp>Close</stp>
        <stp>5</stp>
        <stp>0</stp>
        <stp>all</stp>
        <stp/>
        <stp/>
        <stp>False</stp>
        <stp>T</stp>
        <tr r="AC29" s="2"/>
      </tp>
      <tp>
        <v>728</v>
        <stp/>
        <stp>StudyData</stp>
        <stp>(Vol(S.US.SQQQ,VolType=Exchange,CoCType:=Auto) when LocalMonth(S.US.SQQQ)=3 and LocalDay(S.US.SQQQ)=17 and LocalHour(S.US.SQQQ)=9 and LocalMinute(S.US.SQQQ)=5)</stp>
        <stp>Bar</stp>
        <stp/>
        <stp>Close</stp>
        <stp>5</stp>
        <stp>0</stp>
        <stp>all</stp>
        <stp/>
        <stp/>
        <stp>False</stp>
        <stp>T</stp>
        <tr r="AF11" s="2"/>
      </tp>
      <tp>
        <v>379</v>
        <stp/>
        <stp>StudyData</stp>
        <stp>(Vol(S.US.XLV,VolType=Exchange,CoCType:=Auto) when LocalMonth(S.US.XLV)=3 and LocalDay(S.US.XLV)=17 and LocalHour(S.US.XLV)=8 and LocalMinute(S.US.XLV)=55)</stp>
        <stp>Bar</stp>
        <stp/>
        <stp>Close</stp>
        <stp>5</stp>
        <stp>0</stp>
        <stp>all</stp>
        <stp/>
        <stp/>
        <stp>False</stp>
        <stp>T</stp>
        <tr r="U9" s="2"/>
      </tp>
      <tp>
        <v>1277</v>
        <stp/>
        <stp>StudyData</stp>
        <stp>(Vol(S.US.XLV,VolType=Exchange,CoCType:=Auto) when LocalMonth(S.US.XLV)=3 and LocalDay(S.US.XLV)=17 and LocalHour(S.US.XLV)=8 and LocalMinute(S.US.XLV)=45)</stp>
        <stp>Bar</stp>
        <stp/>
        <stp>Close</stp>
        <stp>5</stp>
        <stp>0</stp>
        <stp>all</stp>
        <stp/>
        <stp/>
        <stp>False</stp>
        <stp>T</stp>
        <tr r="U7" s="2"/>
      </tp>
      <tp>
        <v>665</v>
        <stp/>
        <stp>StudyData</stp>
        <stp>(Vol(S.US.XLV,VolType=Exchange,CoCType:=Auto) when LocalMonth(S.US.XLV)=3 and LocalDay(S.US.XLV)=17 and LocalHour(S.US.XLV)=9 and LocalMinute(S.US.XLV)=15)</stp>
        <stp>Bar</stp>
        <stp/>
        <stp>Close</stp>
        <stp>5</stp>
        <stp>0</stp>
        <stp>all</stp>
        <stp/>
        <stp/>
        <stp>False</stp>
        <stp>T</stp>
        <tr r="U13" s="2"/>
      </tp>
      <tp>
        <v>1331</v>
        <stp/>
        <stp>StudyData</stp>
        <stp>(Vol(S.US.XLV,VolType=Exchange,CoCType:=Auto) when LocalMonth(S.US.XLV)=3 and LocalDay(S.US.XLV)=17 and LocalHour(S.US.XLV)=8 and LocalMinute(S.US.XLV)=35)</stp>
        <stp>Bar</stp>
        <stp/>
        <stp>Close</stp>
        <stp>5</stp>
        <stp>0</stp>
        <stp>all</stp>
        <stp/>
        <stp/>
        <stp>False</stp>
        <stp>T</stp>
        <tr r="U5" s="2"/>
      </tp>
      <tp>
        <v>2780</v>
        <stp/>
        <stp>StudyData</stp>
        <stp>(Vol(S.US.XLV,VolType=Exchange,CoCType:=Auto) when LocalMonth(S.US.XLV)=3 and LocalDay(S.US.XLV)=17 and LocalHour(S.US.XLV)=9 and LocalMinute(S.US.XLV)=25)</stp>
        <stp>Bar</stp>
        <stp/>
        <stp>Close</stp>
        <stp>5</stp>
        <stp>0</stp>
        <stp>all</stp>
        <stp/>
        <stp/>
        <stp>False</stp>
        <stp>T</stp>
        <tr r="U15" s="2"/>
      </tp>
      <tp>
        <v>64</v>
        <stp/>
        <stp>StudyData</stp>
        <stp>(Vol(S.US.EWH,VolType=Exchange,CoCType:=Auto) when LocalMonth(S.US.EWH)=3 and LocalDay(S.US.EWH)=17 and LocalHour(S.US.EWH)=8 and LocalMinute(S.US.EWH)=50)</stp>
        <stp>Bar</stp>
        <stp/>
        <stp>Close</stp>
        <stp>5</stp>
        <stp>0</stp>
        <stp>all</stp>
        <stp/>
        <stp/>
        <stp>False</stp>
        <stp>T</stp>
        <tr r="V8" s="2"/>
      </tp>
      <tp>
        <v>631</v>
        <stp/>
        <stp>StudyData</stp>
        <stp>(Vol(S.US.EWH,VolType=Exchange,CoCType:=Auto) when LocalMonth(S.US.EWH)=3 and LocalDay(S.US.EWH)=17 and LocalHour(S.US.EWH)=8 and LocalMinute(S.US.EWH)=40)</stp>
        <stp>Bar</stp>
        <stp/>
        <stp>Close</stp>
        <stp>5</stp>
        <stp>0</stp>
        <stp>all</stp>
        <stp/>
        <stp/>
        <stp>False</stp>
        <stp>T</stp>
        <tr r="V6" s="2"/>
      </tp>
      <tp>
        <v>160</v>
        <stp/>
        <stp>StudyData</stp>
        <stp>(Vol(S.US.EWH,VolType=Exchange,CoCType:=Auto) when LocalMonth(S.US.EWH)=3 and LocalDay(S.US.EWH)=17 and LocalHour(S.US.EWH)=9 and LocalMinute(S.US.EWH)=10)</stp>
        <stp>Bar</stp>
        <stp/>
        <stp>Close</stp>
        <stp>5</stp>
        <stp>0</stp>
        <stp>all</stp>
        <stp/>
        <stp/>
        <stp>False</stp>
        <stp>T</stp>
        <tr r="V12" s="2"/>
      </tp>
      <tp>
        <v>358</v>
        <stp/>
        <stp>StudyData</stp>
        <stp>(Vol(S.US.EWH,VolType=Exchange,CoCType:=Auto) when LocalMonth(S.US.EWH)=3 and LocalDay(S.US.EWH)=17 and LocalHour(S.US.EWH)=8 and LocalMinute(S.US.EWH)=30)</stp>
        <stp>Bar</stp>
        <stp/>
        <stp>Close</stp>
        <stp>5</stp>
        <stp>0</stp>
        <stp>all</stp>
        <stp/>
        <stp/>
        <stp>False</stp>
        <stp>T</stp>
        <tr r="V4" s="2"/>
      </tp>
      <tp>
        <v>892</v>
        <stp/>
        <stp>StudyData</stp>
        <stp>(Vol(S.US.EWH,VolType=Exchange,CoCType:=Auto) when LocalMonth(S.US.EWH)=3 and LocalDay(S.US.EWH)=17 and LocalHour(S.US.EWH)=9 and LocalMinute(S.US.EWH)=20)</stp>
        <stp>Bar</stp>
        <stp/>
        <stp>Close</stp>
        <stp>5</stp>
        <stp>0</stp>
        <stp>all</stp>
        <stp/>
        <stp/>
        <stp>False</stp>
        <stp>T</stp>
        <tr r="V14" s="2"/>
      </tp>
      <tp>
        <v>9015</v>
        <stp/>
        <stp>StudyData</stp>
        <stp>(Vol(S.US.IWM,VolType=Exchange,CoCType:=Auto) when LocalMonth(S.US.IWM)=3 and LocalDay(S.US.IWM)=17 and LocalHour(S.US.IWM)=8 and LocalMinute(S.US.IWM)=45)</stp>
        <stp>Bar</stp>
        <stp/>
        <stp>Close</stp>
        <stp>5</stp>
        <stp>0</stp>
        <stp>all</stp>
        <stp/>
        <stp/>
        <stp>False</stp>
        <stp>T</stp>
        <tr r="H7" s="2"/>
      </tp>
      <tp>
        <v>5170</v>
        <stp/>
        <stp>StudyData</stp>
        <stp>(Vol(S.US.IWM,VolType=Exchange,CoCType:=Auto) when LocalMonth(S.US.IWM)=3 and LocalDay(S.US.IWM)=17 and LocalHour(S.US.IWM)=8 and LocalMinute(S.US.IWM)=55)</stp>
        <stp>Bar</stp>
        <stp/>
        <stp>Close</stp>
        <stp>5</stp>
        <stp>0</stp>
        <stp>all</stp>
        <stp/>
        <stp/>
        <stp>False</stp>
        <stp>T</stp>
        <tr r="H9" s="2"/>
      </tp>
      <tp>
        <v>5015</v>
        <stp/>
        <stp>StudyData</stp>
        <stp>(Vol(S.US.IWM,VolType=Exchange,CoCType:=Auto) when LocalMonth(S.US.IWM)=3 and LocalDay(S.US.IWM)=17 and LocalHour(S.US.IWM)=9 and LocalMinute(S.US.IWM)=15)</stp>
        <stp>Bar</stp>
        <stp/>
        <stp>Close</stp>
        <stp>5</stp>
        <stp>0</stp>
        <stp>all</stp>
        <stp/>
        <stp/>
        <stp>False</stp>
        <stp>T</stp>
        <tr r="H13" s="2"/>
      </tp>
      <tp>
        <v>17102</v>
        <stp/>
        <stp>StudyData</stp>
        <stp>(Vol(S.US.IWM,VolType=Exchange,CoCType:=Auto) when LocalMonth(S.US.IWM)=3 and LocalDay(S.US.IWM)=17 and LocalHour(S.US.IWM)=8 and LocalMinute(S.US.IWM)=35)</stp>
        <stp>Bar</stp>
        <stp/>
        <stp>Close</stp>
        <stp>5</stp>
        <stp>0</stp>
        <stp>all</stp>
        <stp/>
        <stp/>
        <stp>False</stp>
        <stp>T</stp>
        <tr r="H5" s="2"/>
      </tp>
      <tp>
        <v>5100</v>
        <stp/>
        <stp>StudyData</stp>
        <stp>(Vol(S.US.IWM,VolType=Exchange,CoCType:=Auto) when LocalMonth(S.US.IWM)=3 and LocalDay(S.US.IWM)=17 and LocalHour(S.US.IWM)=9 and LocalMinute(S.US.IWM)=25)</stp>
        <stp>Bar</stp>
        <stp/>
        <stp>Close</stp>
        <stp>5</stp>
        <stp>0</stp>
        <stp>all</stp>
        <stp/>
        <stp/>
        <stp>False</stp>
        <stp>T</stp>
        <tr r="H15" s="2"/>
      </tp>
      <tp>
        <v>42324</v>
        <stp/>
        <stp>ContractData</stp>
        <stp>S.US.QID</stp>
        <stp>T_CVol</stp>
        <stp/>
        <stp>T</stp>
        <tr r="K27" s="1"/>
      </tp>
      <tp>
        <v>3482</v>
        <stp/>
        <stp>StudyData</stp>
        <stp>(Vol(S.US.FAZ,VolType=Exchange,CoCType:=Auto) when LocalMonth(S.US.FAZ)=3 and LocalDay(S.US.FAZ)=17 and LocalHour(S.US.FAZ)=8 and LocalMinute(S.US.FAZ)=35)</stp>
        <stp>Bar</stp>
        <stp/>
        <stp>Close</stp>
        <stp>5</stp>
        <stp>0</stp>
        <stp>all</stp>
        <stp/>
        <stp/>
        <stp>False</stp>
        <stp>T</stp>
        <tr r="AE5" s="2"/>
      </tp>
      <tp>
        <v>968</v>
        <stp/>
        <stp>StudyData</stp>
        <stp>(Vol(S.US.FAZ,VolType=Exchange,CoCType:=Auto) when LocalMonth(S.US.FAZ)=3 and LocalDay(S.US.FAZ)=17 and LocalHour(S.US.FAZ)=9 and LocalMinute(S.US.FAZ)=25)</stp>
        <stp>Bar</stp>
        <stp/>
        <stp>Close</stp>
        <stp>5</stp>
        <stp>0</stp>
        <stp>all</stp>
        <stp/>
        <stp/>
        <stp>False</stp>
        <stp>T</stp>
        <tr r="AE15" s="2"/>
      </tp>
      <tp>
        <v>972</v>
        <stp/>
        <stp>StudyData</stp>
        <stp>(Vol(S.US.FAZ,VolType=Exchange,CoCType:=Auto) when LocalMonth(S.US.FAZ)=3 and LocalDay(S.US.FAZ)=17 and LocalHour(S.US.FAZ)=9 and LocalMinute(S.US.FAZ)=15)</stp>
        <stp>Bar</stp>
        <stp/>
        <stp>Close</stp>
        <stp>5</stp>
        <stp>0</stp>
        <stp>all</stp>
        <stp/>
        <stp/>
        <stp>False</stp>
        <stp>T</stp>
        <tr r="AE13" s="2"/>
      </tp>
      <tp>
        <v>862</v>
        <stp/>
        <stp>StudyData</stp>
        <stp>(Vol(S.US.FAZ,VolType=Exchange,CoCType:=Auto) when LocalMonth(S.US.FAZ)=3 and LocalDay(S.US.FAZ)=17 and LocalHour(S.US.FAZ)=8 and LocalMinute(S.US.FAZ)=45)</stp>
        <stp>Bar</stp>
        <stp/>
        <stp>Close</stp>
        <stp>5</stp>
        <stp>0</stp>
        <stp>all</stp>
        <stp/>
        <stp/>
        <stp>False</stp>
        <stp>T</stp>
        <tr r="AE7" s="2"/>
      </tp>
      <tp>
        <v>631</v>
        <stp/>
        <stp>StudyData</stp>
        <stp>(Vol(S.US.FAZ,VolType=Exchange,CoCType:=Auto) when LocalMonth(S.US.FAZ)=3 and LocalDay(S.US.FAZ)=17 and LocalHour(S.US.FAZ)=8 and LocalMinute(S.US.FAZ)=55)</stp>
        <stp>Bar</stp>
        <stp/>
        <stp>Close</stp>
        <stp>5</stp>
        <stp>0</stp>
        <stp>all</stp>
        <stp/>
        <stp/>
        <stp>False</stp>
        <stp>T</stp>
        <tr r="AE9" s="2"/>
      </tp>
      <tp>
        <v>2842</v>
        <stp/>
        <stp>StudyData</stp>
        <stp>(Vol(S.US.TZA,VolType=Exchange,CoCType:=Auto) when LocalMonth(S.US.TZA)=3 and LocalDay(S.US.TZA)=17 and LocalHour(S.US.TZA)=9 and LocalMinute(S.US.TZA)=15)</stp>
        <stp>Bar</stp>
        <stp/>
        <stp>Close</stp>
        <stp>5</stp>
        <stp>0</stp>
        <stp>all</stp>
        <stp/>
        <stp/>
        <stp>False</stp>
        <stp>T</stp>
        <tr r="S13" s="2"/>
      </tp>
      <tp>
        <v>9424</v>
        <stp/>
        <stp>StudyData</stp>
        <stp>(Vol(S.US.TZA,VolType=Exchange,CoCType:=Auto) when LocalMonth(S.US.TZA)=3 and LocalDay(S.US.TZA)=17 and LocalHour(S.US.TZA)=8 and LocalMinute(S.US.TZA)=35)</stp>
        <stp>Bar</stp>
        <stp/>
        <stp>Close</stp>
        <stp>5</stp>
        <stp>0</stp>
        <stp>all</stp>
        <stp/>
        <stp/>
        <stp>False</stp>
        <stp>T</stp>
        <tr r="S5" s="2"/>
      </tp>
      <tp>
        <v>3723</v>
        <stp/>
        <stp>StudyData</stp>
        <stp>(Vol(S.US.TZA,VolType=Exchange,CoCType:=Auto) when LocalMonth(S.US.TZA)=3 and LocalDay(S.US.TZA)=17 and LocalHour(S.US.TZA)=9 and LocalMinute(S.US.TZA)=25)</stp>
        <stp>Bar</stp>
        <stp/>
        <stp>Close</stp>
        <stp>5</stp>
        <stp>0</stp>
        <stp>all</stp>
        <stp/>
        <stp/>
        <stp>False</stp>
        <stp>T</stp>
        <tr r="S15" s="2"/>
      </tp>
      <tp>
        <v>4883</v>
        <stp/>
        <stp>StudyData</stp>
        <stp>(Vol(S.US.TZA,VolType=Exchange,CoCType:=Auto) when LocalMonth(S.US.TZA)=3 and LocalDay(S.US.TZA)=17 and LocalHour(S.US.TZA)=8 and LocalMinute(S.US.TZA)=45)</stp>
        <stp>Bar</stp>
        <stp/>
        <stp>Close</stp>
        <stp>5</stp>
        <stp>0</stp>
        <stp>all</stp>
        <stp/>
        <stp/>
        <stp>False</stp>
        <stp>T</stp>
        <tr r="S7" s="2"/>
      </tp>
      <tp>
        <v>4085</v>
        <stp/>
        <stp>StudyData</stp>
        <stp>(Vol(S.US.TZA,VolType=Exchange,CoCType:=Auto) when LocalMonth(S.US.TZA)=3 and LocalDay(S.US.TZA)=17 and LocalHour(S.US.TZA)=8 and LocalMinute(S.US.TZA)=55)</stp>
        <stp>Bar</stp>
        <stp/>
        <stp>Close</stp>
        <stp>5</stp>
        <stp>0</stp>
        <stp>all</stp>
        <stp/>
        <stp/>
        <stp>False</stp>
        <stp>T</stp>
        <tr r="S9" s="2"/>
      </tp>
      <tp>
        <v>100076</v>
        <stp/>
        <stp>ContractData</stp>
        <stp>S.US.XLE</stp>
        <stp>T_CVol</stp>
        <stp/>
        <stp>T</stp>
        <tr r="K24" s="1"/>
      </tp>
      <tp>
        <v>50848</v>
        <stp/>
        <stp>StudyData</stp>
        <stp>S.US.QQQ</stp>
        <stp>Vol</stp>
        <stp>VolType=Exchange,CoCType=Auto</stp>
        <stp>Vol</stp>
        <stp>60C</stp>
        <stp>0</stp>
        <stp/>
        <stp>LastHour</stp>
        <stp/>
        <stp>TRUE</stp>
        <stp>T</stp>
        <tr r="W12" s="1"/>
      </tp>
      <tp>
        <v>449</v>
        <stp/>
        <stp>StudyData</stp>
        <stp>(Vol(S.US.IYR,VolType=Exchange,CoCType:=Auto) when LocalMonth(S.US.IYR)=3 and LocalDay(S.US.IYR)=17 and LocalHour(S.US.IYR)=14 and LocalMinute(S.US.IYR)=0)</stp>
        <stp>Bar</stp>
        <stp/>
        <stp>Close</stp>
        <stp>5</stp>
        <stp>0</stp>
        <stp>all</stp>
        <stp/>
        <stp/>
        <stp>False</stp>
        <stp>T</stp>
        <tr r="Q19" s="2"/>
      </tp>
      <tp>
        <v>104</v>
        <stp/>
        <stp>StudyData</stp>
        <stp>(Vol(S.US.ITB,VolType=Exchange,CoCType:=Auto) when LocalMonth(S.US.ITB)=3 and LocalDay(S.US.ITB)=17 and LocalHour(S.US.ITB)=14 and LocalMinute(S.US.ITB)=0)</stp>
        <stp>Bar</stp>
        <stp/>
        <stp>Close</stp>
        <stp>5</stp>
        <stp>0</stp>
        <stp>all</stp>
        <stp/>
        <stp/>
        <stp>False</stp>
        <stp>T</stp>
        <tr r="AN19" s="2"/>
      </tp>
      <tp>
        <v>1285</v>
        <stp/>
        <stp>StudyData</stp>
        <stp>(Vol(S.US.IWM,VolType=Exchange,CoCType:=Auto) when LocalMonth(S.US.IWM)=3 and LocalDay(S.US.IWM)=17 and LocalHour(S.US.IWM)=14 and LocalMinute(S.US.IWM)=0)</stp>
        <stp>Bar</stp>
        <stp/>
        <stp>Close</stp>
        <stp>5</stp>
        <stp>0</stp>
        <stp>all</stp>
        <stp/>
        <stp/>
        <stp>False</stp>
        <stp>T</stp>
        <tr r="H19" s="2"/>
      </tp>
      <tp>
        <v>124</v>
        <stp/>
        <stp>StudyData</stp>
        <stp>(Vol(S.US.IVV,VolType=Exchange,CoCType:=Auto) when LocalMonth(S.US.IVV)=3 and LocalDay(S.US.IVV)=17 and LocalHour(S.US.IVV)=14 and LocalMinute(S.US.IVV)=0)</stp>
        <stp>Bar</stp>
        <stp/>
        <stp>Close</stp>
        <stp>5</stp>
        <stp>0</stp>
        <stp>all</stp>
        <stp/>
        <stp/>
        <stp>False</stp>
        <stp>T</stp>
        <tr r="AK19" s="2"/>
      </tp>
      <tp>
        <v>494</v>
        <stp/>
        <stp>StudyData</stp>
        <stp>(Vol(S.US.FAZ,VolType=Exchange,CoCType:=Auto) when LocalMonth(S.US.FAZ)=3 and LocalDay(S.US.FAZ)=17 and LocalHour(S.US.FAZ)=14 and LocalMinute(S.US.FAZ)=0)</stp>
        <stp>Bar</stp>
        <stp/>
        <stp>Close</stp>
        <stp>5</stp>
        <stp>0</stp>
        <stp>all</stp>
        <stp/>
        <stp/>
        <stp>False</stp>
        <stp>T</stp>
        <tr r="AE19" s="2"/>
      </tp>
      <tp>
        <v>267</v>
        <stp/>
        <stp>StudyData</stp>
        <stp>(Vol(S.US.FAS,VolType=Exchange,CoCType:=Auto) when LocalMonth(S.US.FAS)=3 and LocalDay(S.US.FAS)=17 and LocalHour(S.US.FAS)=14 and LocalMinute(S.US.FAS)=0)</stp>
        <stp>Bar</stp>
        <stp/>
        <stp>Close</stp>
        <stp>5</stp>
        <stp>0</stp>
        <stp>all</stp>
        <stp/>
        <stp/>
        <stp>False</stp>
        <stp>T</stp>
        <tr r="AG19" s="2"/>
      </tp>
      <tp>
        <v>433</v>
        <stp/>
        <stp>StudyData</stp>
        <stp>(Vol(S.US.FXI,VolType=Exchange,CoCType:=Auto) when LocalMonth(S.US.FXI)=3 and LocalDay(S.US.FXI)=17 and LocalHour(S.US.FXI)=14 and LocalMinute(S.US.FXI)=0)</stp>
        <stp>Bar</stp>
        <stp/>
        <stp>Close</stp>
        <stp>5</stp>
        <stp>0</stp>
        <stp>all</stp>
        <stp/>
        <stp/>
        <stp>False</stp>
        <stp>T</stp>
        <tr r="L19" s="2"/>
      </tp>
      <tp>
        <v>2367</v>
        <stp/>
        <stp>StudyData</stp>
        <stp>(Vol(S.US.GDX,VolType=Exchange,CoCType:=Auto) when LocalMonth(S.US.GDX)=3 and LocalDay(S.US.GDX)=17 and LocalHour(S.US.GDX)=14 and LocalMinute(S.US.GDX)=0)</stp>
        <stp>Bar</stp>
        <stp/>
        <stp>Close</stp>
        <stp>5</stp>
        <stp>0</stp>
        <stp>all</stp>
        <stp/>
        <stp/>
        <stp>False</stp>
        <stp>T</stp>
        <tr r="G19" s="2"/>
      </tp>
      <tp>
        <v>243</v>
        <stp/>
        <stp>StudyData</stp>
        <stp>(Vol(S.US.DIA,VolType=Exchange,CoCType:=Auto) when LocalMonth(S.US.DIA)=3 and LocalDay(S.US.DIA)=17 and LocalHour(S.US.DIA)=14 and LocalMinute(S.US.DIA)=0)</stp>
        <stp>Bar</stp>
        <stp/>
        <stp>Close</stp>
        <stp>5</stp>
        <stp>0</stp>
        <stp>all</stp>
        <stp/>
        <stp/>
        <stp>False</stp>
        <stp>T</stp>
        <tr r="AB19" s="2"/>
      </tp>
      <tp>
        <v>594</v>
        <stp/>
        <stp>StudyData</stp>
        <stp>(Vol(S.US.DXJ,VolType=Exchange,CoCType:=Auto) when LocalMonth(S.US.DXJ)=3 and LocalDay(S.US.DXJ)=17 and LocalHour(S.US.DXJ)=14 and LocalMinute(S.US.DXJ)=0)</stp>
        <stp>Bar</stp>
        <stp/>
        <stp>Close</stp>
        <stp>5</stp>
        <stp>0</stp>
        <stp>all</stp>
        <stp/>
        <stp/>
        <stp>False</stp>
        <stp>T</stp>
        <tr r="AH19" s="2"/>
      </tp>
      <tp>
        <v>59</v>
        <stp/>
        <stp>StudyData</stp>
        <stp>(Vol(S.US.EDC,VolType=Exchange,CoCType:=Auto) when LocalMonth(S.US.EDC)=3 and LocalDay(S.US.EDC)=17 and LocalHour(S.US.EDC)=14 and LocalMinute(S.US.EDC)=0)</stp>
        <stp>Bar</stp>
        <stp/>
        <stp>Close</stp>
        <stp>5</stp>
        <stp>0</stp>
        <stp>all</stp>
        <stp/>
        <stp/>
        <stp>False</stp>
        <stp>T</stp>
        <tr r="AO19" s="2"/>
      </tp>
      <tp>
        <v>1230</v>
        <stp/>
        <stp>StudyData</stp>
        <stp>(Vol(S.US.EFA,VolType=Exchange,CoCType:=Auto) when LocalMonth(S.US.EFA)=3 and LocalDay(S.US.EFA)=17 and LocalHour(S.US.EFA)=14 and LocalMinute(S.US.EFA)=0)</stp>
        <stp>Bar</stp>
        <stp/>
        <stp>Close</stp>
        <stp>5</stp>
        <stp>0</stp>
        <stp>all</stp>
        <stp/>
        <stp/>
        <stp>False</stp>
        <stp>T</stp>
        <tr r="N19" s="2"/>
      </tp>
      <tp>
        <v>335</v>
        <stp/>
        <stp>StudyData</stp>
        <stp>(Vol(S.US.EPI,VolType=Exchange,CoCType:=Auto) when LocalMonth(S.US.EPI)=3 and LocalDay(S.US.EPI)=17 and LocalHour(S.US.EPI)=14 and LocalMinute(S.US.EPI)=0)</stp>
        <stp>Bar</stp>
        <stp/>
        <stp>Close</stp>
        <stp>5</stp>
        <stp>0</stp>
        <stp>all</stp>
        <stp/>
        <stp/>
        <stp>False</stp>
        <stp>T</stp>
        <tr r="AD19" s="2"/>
      </tp>
      <tp>
        <v>1690</v>
        <stp/>
        <stp>StudyData</stp>
        <stp>(Vol(S.US.EWZ,VolType=Exchange,CoCType:=Auto) when LocalMonth(S.US.EWZ)=3 and LocalDay(S.US.EWZ)=17 and LocalHour(S.US.EWZ)=14 and LocalMinute(S.US.EWZ)=0)</stp>
        <stp>Bar</stp>
        <stp/>
        <stp>Close</stp>
        <stp>5</stp>
        <stp>0</stp>
        <stp>all</stp>
        <stp/>
        <stp/>
        <stp>False</stp>
        <stp>T</stp>
        <tr r="M19" s="2"/>
      </tp>
      <tp>
        <v>1650</v>
        <stp/>
        <stp>StudyData</stp>
        <stp>(Vol(S.US.EWT,VolType=Exchange,CoCType:=Auto) when LocalMonth(S.US.EWT)=3 and LocalDay(S.US.EWT)=17 and LocalHour(S.US.EWT)=14 and LocalMinute(S.US.EWT)=0)</stp>
        <stp>Bar</stp>
        <stp/>
        <stp>Close</stp>
        <stp>5</stp>
        <stp>0</stp>
        <stp>all</stp>
        <stp/>
        <stp/>
        <stp>False</stp>
        <stp>T</stp>
        <tr r="AM19" s="2"/>
      </tp>
      <tp>
        <v>4050</v>
        <stp/>
        <stp>StudyData</stp>
        <stp>(Vol(S.US.EWJ,VolType=Exchange,CoCType:=Auto) when LocalMonth(S.US.EWJ)=3 and LocalDay(S.US.EWJ)=17 and LocalHour(S.US.EWJ)=14 and LocalMinute(S.US.EWJ)=0)</stp>
        <stp>Bar</stp>
        <stp/>
        <stp>Close</stp>
        <stp>5</stp>
        <stp>0</stp>
        <stp>all</stp>
        <stp/>
        <stp/>
        <stp>False</stp>
        <stp>T</stp>
        <tr r="J19" s="2"/>
      </tp>
      <tp>
        <v>9</v>
        <stp/>
        <stp>StudyData</stp>
        <stp>(Vol(S.US.EWH,VolType=Exchange,CoCType:=Auto) when LocalMonth(S.US.EWH)=3 and LocalDay(S.US.EWH)=17 and LocalHour(S.US.EWH)=14 and LocalMinute(S.US.EWH)=0)</stp>
        <stp>Bar</stp>
        <stp/>
        <stp>Close</stp>
        <stp>5</stp>
        <stp>0</stp>
        <stp>all</stp>
        <stp/>
        <stp/>
        <stp>False</stp>
        <stp>T</stp>
        <tr r="V19" s="2"/>
      </tp>
      <tp>
        <v>354</v>
        <stp/>
        <stp>StudyData</stp>
        <stp>(Vol(S.US.XLV,VolType=Exchange,CoCType:=Auto) when LocalMonth(S.US.XLV)=3 and LocalDay(S.US.XLV)=17 and LocalHour(S.US.XLV)=14 and LocalMinute(S.US.XLV)=0)</stp>
        <stp>Bar</stp>
        <stp/>
        <stp>Close</stp>
        <stp>5</stp>
        <stp>0</stp>
        <stp>all</stp>
        <stp/>
        <stp/>
        <stp>False</stp>
        <stp>T</stp>
        <tr r="U19" s="2"/>
      </tp>
      <tp>
        <v>405</v>
        <stp/>
        <stp>StudyData</stp>
        <stp>(Vol(S.US.XLU,VolType=Exchange,CoCType:=Auto) when LocalMonth(S.US.XLU)=3 and LocalDay(S.US.XLU)=17 and LocalHour(S.US.XLU)=14 and LocalMinute(S.US.XLU)=0)</stp>
        <stp>Bar</stp>
        <stp/>
        <stp>Close</stp>
        <stp>5</stp>
        <stp>0</stp>
        <stp>all</stp>
        <stp/>
        <stp/>
        <stp>False</stp>
        <stp>T</stp>
        <tr r="R19" s="2"/>
      </tp>
      <tp>
        <v>968</v>
        <stp/>
        <stp>StudyData</stp>
        <stp>(Vol(S.US.XLK,VolType=Exchange,CoCType:=Auto) when LocalMonth(S.US.XLK)=3 and LocalDay(S.US.XLK)=17 and LocalHour(S.US.XLK)=14 and LocalMinute(S.US.XLK)=0)</stp>
        <stp>Bar</stp>
        <stp/>
        <stp>Close</stp>
        <stp>5</stp>
        <stp>0</stp>
        <stp>all</stp>
        <stp/>
        <stp/>
        <stp>False</stp>
        <stp>T</stp>
        <tr r="AC19" s="2"/>
      </tp>
      <tp>
        <v>992</v>
        <stp/>
        <stp>StudyData</stp>
        <stp>(Vol(S.US.XLI,VolType=Exchange,CoCType:=Auto) when LocalMonth(S.US.XLI)=3 and LocalDay(S.US.XLI)=17 and LocalHour(S.US.XLI)=14 and LocalMinute(S.US.XLI)=0)</stp>
        <stp>Bar</stp>
        <stp/>
        <stp>Close</stp>
        <stp>5</stp>
        <stp>0</stp>
        <stp>all</stp>
        <stp/>
        <stp/>
        <stp>False</stp>
        <stp>T</stp>
        <tr r="T19" s="2"/>
      </tp>
      <tp>
        <v>577</v>
        <stp/>
        <stp>StudyData</stp>
        <stp>(Vol(S.US.XLB,VolType=Exchange,CoCType:=Auto) when LocalMonth(S.US.XLB)=3 and LocalDay(S.US.XLB)=17 and LocalHour(S.US.XLB)=14 and LocalMinute(S.US.XLB)=0)</stp>
        <stp>Bar</stp>
        <stp/>
        <stp>Close</stp>
        <stp>5</stp>
        <stp>0</stp>
        <stp>all</stp>
        <stp/>
        <stp/>
        <stp>False</stp>
        <stp>T</stp>
        <tr r="X19" s="2"/>
      </tp>
      <tp>
        <v>348</v>
        <stp/>
        <stp>StudyData</stp>
        <stp>(Vol(S.US.XLF,VolType=Exchange,CoCType:=Auto) when LocalMonth(S.US.XLF)=3 and LocalDay(S.US.XLF)=17 and LocalHour(S.US.XLF)=14 and LocalMinute(S.US.XLF)=0)</stp>
        <stp>Bar</stp>
        <stp/>
        <stp>Close</stp>
        <stp>5</stp>
        <stp>0</stp>
        <stp>all</stp>
        <stp/>
        <stp/>
        <stp>False</stp>
        <stp>T</stp>
        <tr r="F19" s="2"/>
      </tp>
      <tp>
        <v>497</v>
        <stp/>
        <stp>StudyData</stp>
        <stp>(Vol(S.US.XLE,VolType=Exchange,CoCType:=Auto) when LocalMonth(S.US.XLE)=3 and LocalDay(S.US.XLE)=17 and LocalHour(S.US.XLE)=14 and LocalMinute(S.US.XLE)=0)</stp>
        <stp>Bar</stp>
        <stp/>
        <stp>Close</stp>
        <stp>5</stp>
        <stp>0</stp>
        <stp>all</stp>
        <stp/>
        <stp/>
        <stp>False</stp>
        <stp>T</stp>
        <tr r="W19" s="2"/>
      </tp>
      <tp>
        <v>268</v>
        <stp/>
        <stp>StudyData</stp>
        <stp>(Vol(S.US.VGK,VolType=Exchange,CoCType:=Auto) when LocalMonth(S.US.VGK)=3 and LocalDay(S.US.VGK)=17 and LocalHour(S.US.VGK)=14 and LocalMinute(S.US.VGK)=0)</stp>
        <stp>Bar</stp>
        <stp/>
        <stp>Close</stp>
        <stp>5</stp>
        <stp>0</stp>
        <stp>all</stp>
        <stp/>
        <stp/>
        <stp>False</stp>
        <stp>T</stp>
        <tr r="AL19" s="2"/>
      </tp>
      <tp>
        <v>1417</v>
        <stp/>
        <stp>StudyData</stp>
        <stp>(Vol(S.US.VXX,VolType=Exchange,CoCType:=Auto) when LocalMonth(S.US.VXX)=3 and LocalDay(S.US.VXX)=17 and LocalHour(S.US.VXX)=14 and LocalMinute(S.US.VXX)=0)</stp>
        <stp>Bar</stp>
        <stp/>
        <stp>Close</stp>
        <stp>5</stp>
        <stp>0</stp>
        <stp>all</stp>
        <stp/>
        <stp/>
        <stp>False</stp>
        <stp>T</stp>
        <tr r="I19" s="2"/>
      </tp>
      <tp>
        <v>661</v>
        <stp/>
        <stp>StudyData</stp>
        <stp>(Vol(S.US.VWO,VolType=Exchange,CoCType:=Auto) when LocalMonth(S.US.VWO)=3 and LocalDay(S.US.VWO)=17 and LocalHour(S.US.VWO)=14 and LocalMinute(S.US.VWO)=0)</stp>
        <stp>Bar</stp>
        <stp/>
        <stp>Close</stp>
        <stp>5</stp>
        <stp>0</stp>
        <stp>all</stp>
        <stp/>
        <stp/>
        <stp>False</stp>
        <stp>T</stp>
        <tr r="O19" s="2"/>
      </tp>
      <tp>
        <v>242</v>
        <stp/>
        <stp>StudyData</stp>
        <stp>(Vol(S.US.TNA,VolType=Exchange,CoCType:=Auto) when LocalMonth(S.US.TNA)=3 and LocalDay(S.US.TNA)=17 and LocalHour(S.US.TNA)=14 and LocalMinute(S.US.TNA)=0)</stp>
        <stp>Bar</stp>
        <stp/>
        <stp>Close</stp>
        <stp>5</stp>
        <stp>0</stp>
        <stp>all</stp>
        <stp/>
        <stp/>
        <stp>False</stp>
        <stp>T</stp>
        <tr r="Y19" s="2"/>
      </tp>
      <tp>
        <v>210</v>
        <stp/>
        <stp>StudyData</stp>
        <stp>(Vol(S.US.TBT,VolType=Exchange,CoCType:=Auto) when LocalMonth(S.US.TBT)=3 and LocalDay(S.US.TBT)=17 and LocalHour(S.US.TBT)=14 and LocalMinute(S.US.TBT)=0)</stp>
        <stp>Bar</stp>
        <stp/>
        <stp>Close</stp>
        <stp>5</stp>
        <stp>0</stp>
        <stp>all</stp>
        <stp/>
        <stp/>
        <stp>False</stp>
        <stp>T</stp>
        <tr r="AP19" s="2"/>
      </tp>
      <tp>
        <v>276</v>
        <stp/>
        <stp>StudyData</stp>
        <stp>(Vol(S.US.TZA,VolType=Exchange,CoCType:=Auto) when LocalMonth(S.US.TZA)=3 and LocalDay(S.US.TZA)=17 and LocalHour(S.US.TZA)=14 and LocalMinute(S.US.TZA)=0)</stp>
        <stp>Bar</stp>
        <stp/>
        <stp>Close</stp>
        <stp>5</stp>
        <stp>0</stp>
        <stp>all</stp>
        <stp/>
        <stp/>
        <stp>False</stp>
        <stp>T</stp>
        <tr r="S19" s="2"/>
      </tp>
      <tp>
        <v>282</v>
        <stp/>
        <stp>StudyData</stp>
        <stp>(Vol(S.US.RSX,VolType=Exchange,CoCType:=Auto) when LocalMonth(S.US.RSX)=3 and LocalDay(S.US.RSX)=17 and LocalHour(S.US.RSX)=14 and LocalMinute(S.US.RSX)=0)</stp>
        <stp>Bar</stp>
        <stp/>
        <stp>Close</stp>
        <stp>5</stp>
        <stp>0</stp>
        <stp>all</stp>
        <stp/>
        <stp/>
        <stp>False</stp>
        <stp>T</stp>
        <tr r="AA19" s="2"/>
      </tp>
      <tp>
        <v>323</v>
        <stp/>
        <stp>StudyData</stp>
        <stp>(Vol(S.US.SDS,VolType=Exchange,CoCType:=Auto) when LocalMonth(S.US.SDS)=3 and LocalDay(S.US.SDS)=17 and LocalHour(S.US.SDS)=14 and LocalMinute(S.US.SDS)=0)</stp>
        <stp>Bar</stp>
        <stp/>
        <stp>Close</stp>
        <stp>5</stp>
        <stp>0</stp>
        <stp>all</stp>
        <stp/>
        <stp/>
        <stp>False</stp>
        <stp>T</stp>
        <tr r="P19" s="2"/>
      </tp>
      <tp>
        <v>338</v>
        <stp/>
        <stp>StudyData</stp>
        <stp>(Vol(S.US.SSO,VolType=Exchange,CoCType:=Auto) when LocalMonth(S.US.SSO)=3 and LocalDay(S.US.SSO)=17 and LocalHour(S.US.SSO)=14 and LocalMinute(S.US.SSO)=0)</stp>
        <stp>Bar</stp>
        <stp/>
        <stp>Close</stp>
        <stp>5</stp>
        <stp>0</stp>
        <stp>all</stp>
        <stp/>
        <stp/>
        <stp>False</stp>
        <stp>T</stp>
        <tr r="AI19" s="2"/>
      </tp>
      <tp>
        <v>189</v>
        <stp/>
        <stp>StudyData</stp>
        <stp>(Vol(S.US.QID,VolType=Exchange,CoCType:=Auto) when LocalMonth(S.US.QID)=3 and LocalDay(S.US.QID)=17 and LocalHour(S.US.QID)=14 and LocalMinute(S.US.QID)=0)</stp>
        <stp>Bar</stp>
        <stp/>
        <stp>Close</stp>
        <stp>5</stp>
        <stp>0</stp>
        <stp>all</stp>
        <stp/>
        <stp/>
        <stp>False</stp>
        <stp>T</stp>
        <tr r="Z19" s="2"/>
      </tp>
      <tp>
        <v>2531</v>
        <stp/>
        <stp>StudyData</stp>
        <stp>(Vol(S.US.QQQ,VolType=Exchange,CoCType:=Auto) when LocalMonth(S.US.QQQ)=3 and LocalDay(S.US.QQQ)=17 and LocalHour(S.US.QQQ)=14 and LocalMinute(S.US.QQQ)=0)</stp>
        <stp>Bar</stp>
        <stp/>
        <stp>Close</stp>
        <stp>5</stp>
        <stp>0</stp>
        <stp>all</stp>
        <stp/>
        <stp/>
        <stp>False</stp>
        <stp>T</stp>
        <tr r="K19" s="2"/>
      </tp>
      <tp>
        <v>1391</v>
        <stp/>
        <stp>StudyData</stp>
        <stp>(Vol(S.US.VWO,VolType=Exchange,CoCType:=Auto) when LocalMonth(S.US.VWO)=3 and LocalDay(S.US.VWO)=17 and LocalHour(S.US.VWO)=9 and LocalMinute(S.US.VWO)=15)</stp>
        <stp>Bar</stp>
        <stp/>
        <stp>Close</stp>
        <stp>5</stp>
        <stp>0</stp>
        <stp>all</stp>
        <stp/>
        <stp/>
        <stp>False</stp>
        <stp>T</stp>
        <tr r="O13" s="2"/>
      </tp>
      <tp>
        <v>7294</v>
        <stp/>
        <stp>StudyData</stp>
        <stp>(Vol(S.US.VWO,VolType=Exchange,CoCType:=Auto) when LocalMonth(S.US.VWO)=3 and LocalDay(S.US.VWO)=17 and LocalHour(S.US.VWO)=8 and LocalMinute(S.US.VWO)=35)</stp>
        <stp>Bar</stp>
        <stp/>
        <stp>Close</stp>
        <stp>5</stp>
        <stp>0</stp>
        <stp>all</stp>
        <stp/>
        <stp/>
        <stp>False</stp>
        <stp>T</stp>
        <tr r="O5" s="2"/>
      </tp>
      <tp>
        <v>1460</v>
        <stp/>
        <stp>StudyData</stp>
        <stp>(Vol(S.US.VWO,VolType=Exchange,CoCType:=Auto) when LocalMonth(S.US.VWO)=3 and LocalDay(S.US.VWO)=17 and LocalHour(S.US.VWO)=9 and LocalMinute(S.US.VWO)=25)</stp>
        <stp>Bar</stp>
        <stp/>
        <stp>Close</stp>
        <stp>5</stp>
        <stp>0</stp>
        <stp>all</stp>
        <stp/>
        <stp/>
        <stp>False</stp>
        <stp>T</stp>
        <tr r="O15" s="2"/>
      </tp>
      <tp>
        <v>2317</v>
        <stp/>
        <stp>StudyData</stp>
        <stp>(Vol(S.US.VWO,VolType=Exchange,CoCType:=Auto) when LocalMonth(S.US.VWO)=3 and LocalDay(S.US.VWO)=17 and LocalHour(S.US.VWO)=8 and LocalMinute(S.US.VWO)=55)</stp>
        <stp>Bar</stp>
        <stp/>
        <stp>Close</stp>
        <stp>5</stp>
        <stp>0</stp>
        <stp>all</stp>
        <stp/>
        <stp/>
        <stp>False</stp>
        <stp>T</stp>
        <tr r="O9" s="2"/>
      </tp>
      <tp>
        <v>3191</v>
        <stp/>
        <stp>StudyData</stp>
        <stp>(Vol(S.US.VWO,VolType=Exchange,CoCType:=Auto) when LocalMonth(S.US.VWO)=3 and LocalDay(S.US.VWO)=17 and LocalHour(S.US.VWO)=8 and LocalMinute(S.US.VWO)=45)</stp>
        <stp>Bar</stp>
        <stp/>
        <stp>Close</stp>
        <stp>5</stp>
        <stp>0</stp>
        <stp>all</stp>
        <stp/>
        <stp/>
        <stp>False</stp>
        <stp>T</stp>
        <tr r="O7" s="2"/>
      </tp>
      <tp>
        <v>57.19</v>
        <stp/>
        <stp>ContractData</stp>
        <stp>S.US.SPXU</stp>
        <stp>LOw</stp>
        <stp/>
        <stp>T</stp>
        <tr r="J37" s="1"/>
      </tp>
      <tp>
        <v>51.63</v>
        <stp/>
        <stp>ContractData</stp>
        <stp>S.US.SQQQ</stp>
        <stp>LOw</stp>
        <stp/>
        <stp>T</stp>
        <tr r="J33" s="1"/>
      </tp>
      <tp>
        <v>2791</v>
        <stp/>
        <stp>StudyData</stp>
        <stp>(Vol(S.US.EWJ,VolType=Exchange,CoCType:=Auto) when LocalMonth(S.US.EWJ)=3 and LocalDay(S.US.EWJ)=17 and LocalHour(S.US.EWJ)=8 and LocalMinute(S.US.EWJ)=50)</stp>
        <stp>Bar</stp>
        <stp/>
        <stp>Close</stp>
        <stp>5</stp>
        <stp>0</stp>
        <stp>all</stp>
        <stp/>
        <stp/>
        <stp>False</stp>
        <stp>T</stp>
        <tr r="J8" s="2"/>
      </tp>
      <tp>
        <v>13639</v>
        <stp/>
        <stp>StudyData</stp>
        <stp>(Vol(S.US.EWJ,VolType=Exchange,CoCType:=Auto) when LocalMonth(S.US.EWJ)=3 and LocalDay(S.US.EWJ)=17 and LocalHour(S.US.EWJ)=8 and LocalMinute(S.US.EWJ)=40)</stp>
        <stp>Bar</stp>
        <stp/>
        <stp>Close</stp>
        <stp>5</stp>
        <stp>0</stp>
        <stp>all</stp>
        <stp/>
        <stp/>
        <stp>False</stp>
        <stp>T</stp>
        <tr r="J6" s="2"/>
      </tp>
      <tp>
        <v>3274</v>
        <stp/>
        <stp>StudyData</stp>
        <stp>(Vol(S.US.EWJ,VolType=Exchange,CoCType:=Auto) when LocalMonth(S.US.EWJ)=3 and LocalDay(S.US.EWJ)=17 and LocalHour(S.US.EWJ)=8 and LocalMinute(S.US.EWJ)=30)</stp>
        <stp>Bar</stp>
        <stp/>
        <stp>Close</stp>
        <stp>5</stp>
        <stp>0</stp>
        <stp>all</stp>
        <stp/>
        <stp/>
        <stp>False</stp>
        <stp>T</stp>
        <tr r="J4" s="2"/>
      </tp>
      <tp>
        <v>1226</v>
        <stp/>
        <stp>StudyData</stp>
        <stp>(Vol(S.US.EWJ,VolType=Exchange,CoCType:=Auto) when LocalMonth(S.US.EWJ)=3 and LocalDay(S.US.EWJ)=17 and LocalHour(S.US.EWJ)=9 and LocalMinute(S.US.EWJ)=20)</stp>
        <stp>Bar</stp>
        <stp/>
        <stp>Close</stp>
        <stp>5</stp>
        <stp>0</stp>
        <stp>all</stp>
        <stp/>
        <stp/>
        <stp>False</stp>
        <stp>T</stp>
        <tr r="J14" s="2"/>
      </tp>
      <tp>
        <v>5336</v>
        <stp/>
        <stp>StudyData</stp>
        <stp>(Vol(S.US.EWJ,VolType=Exchange,CoCType:=Auto) when LocalMonth(S.US.EWJ)=3 and LocalDay(S.US.EWJ)=17 and LocalHour(S.US.EWJ)=9 and LocalMinute(S.US.EWJ)=10)</stp>
        <stp>Bar</stp>
        <stp/>
        <stp>Close</stp>
        <stp>5</stp>
        <stp>0</stp>
        <stp>all</stp>
        <stp/>
        <stp/>
        <stp>False</stp>
        <stp>T</stp>
        <tr r="J12" s="2"/>
      </tp>
      <tp>
        <v>355300</v>
        <stp/>
        <stp>ContractData</stp>
        <stp>S.US.XLF</stp>
        <stp>T_CVol</stp>
        <stp/>
        <stp>T</stp>
        <tr r="K7" s="1"/>
      </tp>
      <tp>
        <v>19224</v>
        <stp/>
        <stp>StudyData</stp>
        <stp>S.US.IYR</stp>
        <stp>Vol</stp>
        <stp>VolType=Exchange,CoCType=Auto</stp>
        <stp>Vol</stp>
        <stp>60C</stp>
        <stp>0</stp>
        <stp/>
        <stp>LastHour</stp>
        <stp/>
        <stp>TRUE</stp>
        <stp>T</stp>
        <tr r="W18" s="1"/>
      </tp>
      <tp>
        <v>559</v>
        <stp/>
        <stp>StudyData</stp>
        <stp>(Vol(S.US.XLU,VolType=Exchange,CoCType:=Auto) when LocalMonth(S.US.XLU)=3 and LocalDay(S.US.XLU)=17 and LocalHour(S.US.XLU)=14 and LocalMinute(S.US.XLU)=25)</stp>
        <stp>Bar</stp>
        <stp/>
        <stp>Close</stp>
        <stp>5</stp>
        <stp>0</stp>
        <stp>all</stp>
        <stp/>
        <stp/>
        <stp>False</stp>
        <stp>T</stp>
        <tr r="R24" s="2"/>
      </tp>
      <tp>
        <v>1043</v>
        <stp/>
        <stp>StudyData</stp>
        <stp>(Vol(S.US.XLU,VolType=Exchange,CoCType:=Auto) when LocalMonth(S.US.XLU)=3 and LocalDay(S.US.XLU)=17 and LocalHour(S.US.XLU)=14 and LocalMinute(S.US.XLU)=35)</stp>
        <stp>Bar</stp>
        <stp/>
        <stp>Close</stp>
        <stp>5</stp>
        <stp>0</stp>
        <stp>all</stp>
        <stp/>
        <stp/>
        <stp>False</stp>
        <stp>T</stp>
        <tr r="R26" s="2"/>
      </tp>
      <tp>
        <v>2133</v>
        <stp/>
        <stp>StudyData</stp>
        <stp>(Vol(S.US.XLU,VolType=Exchange,CoCType:=Auto) when LocalMonth(S.US.XLU)=3 and LocalDay(S.US.XLU)=17 and LocalHour(S.US.XLU)=14 and LocalMinute(S.US.XLU)=15)</stp>
        <stp>Bar</stp>
        <stp/>
        <stp>Close</stp>
        <stp>5</stp>
        <stp>0</stp>
        <stp>all</stp>
        <stp/>
        <stp/>
        <stp>False</stp>
        <stp>T</stp>
        <tr r="R22" s="2"/>
      </tp>
      <tp>
        <v>1630</v>
        <stp/>
        <stp>StudyData</stp>
        <stp>(Vol(S.US.XLU,VolType=Exchange,CoCType:=Auto) when LocalMonth(S.US.XLU)=3 and LocalDay(S.US.XLU)=17 and LocalHour(S.US.XLU)=14 and LocalMinute(S.US.XLU)=45)</stp>
        <stp>Bar</stp>
        <stp/>
        <stp>Close</stp>
        <stp>5</stp>
        <stp>0</stp>
        <stp>all</stp>
        <stp/>
        <stp/>
        <stp>False</stp>
        <stp>T</stp>
        <tr r="R28" s="2"/>
      </tp>
      <tp>
        <v>15976</v>
        <stp/>
        <stp>StudyData</stp>
        <stp>(Vol(S.US.XLU,VolType=Exchange,CoCType:=Auto) when LocalMonth(S.US.XLU)=3 and LocalDay(S.US.XLU)=17 and LocalHour(S.US.XLU)=14 and LocalMinute(S.US.XLU)=55)</stp>
        <stp>Bar</stp>
        <stp/>
        <stp>Close</stp>
        <stp>5</stp>
        <stp>0</stp>
        <stp>all</stp>
        <stp/>
        <stp/>
        <stp>False</stp>
        <stp>T</stp>
        <tr r="R30" s="2"/>
      </tp>
      <tp>
        <v>495</v>
        <stp/>
        <stp>StudyData</stp>
        <stp>(Vol(S.US.XLV,VolType=Exchange,CoCType:=Auto) when LocalMonth(S.US.XLV)=3 and LocalDay(S.US.XLV)=17 and LocalHour(S.US.XLV)=14 and LocalMinute(S.US.XLV)=25)</stp>
        <stp>Bar</stp>
        <stp/>
        <stp>Close</stp>
        <stp>5</stp>
        <stp>0</stp>
        <stp>all</stp>
        <stp/>
        <stp/>
        <stp>False</stp>
        <stp>T</stp>
        <tr r="U24" s="2"/>
      </tp>
      <tp>
        <v>1551</v>
        <stp/>
        <stp>StudyData</stp>
        <stp>(Vol(S.US.XLV,VolType=Exchange,CoCType:=Auto) when LocalMonth(S.US.XLV)=3 and LocalDay(S.US.XLV)=17 and LocalHour(S.US.XLV)=14 and LocalMinute(S.US.XLV)=35)</stp>
        <stp>Bar</stp>
        <stp/>
        <stp>Close</stp>
        <stp>5</stp>
        <stp>0</stp>
        <stp>all</stp>
        <stp/>
        <stp/>
        <stp>False</stp>
        <stp>T</stp>
        <tr r="U26" s="2"/>
      </tp>
      <tp>
        <v>355</v>
        <stp/>
        <stp>StudyData</stp>
        <stp>(Vol(S.US.XLV,VolType=Exchange,CoCType:=Auto) when LocalMonth(S.US.XLV)=3 and LocalDay(S.US.XLV)=17 and LocalHour(S.US.XLV)=14 and LocalMinute(S.US.XLV)=15)</stp>
        <stp>Bar</stp>
        <stp/>
        <stp>Close</stp>
        <stp>5</stp>
        <stp>0</stp>
        <stp>all</stp>
        <stp/>
        <stp/>
        <stp>False</stp>
        <stp>T</stp>
        <tr r="U22" s="2"/>
      </tp>
      <tp>
        <v>1567</v>
        <stp/>
        <stp>StudyData</stp>
        <stp>(Vol(S.US.XLV,VolType=Exchange,CoCType:=Auto) when LocalMonth(S.US.XLV)=3 and LocalDay(S.US.XLV)=17 and LocalHour(S.US.XLV)=14 and LocalMinute(S.US.XLV)=45)</stp>
        <stp>Bar</stp>
        <stp/>
        <stp>Close</stp>
        <stp>5</stp>
        <stp>0</stp>
        <stp>all</stp>
        <stp/>
        <stp/>
        <stp>False</stp>
        <stp>T</stp>
        <tr r="U28" s="2"/>
      </tp>
      <tp>
        <v>7400</v>
        <stp/>
        <stp>StudyData</stp>
        <stp>(Vol(S.US.XLV,VolType=Exchange,CoCType:=Auto) when LocalMonth(S.US.XLV)=3 and LocalDay(S.US.XLV)=17 and LocalHour(S.US.XLV)=14 and LocalMinute(S.US.XLV)=55)</stp>
        <stp>Bar</stp>
        <stp/>
        <stp>Close</stp>
        <stp>5</stp>
        <stp>0</stp>
        <stp>all</stp>
        <stp/>
        <stp/>
        <stp>False</stp>
        <stp>T</stp>
        <tr r="U30" s="2"/>
      </tp>
      <tp>
        <v>1485</v>
        <stp/>
        <stp>StudyData</stp>
        <stp>(Vol(S.US.XLE,VolType=Exchange,CoCType:=Auto) when LocalMonth(S.US.XLE)=3 and LocalDay(S.US.XLE)=17 and LocalHour(S.US.XLE)=14 and LocalMinute(S.US.XLE)=25)</stp>
        <stp>Bar</stp>
        <stp/>
        <stp>Close</stp>
        <stp>5</stp>
        <stp>0</stp>
        <stp>all</stp>
        <stp/>
        <stp/>
        <stp>False</stp>
        <stp>T</stp>
        <tr r="W24" s="2"/>
      </tp>
      <tp>
        <v>2037</v>
        <stp/>
        <stp>StudyData</stp>
        <stp>(Vol(S.US.XLE,VolType=Exchange,CoCType:=Auto) when LocalMonth(S.US.XLE)=3 and LocalDay(S.US.XLE)=17 and LocalHour(S.US.XLE)=14 and LocalMinute(S.US.XLE)=35)</stp>
        <stp>Bar</stp>
        <stp/>
        <stp>Close</stp>
        <stp>5</stp>
        <stp>0</stp>
        <stp>all</stp>
        <stp/>
        <stp/>
        <stp>False</stp>
        <stp>T</stp>
        <tr r="W26" s="2"/>
      </tp>
      <tp>
        <v>508</v>
        <stp/>
        <stp>StudyData</stp>
        <stp>(Vol(S.US.XLE,VolType=Exchange,CoCType:=Auto) when LocalMonth(S.US.XLE)=3 and LocalDay(S.US.XLE)=17 and LocalHour(S.US.XLE)=14 and LocalMinute(S.US.XLE)=15)</stp>
        <stp>Bar</stp>
        <stp/>
        <stp>Close</stp>
        <stp>5</stp>
        <stp>0</stp>
        <stp>all</stp>
        <stp/>
        <stp/>
        <stp>False</stp>
        <stp>T</stp>
        <tr r="W22" s="2"/>
      </tp>
      <tp>
        <v>1296</v>
        <stp/>
        <stp>StudyData</stp>
        <stp>(Vol(S.US.XLE,VolType=Exchange,CoCType:=Auto) when LocalMonth(S.US.XLE)=3 and LocalDay(S.US.XLE)=17 and LocalHour(S.US.XLE)=14 and LocalMinute(S.US.XLE)=45)</stp>
        <stp>Bar</stp>
        <stp/>
        <stp>Close</stp>
        <stp>5</stp>
        <stp>0</stp>
        <stp>all</stp>
        <stp/>
        <stp/>
        <stp>False</stp>
        <stp>T</stp>
        <tr r="W28" s="2"/>
      </tp>
      <tp>
        <v>38023</v>
        <stp/>
        <stp>StudyData</stp>
        <stp>(Vol(S.US.XLE,VolType=Exchange,CoCType:=Auto) when LocalMonth(S.US.XLE)=3 and LocalDay(S.US.XLE)=17 and LocalHour(S.US.XLE)=14 and LocalMinute(S.US.XLE)=55)</stp>
        <stp>Bar</stp>
        <stp/>
        <stp>Close</stp>
        <stp>5</stp>
        <stp>0</stp>
        <stp>all</stp>
        <stp/>
        <stp/>
        <stp>False</stp>
        <stp>T</stp>
        <tr r="W30" s="2"/>
      </tp>
      <tp>
        <v>1592</v>
        <stp/>
        <stp>StudyData</stp>
        <stp>(Vol(S.US.XLF,VolType=Exchange,CoCType:=Auto) when LocalMonth(S.US.XLF)=3 and LocalDay(S.US.XLF)=17 and LocalHour(S.US.XLF)=14 and LocalMinute(S.US.XLF)=25)</stp>
        <stp>Bar</stp>
        <stp/>
        <stp>Close</stp>
        <stp>5</stp>
        <stp>0</stp>
        <stp>all</stp>
        <stp/>
        <stp/>
        <stp>False</stp>
        <stp>T</stp>
        <tr r="F24" s="2"/>
      </tp>
      <tp>
        <v>3500</v>
        <stp/>
        <stp>StudyData</stp>
        <stp>(Vol(S.US.XLF,VolType=Exchange,CoCType:=Auto) when LocalMonth(S.US.XLF)=3 and LocalDay(S.US.XLF)=17 and LocalHour(S.US.XLF)=14 and LocalMinute(S.US.XLF)=35)</stp>
        <stp>Bar</stp>
        <stp/>
        <stp>Close</stp>
        <stp>5</stp>
        <stp>0</stp>
        <stp>all</stp>
        <stp/>
        <stp/>
        <stp>False</stp>
        <stp>T</stp>
        <tr r="F26" s="2"/>
      </tp>
      <tp>
        <v>1545</v>
        <stp/>
        <stp>StudyData</stp>
        <stp>(Vol(S.US.XLF,VolType=Exchange,CoCType:=Auto) when LocalMonth(S.US.XLF)=3 and LocalDay(S.US.XLF)=17 and LocalHour(S.US.XLF)=14 and LocalMinute(S.US.XLF)=15)</stp>
        <stp>Bar</stp>
        <stp/>
        <stp>Close</stp>
        <stp>5</stp>
        <stp>0</stp>
        <stp>all</stp>
        <stp/>
        <stp/>
        <stp>False</stp>
        <stp>T</stp>
        <tr r="F22" s="2"/>
      </tp>
      <tp>
        <v>6909</v>
        <stp/>
        <stp>StudyData</stp>
        <stp>(Vol(S.US.XLF,VolType=Exchange,CoCType:=Auto) when LocalMonth(S.US.XLF)=3 and LocalDay(S.US.XLF)=17 and LocalHour(S.US.XLF)=14 and LocalMinute(S.US.XLF)=45)</stp>
        <stp>Bar</stp>
        <stp/>
        <stp>Close</stp>
        <stp>5</stp>
        <stp>0</stp>
        <stp>all</stp>
        <stp/>
        <stp/>
        <stp>False</stp>
        <stp>T</stp>
        <tr r="F28" s="2"/>
      </tp>
      <tp>
        <v>78880</v>
        <stp/>
        <stp>StudyData</stp>
        <stp>(Vol(S.US.XLF,VolType=Exchange,CoCType:=Auto) when LocalMonth(S.US.XLF)=3 and LocalDay(S.US.XLF)=17 and LocalHour(S.US.XLF)=14 and LocalMinute(S.US.XLF)=55)</stp>
        <stp>Bar</stp>
        <stp/>
        <stp>Close</stp>
        <stp>5</stp>
        <stp>0</stp>
        <stp>all</stp>
        <stp/>
        <stp/>
        <stp>False</stp>
        <stp>T</stp>
        <tr r="F30" s="2"/>
      </tp>
      <tp>
        <v>303</v>
        <stp/>
        <stp>StudyData</stp>
        <stp>(Vol(S.US.XLB,VolType=Exchange,CoCType:=Auto) when LocalMonth(S.US.XLB)=3 and LocalDay(S.US.XLB)=17 and LocalHour(S.US.XLB)=14 and LocalMinute(S.US.XLB)=25)</stp>
        <stp>Bar</stp>
        <stp/>
        <stp>Close</stp>
        <stp>5</stp>
        <stp>0</stp>
        <stp>all</stp>
        <stp/>
        <stp/>
        <stp>False</stp>
        <stp>T</stp>
        <tr r="X24" s="2"/>
      </tp>
      <tp>
        <v>1560</v>
        <stp/>
        <stp>StudyData</stp>
        <stp>(Vol(S.US.XLB,VolType=Exchange,CoCType:=Auto) when LocalMonth(S.US.XLB)=3 and LocalDay(S.US.XLB)=17 and LocalHour(S.US.XLB)=14 and LocalMinute(S.US.XLB)=35)</stp>
        <stp>Bar</stp>
        <stp/>
        <stp>Close</stp>
        <stp>5</stp>
        <stp>0</stp>
        <stp>all</stp>
        <stp/>
        <stp/>
        <stp>False</stp>
        <stp>T</stp>
        <tr r="X26" s="2"/>
      </tp>
      <tp>
        <v>115</v>
        <stp/>
        <stp>StudyData</stp>
        <stp>(Vol(S.US.XLB,VolType=Exchange,CoCType:=Auto) when LocalMonth(S.US.XLB)=3 and LocalDay(S.US.XLB)=17 and LocalHour(S.US.XLB)=14 and LocalMinute(S.US.XLB)=15)</stp>
        <stp>Bar</stp>
        <stp/>
        <stp>Close</stp>
        <stp>5</stp>
        <stp>0</stp>
        <stp>all</stp>
        <stp/>
        <stp/>
        <stp>False</stp>
        <stp>T</stp>
        <tr r="X22" s="2"/>
      </tp>
      <tp>
        <v>798</v>
        <stp/>
        <stp>StudyData</stp>
        <stp>(Vol(S.US.XLB,VolType=Exchange,CoCType:=Auto) when LocalMonth(S.US.XLB)=3 and LocalDay(S.US.XLB)=17 and LocalHour(S.US.XLB)=14 and LocalMinute(S.US.XLB)=45)</stp>
        <stp>Bar</stp>
        <stp/>
        <stp>Close</stp>
        <stp>5</stp>
        <stp>0</stp>
        <stp>all</stp>
        <stp/>
        <stp/>
        <stp>False</stp>
        <stp>T</stp>
        <tr r="X28" s="2"/>
      </tp>
      <tp>
        <v>4143</v>
        <stp/>
        <stp>StudyData</stp>
        <stp>(Vol(S.US.XLB,VolType=Exchange,CoCType:=Auto) when LocalMonth(S.US.XLB)=3 and LocalDay(S.US.XLB)=17 and LocalHour(S.US.XLB)=14 and LocalMinute(S.US.XLB)=55)</stp>
        <stp>Bar</stp>
        <stp/>
        <stp>Close</stp>
        <stp>5</stp>
        <stp>0</stp>
        <stp>all</stp>
        <stp/>
        <stp/>
        <stp>False</stp>
        <stp>T</stp>
        <tr r="X30" s="2"/>
      </tp>
      <tp>
        <v>1486</v>
        <stp/>
        <stp>StudyData</stp>
        <stp>(Vol(S.US.XLI,VolType=Exchange,CoCType:=Auto) when LocalMonth(S.US.XLI)=3 and LocalDay(S.US.XLI)=17 and LocalHour(S.US.XLI)=14 and LocalMinute(S.US.XLI)=25)</stp>
        <stp>Bar</stp>
        <stp/>
        <stp>Close</stp>
        <stp>5</stp>
        <stp>0</stp>
        <stp>all</stp>
        <stp/>
        <stp/>
        <stp>False</stp>
        <stp>T</stp>
        <tr r="T24" s="2"/>
      </tp>
      <tp>
        <v>1503</v>
        <stp/>
        <stp>StudyData</stp>
        <stp>(Vol(S.US.XLI,VolType=Exchange,CoCType:=Auto) when LocalMonth(S.US.XLI)=3 and LocalDay(S.US.XLI)=17 and LocalHour(S.US.XLI)=14 and LocalMinute(S.US.XLI)=35)</stp>
        <stp>Bar</stp>
        <stp/>
        <stp>Close</stp>
        <stp>5</stp>
        <stp>0</stp>
        <stp>all</stp>
        <stp/>
        <stp/>
        <stp>False</stp>
        <stp>T</stp>
        <tr r="T26" s="2"/>
      </tp>
      <tp>
        <v>5907</v>
        <stp/>
        <stp>StudyData</stp>
        <stp>(Vol(S.US.XLI,VolType=Exchange,CoCType:=Auto) when LocalMonth(S.US.XLI)=3 and LocalDay(S.US.XLI)=17 and LocalHour(S.US.XLI)=14 and LocalMinute(S.US.XLI)=15)</stp>
        <stp>Bar</stp>
        <stp/>
        <stp>Close</stp>
        <stp>5</stp>
        <stp>0</stp>
        <stp>all</stp>
        <stp/>
        <stp/>
        <stp>False</stp>
        <stp>T</stp>
        <tr r="T22" s="2"/>
      </tp>
      <tp>
        <v>3077</v>
        <stp/>
        <stp>StudyData</stp>
        <stp>(Vol(S.US.XLI,VolType=Exchange,CoCType:=Auto) when LocalMonth(S.US.XLI)=3 and LocalDay(S.US.XLI)=17 and LocalHour(S.US.XLI)=14 and LocalMinute(S.US.XLI)=45)</stp>
        <stp>Bar</stp>
        <stp/>
        <stp>Close</stp>
        <stp>5</stp>
        <stp>0</stp>
        <stp>all</stp>
        <stp/>
        <stp/>
        <stp>False</stp>
        <stp>T</stp>
        <tr r="T28" s="2"/>
      </tp>
      <tp>
        <v>5236</v>
        <stp/>
        <stp>StudyData</stp>
        <stp>(Vol(S.US.XLI,VolType=Exchange,CoCType:=Auto) when LocalMonth(S.US.XLI)=3 and LocalDay(S.US.XLI)=17 and LocalHour(S.US.XLI)=14 and LocalMinute(S.US.XLI)=55)</stp>
        <stp>Bar</stp>
        <stp/>
        <stp>Close</stp>
        <stp>5</stp>
        <stp>0</stp>
        <stp>all</stp>
        <stp/>
        <stp/>
        <stp>False</stp>
        <stp>T</stp>
        <tr r="T30" s="2"/>
      </tp>
      <tp>
        <v>416</v>
        <stp/>
        <stp>StudyData</stp>
        <stp>(Vol(S.US.XLK,VolType=Exchange,CoCType:=Auto) when LocalMonth(S.US.XLK)=3 and LocalDay(S.US.XLK)=17 and LocalHour(S.US.XLK)=14 and LocalMinute(S.US.XLK)=25)</stp>
        <stp>Bar</stp>
        <stp/>
        <stp>Close</stp>
        <stp>5</stp>
        <stp>0</stp>
        <stp>all</stp>
        <stp/>
        <stp/>
        <stp>False</stp>
        <stp>T</stp>
        <tr r="AC24" s="2"/>
      </tp>
      <tp>
        <v>1024</v>
        <stp/>
        <stp>StudyData</stp>
        <stp>(Vol(S.US.XLK,VolType=Exchange,CoCType:=Auto) when LocalMonth(S.US.XLK)=3 and LocalDay(S.US.XLK)=17 and LocalHour(S.US.XLK)=14 and LocalMinute(S.US.XLK)=35)</stp>
        <stp>Bar</stp>
        <stp/>
        <stp>Close</stp>
        <stp>5</stp>
        <stp>0</stp>
        <stp>all</stp>
        <stp/>
        <stp/>
        <stp>False</stp>
        <stp>T</stp>
        <tr r="AC26" s="2"/>
      </tp>
      <tp>
        <v>519</v>
        <stp/>
        <stp>StudyData</stp>
        <stp>(Vol(S.US.XLK,VolType=Exchange,CoCType:=Auto) when LocalMonth(S.US.XLK)=3 and LocalDay(S.US.XLK)=17 and LocalHour(S.US.XLK)=14 and LocalMinute(S.US.XLK)=15)</stp>
        <stp>Bar</stp>
        <stp/>
        <stp>Close</stp>
        <stp>5</stp>
        <stp>0</stp>
        <stp>all</stp>
        <stp/>
        <stp/>
        <stp>False</stp>
        <stp>T</stp>
        <tr r="AC22" s="2"/>
      </tp>
      <tp>
        <v>1872</v>
        <stp/>
        <stp>StudyData</stp>
        <stp>(Vol(S.US.XLK,VolType=Exchange,CoCType:=Auto) when LocalMonth(S.US.XLK)=3 and LocalDay(S.US.XLK)=17 and LocalHour(S.US.XLK)=14 and LocalMinute(S.US.XLK)=45)</stp>
        <stp>Bar</stp>
        <stp/>
        <stp>Close</stp>
        <stp>5</stp>
        <stp>0</stp>
        <stp>all</stp>
        <stp/>
        <stp/>
        <stp>False</stp>
        <stp>T</stp>
        <tr r="AC28" s="2"/>
      </tp>
      <tp>
        <v>12346</v>
        <stp/>
        <stp>StudyData</stp>
        <stp>(Vol(S.US.XLK,VolType=Exchange,CoCType:=Auto) when LocalMonth(S.US.XLK)=3 and LocalDay(S.US.XLK)=17 and LocalHour(S.US.XLK)=14 and LocalMinute(S.US.XLK)=55)</stp>
        <stp>Bar</stp>
        <stp/>
        <stp>Close</stp>
        <stp>5</stp>
        <stp>0</stp>
        <stp>all</stp>
        <stp/>
        <stp/>
        <stp>False</stp>
        <stp>T</stp>
        <tr r="AC30" s="2"/>
      </tp>
      <tp>
        <v>6728</v>
        <stp/>
        <stp>StudyData</stp>
        <stp>(Vol(S.US.GDX,VolType=Exchange,CoCType:=Auto) when LocalMonth(S.US.GDX)=3 and LocalDay(S.US.GDX)=17 and LocalHour(S.US.GDX)=8 and LocalMinute(S.US.GDX)=40)</stp>
        <stp>Bar</stp>
        <stp/>
        <stp>Close</stp>
        <stp>5</stp>
        <stp>0</stp>
        <stp>all</stp>
        <stp/>
        <stp/>
        <stp>False</stp>
        <stp>T</stp>
        <tr r="G6" s="2"/>
      </tp>
      <tp>
        <v>4805</v>
        <stp/>
        <stp>StudyData</stp>
        <stp>(Vol(S.US.GDX,VolType=Exchange,CoCType:=Auto) when LocalMonth(S.US.GDX)=3 and LocalDay(S.US.GDX)=17 and LocalHour(S.US.GDX)=8 and LocalMinute(S.US.GDX)=50)</stp>
        <stp>Bar</stp>
        <stp/>
        <stp>Close</stp>
        <stp>5</stp>
        <stp>0</stp>
        <stp>all</stp>
        <stp/>
        <stp/>
        <stp>False</stp>
        <stp>T</stp>
        <tr r="G8" s="2"/>
      </tp>
      <tp>
        <v>4493</v>
        <stp/>
        <stp>StudyData</stp>
        <stp>(Vol(S.US.GDX,VolType=Exchange,CoCType:=Auto) when LocalMonth(S.US.GDX)=3 and LocalDay(S.US.GDX)=17 and LocalHour(S.US.GDX)=9 and LocalMinute(S.US.GDX)=10)</stp>
        <stp>Bar</stp>
        <stp/>
        <stp>Close</stp>
        <stp>5</stp>
        <stp>0</stp>
        <stp>all</stp>
        <stp/>
        <stp/>
        <stp>False</stp>
        <stp>T</stp>
        <tr r="G12" s="2"/>
      </tp>
      <tp>
        <v>11061</v>
        <stp/>
        <stp>StudyData</stp>
        <stp>(Vol(S.US.GDX,VolType=Exchange,CoCType:=Auto) when LocalMonth(S.US.GDX)=3 and LocalDay(S.US.GDX)=17 and LocalHour(S.US.GDX)=8 and LocalMinute(S.US.GDX)=30)</stp>
        <stp>Bar</stp>
        <stp/>
        <stp>Close</stp>
        <stp>5</stp>
        <stp>0</stp>
        <stp>all</stp>
        <stp/>
        <stp/>
        <stp>False</stp>
        <stp>T</stp>
        <tr r="G4" s="2"/>
      </tp>
      <tp>
        <v>1866</v>
        <stp/>
        <stp>StudyData</stp>
        <stp>(Vol(S.US.GDX,VolType=Exchange,CoCType:=Auto) when LocalMonth(S.US.GDX)=3 and LocalDay(S.US.GDX)=17 and LocalHour(S.US.GDX)=9 and LocalMinute(S.US.GDX)=20)</stp>
        <stp>Bar</stp>
        <stp/>
        <stp>Close</stp>
        <stp>5</stp>
        <stp>0</stp>
        <stp>all</stp>
        <stp/>
        <stp/>
        <stp>False</stp>
        <stp>T</stp>
        <tr r="G14" s="2"/>
      </tp>
      <tp>
        <v>788</v>
        <stp/>
        <stp>StudyData</stp>
        <stp>(Vol(S.US.SSO,VolType=Exchange,CoCType:=Auto) when LocalMonth(S.US.SSO)=3 and LocalDay(S.US.SSO)=17 and LocalHour(S.US.SSO)=9 and LocalMinute(S.US.SSO)=10)</stp>
        <stp>Bar</stp>
        <stp/>
        <stp>Close</stp>
        <stp>5</stp>
        <stp>0</stp>
        <stp>all</stp>
        <stp/>
        <stp/>
        <stp>False</stp>
        <stp>T</stp>
        <tr r="AI12" s="2"/>
      </tp>
      <tp>
        <v>1316</v>
        <stp/>
        <stp>StudyData</stp>
        <stp>(Vol(S.US.SSO,VolType=Exchange,CoCType:=Auto) when LocalMonth(S.US.SSO)=3 and LocalDay(S.US.SSO)=17 and LocalHour(S.US.SSO)=8 and LocalMinute(S.US.SSO)=30)</stp>
        <stp>Bar</stp>
        <stp/>
        <stp>Close</stp>
        <stp>5</stp>
        <stp>0</stp>
        <stp>all</stp>
        <stp/>
        <stp/>
        <stp>False</stp>
        <stp>T</stp>
        <tr r="AI4" s="2"/>
      </tp>
      <tp>
        <v>1353</v>
        <stp/>
        <stp>StudyData</stp>
        <stp>(Vol(S.US.SSO,VolType=Exchange,CoCType:=Auto) when LocalMonth(S.US.SSO)=3 and LocalDay(S.US.SSO)=17 and LocalHour(S.US.SSO)=9 and LocalMinute(S.US.SSO)=20)</stp>
        <stp>Bar</stp>
        <stp/>
        <stp>Close</stp>
        <stp>5</stp>
        <stp>0</stp>
        <stp>all</stp>
        <stp/>
        <stp/>
        <stp>False</stp>
        <stp>T</stp>
        <tr r="AI14" s="2"/>
      </tp>
      <tp>
        <v>1755</v>
        <stp/>
        <stp>StudyData</stp>
        <stp>(Vol(S.US.SSO,VolType=Exchange,CoCType:=Auto) when LocalMonth(S.US.SSO)=3 and LocalDay(S.US.SSO)=17 and LocalHour(S.US.SSO)=8 and LocalMinute(S.US.SSO)=40)</stp>
        <stp>Bar</stp>
        <stp/>
        <stp>Close</stp>
        <stp>5</stp>
        <stp>0</stp>
        <stp>all</stp>
        <stp/>
        <stp/>
        <stp>False</stp>
        <stp>T</stp>
        <tr r="AI6" s="2"/>
      </tp>
      <tp>
        <v>656</v>
        <stp/>
        <stp>StudyData</stp>
        <stp>(Vol(S.US.SSO,VolType=Exchange,CoCType:=Auto) when LocalMonth(S.US.SSO)=3 and LocalDay(S.US.SSO)=17 and LocalHour(S.US.SSO)=8 and LocalMinute(S.US.SSO)=50)</stp>
        <stp>Bar</stp>
        <stp/>
        <stp>Close</stp>
        <stp>5</stp>
        <stp>0</stp>
        <stp>all</stp>
        <stp/>
        <stp/>
        <stp>False</stp>
        <stp>T</stp>
        <tr r="AI8" s="2"/>
      </tp>
      <tp>
        <v>1866</v>
        <stp/>
        <stp>StudyData</stp>
        <stp>(Vol(S.US.EPI,VolType=Exchange,CoCType:=Auto) when LocalMonth(S.US.EPI)=3 and LocalDay(S.US.EPI)=17 and LocalHour(S.US.EPI)=8 and LocalMinute(S.US.EPI)=35)</stp>
        <stp>Bar</stp>
        <stp/>
        <stp>Close</stp>
        <stp>5</stp>
        <stp>0</stp>
        <stp>all</stp>
        <stp/>
        <stp/>
        <stp>False</stp>
        <stp>T</stp>
        <tr r="AD5" s="2"/>
      </tp>
      <tp>
        <v>371</v>
        <stp/>
        <stp>StudyData</stp>
        <stp>(Vol(S.US.EPI,VolType=Exchange,CoCType:=Auto) when LocalMonth(S.US.EPI)=3 and LocalDay(S.US.EPI)=17 and LocalHour(S.US.EPI)=9 and LocalMinute(S.US.EPI)=25)</stp>
        <stp>Bar</stp>
        <stp/>
        <stp>Close</stp>
        <stp>5</stp>
        <stp>0</stp>
        <stp>all</stp>
        <stp/>
        <stp/>
        <stp>False</stp>
        <stp>T</stp>
        <tr r="AD15" s="2"/>
      </tp>
      <tp>
        <v>56</v>
        <stp/>
        <stp>StudyData</stp>
        <stp>(Vol(S.US.EPI,VolType=Exchange,CoCType:=Auto) when LocalMonth(S.US.EPI)=3 and LocalDay(S.US.EPI)=17 and LocalHour(S.US.EPI)=9 and LocalMinute(S.US.EPI)=15)</stp>
        <stp>Bar</stp>
        <stp/>
        <stp>Close</stp>
        <stp>5</stp>
        <stp>0</stp>
        <stp>all</stp>
        <stp/>
        <stp/>
        <stp>False</stp>
        <stp>T</stp>
        <tr r="AD13" s="2"/>
      </tp>
      <tp>
        <v>286</v>
        <stp/>
        <stp>StudyData</stp>
        <stp>(Vol(S.US.EPI,VolType=Exchange,CoCType:=Auto) when LocalMonth(S.US.EPI)=3 and LocalDay(S.US.EPI)=17 and LocalHour(S.US.EPI)=8 and LocalMinute(S.US.EPI)=55)</stp>
        <stp>Bar</stp>
        <stp/>
        <stp>Close</stp>
        <stp>5</stp>
        <stp>0</stp>
        <stp>all</stp>
        <stp/>
        <stp/>
        <stp>False</stp>
        <stp>T</stp>
        <tr r="AD9" s="2"/>
      </tp>
      <tp>
        <v>690</v>
        <stp/>
        <stp>StudyData</stp>
        <stp>(Vol(S.US.EPI,VolType=Exchange,CoCType:=Auto) when LocalMonth(S.US.EPI)=3 and LocalDay(S.US.EPI)=17 and LocalHour(S.US.EPI)=8 and LocalMinute(S.US.EPI)=45)</stp>
        <stp>Bar</stp>
        <stp/>
        <stp>Close</stp>
        <stp>5</stp>
        <stp>0</stp>
        <stp>all</stp>
        <stp/>
        <stp/>
        <stp>False</stp>
        <stp>T</stp>
        <tr r="AD7" s="2"/>
      </tp>
      <tp>
        <v>1579</v>
        <stp/>
        <stp>StudyData</stp>
        <stp>(Vol(S.US.XLU,VolType=Exchange,CoCType:=Auto) when LocalMonth(S.US.XLU)=3 and LocalDay(S.US.XLU)=17 and LocalHour(S.US.XLU)=8 and LocalMinute(S.US.XLU)=45)</stp>
        <stp>Bar</stp>
        <stp/>
        <stp>Close</stp>
        <stp>5</stp>
        <stp>0</stp>
        <stp>all</stp>
        <stp/>
        <stp/>
        <stp>False</stp>
        <stp>T</stp>
        <tr r="R7" s="2"/>
      </tp>
      <tp>
        <v>533</v>
        <stp/>
        <stp>StudyData</stp>
        <stp>(Vol(S.US.XLU,VolType=Exchange,CoCType:=Auto) when LocalMonth(S.US.XLU)=3 and LocalDay(S.US.XLU)=17 and LocalHour(S.US.XLU)=8 and LocalMinute(S.US.XLU)=55)</stp>
        <stp>Bar</stp>
        <stp/>
        <stp>Close</stp>
        <stp>5</stp>
        <stp>0</stp>
        <stp>all</stp>
        <stp/>
        <stp/>
        <stp>False</stp>
        <stp>T</stp>
        <tr r="R9" s="2"/>
      </tp>
      <tp>
        <v>3033</v>
        <stp/>
        <stp>StudyData</stp>
        <stp>(Vol(S.US.XLU,VolType=Exchange,CoCType:=Auto) when LocalMonth(S.US.XLU)=3 and LocalDay(S.US.XLU)=17 and LocalHour(S.US.XLU)=8 and LocalMinute(S.US.XLU)=35)</stp>
        <stp>Bar</stp>
        <stp/>
        <stp>Close</stp>
        <stp>5</stp>
        <stp>0</stp>
        <stp>all</stp>
        <stp/>
        <stp/>
        <stp>False</stp>
        <stp>T</stp>
        <tr r="R5" s="2"/>
      </tp>
      <tp>
        <v>1363</v>
        <stp/>
        <stp>StudyData</stp>
        <stp>(Vol(S.US.XLU,VolType=Exchange,CoCType:=Auto) when LocalMonth(S.US.XLU)=3 and LocalDay(S.US.XLU)=17 and LocalHour(S.US.XLU)=9 and LocalMinute(S.US.XLU)=25)</stp>
        <stp>Bar</stp>
        <stp/>
        <stp>Close</stp>
        <stp>5</stp>
        <stp>0</stp>
        <stp>all</stp>
        <stp/>
        <stp/>
        <stp>False</stp>
        <stp>T</stp>
        <tr r="R15" s="2"/>
      </tp>
      <tp>
        <v>694</v>
        <stp/>
        <stp>StudyData</stp>
        <stp>(Vol(S.US.XLU,VolType=Exchange,CoCType:=Auto) when LocalMonth(S.US.XLU)=3 and LocalDay(S.US.XLU)=17 and LocalHour(S.US.XLU)=9 and LocalMinute(S.US.XLU)=15)</stp>
        <stp>Bar</stp>
        <stp/>
        <stp>Close</stp>
        <stp>5</stp>
        <stp>0</stp>
        <stp>all</stp>
        <stp/>
        <stp/>
        <stp>False</stp>
        <stp>T</stp>
        <tr r="R13" s="2"/>
      </tp>
      <tp>
        <v>31298</v>
        <stp/>
        <stp>StudyData</stp>
        <stp>S.US.SDS</stp>
        <stp>Vol</stp>
        <stp>VolType=Exchange,CoCType=Auto</stp>
        <stp>Vol</stp>
        <stp>60C</stp>
        <stp>0</stp>
        <stp/>
        <stp>LastHour</stp>
        <stp/>
        <stp>TRUE</stp>
        <stp>T</stp>
        <tr r="W17" s="1"/>
      </tp>
      <tp>
        <v>6589</v>
        <stp/>
        <stp>StudyData</stp>
        <stp>S.US.FAS</stp>
        <stp>Vol</stp>
        <stp>VolType=Exchange,CoCType=Auto</stp>
        <stp>Vol</stp>
        <stp>60C</stp>
        <stp>0</stp>
        <stp/>
        <stp>LastHour</stp>
        <stp/>
        <stp>TRUE</stp>
        <stp>T</stp>
        <tr r="W34" s="1"/>
      </tp>
      <tp>
        <v>502</v>
        <stp/>
        <stp>StudyData</stp>
        <stp>(Vol(S.US.EWT,VolType=Exchange,CoCType:=Auto) when LocalMonth(S.US.EWT)=3 and LocalDay(S.US.EWT)=17 and LocalHour(S.US.EWT)=9 and LocalMinute(S.US.EWT)=10)</stp>
        <stp>Bar</stp>
        <stp/>
        <stp>Close</stp>
        <stp>5</stp>
        <stp>0</stp>
        <stp>all</stp>
        <stp/>
        <stp/>
        <stp>False</stp>
        <stp>T</stp>
        <tr r="AM12" s="2"/>
      </tp>
      <tp>
        <v>453</v>
        <stp/>
        <stp>StudyData</stp>
        <stp>(Vol(S.US.EWT,VolType=Exchange,CoCType:=Auto) when LocalMonth(S.US.EWT)=3 and LocalDay(S.US.EWT)=17 and LocalHour(S.US.EWT)=8 and LocalMinute(S.US.EWT)=30)</stp>
        <stp>Bar</stp>
        <stp/>
        <stp>Close</stp>
        <stp>5</stp>
        <stp>0</stp>
        <stp>all</stp>
        <stp/>
        <stp/>
        <stp>False</stp>
        <stp>T</stp>
        <tr r="AM4" s="2"/>
      </tp>
      <tp>
        <v>67</v>
        <stp/>
        <stp>StudyData</stp>
        <stp>(Vol(S.US.EWT,VolType=Exchange,CoCType:=Auto) when LocalMonth(S.US.EWT)=3 and LocalDay(S.US.EWT)=17 and LocalHour(S.US.EWT)=9 and LocalMinute(S.US.EWT)=20)</stp>
        <stp>Bar</stp>
        <stp/>
        <stp>Close</stp>
        <stp>5</stp>
        <stp>0</stp>
        <stp>all</stp>
        <stp/>
        <stp/>
        <stp>False</stp>
        <stp>T</stp>
        <tr r="AM14" s="2"/>
      </tp>
      <tp>
        <v>7563</v>
        <stp/>
        <stp>StudyData</stp>
        <stp>(Vol(S.US.EWT,VolType=Exchange,CoCType:=Auto) when LocalMonth(S.US.EWT)=3 and LocalDay(S.US.EWT)=17 and LocalHour(S.US.EWT)=8 and LocalMinute(S.US.EWT)=50)</stp>
        <stp>Bar</stp>
        <stp/>
        <stp>Close</stp>
        <stp>5</stp>
        <stp>0</stp>
        <stp>all</stp>
        <stp/>
        <stp/>
        <stp>False</stp>
        <stp>T</stp>
        <tr r="AM8" s="2"/>
      </tp>
      <tp>
        <v>217</v>
        <stp/>
        <stp>StudyData</stp>
        <stp>(Vol(S.US.EWT,VolType=Exchange,CoCType:=Auto) when LocalMonth(S.US.EWT)=3 and LocalDay(S.US.EWT)=17 and LocalHour(S.US.EWT)=8 and LocalMinute(S.US.EWT)=40)</stp>
        <stp>Bar</stp>
        <stp/>
        <stp>Close</stp>
        <stp>5</stp>
        <stp>0</stp>
        <stp>all</stp>
        <stp/>
        <stp/>
        <stp>False</stp>
        <stp>T</stp>
        <tr r="AM6" s="2"/>
      </tp>
      <tp>
        <v>52.910000000000004</v>
        <stp/>
        <stp>ContractData</stp>
        <stp>S.US.SQQQ</stp>
        <stp>HIgh</stp>
        <stp/>
        <stp>T</stp>
        <tr r="I33" s="1"/>
      </tp>
      <tp>
        <v>98159</v>
        <stp/>
        <stp>ContractData</stp>
        <stp>S.US.RSX</stp>
        <stp>T_CVol</stp>
        <stp/>
        <stp>T</stp>
        <tr r="K28" s="1"/>
      </tp>
      <tp>
        <v>319460</v>
        <stp/>
        <stp>ContractData</stp>
        <stp>S.US.VXX</stp>
        <stp>T_CVol</stp>
        <stp/>
        <stp>T</stp>
        <tr r="K10" s="1"/>
      </tp>
      <tp>
        <v>469781</v>
        <stp/>
        <stp>ContractData</stp>
        <stp>S.US.GDX</stp>
        <stp>T_CVol</stp>
        <stp/>
        <stp>T</stp>
        <tr r="K8" s="1"/>
      </tp>
      <tp>
        <v>1628</v>
        <stp/>
        <stp>StudyData</stp>
        <stp>(Vol(S.US.FXI,VolType=Exchange,CoCType:=Auto) when LocalMonth(S.US.FXI)=3 and LocalDay(S.US.FXI)=17 and LocalHour(S.US.FXI)=14 and LocalMinute(S.US.FXI)=25)</stp>
        <stp>Bar</stp>
        <stp/>
        <stp>Close</stp>
        <stp>5</stp>
        <stp>0</stp>
        <stp>all</stp>
        <stp/>
        <stp/>
        <stp>False</stp>
        <stp>T</stp>
        <tr r="L24" s="2"/>
      </tp>
      <tp>
        <v>6332</v>
        <stp/>
        <stp>StudyData</stp>
        <stp>(Vol(S.US.FXI,VolType=Exchange,CoCType:=Auto) when LocalMonth(S.US.FXI)=3 and LocalDay(S.US.FXI)=17 and LocalHour(S.US.FXI)=14 and LocalMinute(S.US.FXI)=35)</stp>
        <stp>Bar</stp>
        <stp/>
        <stp>Close</stp>
        <stp>5</stp>
        <stp>0</stp>
        <stp>all</stp>
        <stp/>
        <stp/>
        <stp>False</stp>
        <stp>T</stp>
        <tr r="L26" s="2"/>
      </tp>
      <tp>
        <v>2814</v>
        <stp/>
        <stp>StudyData</stp>
        <stp>(Vol(S.US.FXI,VolType=Exchange,CoCType:=Auto) when LocalMonth(S.US.FXI)=3 and LocalDay(S.US.FXI)=17 and LocalHour(S.US.FXI)=14 and LocalMinute(S.US.FXI)=15)</stp>
        <stp>Bar</stp>
        <stp/>
        <stp>Close</stp>
        <stp>5</stp>
        <stp>0</stp>
        <stp>all</stp>
        <stp/>
        <stp/>
        <stp>False</stp>
        <stp>T</stp>
        <tr r="L22" s="2"/>
      </tp>
      <tp>
        <v>8323</v>
        <stp/>
        <stp>StudyData</stp>
        <stp>(Vol(S.US.FXI,VolType=Exchange,CoCType:=Auto) when LocalMonth(S.US.FXI)=3 and LocalDay(S.US.FXI)=17 and LocalHour(S.US.FXI)=14 and LocalMinute(S.US.FXI)=45)</stp>
        <stp>Bar</stp>
        <stp/>
        <stp>Close</stp>
        <stp>5</stp>
        <stp>0</stp>
        <stp>all</stp>
        <stp/>
        <stp/>
        <stp>False</stp>
        <stp>T</stp>
        <tr r="L28" s="2"/>
      </tp>
      <tp>
        <v>19192</v>
        <stp/>
        <stp>StudyData</stp>
        <stp>(Vol(S.US.FXI,VolType=Exchange,CoCType:=Auto) when LocalMonth(S.US.FXI)=3 and LocalDay(S.US.FXI)=17 and LocalHour(S.US.FXI)=14 and LocalMinute(S.US.FXI)=55)</stp>
        <stp>Bar</stp>
        <stp/>
        <stp>Close</stp>
        <stp>5</stp>
        <stp>0</stp>
        <stp>all</stp>
        <stp/>
        <stp/>
        <stp>False</stp>
        <stp>T</stp>
        <tr r="L30" s="2"/>
      </tp>
      <tp>
        <v>563</v>
        <stp/>
        <stp>StudyData</stp>
        <stp>(Vol(S.US.FAS,VolType=Exchange,CoCType:=Auto) when LocalMonth(S.US.FAS)=3 and LocalDay(S.US.FAS)=17 and LocalHour(S.US.FAS)=14 and LocalMinute(S.US.FAS)=25)</stp>
        <stp>Bar</stp>
        <stp/>
        <stp>Close</stp>
        <stp>5</stp>
        <stp>0</stp>
        <stp>all</stp>
        <stp/>
        <stp/>
        <stp>False</stp>
        <stp>T</stp>
        <tr r="AG24" s="2"/>
      </tp>
      <tp>
        <v>662</v>
        <stp/>
        <stp>StudyData</stp>
        <stp>(Vol(S.US.FAS,VolType=Exchange,CoCType:=Auto) when LocalMonth(S.US.FAS)=3 and LocalDay(S.US.FAS)=17 and LocalHour(S.US.FAS)=14 and LocalMinute(S.US.FAS)=35)</stp>
        <stp>Bar</stp>
        <stp/>
        <stp>Close</stp>
        <stp>5</stp>
        <stp>0</stp>
        <stp>all</stp>
        <stp/>
        <stp/>
        <stp>False</stp>
        <stp>T</stp>
        <tr r="AG26" s="2"/>
      </tp>
      <tp>
        <v>149</v>
        <stp/>
        <stp>StudyData</stp>
        <stp>(Vol(S.US.FAS,VolType=Exchange,CoCType:=Auto) when LocalMonth(S.US.FAS)=3 and LocalDay(S.US.FAS)=17 and LocalHour(S.US.FAS)=14 and LocalMinute(S.US.FAS)=15)</stp>
        <stp>Bar</stp>
        <stp/>
        <stp>Close</stp>
        <stp>5</stp>
        <stp>0</stp>
        <stp>all</stp>
        <stp/>
        <stp/>
        <stp>False</stp>
        <stp>T</stp>
        <tr r="AG22" s="2"/>
      </tp>
      <tp>
        <v>991</v>
        <stp/>
        <stp>StudyData</stp>
        <stp>(Vol(S.US.FAS,VolType=Exchange,CoCType:=Auto) when LocalMonth(S.US.FAS)=3 and LocalDay(S.US.FAS)=17 and LocalHour(S.US.FAS)=14 and LocalMinute(S.US.FAS)=45)</stp>
        <stp>Bar</stp>
        <stp/>
        <stp>Close</stp>
        <stp>5</stp>
        <stp>0</stp>
        <stp>all</stp>
        <stp/>
        <stp/>
        <stp>False</stp>
        <stp>T</stp>
        <tr r="AG28" s="2"/>
      </tp>
      <tp>
        <v>1533</v>
        <stp/>
        <stp>StudyData</stp>
        <stp>(Vol(S.US.FAS,VolType=Exchange,CoCType:=Auto) when LocalMonth(S.US.FAS)=3 and LocalDay(S.US.FAS)=17 and LocalHour(S.US.FAS)=14 and LocalMinute(S.US.FAS)=55)</stp>
        <stp>Bar</stp>
        <stp/>
        <stp>Close</stp>
        <stp>5</stp>
        <stp>0</stp>
        <stp>all</stp>
        <stp/>
        <stp/>
        <stp>False</stp>
        <stp>T</stp>
        <tr r="AG30" s="2"/>
      </tp>
      <tp>
        <v>325</v>
        <stp/>
        <stp>StudyData</stp>
        <stp>(Vol(S.US.FAZ,VolType=Exchange,CoCType:=Auto) when LocalMonth(S.US.FAZ)=3 and LocalDay(S.US.FAZ)=17 and LocalHour(S.US.FAZ)=14 and LocalMinute(S.US.FAZ)=25)</stp>
        <stp>Bar</stp>
        <stp/>
        <stp>Close</stp>
        <stp>5</stp>
        <stp>0</stp>
        <stp>all</stp>
        <stp/>
        <stp/>
        <stp>False</stp>
        <stp>T</stp>
        <tr r="AE24" s="2"/>
      </tp>
      <tp>
        <v>646</v>
        <stp/>
        <stp>StudyData</stp>
        <stp>(Vol(S.US.FAZ,VolType=Exchange,CoCType:=Auto) when LocalMonth(S.US.FAZ)=3 and LocalDay(S.US.FAZ)=17 and LocalHour(S.US.FAZ)=14 and LocalMinute(S.US.FAZ)=35)</stp>
        <stp>Bar</stp>
        <stp/>
        <stp>Close</stp>
        <stp>5</stp>
        <stp>0</stp>
        <stp>all</stp>
        <stp/>
        <stp/>
        <stp>False</stp>
        <stp>T</stp>
        <tr r="AE26" s="2"/>
      </tp>
      <tp>
        <v>253</v>
        <stp/>
        <stp>StudyData</stp>
        <stp>(Vol(S.US.FAZ,VolType=Exchange,CoCType:=Auto) when LocalMonth(S.US.FAZ)=3 and LocalDay(S.US.FAZ)=17 and LocalHour(S.US.FAZ)=14 and LocalMinute(S.US.FAZ)=15)</stp>
        <stp>Bar</stp>
        <stp/>
        <stp>Close</stp>
        <stp>5</stp>
        <stp>0</stp>
        <stp>all</stp>
        <stp/>
        <stp/>
        <stp>False</stp>
        <stp>T</stp>
        <tr r="AE22" s="2"/>
      </tp>
      <tp>
        <v>1472</v>
        <stp/>
        <stp>StudyData</stp>
        <stp>(Vol(S.US.FAZ,VolType=Exchange,CoCType:=Auto) when LocalMonth(S.US.FAZ)=3 and LocalDay(S.US.FAZ)=17 and LocalHour(S.US.FAZ)=14 and LocalMinute(S.US.FAZ)=45)</stp>
        <stp>Bar</stp>
        <stp/>
        <stp>Close</stp>
        <stp>5</stp>
        <stp>0</stp>
        <stp>all</stp>
        <stp/>
        <stp/>
        <stp>False</stp>
        <stp>T</stp>
        <tr r="AE28" s="2"/>
      </tp>
      <tp>
        <v>2419</v>
        <stp/>
        <stp>StudyData</stp>
        <stp>(Vol(S.US.FAZ,VolType=Exchange,CoCType:=Auto) when LocalMonth(S.US.FAZ)=3 and LocalDay(S.US.FAZ)=17 and LocalHour(S.US.FAZ)=14 and LocalMinute(S.US.FAZ)=55)</stp>
        <stp>Bar</stp>
        <stp/>
        <stp>Close</stp>
        <stp>5</stp>
        <stp>0</stp>
        <stp>all</stp>
        <stp/>
        <stp/>
        <stp>False</stp>
        <stp>T</stp>
        <tr r="AE30" s="2"/>
      </tp>
      <tp>
        <v>516</v>
        <stp/>
        <stp>StudyData</stp>
        <stp>(Vol(S.US.XLK,VolType=Exchange,CoCType:=Auto) when LocalMonth(S.US.XLK)=3 and LocalDay(S.US.XLK)=17 and LocalHour(S.US.XLK)=9 and LocalMinute(S.US.XLK)=15)</stp>
        <stp>Bar</stp>
        <stp/>
        <stp>Close</stp>
        <stp>5</stp>
        <stp>0</stp>
        <stp>all</stp>
        <stp/>
        <stp/>
        <stp>False</stp>
        <stp>T</stp>
        <tr r="AC13" s="2"/>
      </tp>
      <tp>
        <v>18158</v>
        <stp/>
        <stp>StudyData</stp>
        <stp>(Vol(S.US.XLK,VolType=Exchange,CoCType:=Auto) when LocalMonth(S.US.XLK)=3 and LocalDay(S.US.XLK)=17 and LocalHour(S.US.XLK)=8 and LocalMinute(S.US.XLK)=35)</stp>
        <stp>Bar</stp>
        <stp/>
        <stp>Close</stp>
        <stp>5</stp>
        <stp>0</stp>
        <stp>all</stp>
        <stp/>
        <stp/>
        <stp>False</stp>
        <stp>T</stp>
        <tr r="AC5" s="2"/>
      </tp>
      <tp>
        <v>346</v>
        <stp/>
        <stp>StudyData</stp>
        <stp>(Vol(S.US.XLK,VolType=Exchange,CoCType:=Auto) when LocalMonth(S.US.XLK)=3 and LocalDay(S.US.XLK)=17 and LocalHour(S.US.XLK)=9 and LocalMinute(S.US.XLK)=25)</stp>
        <stp>Bar</stp>
        <stp/>
        <stp>Close</stp>
        <stp>5</stp>
        <stp>0</stp>
        <stp>all</stp>
        <stp/>
        <stp/>
        <stp>False</stp>
        <stp>T</stp>
        <tr r="AC15" s="2"/>
      </tp>
      <tp>
        <v>953</v>
        <stp/>
        <stp>StudyData</stp>
        <stp>(Vol(S.US.XLK,VolType=Exchange,CoCType:=Auto) when LocalMonth(S.US.XLK)=3 and LocalDay(S.US.XLK)=17 and LocalHour(S.US.XLK)=8 and LocalMinute(S.US.XLK)=45)</stp>
        <stp>Bar</stp>
        <stp/>
        <stp>Close</stp>
        <stp>5</stp>
        <stp>0</stp>
        <stp>all</stp>
        <stp/>
        <stp/>
        <stp>False</stp>
        <stp>T</stp>
        <tr r="AC7" s="2"/>
      </tp>
      <tp>
        <v>4613</v>
        <stp/>
        <stp>StudyData</stp>
        <stp>(Vol(S.US.XLK,VolType=Exchange,CoCType:=Auto) when LocalMonth(S.US.XLK)=3 and LocalDay(S.US.XLK)=17 and LocalHour(S.US.XLK)=8 and LocalMinute(S.US.XLK)=55)</stp>
        <stp>Bar</stp>
        <stp/>
        <stp>Close</stp>
        <stp>5</stp>
        <stp>0</stp>
        <stp>all</stp>
        <stp/>
        <stp/>
        <stp>False</stp>
        <stp>T</stp>
        <tr r="AC9" s="2"/>
      </tp>
      <tp>
        <v>58.38</v>
        <stp/>
        <stp>ContractData</stp>
        <stp>S.US.SPXU</stp>
        <stp>HIgh</stp>
        <stp/>
        <stp>T</stp>
        <tr r="I37" s="1"/>
      </tp>
      <tp>
        <v>597</v>
        <stp/>
        <stp>StudyData</stp>
        <stp>(Vol(S.US.EDC,VolType=Exchange,CoCType:=Auto) when LocalMonth(S.US.EDC)=3 and LocalDay(S.US.EDC)=17 and LocalHour(S.US.EDC)=8 and LocalMinute(S.US.EDC)=55)</stp>
        <stp>Bar</stp>
        <stp/>
        <stp>Close</stp>
        <stp>5</stp>
        <stp>0</stp>
        <stp>all</stp>
        <stp/>
        <stp/>
        <stp>False</stp>
        <stp>T</stp>
        <tr r="AO9" s="2"/>
      </tp>
      <tp>
        <v>379</v>
        <stp/>
        <stp>StudyData</stp>
        <stp>(Vol(S.US.EDC,VolType=Exchange,CoCType:=Auto) when LocalMonth(S.US.EDC)=3 and LocalDay(S.US.EDC)=17 and LocalHour(S.US.EDC)=8 and LocalMinute(S.US.EDC)=45)</stp>
        <stp>Bar</stp>
        <stp/>
        <stp>Close</stp>
        <stp>5</stp>
        <stp>0</stp>
        <stp>all</stp>
        <stp/>
        <stp/>
        <stp>False</stp>
        <stp>T</stp>
        <tr r="AO7" s="2"/>
      </tp>
      <tp>
        <v>141</v>
        <stp/>
        <stp>StudyData</stp>
        <stp>(Vol(S.US.EDC,VolType=Exchange,CoCType:=Auto) when LocalMonth(S.US.EDC)=3 and LocalDay(S.US.EDC)=17 and LocalHour(S.US.EDC)=9 and LocalMinute(S.US.EDC)=15)</stp>
        <stp>Bar</stp>
        <stp/>
        <stp>Close</stp>
        <stp>5</stp>
        <stp>0</stp>
        <stp>all</stp>
        <stp/>
        <stp/>
        <stp>False</stp>
        <stp>T</stp>
        <tr r="AO13" s="2"/>
      </tp>
      <tp>
        <v>1742</v>
        <stp/>
        <stp>StudyData</stp>
        <stp>(Vol(S.US.EDC,VolType=Exchange,CoCType:=Auto) when LocalMonth(S.US.EDC)=3 and LocalDay(S.US.EDC)=17 and LocalHour(S.US.EDC)=8 and LocalMinute(S.US.EDC)=35)</stp>
        <stp>Bar</stp>
        <stp/>
        <stp>Close</stp>
        <stp>5</stp>
        <stp>0</stp>
        <stp>all</stp>
        <stp/>
        <stp/>
        <stp>False</stp>
        <stp>T</stp>
        <tr r="AO5" s="2"/>
      </tp>
      <tp>
        <v>382</v>
        <stp/>
        <stp>StudyData</stp>
        <stp>(Vol(S.US.EDC,VolType=Exchange,CoCType:=Auto) when LocalMonth(S.US.EDC)=3 and LocalDay(S.US.EDC)=17 and LocalHour(S.US.EDC)=9 and LocalMinute(S.US.EDC)=25)</stp>
        <stp>Bar</stp>
        <stp/>
        <stp>Close</stp>
        <stp>5</stp>
        <stp>0</stp>
        <stp>all</stp>
        <stp/>
        <stp/>
        <stp>False</stp>
        <stp>T</stp>
        <tr r="AO15" s="2"/>
      </tp>
      <tp>
        <v>11077</v>
        <stp/>
        <stp>StudyData</stp>
        <stp>(Vol(S.US.EFA,VolType=Exchange,CoCType:=Auto) when LocalMonth(S.US.EFA)=3 and LocalDay(S.US.EFA)=17 and LocalHour(S.US.EFA)=8 and LocalMinute(S.US.EFA)=55)</stp>
        <stp>Bar</stp>
        <stp/>
        <stp>Close</stp>
        <stp>5</stp>
        <stp>0</stp>
        <stp>all</stp>
        <stp/>
        <stp/>
        <stp>False</stp>
        <stp>T</stp>
        <tr r="N9" s="2"/>
      </tp>
      <tp>
        <v>6621</v>
        <stp/>
        <stp>StudyData</stp>
        <stp>(Vol(S.US.EFA,VolType=Exchange,CoCType:=Auto) when LocalMonth(S.US.EFA)=3 and LocalDay(S.US.EFA)=17 and LocalHour(S.US.EFA)=8 and LocalMinute(S.US.EFA)=45)</stp>
        <stp>Bar</stp>
        <stp/>
        <stp>Close</stp>
        <stp>5</stp>
        <stp>0</stp>
        <stp>all</stp>
        <stp/>
        <stp/>
        <stp>False</stp>
        <stp>T</stp>
        <tr r="N7" s="2"/>
      </tp>
      <tp>
        <v>5196</v>
        <stp/>
        <stp>StudyData</stp>
        <stp>(Vol(S.US.EFA,VolType=Exchange,CoCType:=Auto) when LocalMonth(S.US.EFA)=3 and LocalDay(S.US.EFA)=17 and LocalHour(S.US.EFA)=9 and LocalMinute(S.US.EFA)=15)</stp>
        <stp>Bar</stp>
        <stp/>
        <stp>Close</stp>
        <stp>5</stp>
        <stp>0</stp>
        <stp>all</stp>
        <stp/>
        <stp/>
        <stp>False</stp>
        <stp>T</stp>
        <tr r="N13" s="2"/>
      </tp>
      <tp>
        <v>7964</v>
        <stp/>
        <stp>StudyData</stp>
        <stp>(Vol(S.US.EFA,VolType=Exchange,CoCType:=Auto) when LocalMonth(S.US.EFA)=3 and LocalDay(S.US.EFA)=17 and LocalHour(S.US.EFA)=8 and LocalMinute(S.US.EFA)=35)</stp>
        <stp>Bar</stp>
        <stp/>
        <stp>Close</stp>
        <stp>5</stp>
        <stp>0</stp>
        <stp>all</stp>
        <stp/>
        <stp/>
        <stp>False</stp>
        <stp>T</stp>
        <tr r="N5" s="2"/>
      </tp>
      <tp>
        <v>4198</v>
        <stp/>
        <stp>StudyData</stp>
        <stp>(Vol(S.US.EFA,VolType=Exchange,CoCType:=Auto) when LocalMonth(S.US.EFA)=3 and LocalDay(S.US.EFA)=17 and LocalHour(S.US.EFA)=9 and LocalMinute(S.US.EFA)=25)</stp>
        <stp>Bar</stp>
        <stp/>
        <stp>Close</stp>
        <stp>5</stp>
        <stp>0</stp>
        <stp>all</stp>
        <stp/>
        <stp/>
        <stp>False</stp>
        <stp>T</stp>
        <tr r="N15" s="2"/>
      </tp>
      <tp>
        <v>110397</v>
        <stp/>
        <stp>StudyData</stp>
        <stp>S.US.EEM</stp>
        <stp>Vol</stp>
        <stp>VolType=Exchange,CoCType=Auto</stp>
        <stp>Vol</stp>
        <stp>60C</stp>
        <stp>0</stp>
        <stp/>
        <stp>LastHour</stp>
        <stp/>
        <stp>TRUE</stp>
        <stp>T</stp>
        <tr r="W6" s="1"/>
      </tp>
      <tp>
        <v>52510</v>
        <stp/>
        <stp>StudyData</stp>
        <stp>S.US.IWM</stp>
        <stp>Vol</stp>
        <stp>VolType=Exchange,CoCType=Auto</stp>
        <stp>Vol</stp>
        <stp>60C</stp>
        <stp>0</stp>
        <stp/>
        <stp>LastHour</stp>
        <stp/>
        <stp>TRUE</stp>
        <stp>T</stp>
        <tr r="W9" s="1"/>
      </tp>
      <tp>
        <v>5225</v>
        <stp/>
        <stp>StudyData</stp>
        <stp>(Vol(S.US.GDX,VolType=Exchange,CoCType:=Auto) when LocalMonth(S.US.GDX)=3 and LocalDay(S.US.GDX)=17 and LocalHour(S.US.GDX)=14 and LocalMinute(S.US.GDX)=25)</stp>
        <stp>Bar</stp>
        <stp/>
        <stp>Close</stp>
        <stp>5</stp>
        <stp>0</stp>
        <stp>all</stp>
        <stp/>
        <stp/>
        <stp>False</stp>
        <stp>T</stp>
        <tr r="G24" s="2"/>
      </tp>
      <tp>
        <v>7250</v>
        <stp/>
        <stp>StudyData</stp>
        <stp>(Vol(S.US.GDX,VolType=Exchange,CoCType:=Auto) when LocalMonth(S.US.GDX)=3 and LocalDay(S.US.GDX)=17 and LocalHour(S.US.GDX)=14 and LocalMinute(S.US.GDX)=35)</stp>
        <stp>Bar</stp>
        <stp/>
        <stp>Close</stp>
        <stp>5</stp>
        <stp>0</stp>
        <stp>all</stp>
        <stp/>
        <stp/>
        <stp>False</stp>
        <stp>T</stp>
        <tr r="G26" s="2"/>
      </tp>
      <tp>
        <v>2147</v>
        <stp/>
        <stp>StudyData</stp>
        <stp>(Vol(S.US.GDX,VolType=Exchange,CoCType:=Auto) when LocalMonth(S.US.GDX)=3 and LocalDay(S.US.GDX)=17 and LocalHour(S.US.GDX)=14 and LocalMinute(S.US.GDX)=15)</stp>
        <stp>Bar</stp>
        <stp/>
        <stp>Close</stp>
        <stp>5</stp>
        <stp>0</stp>
        <stp>all</stp>
        <stp/>
        <stp/>
        <stp>False</stp>
        <stp>T</stp>
        <tr r="G22" s="2"/>
      </tp>
      <tp>
        <v>9787</v>
        <stp/>
        <stp>StudyData</stp>
        <stp>(Vol(S.US.GDX,VolType=Exchange,CoCType:=Auto) when LocalMonth(S.US.GDX)=3 and LocalDay(S.US.GDX)=17 and LocalHour(S.US.GDX)=14 and LocalMinute(S.US.GDX)=45)</stp>
        <stp>Bar</stp>
        <stp/>
        <stp>Close</stp>
        <stp>5</stp>
        <stp>0</stp>
        <stp>all</stp>
        <stp/>
        <stp/>
        <stp>False</stp>
        <stp>T</stp>
        <tr r="G28" s="2"/>
      </tp>
      <tp>
        <v>180354</v>
        <stp/>
        <stp>StudyData</stp>
        <stp>(Vol(S.US.GDX,VolType=Exchange,CoCType:=Auto) when LocalMonth(S.US.GDX)=3 and LocalDay(S.US.GDX)=17 and LocalHour(S.US.GDX)=14 and LocalMinute(S.US.GDX)=55)</stp>
        <stp>Bar</stp>
        <stp/>
        <stp>Close</stp>
        <stp>5</stp>
        <stp>0</stp>
        <stp>all</stp>
        <stp/>
        <stp/>
        <stp>False</stp>
        <stp>T</stp>
        <tr r="G30" s="2"/>
      </tp>
      <tp>
        <v>118538</v>
        <stp/>
        <stp>ContractData</stp>
        <stp>S.US.EWZ</stp>
        <stp>T_CVol</stp>
        <stp/>
        <stp>T</stp>
        <tr r="K14" s="1"/>
      </tp>
      <tp>
        <v>45841</v>
        <stp/>
        <stp>ContractData</stp>
        <stp>S.US.FAZ</stp>
        <stp>T_CVol</stp>
        <stp/>
        <stp>T</stp>
        <tr r="K32" s="1"/>
      </tp>
      <tp>
        <v>563</v>
        <stp/>
        <stp>StudyData</stp>
        <stp>(Vol(S.US.DXJ,VolType=Exchange,CoCType:=Auto) when LocalMonth(S.US.DXJ)=3 and LocalDay(S.US.DXJ)=17 and LocalHour(S.US.DXJ)=14 and LocalMinute(S.US.DXJ)=25)</stp>
        <stp>Bar</stp>
        <stp/>
        <stp>Close</stp>
        <stp>5</stp>
        <stp>0</stp>
        <stp>all</stp>
        <stp/>
        <stp/>
        <stp>False</stp>
        <stp>T</stp>
        <tr r="AH24" s="2"/>
      </tp>
      <tp>
        <v>604</v>
        <stp/>
        <stp>StudyData</stp>
        <stp>(Vol(S.US.DXJ,VolType=Exchange,CoCType:=Auto) when LocalMonth(S.US.DXJ)=3 and LocalDay(S.US.DXJ)=17 and LocalHour(S.US.DXJ)=14 and LocalMinute(S.US.DXJ)=35)</stp>
        <stp>Bar</stp>
        <stp/>
        <stp>Close</stp>
        <stp>5</stp>
        <stp>0</stp>
        <stp>all</stp>
        <stp/>
        <stp/>
        <stp>False</stp>
        <stp>T</stp>
        <tr r="AH26" s="2"/>
      </tp>
      <tp>
        <v>444</v>
        <stp/>
        <stp>StudyData</stp>
        <stp>(Vol(S.US.DXJ,VolType=Exchange,CoCType:=Auto) when LocalMonth(S.US.DXJ)=3 and LocalDay(S.US.DXJ)=17 and LocalHour(S.US.DXJ)=14 and LocalMinute(S.US.DXJ)=15)</stp>
        <stp>Bar</stp>
        <stp/>
        <stp>Close</stp>
        <stp>5</stp>
        <stp>0</stp>
        <stp>all</stp>
        <stp/>
        <stp/>
        <stp>False</stp>
        <stp>T</stp>
        <tr r="AH22" s="2"/>
      </tp>
      <tp>
        <v>1697</v>
        <stp/>
        <stp>StudyData</stp>
        <stp>(Vol(S.US.DXJ,VolType=Exchange,CoCType:=Auto) when LocalMonth(S.US.DXJ)=3 and LocalDay(S.US.DXJ)=17 and LocalHour(S.US.DXJ)=14 and LocalMinute(S.US.DXJ)=45)</stp>
        <stp>Bar</stp>
        <stp/>
        <stp>Close</stp>
        <stp>5</stp>
        <stp>0</stp>
        <stp>all</stp>
        <stp/>
        <stp/>
        <stp>False</stp>
        <stp>T</stp>
        <tr r="AH28" s="2"/>
      </tp>
      <tp>
        <v>3525</v>
        <stp/>
        <stp>StudyData</stp>
        <stp>(Vol(S.US.DXJ,VolType=Exchange,CoCType:=Auto) when LocalMonth(S.US.DXJ)=3 and LocalDay(S.US.DXJ)=17 and LocalHour(S.US.DXJ)=14 and LocalMinute(S.US.DXJ)=55)</stp>
        <stp>Bar</stp>
        <stp/>
        <stp>Close</stp>
        <stp>5</stp>
        <stp>0</stp>
        <stp>all</stp>
        <stp/>
        <stp/>
        <stp>False</stp>
        <stp>T</stp>
        <tr r="AH30" s="2"/>
      </tp>
      <tp>
        <v>309</v>
        <stp/>
        <stp>StudyData</stp>
        <stp>(Vol(S.US.DIA,VolType=Exchange,CoCType:=Auto) when LocalMonth(S.US.DIA)=3 and LocalDay(S.US.DIA)=17 and LocalHour(S.US.DIA)=14 and LocalMinute(S.US.DIA)=25)</stp>
        <stp>Bar</stp>
        <stp/>
        <stp>Close</stp>
        <stp>5</stp>
        <stp>0</stp>
        <stp>all</stp>
        <stp/>
        <stp/>
        <stp>False</stp>
        <stp>T</stp>
        <tr r="AB24" s="2"/>
      </tp>
      <tp>
        <v>562</v>
        <stp/>
        <stp>StudyData</stp>
        <stp>(Vol(S.US.DIA,VolType=Exchange,CoCType:=Auto) when LocalMonth(S.US.DIA)=3 and LocalDay(S.US.DIA)=17 and LocalHour(S.US.DIA)=14 and LocalMinute(S.US.DIA)=35)</stp>
        <stp>Bar</stp>
        <stp/>
        <stp>Close</stp>
        <stp>5</stp>
        <stp>0</stp>
        <stp>all</stp>
        <stp/>
        <stp/>
        <stp>False</stp>
        <stp>T</stp>
        <tr r="AB26" s="2"/>
      </tp>
      <tp>
        <v>381</v>
        <stp/>
        <stp>StudyData</stp>
        <stp>(Vol(S.US.DIA,VolType=Exchange,CoCType:=Auto) when LocalMonth(S.US.DIA)=3 and LocalDay(S.US.DIA)=17 and LocalHour(S.US.DIA)=14 and LocalMinute(S.US.DIA)=15)</stp>
        <stp>Bar</stp>
        <stp/>
        <stp>Close</stp>
        <stp>5</stp>
        <stp>0</stp>
        <stp>all</stp>
        <stp/>
        <stp/>
        <stp>False</stp>
        <stp>T</stp>
        <tr r="AB22" s="2"/>
      </tp>
      <tp>
        <v>2497</v>
        <stp/>
        <stp>StudyData</stp>
        <stp>(Vol(S.US.DIA,VolType=Exchange,CoCType:=Auto) when LocalMonth(S.US.DIA)=3 and LocalDay(S.US.DIA)=17 and LocalHour(S.US.DIA)=14 and LocalMinute(S.US.DIA)=45)</stp>
        <stp>Bar</stp>
        <stp/>
        <stp>Close</stp>
        <stp>5</stp>
        <stp>0</stp>
        <stp>all</stp>
        <stp/>
        <stp/>
        <stp>False</stp>
        <stp>T</stp>
        <tr r="AB28" s="2"/>
      </tp>
      <tp>
        <v>3120</v>
        <stp/>
        <stp>StudyData</stp>
        <stp>(Vol(S.US.DIA,VolType=Exchange,CoCType:=Auto) when LocalMonth(S.US.DIA)=3 and LocalDay(S.US.DIA)=17 and LocalHour(S.US.DIA)=14 and LocalMinute(S.US.DIA)=55)</stp>
        <stp>Bar</stp>
        <stp/>
        <stp>Close</stp>
        <stp>5</stp>
        <stp>0</stp>
        <stp>all</stp>
        <stp/>
        <stp/>
        <stp>False</stp>
        <stp>T</stp>
        <tr r="AB30" s="2"/>
      </tp>
      <tp>
        <v>1254</v>
        <stp/>
        <stp>StudyData</stp>
        <stp>(Vol(S.US.IVV,VolType=Exchange,CoCType:=Auto) when LocalMonth(S.US.IVV)=3 and LocalDay(S.US.IVV)=17 and LocalHour(S.US.IVV)=8 and LocalMinute(S.US.IVV)=40)</stp>
        <stp>Bar</stp>
        <stp/>
        <stp>Close</stp>
        <stp>5</stp>
        <stp>0</stp>
        <stp>all</stp>
        <stp/>
        <stp/>
        <stp>False</stp>
        <stp>T</stp>
        <tr r="AK6" s="2"/>
      </tp>
      <tp>
        <v>951</v>
        <stp/>
        <stp>StudyData</stp>
        <stp>(Vol(S.US.IVV,VolType=Exchange,CoCType:=Auto) when LocalMonth(S.US.IVV)=3 and LocalDay(S.US.IVV)=17 and LocalHour(S.US.IVV)=8 and LocalMinute(S.US.IVV)=50)</stp>
        <stp>Bar</stp>
        <stp/>
        <stp>Close</stp>
        <stp>5</stp>
        <stp>0</stp>
        <stp>all</stp>
        <stp/>
        <stp/>
        <stp>False</stp>
        <stp>T</stp>
        <tr r="AK8" s="2"/>
      </tp>
      <tp>
        <v>672</v>
        <stp/>
        <stp>StudyData</stp>
        <stp>(Vol(S.US.IVV,VolType=Exchange,CoCType:=Auto) when LocalMonth(S.US.IVV)=3 and LocalDay(S.US.IVV)=17 and LocalHour(S.US.IVV)=8 and LocalMinute(S.US.IVV)=30)</stp>
        <stp>Bar</stp>
        <stp/>
        <stp>Close</stp>
        <stp>5</stp>
        <stp>0</stp>
        <stp>all</stp>
        <stp/>
        <stp/>
        <stp>False</stp>
        <stp>T</stp>
        <tr r="AK4" s="2"/>
      </tp>
      <tp>
        <v>846</v>
        <stp/>
        <stp>StudyData</stp>
        <stp>(Vol(S.US.IVV,VolType=Exchange,CoCType:=Auto) when LocalMonth(S.US.IVV)=3 and LocalDay(S.US.IVV)=17 and LocalHour(S.US.IVV)=9 and LocalMinute(S.US.IVV)=20)</stp>
        <stp>Bar</stp>
        <stp/>
        <stp>Close</stp>
        <stp>5</stp>
        <stp>0</stp>
        <stp>all</stp>
        <stp/>
        <stp/>
        <stp>False</stp>
        <stp>T</stp>
        <tr r="AK14" s="2"/>
      </tp>
      <tp>
        <v>775</v>
        <stp/>
        <stp>StudyData</stp>
        <stp>(Vol(S.US.IVV,VolType=Exchange,CoCType:=Auto) when LocalMonth(S.US.IVV)=3 and LocalDay(S.US.IVV)=17 and LocalHour(S.US.IVV)=9 and LocalMinute(S.US.IVV)=10)</stp>
        <stp>Bar</stp>
        <stp/>
        <stp>Close</stp>
        <stp>5</stp>
        <stp>0</stp>
        <stp>all</stp>
        <stp/>
        <stp/>
        <stp>False</stp>
        <stp>T</stp>
        <tr r="AK12" s="2"/>
      </tp>
      <tp>
        <v>4643</v>
        <stp/>
        <stp>StudyData</stp>
        <stp>(Vol(S.US.XLI,VolType=Exchange,CoCType:=Auto) when LocalMonth(S.US.XLI)=3 and LocalDay(S.US.XLI)=17 and LocalHour(S.US.XLI)=8 and LocalMinute(S.US.XLI)=35)</stp>
        <stp>Bar</stp>
        <stp/>
        <stp>Close</stp>
        <stp>5</stp>
        <stp>0</stp>
        <stp>all</stp>
        <stp/>
        <stp/>
        <stp>False</stp>
        <stp>T</stp>
        <tr r="T5" s="2"/>
      </tp>
      <tp>
        <v>1163</v>
        <stp/>
        <stp>StudyData</stp>
        <stp>(Vol(S.US.XLI,VolType=Exchange,CoCType:=Auto) when LocalMonth(S.US.XLI)=3 and LocalDay(S.US.XLI)=17 and LocalHour(S.US.XLI)=9 and LocalMinute(S.US.XLI)=25)</stp>
        <stp>Bar</stp>
        <stp/>
        <stp>Close</stp>
        <stp>5</stp>
        <stp>0</stp>
        <stp>all</stp>
        <stp/>
        <stp/>
        <stp>False</stp>
        <stp>T</stp>
        <tr r="T15" s="2"/>
      </tp>
      <tp>
        <v>2160</v>
        <stp/>
        <stp>StudyData</stp>
        <stp>(Vol(S.US.XLI,VolType=Exchange,CoCType:=Auto) when LocalMonth(S.US.XLI)=3 and LocalDay(S.US.XLI)=17 and LocalHour(S.US.XLI)=9 and LocalMinute(S.US.XLI)=15)</stp>
        <stp>Bar</stp>
        <stp/>
        <stp>Close</stp>
        <stp>5</stp>
        <stp>0</stp>
        <stp>all</stp>
        <stp/>
        <stp/>
        <stp>False</stp>
        <stp>T</stp>
        <tr r="T13" s="2"/>
      </tp>
      <tp>
        <v>3863</v>
        <stp/>
        <stp>StudyData</stp>
        <stp>(Vol(S.US.XLI,VolType=Exchange,CoCType:=Auto) when LocalMonth(S.US.XLI)=3 and LocalDay(S.US.XLI)=17 and LocalHour(S.US.XLI)=8 and LocalMinute(S.US.XLI)=45)</stp>
        <stp>Bar</stp>
        <stp/>
        <stp>Close</stp>
        <stp>5</stp>
        <stp>0</stp>
        <stp>all</stp>
        <stp/>
        <stp/>
        <stp>False</stp>
        <stp>T</stp>
        <tr r="T7" s="2"/>
      </tp>
      <tp>
        <v>1159</v>
        <stp/>
        <stp>StudyData</stp>
        <stp>(Vol(S.US.XLI,VolType=Exchange,CoCType:=Auto) when LocalMonth(S.US.XLI)=3 and LocalDay(S.US.XLI)=17 and LocalHour(S.US.XLI)=8 and LocalMinute(S.US.XLI)=55)</stp>
        <stp>Bar</stp>
        <stp/>
        <stp>Close</stp>
        <stp>5</stp>
        <stp>0</stp>
        <stp>all</stp>
        <stp/>
        <stp/>
        <stp>False</stp>
        <stp>T</stp>
        <tr r="T9" s="2"/>
      </tp>
      <tp>
        <v>7856</v>
        <stp/>
        <stp>StudyData</stp>
        <stp>(Vol(S.US.VXX,VolType=Exchange,CoCType:=Auto) when LocalMonth(S.US.VXX)=3 and LocalDay(S.US.VXX)=17 and LocalHour(S.US.VXX)=9 and LocalMinute(S.US.VXX)=10)</stp>
        <stp>Bar</stp>
        <stp/>
        <stp>Close</stp>
        <stp>5</stp>
        <stp>0</stp>
        <stp>all</stp>
        <stp/>
        <stp/>
        <stp>False</stp>
        <stp>T</stp>
        <tr r="I12" s="2"/>
      </tp>
      <tp>
        <v>12032</v>
        <stp/>
        <stp>StudyData</stp>
        <stp>(Vol(S.US.VXX,VolType=Exchange,CoCType:=Auto) when LocalMonth(S.US.VXX)=3 and LocalDay(S.US.VXX)=17 and LocalHour(S.US.VXX)=8 and LocalMinute(S.US.VXX)=30)</stp>
        <stp>Bar</stp>
        <stp/>
        <stp>Close</stp>
        <stp>5</stp>
        <stp>0</stp>
        <stp>all</stp>
        <stp/>
        <stp/>
        <stp>False</stp>
        <stp>T</stp>
        <tr r="I4" s="2"/>
      </tp>
      <tp>
        <v>3774</v>
        <stp/>
        <stp>StudyData</stp>
        <stp>(Vol(S.US.VXX,VolType=Exchange,CoCType:=Auto) when LocalMonth(S.US.VXX)=3 and LocalDay(S.US.VXX)=17 and LocalHour(S.US.VXX)=9 and LocalMinute(S.US.VXX)=20)</stp>
        <stp>Bar</stp>
        <stp/>
        <stp>Close</stp>
        <stp>5</stp>
        <stp>0</stp>
        <stp>all</stp>
        <stp/>
        <stp/>
        <stp>False</stp>
        <stp>T</stp>
        <tr r="I14" s="2"/>
      </tp>
      <tp>
        <v>12801</v>
        <stp/>
        <stp>StudyData</stp>
        <stp>(Vol(S.US.VXX,VolType=Exchange,CoCType:=Auto) when LocalMonth(S.US.VXX)=3 and LocalDay(S.US.VXX)=17 and LocalHour(S.US.VXX)=8 and LocalMinute(S.US.VXX)=50)</stp>
        <stp>Bar</stp>
        <stp/>
        <stp>Close</stp>
        <stp>5</stp>
        <stp>0</stp>
        <stp>all</stp>
        <stp/>
        <stp/>
        <stp>False</stp>
        <stp>T</stp>
        <tr r="I8" s="2"/>
      </tp>
      <tp>
        <v>14465</v>
        <stp/>
        <stp>StudyData</stp>
        <stp>(Vol(S.US.VXX,VolType=Exchange,CoCType:=Auto) when LocalMonth(S.US.VXX)=3 and LocalDay(S.US.VXX)=17 and LocalHour(S.US.VXX)=8 and LocalMinute(S.US.VXX)=40)</stp>
        <stp>Bar</stp>
        <stp/>
        <stp>Close</stp>
        <stp>5</stp>
        <stp>0</stp>
        <stp>all</stp>
        <stp/>
        <stp/>
        <stp>False</stp>
        <stp>T</stp>
        <tr r="I6" s="2"/>
      </tp>
      <tp>
        <v>7684</v>
        <stp/>
        <stp>StudyData</stp>
        <stp>(Vol(S.US.QQQ,VolType=Exchange,CoCType:=Auto) when LocalMonth(S.US.QQQ)=3 and LocalDay(S.US.QQQ)=17 and LocalHour(S.US.QQQ)=8 and LocalMinute(S.US.QQQ)=40)</stp>
        <stp>Bar</stp>
        <stp/>
        <stp>Close</stp>
        <stp>5</stp>
        <stp>0</stp>
        <stp>all</stp>
        <stp/>
        <stp/>
        <stp>False</stp>
        <stp>T</stp>
        <tr r="K6" s="2"/>
      </tp>
      <tp>
        <v>5785</v>
        <stp/>
        <stp>StudyData</stp>
        <stp>(Vol(S.US.QQQ,VolType=Exchange,CoCType:=Auto) when LocalMonth(S.US.QQQ)=3 and LocalDay(S.US.QQQ)=17 and LocalHour(S.US.QQQ)=8 and LocalMinute(S.US.QQQ)=50)</stp>
        <stp>Bar</stp>
        <stp/>
        <stp>Close</stp>
        <stp>5</stp>
        <stp>0</stp>
        <stp>all</stp>
        <stp/>
        <stp/>
        <stp>False</stp>
        <stp>T</stp>
        <tr r="K8" s="2"/>
      </tp>
      <tp>
        <v>7912</v>
        <stp/>
        <stp>StudyData</stp>
        <stp>(Vol(S.US.QQQ,VolType=Exchange,CoCType:=Auto) when LocalMonth(S.US.QQQ)=3 and LocalDay(S.US.QQQ)=17 and LocalHour(S.US.QQQ)=8 and LocalMinute(S.US.QQQ)=30)</stp>
        <stp>Bar</stp>
        <stp/>
        <stp>Close</stp>
        <stp>5</stp>
        <stp>0</stp>
        <stp>all</stp>
        <stp/>
        <stp/>
        <stp>False</stp>
        <stp>T</stp>
        <tr r="K4" s="2"/>
      </tp>
      <tp>
        <v>2283</v>
        <stp/>
        <stp>StudyData</stp>
        <stp>(Vol(S.US.QQQ,VolType=Exchange,CoCType:=Auto) when LocalMonth(S.US.QQQ)=3 and LocalDay(S.US.QQQ)=17 and LocalHour(S.US.QQQ)=9 and LocalMinute(S.US.QQQ)=20)</stp>
        <stp>Bar</stp>
        <stp/>
        <stp>Close</stp>
        <stp>5</stp>
        <stp>0</stp>
        <stp>all</stp>
        <stp/>
        <stp/>
        <stp>False</stp>
        <stp>T</stp>
        <tr r="K14" s="2"/>
      </tp>
      <tp>
        <v>3592</v>
        <stp/>
        <stp>StudyData</stp>
        <stp>(Vol(S.US.QQQ,VolType=Exchange,CoCType:=Auto) when LocalMonth(S.US.QQQ)=3 and LocalDay(S.US.QQQ)=17 and LocalHour(S.US.QQQ)=9 and LocalMinute(S.US.QQQ)=10)</stp>
        <stp>Bar</stp>
        <stp/>
        <stp>Close</stp>
        <stp>5</stp>
        <stp>0</stp>
        <stp>all</stp>
        <stp/>
        <stp/>
        <stp>False</stp>
        <stp>T</stp>
        <tr r="K12" s="2"/>
      </tp>
      <tp>
        <v>35722</v>
        <stp/>
        <stp>StudyData</stp>
        <stp>S.US.VWO</stp>
        <stp>Vol</stp>
        <stp>VolType=Exchange,CoCType=Auto</stp>
        <stp>Vol</stp>
        <stp>60C</stp>
        <stp>0</stp>
        <stp/>
        <stp>LastHour</stp>
        <stp/>
        <stp>TRUE</stp>
        <stp>T</stp>
        <tr r="W16" s="1"/>
      </tp>
      <tp>
        <v>9173</v>
        <stp/>
        <stp>StudyData</stp>
        <stp>S.US.SSO</stp>
        <stp>Vol</stp>
        <stp>VolType=Exchange,CoCType=Auto</stp>
        <stp>Vol</stp>
        <stp>60C</stp>
        <stp>0</stp>
        <stp/>
        <stp>LastHour</stp>
        <stp/>
        <stp>TRUE</stp>
        <stp>T</stp>
        <tr r="W36" s="1"/>
      </tp>
      <tp>
        <v>1.6700000000000159</v>
        <stp/>
        <stp>ContractData</stp>
        <stp>S.SPY</stp>
        <stp>NetLastQuoteToday</stp>
        <stp/>
        <stp>T</stp>
        <tr r="E5" s="1"/>
      </tp>
      <tp>
        <v>172</v>
        <stp/>
        <stp>StudyData</stp>
        <stp>(Vol(S.US.EPI,VolType=Exchange,CoCType:=Auto) when LocalMonth(S.US.EPI)=3 and LocalDay(S.US.EPI)=17 and LocalHour(S.US.EPI)=14 and LocalMinute(S.US.EPI)=25)</stp>
        <stp>Bar</stp>
        <stp/>
        <stp>Close</stp>
        <stp>5</stp>
        <stp>0</stp>
        <stp>all</stp>
        <stp/>
        <stp/>
        <stp>False</stp>
        <stp>T</stp>
        <tr r="AD24" s="2"/>
      </tp>
      <tp>
        <v>130</v>
        <stp/>
        <stp>StudyData</stp>
        <stp>(Vol(S.US.EPI,VolType=Exchange,CoCType:=Auto) when LocalMonth(S.US.EPI)=3 and LocalDay(S.US.EPI)=17 and LocalHour(S.US.EPI)=14 and LocalMinute(S.US.EPI)=35)</stp>
        <stp>Bar</stp>
        <stp/>
        <stp>Close</stp>
        <stp>5</stp>
        <stp>0</stp>
        <stp>all</stp>
        <stp/>
        <stp/>
        <stp>False</stp>
        <stp>T</stp>
        <tr r="AD26" s="2"/>
      </tp>
      <tp>
        <v>26</v>
        <stp/>
        <stp>StudyData</stp>
        <stp>(Vol(S.US.EPI,VolType=Exchange,CoCType:=Auto) when LocalMonth(S.US.EPI)=3 and LocalDay(S.US.EPI)=17 and LocalHour(S.US.EPI)=14 and LocalMinute(S.US.EPI)=15)</stp>
        <stp>Bar</stp>
        <stp/>
        <stp>Close</stp>
        <stp>5</stp>
        <stp>0</stp>
        <stp>all</stp>
        <stp/>
        <stp/>
        <stp>False</stp>
        <stp>T</stp>
        <tr r="AD22" s="2"/>
      </tp>
      <tp>
        <v>1009</v>
        <stp/>
        <stp>StudyData</stp>
        <stp>(Vol(S.US.EPI,VolType=Exchange,CoCType:=Auto) when LocalMonth(S.US.EPI)=3 and LocalDay(S.US.EPI)=17 and LocalHour(S.US.EPI)=14 and LocalMinute(S.US.EPI)=45)</stp>
        <stp>Bar</stp>
        <stp/>
        <stp>Close</stp>
        <stp>5</stp>
        <stp>0</stp>
        <stp>all</stp>
        <stp/>
        <stp/>
        <stp>False</stp>
        <stp>T</stp>
        <tr r="AD28" s="2"/>
      </tp>
      <tp>
        <v>5836</v>
        <stp/>
        <stp>StudyData</stp>
        <stp>(Vol(S.US.EPI,VolType=Exchange,CoCType:=Auto) when LocalMonth(S.US.EPI)=3 and LocalDay(S.US.EPI)=17 and LocalHour(S.US.EPI)=14 and LocalMinute(S.US.EPI)=55)</stp>
        <stp>Bar</stp>
        <stp/>
        <stp>Close</stp>
        <stp>5</stp>
        <stp>0</stp>
        <stp>all</stp>
        <stp/>
        <stp/>
        <stp>False</stp>
        <stp>T</stp>
        <tr r="AD30" s="2"/>
      </tp>
      <tp>
        <v>181</v>
        <stp/>
        <stp>StudyData</stp>
        <stp>(Vol(S.US.EWT,VolType=Exchange,CoCType:=Auto) when LocalMonth(S.US.EWT)=3 and LocalDay(S.US.EWT)=17 and LocalHour(S.US.EWT)=14 and LocalMinute(S.US.EWT)=25)</stp>
        <stp>Bar</stp>
        <stp/>
        <stp>Close</stp>
        <stp>5</stp>
        <stp>0</stp>
        <stp>all</stp>
        <stp/>
        <stp/>
        <stp>False</stp>
        <stp>T</stp>
        <tr r="AM24" s="2"/>
      </tp>
      <tp>
        <v>214</v>
        <stp/>
        <stp>StudyData</stp>
        <stp>(Vol(S.US.EWT,VolType=Exchange,CoCType:=Auto) when LocalMonth(S.US.EWT)=3 and LocalDay(S.US.EWT)=17 and LocalHour(S.US.EWT)=14 and LocalMinute(S.US.EWT)=35)</stp>
        <stp>Bar</stp>
        <stp/>
        <stp>Close</stp>
        <stp>5</stp>
        <stp>0</stp>
        <stp>all</stp>
        <stp/>
        <stp/>
        <stp>False</stp>
        <stp>T</stp>
        <tr r="AM26" s="2"/>
      </tp>
      <tp>
        <v>75</v>
        <stp/>
        <stp>StudyData</stp>
        <stp>(Vol(S.US.EWT,VolType=Exchange,CoCType:=Auto) when LocalMonth(S.US.EWT)=3 and LocalDay(S.US.EWT)=17 and LocalHour(S.US.EWT)=14 and LocalMinute(S.US.EWT)=15)</stp>
        <stp>Bar</stp>
        <stp/>
        <stp>Close</stp>
        <stp>5</stp>
        <stp>0</stp>
        <stp>all</stp>
        <stp/>
        <stp/>
        <stp>False</stp>
        <stp>T</stp>
        <tr r="AM22" s="2"/>
      </tp>
      <tp>
        <v>539</v>
        <stp/>
        <stp>StudyData</stp>
        <stp>(Vol(S.US.EWT,VolType=Exchange,CoCType:=Auto) when LocalMonth(S.US.EWT)=3 and LocalDay(S.US.EWT)=17 and LocalHour(S.US.EWT)=14 and LocalMinute(S.US.EWT)=45)</stp>
        <stp>Bar</stp>
        <stp/>
        <stp>Close</stp>
        <stp>5</stp>
        <stp>0</stp>
        <stp>all</stp>
        <stp/>
        <stp/>
        <stp>False</stp>
        <stp>T</stp>
        <tr r="AM28" s="2"/>
      </tp>
      <tp>
        <v>6684</v>
        <stp/>
        <stp>StudyData</stp>
        <stp>(Vol(S.US.EWT,VolType=Exchange,CoCType:=Auto) when LocalMonth(S.US.EWT)=3 and LocalDay(S.US.EWT)=17 and LocalHour(S.US.EWT)=14 and LocalMinute(S.US.EWT)=55)</stp>
        <stp>Bar</stp>
        <stp/>
        <stp>Close</stp>
        <stp>5</stp>
        <stp>0</stp>
        <stp>all</stp>
        <stp/>
        <stp/>
        <stp>False</stp>
        <stp>T</stp>
        <tr r="AM30" s="2"/>
      </tp>
      <tp>
        <v>1733</v>
        <stp/>
        <stp>StudyData</stp>
        <stp>(Vol(S.US.EWZ,VolType=Exchange,CoCType:=Auto) when LocalMonth(S.US.EWZ)=3 and LocalDay(S.US.EWZ)=17 and LocalHour(S.US.EWZ)=14 and LocalMinute(S.US.EWZ)=25)</stp>
        <stp>Bar</stp>
        <stp/>
        <stp>Close</stp>
        <stp>5</stp>
        <stp>0</stp>
        <stp>all</stp>
        <stp/>
        <stp/>
        <stp>False</stp>
        <stp>T</stp>
        <tr r="M24" s="2"/>
      </tp>
      <tp>
        <v>948</v>
        <stp/>
        <stp>StudyData</stp>
        <stp>(Vol(S.US.EWZ,VolType=Exchange,CoCType:=Auto) when LocalMonth(S.US.EWZ)=3 and LocalDay(S.US.EWZ)=17 and LocalHour(S.US.EWZ)=14 and LocalMinute(S.US.EWZ)=35)</stp>
        <stp>Bar</stp>
        <stp/>
        <stp>Close</stp>
        <stp>5</stp>
        <stp>0</stp>
        <stp>all</stp>
        <stp/>
        <stp/>
        <stp>False</stp>
        <stp>T</stp>
        <tr r="M26" s="2"/>
      </tp>
      <tp>
        <v>1721</v>
        <stp/>
        <stp>StudyData</stp>
        <stp>(Vol(S.US.EWZ,VolType=Exchange,CoCType:=Auto) when LocalMonth(S.US.EWZ)=3 and LocalDay(S.US.EWZ)=17 and LocalHour(S.US.EWZ)=14 and LocalMinute(S.US.EWZ)=15)</stp>
        <stp>Bar</stp>
        <stp/>
        <stp>Close</stp>
        <stp>5</stp>
        <stp>0</stp>
        <stp>all</stp>
        <stp/>
        <stp/>
        <stp>False</stp>
        <stp>T</stp>
        <tr r="M22" s="2"/>
      </tp>
      <tp>
        <v>2306</v>
        <stp/>
        <stp>StudyData</stp>
        <stp>(Vol(S.US.EWZ,VolType=Exchange,CoCType:=Auto) when LocalMonth(S.US.EWZ)=3 and LocalDay(S.US.EWZ)=17 and LocalHour(S.US.EWZ)=14 and LocalMinute(S.US.EWZ)=45)</stp>
        <stp>Bar</stp>
        <stp/>
        <stp>Close</stp>
        <stp>5</stp>
        <stp>0</stp>
        <stp>all</stp>
        <stp/>
        <stp/>
        <stp>False</stp>
        <stp>T</stp>
        <tr r="M28" s="2"/>
      </tp>
      <tp>
        <v>20159</v>
        <stp/>
        <stp>StudyData</stp>
        <stp>(Vol(S.US.EWZ,VolType=Exchange,CoCType:=Auto) when LocalMonth(S.US.EWZ)=3 and LocalDay(S.US.EWZ)=17 and LocalHour(S.US.EWZ)=14 and LocalMinute(S.US.EWZ)=55)</stp>
        <stp>Bar</stp>
        <stp/>
        <stp>Close</stp>
        <stp>5</stp>
        <stp>0</stp>
        <stp>all</stp>
        <stp/>
        <stp/>
        <stp>False</stp>
        <stp>T</stp>
        <tr r="M30" s="2"/>
      </tp>
      <tp>
        <v>285</v>
        <stp/>
        <stp>StudyData</stp>
        <stp>(Vol(S.US.EWH,VolType=Exchange,CoCType:=Auto) when LocalMonth(S.US.EWH)=3 and LocalDay(S.US.EWH)=17 and LocalHour(S.US.EWH)=14 and LocalMinute(S.US.EWH)=25)</stp>
        <stp>Bar</stp>
        <stp/>
        <stp>Close</stp>
        <stp>5</stp>
        <stp>0</stp>
        <stp>all</stp>
        <stp/>
        <stp/>
        <stp>False</stp>
        <stp>T</stp>
        <tr r="V24" s="2"/>
      </tp>
      <tp>
        <v>97</v>
        <stp/>
        <stp>StudyData</stp>
        <stp>(Vol(S.US.EWH,VolType=Exchange,CoCType:=Auto) when LocalMonth(S.US.EWH)=3 and LocalDay(S.US.EWH)=17 and LocalHour(S.US.EWH)=14 and LocalMinute(S.US.EWH)=35)</stp>
        <stp>Bar</stp>
        <stp/>
        <stp>Close</stp>
        <stp>5</stp>
        <stp>0</stp>
        <stp>all</stp>
        <stp/>
        <stp/>
        <stp>False</stp>
        <stp>T</stp>
        <tr r="V26" s="2"/>
      </tp>
      <tp>
        <v>228</v>
        <stp/>
        <stp>StudyData</stp>
        <stp>(Vol(S.US.EWH,VolType=Exchange,CoCType:=Auto) when LocalMonth(S.US.EWH)=3 and LocalDay(S.US.EWH)=17 and LocalHour(S.US.EWH)=14 and LocalMinute(S.US.EWH)=15)</stp>
        <stp>Bar</stp>
        <stp/>
        <stp>Close</stp>
        <stp>5</stp>
        <stp>0</stp>
        <stp>all</stp>
        <stp/>
        <stp/>
        <stp>False</stp>
        <stp>T</stp>
        <tr r="V22" s="2"/>
      </tp>
      <tp>
        <v>937</v>
        <stp/>
        <stp>StudyData</stp>
        <stp>(Vol(S.US.EWH,VolType=Exchange,CoCType:=Auto) when LocalMonth(S.US.EWH)=3 and LocalDay(S.US.EWH)=17 and LocalHour(S.US.EWH)=14 and LocalMinute(S.US.EWH)=45)</stp>
        <stp>Bar</stp>
        <stp/>
        <stp>Close</stp>
        <stp>5</stp>
        <stp>0</stp>
        <stp>all</stp>
        <stp/>
        <stp/>
        <stp>False</stp>
        <stp>T</stp>
        <tr r="V28" s="2"/>
      </tp>
      <tp>
        <v>1020</v>
        <stp/>
        <stp>StudyData</stp>
        <stp>(Vol(S.US.EWH,VolType=Exchange,CoCType:=Auto) when LocalMonth(S.US.EWH)=3 and LocalDay(S.US.EWH)=17 and LocalHour(S.US.EWH)=14 and LocalMinute(S.US.EWH)=55)</stp>
        <stp>Bar</stp>
        <stp/>
        <stp>Close</stp>
        <stp>5</stp>
        <stp>0</stp>
        <stp>all</stp>
        <stp/>
        <stp/>
        <stp>False</stp>
        <stp>T</stp>
        <tr r="V30" s="2"/>
      </tp>
      <tp>
        <v>4530</v>
        <stp/>
        <stp>StudyData</stp>
        <stp>(Vol(S.US.EWJ,VolType=Exchange,CoCType:=Auto) when LocalMonth(S.US.EWJ)=3 and LocalDay(S.US.EWJ)=17 and LocalHour(S.US.EWJ)=14 and LocalMinute(S.US.EWJ)=25)</stp>
        <stp>Bar</stp>
        <stp/>
        <stp>Close</stp>
        <stp>5</stp>
        <stp>0</stp>
        <stp>all</stp>
        <stp/>
        <stp/>
        <stp>False</stp>
        <stp>T</stp>
        <tr r="J24" s="2"/>
      </tp>
      <tp>
        <v>1171</v>
        <stp/>
        <stp>StudyData</stp>
        <stp>(Vol(S.US.EWJ,VolType=Exchange,CoCType:=Auto) when LocalMonth(S.US.EWJ)=3 and LocalDay(S.US.EWJ)=17 and LocalHour(S.US.EWJ)=14 and LocalMinute(S.US.EWJ)=35)</stp>
        <stp>Bar</stp>
        <stp/>
        <stp>Close</stp>
        <stp>5</stp>
        <stp>0</stp>
        <stp>all</stp>
        <stp/>
        <stp/>
        <stp>False</stp>
        <stp>T</stp>
        <tr r="J26" s="2"/>
      </tp>
      <tp>
        <v>1104</v>
        <stp/>
        <stp>StudyData</stp>
        <stp>(Vol(S.US.EWJ,VolType=Exchange,CoCType:=Auto) when LocalMonth(S.US.EWJ)=3 and LocalDay(S.US.EWJ)=17 and LocalHour(S.US.EWJ)=14 and LocalMinute(S.US.EWJ)=15)</stp>
        <stp>Bar</stp>
        <stp/>
        <stp>Close</stp>
        <stp>5</stp>
        <stp>0</stp>
        <stp>all</stp>
        <stp/>
        <stp/>
        <stp>False</stp>
        <stp>T</stp>
        <tr r="J22" s="2"/>
      </tp>
      <tp>
        <v>6231</v>
        <stp/>
        <stp>StudyData</stp>
        <stp>(Vol(S.US.EWJ,VolType=Exchange,CoCType:=Auto) when LocalMonth(S.US.EWJ)=3 and LocalDay(S.US.EWJ)=17 and LocalHour(S.US.EWJ)=14 and LocalMinute(S.US.EWJ)=45)</stp>
        <stp>Bar</stp>
        <stp/>
        <stp>Close</stp>
        <stp>5</stp>
        <stp>0</stp>
        <stp>all</stp>
        <stp/>
        <stp/>
        <stp>False</stp>
        <stp>T</stp>
        <tr r="J28" s="2"/>
      </tp>
      <tp>
        <v>28532</v>
        <stp/>
        <stp>StudyData</stp>
        <stp>(Vol(S.US.EWJ,VolType=Exchange,CoCType:=Auto) when LocalMonth(S.US.EWJ)=3 and LocalDay(S.US.EWJ)=17 and LocalHour(S.US.EWJ)=14 and LocalMinute(S.US.EWJ)=55)</stp>
        <stp>Bar</stp>
        <stp/>
        <stp>Close</stp>
        <stp>5</stp>
        <stp>0</stp>
        <stp>all</stp>
        <stp/>
        <stp/>
        <stp>False</stp>
        <stp>T</stp>
        <tr r="J30" s="2"/>
      </tp>
      <tp>
        <v>1283</v>
        <stp/>
        <stp>StudyData</stp>
        <stp>(Vol(S.US.EFA,VolType=Exchange,CoCType:=Auto) when LocalMonth(S.US.EFA)=3 and LocalDay(S.US.EFA)=17 and LocalHour(S.US.EFA)=14 and LocalMinute(S.US.EFA)=25)</stp>
        <stp>Bar</stp>
        <stp/>
        <stp>Close</stp>
        <stp>5</stp>
        <stp>0</stp>
        <stp>all</stp>
        <stp/>
        <stp/>
        <stp>False</stp>
        <stp>T</stp>
        <tr r="N24" s="2"/>
      </tp>
      <tp>
        <v>1899</v>
        <stp/>
        <stp>StudyData</stp>
        <stp>(Vol(S.US.EFA,VolType=Exchange,CoCType:=Auto) when LocalMonth(S.US.EFA)=3 and LocalDay(S.US.EFA)=17 and LocalHour(S.US.EFA)=14 and LocalMinute(S.US.EFA)=35)</stp>
        <stp>Bar</stp>
        <stp/>
        <stp>Close</stp>
        <stp>5</stp>
        <stp>0</stp>
        <stp>all</stp>
        <stp/>
        <stp/>
        <stp>False</stp>
        <stp>T</stp>
        <tr r="N26" s="2"/>
      </tp>
      <tp>
        <v>889</v>
        <stp/>
        <stp>StudyData</stp>
        <stp>(Vol(S.US.EFA,VolType=Exchange,CoCType:=Auto) when LocalMonth(S.US.EFA)=3 and LocalDay(S.US.EFA)=17 and LocalHour(S.US.EFA)=14 and LocalMinute(S.US.EFA)=15)</stp>
        <stp>Bar</stp>
        <stp/>
        <stp>Close</stp>
        <stp>5</stp>
        <stp>0</stp>
        <stp>all</stp>
        <stp/>
        <stp/>
        <stp>False</stp>
        <stp>T</stp>
        <tr r="N22" s="2"/>
      </tp>
      <tp>
        <v>3405</v>
        <stp/>
        <stp>StudyData</stp>
        <stp>(Vol(S.US.EFA,VolType=Exchange,CoCType:=Auto) when LocalMonth(S.US.EFA)=3 and LocalDay(S.US.EFA)=17 and LocalHour(S.US.EFA)=14 and LocalMinute(S.US.EFA)=45)</stp>
        <stp>Bar</stp>
        <stp/>
        <stp>Close</stp>
        <stp>5</stp>
        <stp>0</stp>
        <stp>all</stp>
        <stp/>
        <stp/>
        <stp>False</stp>
        <stp>T</stp>
        <tr r="N28" s="2"/>
      </tp>
      <tp>
        <v>25525</v>
        <stp/>
        <stp>StudyData</stp>
        <stp>(Vol(S.US.EFA,VolType=Exchange,CoCType:=Auto) when LocalMonth(S.US.EFA)=3 and LocalDay(S.US.EFA)=17 and LocalHour(S.US.EFA)=14 and LocalMinute(S.US.EFA)=55)</stp>
        <stp>Bar</stp>
        <stp/>
        <stp>Close</stp>
        <stp>5</stp>
        <stp>0</stp>
        <stp>all</stp>
        <stp/>
        <stp/>
        <stp>False</stp>
        <stp>T</stp>
        <tr r="N30" s="2"/>
      </tp>
      <tp>
        <v>5341</v>
        <stp/>
        <stp>StudyData</stp>
        <stp>(Vol(S.US.EEM,VolType=Exchange,CoCType:=Auto) when LocalMonth(S.US.EEM)=3 and LocalDay(S.US.EEM)=17 and LocalHour(S.US.EEM)=14 and LocalMinute(S.US.EEM)=25)</stp>
        <stp>Bar</stp>
        <stp/>
        <stp>Close</stp>
        <stp>5</stp>
        <stp>0</stp>
        <stp>all</stp>
        <stp/>
        <stp/>
        <stp>False</stp>
        <stp>T</stp>
        <tr r="E24" s="2"/>
      </tp>
      <tp>
        <v>5224</v>
        <stp/>
        <stp>StudyData</stp>
        <stp>(Vol(S.US.EEM,VolType=Exchange,CoCType:=Auto) when LocalMonth(S.US.EEM)=3 and LocalDay(S.US.EEM)=17 and LocalHour(S.US.EEM)=14 and LocalMinute(S.US.EEM)=35)</stp>
        <stp>Bar</stp>
        <stp/>
        <stp>Close</stp>
        <stp>5</stp>
        <stp>0</stp>
        <stp>all</stp>
        <stp/>
        <stp/>
        <stp>False</stp>
        <stp>T</stp>
        <tr r="E26" s="2"/>
      </tp>
      <tp>
        <v>2567</v>
        <stp/>
        <stp>StudyData</stp>
        <stp>(Vol(S.US.EEM,VolType=Exchange,CoCType:=Auto) when LocalMonth(S.US.EEM)=3 and LocalDay(S.US.EEM)=17 and LocalHour(S.US.EEM)=14 and LocalMinute(S.US.EEM)=15)</stp>
        <stp>Bar</stp>
        <stp/>
        <stp>Close</stp>
        <stp>5</stp>
        <stp>0</stp>
        <stp>all</stp>
        <stp/>
        <stp/>
        <stp>False</stp>
        <stp>T</stp>
        <tr r="E22" s="2"/>
      </tp>
      <tp>
        <v>12640</v>
        <stp/>
        <stp>StudyData</stp>
        <stp>(Vol(S.US.EEM,VolType=Exchange,CoCType:=Auto) when LocalMonth(S.US.EEM)=3 and LocalDay(S.US.EEM)=17 and LocalHour(S.US.EEM)=14 and LocalMinute(S.US.EEM)=45)</stp>
        <stp>Bar</stp>
        <stp/>
        <stp>Close</stp>
        <stp>5</stp>
        <stp>0</stp>
        <stp>all</stp>
        <stp/>
        <stp/>
        <stp>False</stp>
        <stp>T</stp>
        <tr r="E28" s="2"/>
      </tp>
      <tp>
        <v>71135</v>
        <stp/>
        <stp>StudyData</stp>
        <stp>(Vol(S.US.EEM,VolType=Exchange,CoCType:=Auto) when LocalMonth(S.US.EEM)=3 and LocalDay(S.US.EEM)=17 and LocalHour(S.US.EEM)=14 and LocalMinute(S.US.EEM)=55)</stp>
        <stp>Bar</stp>
        <stp/>
        <stp>Close</stp>
        <stp>5</stp>
        <stp>0</stp>
        <stp>all</stp>
        <stp/>
        <stp/>
        <stp>False</stp>
        <stp>T</stp>
        <tr r="E30" s="2"/>
      </tp>
      <tp>
        <v>244</v>
        <stp/>
        <stp>StudyData</stp>
        <stp>(Vol(S.US.EDC,VolType=Exchange,CoCType:=Auto) when LocalMonth(S.US.EDC)=3 and LocalDay(S.US.EDC)=17 and LocalHour(S.US.EDC)=14 and LocalMinute(S.US.EDC)=25)</stp>
        <stp>Bar</stp>
        <stp/>
        <stp>Close</stp>
        <stp>5</stp>
        <stp>0</stp>
        <stp>all</stp>
        <stp/>
        <stp/>
        <stp>False</stp>
        <stp>T</stp>
        <tr r="AO24" s="2"/>
      </tp>
      <tp>
        <v>395</v>
        <stp/>
        <stp>StudyData</stp>
        <stp>(Vol(S.US.EDC,VolType=Exchange,CoCType:=Auto) when LocalMonth(S.US.EDC)=3 and LocalDay(S.US.EDC)=17 and LocalHour(S.US.EDC)=14 and LocalMinute(S.US.EDC)=35)</stp>
        <stp>Bar</stp>
        <stp/>
        <stp>Close</stp>
        <stp>5</stp>
        <stp>0</stp>
        <stp>all</stp>
        <stp/>
        <stp/>
        <stp>False</stp>
        <stp>T</stp>
        <tr r="AO26" s="2"/>
      </tp>
      <tp>
        <v>100</v>
        <stp/>
        <stp>StudyData</stp>
        <stp>(Vol(S.US.EDC,VolType=Exchange,CoCType:=Auto) when LocalMonth(S.US.EDC)=3 and LocalDay(S.US.EDC)=17 and LocalHour(S.US.EDC)=14 and LocalMinute(S.US.EDC)=15)</stp>
        <stp>Bar</stp>
        <stp/>
        <stp>Close</stp>
        <stp>5</stp>
        <stp>0</stp>
        <stp>all</stp>
        <stp/>
        <stp/>
        <stp>False</stp>
        <stp>T</stp>
        <tr r="AO22" s="2"/>
      </tp>
      <tp>
        <v>637</v>
        <stp/>
        <stp>StudyData</stp>
        <stp>(Vol(S.US.EDC,VolType=Exchange,CoCType:=Auto) when LocalMonth(S.US.EDC)=3 and LocalDay(S.US.EDC)=17 and LocalHour(S.US.EDC)=14 and LocalMinute(S.US.EDC)=45)</stp>
        <stp>Bar</stp>
        <stp/>
        <stp>Close</stp>
        <stp>5</stp>
        <stp>0</stp>
        <stp>all</stp>
        <stp/>
        <stp/>
        <stp>False</stp>
        <stp>T</stp>
        <tr r="AO28" s="2"/>
      </tp>
      <tp>
        <v>1020</v>
        <stp/>
        <stp>StudyData</stp>
        <stp>(Vol(S.US.EDC,VolType=Exchange,CoCType:=Auto) when LocalMonth(S.US.EDC)=3 and LocalDay(S.US.EDC)=17 and LocalHour(S.US.EDC)=14 and LocalMinute(S.US.EDC)=55)</stp>
        <stp>Bar</stp>
        <stp/>
        <stp>Close</stp>
        <stp>5</stp>
        <stp>0</stp>
        <stp>all</stp>
        <stp/>
        <stp/>
        <stp>False</stp>
        <stp>T</stp>
        <tr r="AO30" s="2"/>
      </tp>
      <tp>
        <v>196</v>
        <stp/>
        <stp>StudyData</stp>
        <stp>(Vol(S.US.XLK,VolType=Exchange,CoCType:=Auto) when LocalMonth(S.US.XLK)=3 and LocalDay(S.US.XLK)=17 and LocalHour(S.US.XLK)=9 and LocalMinute(S.US.XLK)=10)</stp>
        <stp>Bar</stp>
        <stp/>
        <stp>Close</stp>
        <stp>5</stp>
        <stp>0</stp>
        <stp>all</stp>
        <stp/>
        <stp/>
        <stp>False</stp>
        <stp>T</stp>
        <tr r="AC12" s="2"/>
      </tp>
      <tp>
        <v>3246</v>
        <stp/>
        <stp>StudyData</stp>
        <stp>(Vol(S.US.XLK,VolType=Exchange,CoCType:=Auto) when LocalMonth(S.US.XLK)=3 and LocalDay(S.US.XLK)=17 and LocalHour(S.US.XLK)=8 and LocalMinute(S.US.XLK)=30)</stp>
        <stp>Bar</stp>
        <stp/>
        <stp>Close</stp>
        <stp>5</stp>
        <stp>0</stp>
        <stp>all</stp>
        <stp/>
        <stp/>
        <stp>False</stp>
        <stp>T</stp>
        <tr r="AC4" s="2"/>
      </tp>
      <tp>
        <v>661</v>
        <stp/>
        <stp>StudyData</stp>
        <stp>(Vol(S.US.XLK,VolType=Exchange,CoCType:=Auto) when LocalMonth(S.US.XLK)=3 and LocalDay(S.US.XLK)=17 and LocalHour(S.US.XLK)=9 and LocalMinute(S.US.XLK)=20)</stp>
        <stp>Bar</stp>
        <stp/>
        <stp>Close</stp>
        <stp>5</stp>
        <stp>0</stp>
        <stp>all</stp>
        <stp/>
        <stp/>
        <stp>False</stp>
        <stp>T</stp>
        <tr r="AC14" s="2"/>
      </tp>
      <tp>
        <v>8788</v>
        <stp/>
        <stp>StudyData</stp>
        <stp>(Vol(S.US.XLK,VolType=Exchange,CoCType:=Auto) when LocalMonth(S.US.XLK)=3 and LocalDay(S.US.XLK)=17 and LocalHour(S.US.XLK)=8 and LocalMinute(S.US.XLK)=40)</stp>
        <stp>Bar</stp>
        <stp/>
        <stp>Close</stp>
        <stp>5</stp>
        <stp>0</stp>
        <stp>all</stp>
        <stp/>
        <stp/>
        <stp>False</stp>
        <stp>T</stp>
        <tr r="AC6" s="2"/>
      </tp>
      <tp>
        <v>5824</v>
        <stp/>
        <stp>StudyData</stp>
        <stp>(Vol(S.US.XLK,VolType=Exchange,CoCType:=Auto) when LocalMonth(S.US.XLK)=3 and LocalDay(S.US.XLK)=17 and LocalHour(S.US.XLK)=8 and LocalMinute(S.US.XLK)=50)</stp>
        <stp>Bar</stp>
        <stp/>
        <stp>Close</stp>
        <stp>5</stp>
        <stp>0</stp>
        <stp>all</stp>
        <stp/>
        <stp/>
        <stp>False</stp>
        <stp>T</stp>
        <tr r="AC8" s="2"/>
      </tp>
      <tp>
        <v>1197</v>
        <stp/>
        <stp>StudyData</stp>
        <stp>(Vol(S.US.EDC,VolType=Exchange,CoCType:=Auto) when LocalMonth(S.US.EDC)=3 and LocalDay(S.US.EDC)=17 and LocalHour(S.US.EDC)=8 and LocalMinute(S.US.EDC)=50)</stp>
        <stp>Bar</stp>
        <stp/>
        <stp>Close</stp>
        <stp>5</stp>
        <stp>0</stp>
        <stp>all</stp>
        <stp/>
        <stp/>
        <stp>False</stp>
        <stp>T</stp>
        <tr r="AO8" s="2"/>
      </tp>
      <tp>
        <v>1502</v>
        <stp/>
        <stp>StudyData</stp>
        <stp>(Vol(S.US.EDC,VolType=Exchange,CoCType:=Auto) when LocalMonth(S.US.EDC)=3 and LocalDay(S.US.EDC)=17 and LocalHour(S.US.EDC)=8 and LocalMinute(S.US.EDC)=40)</stp>
        <stp>Bar</stp>
        <stp/>
        <stp>Close</stp>
        <stp>5</stp>
        <stp>0</stp>
        <stp>all</stp>
        <stp/>
        <stp/>
        <stp>False</stp>
        <stp>T</stp>
        <tr r="AO6" s="2"/>
      </tp>
      <tp>
        <v>576</v>
        <stp/>
        <stp>StudyData</stp>
        <stp>(Vol(S.US.EDC,VolType=Exchange,CoCType:=Auto) when LocalMonth(S.US.EDC)=3 and LocalDay(S.US.EDC)=17 and LocalHour(S.US.EDC)=9 and LocalMinute(S.US.EDC)=10)</stp>
        <stp>Bar</stp>
        <stp/>
        <stp>Close</stp>
        <stp>5</stp>
        <stp>0</stp>
        <stp>all</stp>
        <stp/>
        <stp/>
        <stp>False</stp>
        <stp>T</stp>
        <tr r="AO12" s="2"/>
      </tp>
      <tp>
        <v>675</v>
        <stp/>
        <stp>StudyData</stp>
        <stp>(Vol(S.US.EDC,VolType=Exchange,CoCType:=Auto) when LocalMonth(S.US.EDC)=3 and LocalDay(S.US.EDC)=17 and LocalHour(S.US.EDC)=8 and LocalMinute(S.US.EDC)=30)</stp>
        <stp>Bar</stp>
        <stp/>
        <stp>Close</stp>
        <stp>5</stp>
        <stp>0</stp>
        <stp>all</stp>
        <stp/>
        <stp/>
        <stp>False</stp>
        <stp>T</stp>
        <tr r="AO4" s="2"/>
      </tp>
      <tp>
        <v>378</v>
        <stp/>
        <stp>StudyData</stp>
        <stp>(Vol(S.US.EDC,VolType=Exchange,CoCType:=Auto) when LocalMonth(S.US.EDC)=3 and LocalDay(S.US.EDC)=17 and LocalHour(S.US.EDC)=9 and LocalMinute(S.US.EDC)=20)</stp>
        <stp>Bar</stp>
        <stp/>
        <stp>Close</stp>
        <stp>5</stp>
        <stp>0</stp>
        <stp>all</stp>
        <stp/>
        <stp/>
        <stp>False</stp>
        <stp>T</stp>
        <tr r="AO14" s="2"/>
      </tp>
      <tp>
        <v>5598</v>
        <stp/>
        <stp>StudyData</stp>
        <stp>(Vol(S.US.EFA,VolType=Exchange,CoCType:=Auto) when LocalMonth(S.US.EFA)=3 and LocalDay(S.US.EFA)=17 and LocalHour(S.US.EFA)=8 and LocalMinute(S.US.EFA)=50)</stp>
        <stp>Bar</stp>
        <stp/>
        <stp>Close</stp>
        <stp>5</stp>
        <stp>0</stp>
        <stp>all</stp>
        <stp/>
        <stp/>
        <stp>False</stp>
        <stp>T</stp>
        <tr r="N8" s="2"/>
      </tp>
      <tp>
        <v>9784</v>
        <stp/>
        <stp>StudyData</stp>
        <stp>(Vol(S.US.EFA,VolType=Exchange,CoCType:=Auto) when LocalMonth(S.US.EFA)=3 and LocalDay(S.US.EFA)=17 and LocalHour(S.US.EFA)=8 and LocalMinute(S.US.EFA)=40)</stp>
        <stp>Bar</stp>
        <stp/>
        <stp>Close</stp>
        <stp>5</stp>
        <stp>0</stp>
        <stp>all</stp>
        <stp/>
        <stp/>
        <stp>False</stp>
        <stp>T</stp>
        <tr r="N6" s="2"/>
      </tp>
      <tp>
        <v>4630</v>
        <stp/>
        <stp>StudyData</stp>
        <stp>(Vol(S.US.EFA,VolType=Exchange,CoCType:=Auto) when LocalMonth(S.US.EFA)=3 and LocalDay(S.US.EFA)=17 and LocalHour(S.US.EFA)=9 and LocalMinute(S.US.EFA)=10)</stp>
        <stp>Bar</stp>
        <stp/>
        <stp>Close</stp>
        <stp>5</stp>
        <stp>0</stp>
        <stp>all</stp>
        <stp/>
        <stp/>
        <stp>False</stp>
        <stp>T</stp>
        <tr r="N12" s="2"/>
      </tp>
      <tp>
        <v>3625</v>
        <stp/>
        <stp>StudyData</stp>
        <stp>(Vol(S.US.EFA,VolType=Exchange,CoCType:=Auto) when LocalMonth(S.US.EFA)=3 and LocalDay(S.US.EFA)=17 and LocalHour(S.US.EFA)=8 and LocalMinute(S.US.EFA)=30)</stp>
        <stp>Bar</stp>
        <stp/>
        <stp>Close</stp>
        <stp>5</stp>
        <stp>0</stp>
        <stp>all</stp>
        <stp/>
        <stp/>
        <stp>False</stp>
        <stp>T</stp>
        <tr r="N4" s="2"/>
      </tp>
      <tp>
        <v>4507</v>
        <stp/>
        <stp>StudyData</stp>
        <stp>(Vol(S.US.EFA,VolType=Exchange,CoCType:=Auto) when LocalMonth(S.US.EFA)=3 and LocalDay(S.US.EFA)=17 and LocalHour(S.US.EFA)=9 and LocalMinute(S.US.EFA)=20)</stp>
        <stp>Bar</stp>
        <stp/>
        <stp>Close</stp>
        <stp>5</stp>
        <stp>0</stp>
        <stp>all</stp>
        <stp/>
        <stp/>
        <stp>False</stp>
        <stp>T</stp>
        <tr r="N14" s="2"/>
      </tp>
      <tp>
        <v>3441</v>
        <stp/>
        <stp>StudyData</stp>
        <stp>S.US.EWH</stp>
        <stp>Vol</stp>
        <stp>VolType=Exchange,CoCType=Auto</stp>
        <stp>Vol</stp>
        <stp>60C</stp>
        <stp>0</stp>
        <stp/>
        <stp>LastHour</stp>
        <stp/>
        <stp>TRUE</stp>
        <stp>T</stp>
        <tr r="W23" s="1"/>
      </tp>
      <tp>
        <v>4726</v>
        <stp/>
        <stp>StudyData</stp>
        <stp>(Vol(S.US.GDX,VolType=Exchange,CoCType:=Auto) when LocalMonth(S.US.GDX)=3 and LocalDay(S.US.GDX)=17 and LocalHour(S.US.GDX)=14 and LocalMinute(S.US.GDX)=20)</stp>
        <stp>Bar</stp>
        <stp/>
        <stp>Close</stp>
        <stp>5</stp>
        <stp>0</stp>
        <stp>all</stp>
        <stp/>
        <stp/>
        <stp>False</stp>
        <stp>T</stp>
        <tr r="G23" s="2"/>
      </tp>
      <tp>
        <v>4981</v>
        <stp/>
        <stp>StudyData</stp>
        <stp>(Vol(S.US.GDX,VolType=Exchange,CoCType:=Auto) when LocalMonth(S.US.GDX)=3 and LocalDay(S.US.GDX)=17 and LocalHour(S.US.GDX)=14 and LocalMinute(S.US.GDX)=30)</stp>
        <stp>Bar</stp>
        <stp/>
        <stp>Close</stp>
        <stp>5</stp>
        <stp>0</stp>
        <stp>all</stp>
        <stp/>
        <stp/>
        <stp>False</stp>
        <stp>T</stp>
        <tr r="G25" s="2"/>
      </tp>
      <tp>
        <v>1944</v>
        <stp/>
        <stp>StudyData</stp>
        <stp>(Vol(S.US.GDX,VolType=Exchange,CoCType:=Auto) when LocalMonth(S.US.GDX)=3 and LocalDay(S.US.GDX)=17 and LocalHour(S.US.GDX)=14 and LocalMinute(S.US.GDX)=10)</stp>
        <stp>Bar</stp>
        <stp/>
        <stp>Close</stp>
        <stp>5</stp>
        <stp>0</stp>
        <stp>all</stp>
        <stp/>
        <stp/>
        <stp>False</stp>
        <stp>T</stp>
        <tr r="G21" s="2"/>
      </tp>
      <tp>
        <v>8088</v>
        <stp/>
        <stp>StudyData</stp>
        <stp>(Vol(S.US.GDX,VolType=Exchange,CoCType:=Auto) when LocalMonth(S.US.GDX)=3 and LocalDay(S.US.GDX)=17 and LocalHour(S.US.GDX)=14 and LocalMinute(S.US.GDX)=40)</stp>
        <stp>Bar</stp>
        <stp/>
        <stp>Close</stp>
        <stp>5</stp>
        <stp>0</stp>
        <stp>all</stp>
        <stp/>
        <stp/>
        <stp>False</stp>
        <stp>T</stp>
        <tr r="G27" s="2"/>
      </tp>
      <tp>
        <v>10562</v>
        <stp/>
        <stp>StudyData</stp>
        <stp>(Vol(S.US.GDX,VolType=Exchange,CoCType:=Auto) when LocalMonth(S.US.GDX)=3 and LocalDay(S.US.GDX)=17 and LocalHour(S.US.GDX)=14 and LocalMinute(S.US.GDX)=50)</stp>
        <stp>Bar</stp>
        <stp/>
        <stp>Close</stp>
        <stp>5</stp>
        <stp>0</stp>
        <stp>all</stp>
        <stp/>
        <stp/>
        <stp>False</stp>
        <stp>T</stp>
        <tr r="G29" s="2"/>
      </tp>
      <tp>
        <v>176</v>
        <stp/>
        <stp>StudyData</stp>
        <stp>(Vol(S.US.EWT,VolType=Exchange,CoCType:=Auto) when LocalMonth(S.US.EWT)=3 and LocalDay(S.US.EWT)=17 and LocalHour(S.US.EWT)=9 and LocalMinute(S.US.EWT)=15)</stp>
        <stp>Bar</stp>
        <stp/>
        <stp>Close</stp>
        <stp>5</stp>
        <stp>0</stp>
        <stp>all</stp>
        <stp/>
        <stp/>
        <stp>False</stp>
        <stp>T</stp>
        <tr r="AM13" s="2"/>
      </tp>
      <tp>
        <v>1084</v>
        <stp/>
        <stp>StudyData</stp>
        <stp>(Vol(S.US.EWT,VolType=Exchange,CoCType:=Auto) when LocalMonth(S.US.EWT)=3 and LocalDay(S.US.EWT)=17 and LocalHour(S.US.EWT)=8 and LocalMinute(S.US.EWT)=35)</stp>
        <stp>Bar</stp>
        <stp/>
        <stp>Close</stp>
        <stp>5</stp>
        <stp>0</stp>
        <stp>all</stp>
        <stp/>
        <stp/>
        <stp>False</stp>
        <stp>T</stp>
        <tr r="AM5" s="2"/>
      </tp>
      <tp>
        <v>292</v>
        <stp/>
        <stp>StudyData</stp>
        <stp>(Vol(S.US.EWT,VolType=Exchange,CoCType:=Auto) when LocalMonth(S.US.EWT)=3 and LocalDay(S.US.EWT)=17 and LocalHour(S.US.EWT)=9 and LocalMinute(S.US.EWT)=25)</stp>
        <stp>Bar</stp>
        <stp/>
        <stp>Close</stp>
        <stp>5</stp>
        <stp>0</stp>
        <stp>all</stp>
        <stp/>
        <stp/>
        <stp>False</stp>
        <stp>T</stp>
        <tr r="AM15" s="2"/>
      </tp>
      <tp>
        <v>980</v>
        <stp/>
        <stp>StudyData</stp>
        <stp>(Vol(S.US.EWT,VolType=Exchange,CoCType:=Auto) when LocalMonth(S.US.EWT)=3 and LocalDay(S.US.EWT)=17 and LocalHour(S.US.EWT)=8 and LocalMinute(S.US.EWT)=55)</stp>
        <stp>Bar</stp>
        <stp/>
        <stp>Close</stp>
        <stp>5</stp>
        <stp>0</stp>
        <stp>all</stp>
        <stp/>
        <stp/>
        <stp>False</stp>
        <stp>T</stp>
        <tr r="AM9" s="2"/>
      </tp>
      <tp>
        <v>1284</v>
        <stp/>
        <stp>StudyData</stp>
        <stp>(Vol(S.US.EWT,VolType=Exchange,CoCType:=Auto) when LocalMonth(S.US.EWT)=3 and LocalDay(S.US.EWT)=17 and LocalHour(S.US.EWT)=8 and LocalMinute(S.US.EWT)=45)</stp>
        <stp>Bar</stp>
        <stp/>
        <stp>Close</stp>
        <stp>5</stp>
        <stp>0</stp>
        <stp>all</stp>
        <stp/>
        <stp/>
        <stp>False</stp>
        <stp>T</stp>
        <tr r="AM7" s="2"/>
      </tp>
      <tp>
        <v>92595.6</v>
        <stp/>
        <stp>StudyData</stp>
        <stp>S.US.XLF</stp>
        <stp>MA</stp>
        <stp>InputChoice=Vol,MAType=Sim,Period=30</stp>
        <stp>MA</stp>
        <stp>60C</stp>
        <stp>0</stp>
        <stp/>
        <stp>FirstHour</stp>
        <stp/>
        <stp>TRUE</stp>
        <stp>T</stp>
        <tr r="T7" s="1"/>
      </tp>
      <tp>
        <v>29045.733333330001</v>
        <stp/>
        <stp>StudyData</stp>
        <stp>S.US.XLE</stp>
        <stp>MA</stp>
        <stp>InputChoice=Vol,MAType=Sim,Period=30</stp>
        <stp>MA</stp>
        <stp>60C</stp>
        <stp>0</stp>
        <stp/>
        <stp>FirstHour</stp>
        <stp/>
        <stp>TRUE</stp>
        <stp>T</stp>
        <tr r="T24" s="1"/>
      </tp>
      <tp>
        <v>13607.266666670001</v>
        <stp/>
        <stp>StudyData</stp>
        <stp>S.US.XLB</stp>
        <stp>MA</stp>
        <stp>InputChoice=Vol,MAType=Sim,Period=30</stp>
        <stp>MA</stp>
        <stp>60C</stp>
        <stp>0</stp>
        <stp/>
        <stp>FirstHour</stp>
        <stp/>
        <stp>TRUE</stp>
        <stp>T</stp>
        <tr r="T25" s="1"/>
      </tp>
      <tp>
        <v>15595.133333330001</v>
        <stp/>
        <stp>StudyData</stp>
        <stp>S.US.XLK</stp>
        <stp>MA</stp>
        <stp>InputChoice=Vol,MAType=Sim,Period=30</stp>
        <stp>MA</stp>
        <stp>60C</stp>
        <stp>0</stp>
        <stp/>
        <stp>FirstHour</stp>
        <stp/>
        <stp>TRUE</stp>
        <stp>T</stp>
        <tr r="T30" s="1"/>
      </tp>
      <tp>
        <v>26037.16666667</v>
        <stp/>
        <stp>StudyData</stp>
        <stp>S.US.XLI</stp>
        <stp>MA</stp>
        <stp>InputChoice=Vol,MAType=Sim,Period=30</stp>
        <stp>MA</stp>
        <stp>60C</stp>
        <stp>0</stp>
        <stp/>
        <stp>FirstHour</stp>
        <stp/>
        <stp>TRUE</stp>
        <stp>T</stp>
        <tr r="T21" s="1"/>
      </tp>
      <tp>
        <v>20147.7</v>
        <stp/>
        <stp>StudyData</stp>
        <stp>S.US.XLV</stp>
        <stp>MA</stp>
        <stp>InputChoice=Vol,MAType=Sim,Period=30</stp>
        <stp>MA</stp>
        <stp>60C</stp>
        <stp>0</stp>
        <stp/>
        <stp>FirstHour</stp>
        <stp/>
        <stp>TRUE</stp>
        <stp>T</stp>
        <tr r="T22" s="1"/>
      </tp>
      <tp>
        <v>21228.400000000001</v>
        <stp/>
        <stp>StudyData</stp>
        <stp>S.US.XLU</stp>
        <stp>MA</stp>
        <stp>InputChoice=Vol,MAType=Sim,Period=30</stp>
        <stp>MA</stp>
        <stp>60C</stp>
        <stp>0</stp>
        <stp/>
        <stp>FirstHour</stp>
        <stp/>
        <stp>TRUE</stp>
        <stp>T</stp>
        <tr r="T19" s="1"/>
      </tp>
      <tp>
        <v>31651</v>
        <stp/>
        <stp>StudyData</stp>
        <stp>S.US.XLI</stp>
        <stp>Vol</stp>
        <stp>VolType=Exchange,CoCType=Auto</stp>
        <stp>Vol</stp>
        <stp>60C</stp>
        <stp>0</stp>
        <stp/>
        <stp>LastHour</stp>
        <stp/>
        <stp>TRUE</stp>
        <stp>T</stp>
        <tr r="W21" s="1"/>
      </tp>
      <tp>
        <v>58062</v>
        <stp/>
        <stp>StudyData</stp>
        <stp>S.US.FXI</stp>
        <stp>Vol</stp>
        <stp>VolType=Exchange,CoCType=Auto</stp>
        <stp>Vol</stp>
        <stp>60C</stp>
        <stp>0</stp>
        <stp/>
        <stp>LastHour</stp>
        <stp/>
        <stp>TRUE</stp>
        <stp>T</stp>
        <tr r="W13" s="1"/>
      </tp>
      <tp>
        <v>7401</v>
        <stp/>
        <stp>StudyData</stp>
        <stp>S.US.EPI</stp>
        <stp>Vol</stp>
        <stp>VolType=Exchange,CoCType=Auto</stp>
        <stp>Vol</stp>
        <stp>60C</stp>
        <stp>0</stp>
        <stp/>
        <stp>LastHour</stp>
        <stp/>
        <stp>TRUE</stp>
        <stp>T</stp>
        <tr r="W31" s="1"/>
      </tp>
      <tp>
        <v>3312</v>
        <stp/>
        <stp>StudyData</stp>
        <stp>(Vol(S.US.FXI,VolType=Exchange,CoCType:=Auto) when LocalMonth(S.US.FXI)=3 and LocalDay(S.US.FXI)=17 and LocalHour(S.US.FXI)=14 and LocalMinute(S.US.FXI)=20)</stp>
        <stp>Bar</stp>
        <stp/>
        <stp>Close</stp>
        <stp>5</stp>
        <stp>0</stp>
        <stp>all</stp>
        <stp/>
        <stp/>
        <stp>False</stp>
        <stp>T</stp>
        <tr r="L23" s="2"/>
      </tp>
      <tp>
        <v>1559</v>
        <stp/>
        <stp>StudyData</stp>
        <stp>(Vol(S.US.FXI,VolType=Exchange,CoCType:=Auto) when LocalMonth(S.US.FXI)=3 and LocalDay(S.US.FXI)=17 and LocalHour(S.US.FXI)=14 and LocalMinute(S.US.FXI)=30)</stp>
        <stp>Bar</stp>
        <stp/>
        <stp>Close</stp>
        <stp>5</stp>
        <stp>0</stp>
        <stp>all</stp>
        <stp/>
        <stp/>
        <stp>False</stp>
        <stp>T</stp>
        <tr r="L25" s="2"/>
      </tp>
      <tp>
        <v>2708</v>
        <stp/>
        <stp>StudyData</stp>
        <stp>(Vol(S.US.FXI,VolType=Exchange,CoCType:=Auto) when LocalMonth(S.US.FXI)=3 and LocalDay(S.US.FXI)=17 and LocalHour(S.US.FXI)=14 and LocalMinute(S.US.FXI)=10)</stp>
        <stp>Bar</stp>
        <stp/>
        <stp>Close</stp>
        <stp>5</stp>
        <stp>0</stp>
        <stp>all</stp>
        <stp/>
        <stp/>
        <stp>False</stp>
        <stp>T</stp>
        <tr r="L21" s="2"/>
      </tp>
      <tp>
        <v>6544</v>
        <stp/>
        <stp>StudyData</stp>
        <stp>(Vol(S.US.FXI,VolType=Exchange,CoCType:=Auto) when LocalMonth(S.US.FXI)=3 and LocalDay(S.US.FXI)=17 and LocalHour(S.US.FXI)=14 and LocalMinute(S.US.FXI)=40)</stp>
        <stp>Bar</stp>
        <stp/>
        <stp>Close</stp>
        <stp>5</stp>
        <stp>0</stp>
        <stp>all</stp>
        <stp/>
        <stp/>
        <stp>False</stp>
        <stp>T</stp>
        <tr r="L27" s="2"/>
      </tp>
      <tp>
        <v>7934</v>
        <stp/>
        <stp>StudyData</stp>
        <stp>(Vol(S.US.FXI,VolType=Exchange,CoCType:=Auto) when LocalMonth(S.US.FXI)=3 and LocalDay(S.US.FXI)=17 and LocalHour(S.US.FXI)=14 and LocalMinute(S.US.FXI)=50)</stp>
        <stp>Bar</stp>
        <stp/>
        <stp>Close</stp>
        <stp>5</stp>
        <stp>0</stp>
        <stp>all</stp>
        <stp/>
        <stp/>
        <stp>False</stp>
        <stp>T</stp>
        <tr r="L29" s="2"/>
      </tp>
      <tp>
        <v>343</v>
        <stp/>
        <stp>StudyData</stp>
        <stp>(Vol(S.US.FAS,VolType=Exchange,CoCType:=Auto) when LocalMonth(S.US.FAS)=3 and LocalDay(S.US.FAS)=17 and LocalHour(S.US.FAS)=14 and LocalMinute(S.US.FAS)=20)</stp>
        <stp>Bar</stp>
        <stp/>
        <stp>Close</stp>
        <stp>5</stp>
        <stp>0</stp>
        <stp>all</stp>
        <stp/>
        <stp/>
        <stp>False</stp>
        <stp>T</stp>
        <tr r="AG23" s="2"/>
      </tp>
      <tp>
        <v>371</v>
        <stp/>
        <stp>StudyData</stp>
        <stp>(Vol(S.US.FAS,VolType=Exchange,CoCType:=Auto) when LocalMonth(S.US.FAS)=3 and LocalDay(S.US.FAS)=17 and LocalHour(S.US.FAS)=14 and LocalMinute(S.US.FAS)=30)</stp>
        <stp>Bar</stp>
        <stp/>
        <stp>Close</stp>
        <stp>5</stp>
        <stp>0</stp>
        <stp>all</stp>
        <stp/>
        <stp/>
        <stp>False</stp>
        <stp>T</stp>
        <tr r="AG25" s="2"/>
      </tp>
      <tp>
        <v>313</v>
        <stp/>
        <stp>StudyData</stp>
        <stp>(Vol(S.US.FAS,VolType=Exchange,CoCType:=Auto) when LocalMonth(S.US.FAS)=3 and LocalDay(S.US.FAS)=17 and LocalHour(S.US.FAS)=14 and LocalMinute(S.US.FAS)=10)</stp>
        <stp>Bar</stp>
        <stp/>
        <stp>Close</stp>
        <stp>5</stp>
        <stp>0</stp>
        <stp>all</stp>
        <stp/>
        <stp/>
        <stp>False</stp>
        <stp>T</stp>
        <tr r="AG21" s="2"/>
      </tp>
      <tp>
        <v>702</v>
        <stp/>
        <stp>StudyData</stp>
        <stp>(Vol(S.US.FAS,VolType=Exchange,CoCType:=Auto) when LocalMonth(S.US.FAS)=3 and LocalDay(S.US.FAS)=17 and LocalHour(S.US.FAS)=14 and LocalMinute(S.US.FAS)=40)</stp>
        <stp>Bar</stp>
        <stp/>
        <stp>Close</stp>
        <stp>5</stp>
        <stp>0</stp>
        <stp>all</stp>
        <stp/>
        <stp/>
        <stp>False</stp>
        <stp>T</stp>
        <tr r="AG27" s="2"/>
      </tp>
      <tp>
        <v>660</v>
        <stp/>
        <stp>StudyData</stp>
        <stp>(Vol(S.US.FAS,VolType=Exchange,CoCType:=Auto) when LocalMonth(S.US.FAS)=3 and LocalDay(S.US.FAS)=17 and LocalHour(S.US.FAS)=14 and LocalMinute(S.US.FAS)=50)</stp>
        <stp>Bar</stp>
        <stp/>
        <stp>Close</stp>
        <stp>5</stp>
        <stp>0</stp>
        <stp>all</stp>
        <stp/>
        <stp/>
        <stp>False</stp>
        <stp>T</stp>
        <tr r="AG29" s="2"/>
      </tp>
      <tp>
        <v>140</v>
        <stp/>
        <stp>StudyData</stp>
        <stp>(Vol(S.US.FAZ,VolType=Exchange,CoCType:=Auto) when LocalMonth(S.US.FAZ)=3 and LocalDay(S.US.FAZ)=17 and LocalHour(S.US.FAZ)=14 and LocalMinute(S.US.FAZ)=20)</stp>
        <stp>Bar</stp>
        <stp/>
        <stp>Close</stp>
        <stp>5</stp>
        <stp>0</stp>
        <stp>all</stp>
        <stp/>
        <stp/>
        <stp>False</stp>
        <stp>T</stp>
        <tr r="AE23" s="2"/>
      </tp>
      <tp>
        <v>498</v>
        <stp/>
        <stp>StudyData</stp>
        <stp>(Vol(S.US.FAZ,VolType=Exchange,CoCType:=Auto) when LocalMonth(S.US.FAZ)=3 and LocalDay(S.US.FAZ)=17 and LocalHour(S.US.FAZ)=14 and LocalMinute(S.US.FAZ)=30)</stp>
        <stp>Bar</stp>
        <stp/>
        <stp>Close</stp>
        <stp>5</stp>
        <stp>0</stp>
        <stp>all</stp>
        <stp/>
        <stp/>
        <stp>False</stp>
        <stp>T</stp>
        <tr r="AE25" s="2"/>
      </tp>
      <tp>
        <v>493</v>
        <stp/>
        <stp>StudyData</stp>
        <stp>(Vol(S.US.FAZ,VolType=Exchange,CoCType:=Auto) when LocalMonth(S.US.FAZ)=3 and LocalDay(S.US.FAZ)=17 and LocalHour(S.US.FAZ)=14 and LocalMinute(S.US.FAZ)=10)</stp>
        <stp>Bar</stp>
        <stp/>
        <stp>Close</stp>
        <stp>5</stp>
        <stp>0</stp>
        <stp>all</stp>
        <stp/>
        <stp/>
        <stp>False</stp>
        <stp>T</stp>
        <tr r="AE21" s="2"/>
      </tp>
      <tp>
        <v>1392</v>
        <stp/>
        <stp>StudyData</stp>
        <stp>(Vol(S.US.FAZ,VolType=Exchange,CoCType:=Auto) when LocalMonth(S.US.FAZ)=3 and LocalDay(S.US.FAZ)=17 and LocalHour(S.US.FAZ)=14 and LocalMinute(S.US.FAZ)=40)</stp>
        <stp>Bar</stp>
        <stp/>
        <stp>Close</stp>
        <stp>5</stp>
        <stp>0</stp>
        <stp>all</stp>
        <stp/>
        <stp/>
        <stp>False</stp>
        <stp>T</stp>
        <tr r="AE27" s="2"/>
      </tp>
      <tp>
        <v>663</v>
        <stp/>
        <stp>StudyData</stp>
        <stp>(Vol(S.US.FAZ,VolType=Exchange,CoCType:=Auto) when LocalMonth(S.US.FAZ)=3 and LocalDay(S.US.FAZ)=17 and LocalHour(S.US.FAZ)=14 and LocalMinute(S.US.FAZ)=50)</stp>
        <stp>Bar</stp>
        <stp/>
        <stp>Close</stp>
        <stp>5</stp>
        <stp>0</stp>
        <stp>all</stp>
        <stp/>
        <stp/>
        <stp>False</stp>
        <stp>T</stp>
        <tr r="AE29" s="2"/>
      </tp>
      <tp>
        <v>815</v>
        <stp/>
        <stp>StudyData</stp>
        <stp>(Vol(S.US.IVV,VolType=Exchange,CoCType:=Auto) when LocalMonth(S.US.IVV)=3 and LocalDay(S.US.IVV)=17 and LocalHour(S.US.IVV)=8 and LocalMinute(S.US.IVV)=45)</stp>
        <stp>Bar</stp>
        <stp/>
        <stp>Close</stp>
        <stp>5</stp>
        <stp>0</stp>
        <stp>all</stp>
        <stp/>
        <stp/>
        <stp>False</stp>
        <stp>T</stp>
        <tr r="AK7" s="2"/>
      </tp>
      <tp>
        <v>569</v>
        <stp/>
        <stp>StudyData</stp>
        <stp>(Vol(S.US.IVV,VolType=Exchange,CoCType:=Auto) when LocalMonth(S.US.IVV)=3 and LocalDay(S.US.IVV)=17 and LocalHour(S.US.IVV)=8 and LocalMinute(S.US.IVV)=55)</stp>
        <stp>Bar</stp>
        <stp/>
        <stp>Close</stp>
        <stp>5</stp>
        <stp>0</stp>
        <stp>all</stp>
        <stp/>
        <stp/>
        <stp>False</stp>
        <stp>T</stp>
        <tr r="AK9" s="2"/>
      </tp>
      <tp>
        <v>1833</v>
        <stp/>
        <stp>StudyData</stp>
        <stp>(Vol(S.US.IVV,VolType=Exchange,CoCType:=Auto) when LocalMonth(S.US.IVV)=3 and LocalDay(S.US.IVV)=17 and LocalHour(S.US.IVV)=8 and LocalMinute(S.US.IVV)=35)</stp>
        <stp>Bar</stp>
        <stp/>
        <stp>Close</stp>
        <stp>5</stp>
        <stp>0</stp>
        <stp>all</stp>
        <stp/>
        <stp/>
        <stp>False</stp>
        <stp>T</stp>
        <tr r="AK5" s="2"/>
      </tp>
      <tp>
        <v>686</v>
        <stp/>
        <stp>StudyData</stp>
        <stp>(Vol(S.US.IVV,VolType=Exchange,CoCType:=Auto) when LocalMonth(S.US.IVV)=3 and LocalDay(S.US.IVV)=17 and LocalHour(S.US.IVV)=9 and LocalMinute(S.US.IVV)=25)</stp>
        <stp>Bar</stp>
        <stp/>
        <stp>Close</stp>
        <stp>5</stp>
        <stp>0</stp>
        <stp>all</stp>
        <stp/>
        <stp/>
        <stp>False</stp>
        <stp>T</stp>
        <tr r="AK15" s="2"/>
      </tp>
      <tp>
        <v>588</v>
        <stp/>
        <stp>StudyData</stp>
        <stp>(Vol(S.US.IVV,VolType=Exchange,CoCType:=Auto) when LocalMonth(S.US.IVV)=3 and LocalDay(S.US.IVV)=17 and LocalHour(S.US.IVV)=9 and LocalMinute(S.US.IVV)=15)</stp>
        <stp>Bar</stp>
        <stp/>
        <stp>Close</stp>
        <stp>5</stp>
        <stp>0</stp>
        <stp>all</stp>
        <stp/>
        <stp/>
        <stp>False</stp>
        <stp>T</stp>
        <tr r="AK13" s="2"/>
      </tp>
      <tp>
        <v>4887</v>
        <stp/>
        <stp>StudyData</stp>
        <stp>(Vol(S.US.XLI,VolType=Exchange,CoCType:=Auto) when LocalMonth(S.US.XLI)=3 and LocalDay(S.US.XLI)=17 and LocalHour(S.US.XLI)=8 and LocalMinute(S.US.XLI)=30)</stp>
        <stp>Bar</stp>
        <stp/>
        <stp>Close</stp>
        <stp>5</stp>
        <stp>0</stp>
        <stp>all</stp>
        <stp/>
        <stp/>
        <stp>False</stp>
        <stp>T</stp>
        <tr r="T4" s="2"/>
      </tp>
      <tp>
        <v>1298</v>
        <stp/>
        <stp>StudyData</stp>
        <stp>(Vol(S.US.XLI,VolType=Exchange,CoCType:=Auto) when LocalMonth(S.US.XLI)=3 and LocalDay(S.US.XLI)=17 and LocalHour(S.US.XLI)=9 and LocalMinute(S.US.XLI)=20)</stp>
        <stp>Bar</stp>
        <stp/>
        <stp>Close</stp>
        <stp>5</stp>
        <stp>0</stp>
        <stp>all</stp>
        <stp/>
        <stp/>
        <stp>False</stp>
        <stp>T</stp>
        <tr r="T14" s="2"/>
      </tp>
      <tp>
        <v>1011</v>
        <stp/>
        <stp>StudyData</stp>
        <stp>(Vol(S.US.XLI,VolType=Exchange,CoCType:=Auto) when LocalMonth(S.US.XLI)=3 and LocalDay(S.US.XLI)=17 and LocalHour(S.US.XLI)=9 and LocalMinute(S.US.XLI)=10)</stp>
        <stp>Bar</stp>
        <stp/>
        <stp>Close</stp>
        <stp>5</stp>
        <stp>0</stp>
        <stp>all</stp>
        <stp/>
        <stp/>
        <stp>False</stp>
        <stp>T</stp>
        <tr r="T12" s="2"/>
      </tp>
      <tp>
        <v>6084</v>
        <stp/>
        <stp>StudyData</stp>
        <stp>(Vol(S.US.XLI,VolType=Exchange,CoCType:=Auto) when LocalMonth(S.US.XLI)=3 and LocalDay(S.US.XLI)=17 and LocalHour(S.US.XLI)=8 and LocalMinute(S.US.XLI)=40)</stp>
        <stp>Bar</stp>
        <stp/>
        <stp>Close</stp>
        <stp>5</stp>
        <stp>0</stp>
        <stp>all</stp>
        <stp/>
        <stp/>
        <stp>False</stp>
        <stp>T</stp>
        <tr r="T6" s="2"/>
      </tp>
      <tp>
        <v>2805</v>
        <stp/>
        <stp>StudyData</stp>
        <stp>(Vol(S.US.XLI,VolType=Exchange,CoCType:=Auto) when LocalMonth(S.US.XLI)=3 and LocalDay(S.US.XLI)=17 and LocalHour(S.US.XLI)=8 and LocalMinute(S.US.XLI)=50)</stp>
        <stp>Bar</stp>
        <stp/>
        <stp>Close</stp>
        <stp>5</stp>
        <stp>0</stp>
        <stp>all</stp>
        <stp/>
        <stp/>
        <stp>False</stp>
        <stp>T</stp>
        <tr r="T8" s="2"/>
      </tp>
      <tp>
        <v>5380</v>
        <stp/>
        <stp>StudyData</stp>
        <stp>(Vol(S.US.VXX,VolType=Exchange,CoCType:=Auto) when LocalMonth(S.US.VXX)=3 and LocalDay(S.US.VXX)=17 and LocalHour(S.US.VXX)=9 and LocalMinute(S.US.VXX)=15)</stp>
        <stp>Bar</stp>
        <stp/>
        <stp>Close</stp>
        <stp>5</stp>
        <stp>0</stp>
        <stp>all</stp>
        <stp/>
        <stp/>
        <stp>False</stp>
        <stp>T</stp>
        <tr r="I13" s="2"/>
      </tp>
      <tp>
        <v>18558</v>
        <stp/>
        <stp>StudyData</stp>
        <stp>(Vol(S.US.VXX,VolType=Exchange,CoCType:=Auto) when LocalMonth(S.US.VXX)=3 and LocalDay(S.US.VXX)=17 and LocalHour(S.US.VXX)=8 and LocalMinute(S.US.VXX)=35)</stp>
        <stp>Bar</stp>
        <stp/>
        <stp>Close</stp>
        <stp>5</stp>
        <stp>0</stp>
        <stp>all</stp>
        <stp/>
        <stp/>
        <stp>False</stp>
        <stp>T</stp>
        <tr r="I5" s="2"/>
      </tp>
      <tp>
        <v>4833</v>
        <stp/>
        <stp>StudyData</stp>
        <stp>(Vol(S.US.VXX,VolType=Exchange,CoCType:=Auto) when LocalMonth(S.US.VXX)=3 and LocalDay(S.US.VXX)=17 and LocalHour(S.US.VXX)=9 and LocalMinute(S.US.VXX)=25)</stp>
        <stp>Bar</stp>
        <stp/>
        <stp>Close</stp>
        <stp>5</stp>
        <stp>0</stp>
        <stp>all</stp>
        <stp/>
        <stp/>
        <stp>False</stp>
        <stp>T</stp>
        <tr r="I15" s="2"/>
      </tp>
      <tp>
        <v>8021</v>
        <stp/>
        <stp>StudyData</stp>
        <stp>(Vol(S.US.VXX,VolType=Exchange,CoCType:=Auto) when LocalMonth(S.US.VXX)=3 and LocalDay(S.US.VXX)=17 and LocalHour(S.US.VXX)=8 and LocalMinute(S.US.VXX)=55)</stp>
        <stp>Bar</stp>
        <stp/>
        <stp>Close</stp>
        <stp>5</stp>
        <stp>0</stp>
        <stp>all</stp>
        <stp/>
        <stp/>
        <stp>False</stp>
        <stp>T</stp>
        <tr r="I9" s="2"/>
      </tp>
      <tp>
        <v>13754</v>
        <stp/>
        <stp>StudyData</stp>
        <stp>(Vol(S.US.VXX,VolType=Exchange,CoCType:=Auto) when LocalMonth(S.US.VXX)=3 and LocalDay(S.US.VXX)=17 and LocalHour(S.US.VXX)=8 and LocalMinute(S.US.VXX)=45)</stp>
        <stp>Bar</stp>
        <stp/>
        <stp>Close</stp>
        <stp>5</stp>
        <stp>0</stp>
        <stp>all</stp>
        <stp/>
        <stp/>
        <stp>False</stp>
        <stp>T</stp>
        <tr r="I7" s="2"/>
      </tp>
      <tp>
        <v>6257</v>
        <stp/>
        <stp>StudyData</stp>
        <stp>(Vol(S.US.QQQ,VolType=Exchange,CoCType:=Auto) when LocalMonth(S.US.QQQ)=3 and LocalDay(S.US.QQQ)=17 and LocalHour(S.US.QQQ)=8 and LocalMinute(S.US.QQQ)=45)</stp>
        <stp>Bar</stp>
        <stp/>
        <stp>Close</stp>
        <stp>5</stp>
        <stp>0</stp>
        <stp>all</stp>
        <stp/>
        <stp/>
        <stp>False</stp>
        <stp>T</stp>
        <tr r="K7" s="2"/>
      </tp>
      <tp>
        <v>9403</v>
        <stp/>
        <stp>StudyData</stp>
        <stp>(Vol(S.US.QQQ,VolType=Exchange,CoCType:=Auto) when LocalMonth(S.US.QQQ)=3 and LocalDay(S.US.QQQ)=17 and LocalHour(S.US.QQQ)=8 and LocalMinute(S.US.QQQ)=55)</stp>
        <stp>Bar</stp>
        <stp/>
        <stp>Close</stp>
        <stp>5</stp>
        <stp>0</stp>
        <stp>all</stp>
        <stp/>
        <stp/>
        <stp>False</stp>
        <stp>T</stp>
        <tr r="K9" s="2"/>
      </tp>
      <tp>
        <v>12708</v>
        <stp/>
        <stp>StudyData</stp>
        <stp>(Vol(S.US.QQQ,VolType=Exchange,CoCType:=Auto) when LocalMonth(S.US.QQQ)=3 and LocalDay(S.US.QQQ)=17 and LocalHour(S.US.QQQ)=8 and LocalMinute(S.US.QQQ)=35)</stp>
        <stp>Bar</stp>
        <stp/>
        <stp>Close</stp>
        <stp>5</stp>
        <stp>0</stp>
        <stp>all</stp>
        <stp/>
        <stp/>
        <stp>False</stp>
        <stp>T</stp>
        <tr r="K5" s="2"/>
      </tp>
      <tp>
        <v>3161</v>
        <stp/>
        <stp>StudyData</stp>
        <stp>(Vol(S.US.QQQ,VolType=Exchange,CoCType:=Auto) when LocalMonth(S.US.QQQ)=3 and LocalDay(S.US.QQQ)=17 and LocalHour(S.US.QQQ)=9 and LocalMinute(S.US.QQQ)=25)</stp>
        <stp>Bar</stp>
        <stp/>
        <stp>Close</stp>
        <stp>5</stp>
        <stp>0</stp>
        <stp>all</stp>
        <stp/>
        <stp/>
        <stp>False</stp>
        <stp>T</stp>
        <tr r="K15" s="2"/>
      </tp>
      <tp>
        <v>4493</v>
        <stp/>
        <stp>StudyData</stp>
        <stp>(Vol(S.US.QQQ,VolType=Exchange,CoCType:=Auto) when LocalMonth(S.US.QQQ)=3 and LocalDay(S.US.QQQ)=17 and LocalHour(S.US.QQQ)=9 and LocalMinute(S.US.QQQ)=15)</stp>
        <stp>Bar</stp>
        <stp/>
        <stp>Close</stp>
        <stp>5</stp>
        <stp>0</stp>
        <stp>all</stp>
        <stp/>
        <stp/>
        <stp>False</stp>
        <stp>T</stp>
        <tr r="K13" s="2"/>
      </tp>
      <tp>
        <v>12503</v>
        <stp/>
        <stp>StudyData</stp>
        <stp>S.US.DXJ</stp>
        <stp>Vol</stp>
        <stp>VolType=Exchange,CoCType=Auto</stp>
        <stp>Vol</stp>
        <stp>60C</stp>
        <stp>0</stp>
        <stp/>
        <stp>LastHour</stp>
        <stp/>
        <stp>TRUE</stp>
        <stp>T</stp>
        <tr r="W35" s="1"/>
      </tp>
      <tp>
        <v>140991</v>
        <stp/>
        <stp>StudyData</stp>
        <stp>S.US.EWJ</stp>
        <stp>Vol</stp>
        <stp>VolType=Exchange,CoCType=Auto</stp>
        <stp>Vol</stp>
        <stp>60C</stp>
        <stp>0</stp>
        <stp/>
        <stp>LastHour</stp>
        <stp/>
        <stp>TRUE</stp>
        <stp>T</stp>
        <tr r="W11" s="1"/>
      </tp>
      <tp>
        <v>186.33</v>
        <stp/>
        <stp>ContractData</stp>
        <stp>S.SPY</stp>
        <stp>LastPrice</stp>
        <stp/>
        <stp>T</stp>
        <tr r="D5" s="1"/>
      </tp>
      <tp>
        <v>84</v>
        <stp/>
        <stp>StudyData</stp>
        <stp>(Vol(S.US.EPI,VolType=Exchange,CoCType:=Auto) when LocalMonth(S.US.EPI)=3 and LocalDay(S.US.EPI)=17 and LocalHour(S.US.EPI)=14 and LocalMinute(S.US.EPI)=20)</stp>
        <stp>Bar</stp>
        <stp/>
        <stp>Close</stp>
        <stp>5</stp>
        <stp>0</stp>
        <stp>all</stp>
        <stp/>
        <stp/>
        <stp>False</stp>
        <stp>T</stp>
        <tr r="AD23" s="2"/>
      </tp>
      <tp>
        <v>186</v>
        <stp/>
        <stp>StudyData</stp>
        <stp>(Vol(S.US.EPI,VolType=Exchange,CoCType:=Auto) when LocalMonth(S.US.EPI)=3 and LocalDay(S.US.EPI)=17 and LocalHour(S.US.EPI)=14 and LocalMinute(S.US.EPI)=30)</stp>
        <stp>Bar</stp>
        <stp/>
        <stp>Close</stp>
        <stp>5</stp>
        <stp>0</stp>
        <stp>all</stp>
        <stp/>
        <stp/>
        <stp>False</stp>
        <stp>T</stp>
        <tr r="AD25" s="2"/>
      </tp>
      <tp>
        <v>417</v>
        <stp/>
        <stp>StudyData</stp>
        <stp>(Vol(S.US.EPI,VolType=Exchange,CoCType:=Auto) when LocalMonth(S.US.EPI)=3 and LocalDay(S.US.EPI)=17 and LocalHour(S.US.EPI)=14 and LocalMinute(S.US.EPI)=10)</stp>
        <stp>Bar</stp>
        <stp/>
        <stp>Close</stp>
        <stp>5</stp>
        <stp>0</stp>
        <stp>all</stp>
        <stp/>
        <stp/>
        <stp>False</stp>
        <stp>T</stp>
        <tr r="AD21" s="2"/>
      </tp>
      <tp>
        <v>336</v>
        <stp/>
        <stp>StudyData</stp>
        <stp>(Vol(S.US.EPI,VolType=Exchange,CoCType:=Auto) when LocalMonth(S.US.EPI)=3 and LocalDay(S.US.EPI)=17 and LocalHour(S.US.EPI)=14 and LocalMinute(S.US.EPI)=40)</stp>
        <stp>Bar</stp>
        <stp/>
        <stp>Close</stp>
        <stp>5</stp>
        <stp>0</stp>
        <stp>all</stp>
        <stp/>
        <stp/>
        <stp>False</stp>
        <stp>T</stp>
        <tr r="AD27" s="2"/>
      </tp>
      <tp>
        <v>639</v>
        <stp/>
        <stp>StudyData</stp>
        <stp>(Vol(S.US.EPI,VolType=Exchange,CoCType:=Auto) when LocalMonth(S.US.EPI)=3 and LocalDay(S.US.EPI)=17 and LocalHour(S.US.EPI)=14 and LocalMinute(S.US.EPI)=50)</stp>
        <stp>Bar</stp>
        <stp/>
        <stp>Close</stp>
        <stp>5</stp>
        <stp>0</stp>
        <stp>all</stp>
        <stp/>
        <stp/>
        <stp>False</stp>
        <stp>T</stp>
        <tr r="AD29" s="2"/>
      </tp>
      <tp>
        <v>98</v>
        <stp/>
        <stp>StudyData</stp>
        <stp>(Vol(S.US.EWT,VolType=Exchange,CoCType:=Auto) when LocalMonth(S.US.EWT)=3 and LocalDay(S.US.EWT)=17 and LocalHour(S.US.EWT)=14 and LocalMinute(S.US.EWT)=20)</stp>
        <stp>Bar</stp>
        <stp/>
        <stp>Close</stp>
        <stp>5</stp>
        <stp>0</stp>
        <stp>all</stp>
        <stp/>
        <stp/>
        <stp>False</stp>
        <stp>T</stp>
        <tr r="AM23" s="2"/>
      </tp>
      <tp>
        <v>129</v>
        <stp/>
        <stp>StudyData</stp>
        <stp>(Vol(S.US.EWT,VolType=Exchange,CoCType:=Auto) when LocalMonth(S.US.EWT)=3 and LocalDay(S.US.EWT)=17 and LocalHour(S.US.EWT)=14 and LocalMinute(S.US.EWT)=30)</stp>
        <stp>Bar</stp>
        <stp/>
        <stp>Close</stp>
        <stp>5</stp>
        <stp>0</stp>
        <stp>all</stp>
        <stp/>
        <stp/>
        <stp>False</stp>
        <stp>T</stp>
        <tr r="AM25" s="2"/>
      </tp>
      <tp>
        <v>991</v>
        <stp/>
        <stp>StudyData</stp>
        <stp>(Vol(S.US.EWT,VolType=Exchange,CoCType:=Auto) when LocalMonth(S.US.EWT)=3 and LocalDay(S.US.EWT)=17 and LocalHour(S.US.EWT)=14 and LocalMinute(S.US.EWT)=10)</stp>
        <stp>Bar</stp>
        <stp/>
        <stp>Close</stp>
        <stp>5</stp>
        <stp>0</stp>
        <stp>all</stp>
        <stp/>
        <stp/>
        <stp>False</stp>
        <stp>T</stp>
        <tr r="AM21" s="2"/>
      </tp>
      <tp>
        <v>2288</v>
        <stp/>
        <stp>StudyData</stp>
        <stp>(Vol(S.US.EWT,VolType=Exchange,CoCType:=Auto) when LocalMonth(S.US.EWT)=3 and LocalDay(S.US.EWT)=17 and LocalHour(S.US.EWT)=14 and LocalMinute(S.US.EWT)=40)</stp>
        <stp>Bar</stp>
        <stp/>
        <stp>Close</stp>
        <stp>5</stp>
        <stp>0</stp>
        <stp>all</stp>
        <stp/>
        <stp/>
        <stp>False</stp>
        <stp>T</stp>
        <tr r="AM27" s="2"/>
      </tp>
      <tp>
        <v>1215</v>
        <stp/>
        <stp>StudyData</stp>
        <stp>(Vol(S.US.EWT,VolType=Exchange,CoCType:=Auto) when LocalMonth(S.US.EWT)=3 and LocalDay(S.US.EWT)=17 and LocalHour(S.US.EWT)=14 and LocalMinute(S.US.EWT)=50)</stp>
        <stp>Bar</stp>
        <stp/>
        <stp>Close</stp>
        <stp>5</stp>
        <stp>0</stp>
        <stp>all</stp>
        <stp/>
        <stp/>
        <stp>False</stp>
        <stp>T</stp>
        <tr r="AM29" s="2"/>
      </tp>
      <tp>
        <v>1439</v>
        <stp/>
        <stp>StudyData</stp>
        <stp>(Vol(S.US.EWZ,VolType=Exchange,CoCType:=Auto) when LocalMonth(S.US.EWZ)=3 and LocalDay(S.US.EWZ)=17 and LocalHour(S.US.EWZ)=14 and LocalMinute(S.US.EWZ)=20)</stp>
        <stp>Bar</stp>
        <stp/>
        <stp>Close</stp>
        <stp>5</stp>
        <stp>0</stp>
        <stp>all</stp>
        <stp/>
        <stp/>
        <stp>False</stp>
        <stp>T</stp>
        <tr r="M23" s="2"/>
      </tp>
      <tp>
        <v>2385</v>
        <stp/>
        <stp>StudyData</stp>
        <stp>(Vol(S.US.EWZ,VolType=Exchange,CoCType:=Auto) when LocalMonth(S.US.EWZ)=3 and LocalDay(S.US.EWZ)=17 and LocalHour(S.US.EWZ)=14 and LocalMinute(S.US.EWZ)=30)</stp>
        <stp>Bar</stp>
        <stp/>
        <stp>Close</stp>
        <stp>5</stp>
        <stp>0</stp>
        <stp>all</stp>
        <stp/>
        <stp/>
        <stp>False</stp>
        <stp>T</stp>
        <tr r="M25" s="2"/>
      </tp>
      <tp>
        <v>520</v>
        <stp/>
        <stp>StudyData</stp>
        <stp>(Vol(S.US.EWZ,VolType=Exchange,CoCType:=Auto) when LocalMonth(S.US.EWZ)=3 and LocalDay(S.US.EWZ)=17 and LocalHour(S.US.EWZ)=14 and LocalMinute(S.US.EWZ)=10)</stp>
        <stp>Bar</stp>
        <stp/>
        <stp>Close</stp>
        <stp>5</stp>
        <stp>0</stp>
        <stp>all</stp>
        <stp/>
        <stp/>
        <stp>False</stp>
        <stp>T</stp>
        <tr r="M21" s="2"/>
      </tp>
      <tp>
        <v>1377</v>
        <stp/>
        <stp>StudyData</stp>
        <stp>(Vol(S.US.EWZ,VolType=Exchange,CoCType:=Auto) when LocalMonth(S.US.EWZ)=3 and LocalDay(S.US.EWZ)=17 and LocalHour(S.US.EWZ)=14 and LocalMinute(S.US.EWZ)=40)</stp>
        <stp>Bar</stp>
        <stp/>
        <stp>Close</stp>
        <stp>5</stp>
        <stp>0</stp>
        <stp>all</stp>
        <stp/>
        <stp/>
        <stp>False</stp>
        <stp>T</stp>
        <tr r="M27" s="2"/>
      </tp>
      <tp>
        <v>6502</v>
        <stp/>
        <stp>StudyData</stp>
        <stp>(Vol(S.US.EWZ,VolType=Exchange,CoCType:=Auto) when LocalMonth(S.US.EWZ)=3 and LocalDay(S.US.EWZ)=17 and LocalHour(S.US.EWZ)=14 and LocalMinute(S.US.EWZ)=50)</stp>
        <stp>Bar</stp>
        <stp/>
        <stp>Close</stp>
        <stp>5</stp>
        <stp>0</stp>
        <stp>all</stp>
        <stp/>
        <stp/>
        <stp>False</stp>
        <stp>T</stp>
        <tr r="M29" s="2"/>
      </tp>
      <tp>
        <v>188</v>
        <stp/>
        <stp>StudyData</stp>
        <stp>(Vol(S.US.EWH,VolType=Exchange,CoCType:=Auto) when LocalMonth(S.US.EWH)=3 and LocalDay(S.US.EWH)=17 and LocalHour(S.US.EWH)=14 and LocalMinute(S.US.EWH)=20)</stp>
        <stp>Bar</stp>
        <stp/>
        <stp>Close</stp>
        <stp>5</stp>
        <stp>0</stp>
        <stp>all</stp>
        <stp/>
        <stp/>
        <stp>False</stp>
        <stp>T</stp>
        <tr r="V23" s="2"/>
      </tp>
      <tp>
        <v>65</v>
        <stp/>
        <stp>StudyData</stp>
        <stp>(Vol(S.US.EWH,VolType=Exchange,CoCType:=Auto) when LocalMonth(S.US.EWH)=3 and LocalDay(S.US.EWH)=17 and LocalHour(S.US.EWH)=14 and LocalMinute(S.US.EWH)=30)</stp>
        <stp>Bar</stp>
        <stp/>
        <stp>Close</stp>
        <stp>5</stp>
        <stp>0</stp>
        <stp>all</stp>
        <stp/>
        <stp/>
        <stp>False</stp>
        <stp>T</stp>
        <tr r="V25" s="2"/>
      </tp>
      <tp>
        <v>50</v>
        <stp/>
        <stp>StudyData</stp>
        <stp>(Vol(S.US.EWH,VolType=Exchange,CoCType:=Auto) when LocalMonth(S.US.EWH)=3 and LocalDay(S.US.EWH)=17 and LocalHour(S.US.EWH)=14 and LocalMinute(S.US.EWH)=10)</stp>
        <stp>Bar</stp>
        <stp/>
        <stp>Close</stp>
        <stp>5</stp>
        <stp>0</stp>
        <stp>all</stp>
        <stp/>
        <stp/>
        <stp>False</stp>
        <stp>T</stp>
        <tr r="V21" s="2"/>
      </tp>
      <tp>
        <v>456</v>
        <stp/>
        <stp>StudyData</stp>
        <stp>(Vol(S.US.EWH,VolType=Exchange,CoCType:=Auto) when LocalMonth(S.US.EWH)=3 and LocalDay(S.US.EWH)=17 and LocalHour(S.US.EWH)=14 and LocalMinute(S.US.EWH)=40)</stp>
        <stp>Bar</stp>
        <stp/>
        <stp>Close</stp>
        <stp>5</stp>
        <stp>0</stp>
        <stp>all</stp>
        <stp/>
        <stp/>
        <stp>False</stp>
        <stp>T</stp>
        <tr r="V27" s="2"/>
      </tp>
      <tp>
        <v>424</v>
        <stp/>
        <stp>StudyData</stp>
        <stp>(Vol(S.US.EWH,VolType=Exchange,CoCType:=Auto) when LocalMonth(S.US.EWH)=3 and LocalDay(S.US.EWH)=17 and LocalHour(S.US.EWH)=14 and LocalMinute(S.US.EWH)=50)</stp>
        <stp>Bar</stp>
        <stp/>
        <stp>Close</stp>
        <stp>5</stp>
        <stp>0</stp>
        <stp>all</stp>
        <stp/>
        <stp/>
        <stp>False</stp>
        <stp>T</stp>
        <tr r="V29" s="2"/>
      </tp>
      <tp>
        <v>1886</v>
        <stp/>
        <stp>StudyData</stp>
        <stp>(Vol(S.US.EWJ,VolType=Exchange,CoCType:=Auto) when LocalMonth(S.US.EWJ)=3 and LocalDay(S.US.EWJ)=17 and LocalHour(S.US.EWJ)=14 and LocalMinute(S.US.EWJ)=20)</stp>
        <stp>Bar</stp>
        <stp/>
        <stp>Close</stp>
        <stp>5</stp>
        <stp>0</stp>
        <stp>all</stp>
        <stp/>
        <stp/>
        <stp>False</stp>
        <stp>T</stp>
        <tr r="J23" s="2"/>
      </tp>
      <tp>
        <v>2142</v>
        <stp/>
        <stp>StudyData</stp>
        <stp>(Vol(S.US.EWJ,VolType=Exchange,CoCType:=Auto) when LocalMonth(S.US.EWJ)=3 and LocalDay(S.US.EWJ)=17 and LocalHour(S.US.EWJ)=14 and LocalMinute(S.US.EWJ)=30)</stp>
        <stp>Bar</stp>
        <stp/>
        <stp>Close</stp>
        <stp>5</stp>
        <stp>0</stp>
        <stp>all</stp>
        <stp/>
        <stp/>
        <stp>False</stp>
        <stp>T</stp>
        <tr r="J25" s="2"/>
      </tp>
      <tp>
        <v>524</v>
        <stp/>
        <stp>StudyData</stp>
        <stp>(Vol(S.US.EWJ,VolType=Exchange,CoCType:=Auto) when LocalMonth(S.US.EWJ)=3 and LocalDay(S.US.EWJ)=17 and LocalHour(S.US.EWJ)=14 and LocalMinute(S.US.EWJ)=10)</stp>
        <stp>Bar</stp>
        <stp/>
        <stp>Close</stp>
        <stp>5</stp>
        <stp>0</stp>
        <stp>all</stp>
        <stp/>
        <stp/>
        <stp>False</stp>
        <stp>T</stp>
        <tr r="J21" s="2"/>
      </tp>
      <tp>
        <v>88701</v>
        <stp/>
        <stp>StudyData</stp>
        <stp>(Vol(S.US.EWJ,VolType=Exchange,CoCType:=Auto) when LocalMonth(S.US.EWJ)=3 and LocalDay(S.US.EWJ)=17 and LocalHour(S.US.EWJ)=14 and LocalMinute(S.US.EWJ)=40)</stp>
        <stp>Bar</stp>
        <stp/>
        <stp>Close</stp>
        <stp>5</stp>
        <stp>0</stp>
        <stp>all</stp>
        <stp/>
        <stp/>
        <stp>False</stp>
        <stp>T</stp>
        <tr r="J27" s="2"/>
      </tp>
      <tp>
        <v>6132</v>
        <stp/>
        <stp>StudyData</stp>
        <stp>(Vol(S.US.EWJ,VolType=Exchange,CoCType:=Auto) when LocalMonth(S.US.EWJ)=3 and LocalDay(S.US.EWJ)=17 and LocalHour(S.US.EWJ)=14 and LocalMinute(S.US.EWJ)=50)</stp>
        <stp>Bar</stp>
        <stp/>
        <stp>Close</stp>
        <stp>5</stp>
        <stp>0</stp>
        <stp>all</stp>
        <stp/>
        <stp/>
        <stp>False</stp>
        <stp>T</stp>
        <tr r="J29" s="2"/>
      </tp>
      <tp>
        <v>1204</v>
        <stp/>
        <stp>StudyData</stp>
        <stp>(Vol(S.US.EFA,VolType=Exchange,CoCType:=Auto) when LocalMonth(S.US.EFA)=3 and LocalDay(S.US.EFA)=17 and LocalHour(S.US.EFA)=14 and LocalMinute(S.US.EFA)=20)</stp>
        <stp>Bar</stp>
        <stp/>
        <stp>Close</stp>
        <stp>5</stp>
        <stp>0</stp>
        <stp>all</stp>
        <stp/>
        <stp/>
        <stp>False</stp>
        <stp>T</stp>
        <tr r="N23" s="2"/>
      </tp>
      <tp>
        <v>1625</v>
        <stp/>
        <stp>StudyData</stp>
        <stp>(Vol(S.US.EFA,VolType=Exchange,CoCType:=Auto) when LocalMonth(S.US.EFA)=3 and LocalDay(S.US.EFA)=17 and LocalHour(S.US.EFA)=14 and LocalMinute(S.US.EFA)=30)</stp>
        <stp>Bar</stp>
        <stp/>
        <stp>Close</stp>
        <stp>5</stp>
        <stp>0</stp>
        <stp>all</stp>
        <stp/>
        <stp/>
        <stp>False</stp>
        <stp>T</stp>
        <tr r="N25" s="2"/>
      </tp>
      <tp>
        <v>1057</v>
        <stp/>
        <stp>StudyData</stp>
        <stp>(Vol(S.US.EFA,VolType=Exchange,CoCType:=Auto) when LocalMonth(S.US.EFA)=3 and LocalDay(S.US.EFA)=17 and LocalHour(S.US.EFA)=14 and LocalMinute(S.US.EFA)=10)</stp>
        <stp>Bar</stp>
        <stp/>
        <stp>Close</stp>
        <stp>5</stp>
        <stp>0</stp>
        <stp>all</stp>
        <stp/>
        <stp/>
        <stp>False</stp>
        <stp>T</stp>
        <tr r="N21" s="2"/>
      </tp>
      <tp>
        <v>3355</v>
        <stp/>
        <stp>StudyData</stp>
        <stp>(Vol(S.US.EFA,VolType=Exchange,CoCType:=Auto) when LocalMonth(S.US.EFA)=3 and LocalDay(S.US.EFA)=17 and LocalHour(S.US.EFA)=14 and LocalMinute(S.US.EFA)=40)</stp>
        <stp>Bar</stp>
        <stp/>
        <stp>Close</stp>
        <stp>5</stp>
        <stp>0</stp>
        <stp>all</stp>
        <stp/>
        <stp/>
        <stp>False</stp>
        <stp>T</stp>
        <tr r="N27" s="2"/>
      </tp>
      <tp>
        <v>5025</v>
        <stp/>
        <stp>StudyData</stp>
        <stp>(Vol(S.US.EFA,VolType=Exchange,CoCType:=Auto) when LocalMonth(S.US.EFA)=3 and LocalDay(S.US.EFA)=17 and LocalHour(S.US.EFA)=14 and LocalMinute(S.US.EFA)=50)</stp>
        <stp>Bar</stp>
        <stp/>
        <stp>Close</stp>
        <stp>5</stp>
        <stp>0</stp>
        <stp>all</stp>
        <stp/>
        <stp/>
        <stp>False</stp>
        <stp>T</stp>
        <tr r="N29" s="2"/>
      </tp>
      <tp>
        <v>4761</v>
        <stp/>
        <stp>StudyData</stp>
        <stp>(Vol(S.US.EEM,VolType=Exchange,CoCType:=Auto) when LocalMonth(S.US.EEM)=3 and LocalDay(S.US.EEM)=17 and LocalHour(S.US.EEM)=14 and LocalMinute(S.US.EEM)=20)</stp>
        <stp>Bar</stp>
        <stp/>
        <stp>Close</stp>
        <stp>5</stp>
        <stp>0</stp>
        <stp>all</stp>
        <stp/>
        <stp/>
        <stp>False</stp>
        <stp>T</stp>
        <tr r="E23" s="2"/>
      </tp>
      <tp>
        <v>3683</v>
        <stp/>
        <stp>StudyData</stp>
        <stp>(Vol(S.US.EEM,VolType=Exchange,CoCType:=Auto) when LocalMonth(S.US.EEM)=3 and LocalDay(S.US.EEM)=17 and LocalHour(S.US.EEM)=14 and LocalMinute(S.US.EEM)=30)</stp>
        <stp>Bar</stp>
        <stp/>
        <stp>Close</stp>
        <stp>5</stp>
        <stp>0</stp>
        <stp>all</stp>
        <stp/>
        <stp/>
        <stp>False</stp>
        <stp>T</stp>
        <tr r="E25" s="2"/>
      </tp>
      <tp>
        <v>2937</v>
        <stp/>
        <stp>StudyData</stp>
        <stp>(Vol(S.US.EEM,VolType=Exchange,CoCType:=Auto) when LocalMonth(S.US.EEM)=3 and LocalDay(S.US.EEM)=17 and LocalHour(S.US.EEM)=14 and LocalMinute(S.US.EEM)=10)</stp>
        <stp>Bar</stp>
        <stp/>
        <stp>Close</stp>
        <stp>5</stp>
        <stp>0</stp>
        <stp>all</stp>
        <stp/>
        <stp/>
        <stp>False</stp>
        <stp>T</stp>
        <tr r="E21" s="2"/>
      </tp>
      <tp>
        <v>10059</v>
        <stp/>
        <stp>StudyData</stp>
        <stp>(Vol(S.US.EEM,VolType=Exchange,CoCType:=Auto) when LocalMonth(S.US.EEM)=3 and LocalDay(S.US.EEM)=17 and LocalHour(S.US.EEM)=14 and LocalMinute(S.US.EEM)=40)</stp>
        <stp>Bar</stp>
        <stp/>
        <stp>Close</stp>
        <stp>5</stp>
        <stp>0</stp>
        <stp>all</stp>
        <stp/>
        <stp/>
        <stp>False</stp>
        <stp>T</stp>
        <tr r="E27" s="2"/>
      </tp>
      <tp>
        <v>13107</v>
        <stp/>
        <stp>StudyData</stp>
        <stp>(Vol(S.US.EEM,VolType=Exchange,CoCType:=Auto) when LocalMonth(S.US.EEM)=3 and LocalDay(S.US.EEM)=17 and LocalHour(S.US.EEM)=14 and LocalMinute(S.US.EEM)=50)</stp>
        <stp>Bar</stp>
        <stp/>
        <stp>Close</stp>
        <stp>5</stp>
        <stp>0</stp>
        <stp>all</stp>
        <stp/>
        <stp/>
        <stp>False</stp>
        <stp>T</stp>
        <tr r="E29" s="2"/>
      </tp>
      <tp>
        <v>121</v>
        <stp/>
        <stp>StudyData</stp>
        <stp>(Vol(S.US.EDC,VolType=Exchange,CoCType:=Auto) when LocalMonth(S.US.EDC)=3 and LocalDay(S.US.EDC)=17 and LocalHour(S.US.EDC)=14 and LocalMinute(S.US.EDC)=20)</stp>
        <stp>Bar</stp>
        <stp/>
        <stp>Close</stp>
        <stp>5</stp>
        <stp>0</stp>
        <stp>all</stp>
        <stp/>
        <stp/>
        <stp>False</stp>
        <stp>T</stp>
        <tr r="AO23" s="2"/>
      </tp>
      <tp>
        <v>458</v>
        <stp/>
        <stp>StudyData</stp>
        <stp>(Vol(S.US.EDC,VolType=Exchange,CoCType:=Auto) when LocalMonth(S.US.EDC)=3 and LocalDay(S.US.EDC)=17 and LocalHour(S.US.EDC)=14 and LocalMinute(S.US.EDC)=30)</stp>
        <stp>Bar</stp>
        <stp/>
        <stp>Close</stp>
        <stp>5</stp>
        <stp>0</stp>
        <stp>all</stp>
        <stp/>
        <stp/>
        <stp>False</stp>
        <stp>T</stp>
        <tr r="AO25" s="2"/>
      </tp>
      <tp>
        <v>111</v>
        <stp/>
        <stp>StudyData</stp>
        <stp>(Vol(S.US.EDC,VolType=Exchange,CoCType:=Auto) when LocalMonth(S.US.EDC)=3 and LocalDay(S.US.EDC)=17 and LocalHour(S.US.EDC)=14 and LocalMinute(S.US.EDC)=10)</stp>
        <stp>Bar</stp>
        <stp/>
        <stp>Close</stp>
        <stp>5</stp>
        <stp>0</stp>
        <stp>all</stp>
        <stp/>
        <stp/>
        <stp>False</stp>
        <stp>T</stp>
        <tr r="AO21" s="2"/>
      </tp>
      <tp>
        <v>392</v>
        <stp/>
        <stp>StudyData</stp>
        <stp>(Vol(S.US.EDC,VolType=Exchange,CoCType:=Auto) when LocalMonth(S.US.EDC)=3 and LocalDay(S.US.EDC)=17 and LocalHour(S.US.EDC)=14 and LocalMinute(S.US.EDC)=40)</stp>
        <stp>Bar</stp>
        <stp/>
        <stp>Close</stp>
        <stp>5</stp>
        <stp>0</stp>
        <stp>all</stp>
        <stp/>
        <stp/>
        <stp>False</stp>
        <stp>T</stp>
        <tr r="AO27" s="2"/>
      </tp>
      <tp>
        <v>920</v>
        <stp/>
        <stp>StudyData</stp>
        <stp>(Vol(S.US.EDC,VolType=Exchange,CoCType:=Auto) when LocalMonth(S.US.EDC)=3 and LocalDay(S.US.EDC)=17 and LocalHour(S.US.EDC)=14 and LocalMinute(S.US.EDC)=50)</stp>
        <stp>Bar</stp>
        <stp/>
        <stp>Close</stp>
        <stp>5</stp>
        <stp>0</stp>
        <stp>all</stp>
        <stp/>
        <stp/>
        <stp>False</stp>
        <stp>T</stp>
        <tr r="AO29" s="2"/>
      </tp>
      <tp>
        <v>6450</v>
        <stp/>
        <stp>StudyData</stp>
        <stp>S.US.VGK</stp>
        <stp>Vol</stp>
        <stp>VolType=Exchange,CoCType=Auto</stp>
        <stp>Vol</stp>
        <stp>60C</stp>
        <stp>0</stp>
        <stp/>
        <stp>LastHour</stp>
        <stp/>
        <stp>TRUE</stp>
        <stp>T</stp>
        <tr r="W39" s="1"/>
      </tp>
      <tp>
        <v>20788</v>
        <stp/>
        <stp>StudyData</stp>
        <stp>S.US.XLK</stp>
        <stp>Vol</stp>
        <stp>VolType=Exchange,CoCType=Auto</stp>
        <stp>Vol</stp>
        <stp>60C</stp>
        <stp>0</stp>
        <stp/>
        <stp>LastHour</stp>
        <stp/>
        <stp>TRUE</stp>
        <stp>T</stp>
        <tr r="W30" s="1"/>
      </tp>
      <tp>
        <v>608</v>
        <stp/>
        <stp>StudyData</stp>
        <stp>(Vol(S.US.DXJ,VolType=Exchange,CoCType:=Auto) when LocalMonth(S.US.DXJ)=3 and LocalDay(S.US.DXJ)=17 and LocalHour(S.US.DXJ)=14 and LocalMinute(S.US.DXJ)=20)</stp>
        <stp>Bar</stp>
        <stp/>
        <stp>Close</stp>
        <stp>5</stp>
        <stp>0</stp>
        <stp>all</stp>
        <stp/>
        <stp/>
        <stp>False</stp>
        <stp>T</stp>
        <tr r="AH23" s="2"/>
      </tp>
      <tp>
        <v>491</v>
        <stp/>
        <stp>StudyData</stp>
        <stp>(Vol(S.US.DXJ,VolType=Exchange,CoCType:=Auto) when LocalMonth(S.US.DXJ)=3 and LocalDay(S.US.DXJ)=17 and LocalHour(S.US.DXJ)=14 and LocalMinute(S.US.DXJ)=30)</stp>
        <stp>Bar</stp>
        <stp/>
        <stp>Close</stp>
        <stp>5</stp>
        <stp>0</stp>
        <stp>all</stp>
        <stp/>
        <stp/>
        <stp>False</stp>
        <stp>T</stp>
        <tr r="AH25" s="2"/>
      </tp>
      <tp>
        <v>321</v>
        <stp/>
        <stp>StudyData</stp>
        <stp>(Vol(S.US.DXJ,VolType=Exchange,CoCType:=Auto) when LocalMonth(S.US.DXJ)=3 and LocalDay(S.US.DXJ)=17 and LocalHour(S.US.DXJ)=14 and LocalMinute(S.US.DXJ)=10)</stp>
        <stp>Bar</stp>
        <stp/>
        <stp>Close</stp>
        <stp>5</stp>
        <stp>0</stp>
        <stp>all</stp>
        <stp/>
        <stp/>
        <stp>False</stp>
        <stp>T</stp>
        <tr r="AH21" s="2"/>
      </tp>
      <tp>
        <v>1264</v>
        <stp/>
        <stp>StudyData</stp>
        <stp>(Vol(S.US.DXJ,VolType=Exchange,CoCType:=Auto) when LocalMonth(S.US.DXJ)=3 and LocalDay(S.US.DXJ)=17 and LocalHour(S.US.DXJ)=14 and LocalMinute(S.US.DXJ)=40)</stp>
        <stp>Bar</stp>
        <stp/>
        <stp>Close</stp>
        <stp>5</stp>
        <stp>0</stp>
        <stp>all</stp>
        <stp/>
        <stp/>
        <stp>False</stp>
        <stp>T</stp>
        <tr r="AH27" s="2"/>
      </tp>
      <tp>
        <v>1370</v>
        <stp/>
        <stp>StudyData</stp>
        <stp>(Vol(S.US.DXJ,VolType=Exchange,CoCType:=Auto) when LocalMonth(S.US.DXJ)=3 and LocalDay(S.US.DXJ)=17 and LocalHour(S.US.DXJ)=14 and LocalMinute(S.US.DXJ)=50)</stp>
        <stp>Bar</stp>
        <stp/>
        <stp>Close</stp>
        <stp>5</stp>
        <stp>0</stp>
        <stp>all</stp>
        <stp/>
        <stp/>
        <stp>False</stp>
        <stp>T</stp>
        <tr r="AH29" s="2"/>
      </tp>
      <tp>
        <v>292</v>
        <stp/>
        <stp>StudyData</stp>
        <stp>(Vol(S.US.DIA,VolType=Exchange,CoCType:=Auto) when LocalMonth(S.US.DIA)=3 and LocalDay(S.US.DIA)=17 and LocalHour(S.US.DIA)=14 and LocalMinute(S.US.DIA)=20)</stp>
        <stp>Bar</stp>
        <stp/>
        <stp>Close</stp>
        <stp>5</stp>
        <stp>0</stp>
        <stp>all</stp>
        <stp/>
        <stp/>
        <stp>False</stp>
        <stp>T</stp>
        <tr r="AB23" s="2"/>
      </tp>
      <tp>
        <v>579</v>
        <stp/>
        <stp>StudyData</stp>
        <stp>(Vol(S.US.DIA,VolType=Exchange,CoCType:=Auto) when LocalMonth(S.US.DIA)=3 and LocalDay(S.US.DIA)=17 and LocalHour(S.US.DIA)=14 and LocalMinute(S.US.DIA)=30)</stp>
        <stp>Bar</stp>
        <stp/>
        <stp>Close</stp>
        <stp>5</stp>
        <stp>0</stp>
        <stp>all</stp>
        <stp/>
        <stp/>
        <stp>False</stp>
        <stp>T</stp>
        <tr r="AB25" s="2"/>
      </tp>
      <tp>
        <v>279</v>
        <stp/>
        <stp>StudyData</stp>
        <stp>(Vol(S.US.DIA,VolType=Exchange,CoCType:=Auto) when LocalMonth(S.US.DIA)=3 and LocalDay(S.US.DIA)=17 and LocalHour(S.US.DIA)=14 and LocalMinute(S.US.DIA)=10)</stp>
        <stp>Bar</stp>
        <stp/>
        <stp>Close</stp>
        <stp>5</stp>
        <stp>0</stp>
        <stp>all</stp>
        <stp/>
        <stp/>
        <stp>False</stp>
        <stp>T</stp>
        <tr r="AB21" s="2"/>
      </tp>
      <tp>
        <v>1310</v>
        <stp/>
        <stp>StudyData</stp>
        <stp>(Vol(S.US.DIA,VolType=Exchange,CoCType:=Auto) when LocalMonth(S.US.DIA)=3 and LocalDay(S.US.DIA)=17 and LocalHour(S.US.DIA)=14 and LocalMinute(S.US.DIA)=40)</stp>
        <stp>Bar</stp>
        <stp/>
        <stp>Close</stp>
        <stp>5</stp>
        <stp>0</stp>
        <stp>all</stp>
        <stp/>
        <stp/>
        <stp>False</stp>
        <stp>T</stp>
        <tr r="AB27" s="2"/>
      </tp>
      <tp>
        <v>3075</v>
        <stp/>
        <stp>StudyData</stp>
        <stp>(Vol(S.US.DIA,VolType=Exchange,CoCType:=Auto) when LocalMonth(S.US.DIA)=3 and LocalDay(S.US.DIA)=17 and LocalHour(S.US.DIA)=14 and LocalMinute(S.US.DIA)=50)</stp>
        <stp>Bar</stp>
        <stp/>
        <stp>Close</stp>
        <stp>5</stp>
        <stp>0</stp>
        <stp>all</stp>
        <stp/>
        <stp/>
        <stp>False</stp>
        <stp>T</stp>
        <tr r="AB29" s="2"/>
      </tp>
      <tp>
        <v>348</v>
        <stp/>
        <stp>StudyData</stp>
        <stp>(Vol(S.US.XLB,VolType=Exchange,CoCType:=Auto) when LocalMonth(S.US.XLB)=3 and LocalDay(S.US.XLB)=17 and LocalHour(S.US.XLB)=9 and LocalMinute(S.US.XLB)=15)</stp>
        <stp>Bar</stp>
        <stp/>
        <stp>Close</stp>
        <stp>5</stp>
        <stp>0</stp>
        <stp>all</stp>
        <stp/>
        <stp/>
        <stp>False</stp>
        <stp>T</stp>
        <tr r="X13" s="2"/>
      </tp>
      <tp>
        <v>1194</v>
        <stp/>
        <stp>StudyData</stp>
        <stp>(Vol(S.US.XLB,VolType=Exchange,CoCType:=Auto) when LocalMonth(S.US.XLB)=3 and LocalDay(S.US.XLB)=17 and LocalHour(S.US.XLB)=8 and LocalMinute(S.US.XLB)=35)</stp>
        <stp>Bar</stp>
        <stp/>
        <stp>Close</stp>
        <stp>5</stp>
        <stp>0</stp>
        <stp>all</stp>
        <stp/>
        <stp/>
        <stp>False</stp>
        <stp>T</stp>
        <tr r="X5" s="2"/>
      </tp>
      <tp>
        <v>332</v>
        <stp/>
        <stp>StudyData</stp>
        <stp>(Vol(S.US.XLB,VolType=Exchange,CoCType:=Auto) when LocalMonth(S.US.XLB)=3 and LocalDay(S.US.XLB)=17 and LocalHour(S.US.XLB)=9 and LocalMinute(S.US.XLB)=25)</stp>
        <stp>Bar</stp>
        <stp/>
        <stp>Close</stp>
        <stp>5</stp>
        <stp>0</stp>
        <stp>all</stp>
        <stp/>
        <stp/>
        <stp>False</stp>
        <stp>T</stp>
        <tr r="X15" s="2"/>
      </tp>
      <tp>
        <v>2024</v>
        <stp/>
        <stp>StudyData</stp>
        <stp>(Vol(S.US.XLB,VolType=Exchange,CoCType:=Auto) when LocalMonth(S.US.XLB)=3 and LocalDay(S.US.XLB)=17 and LocalHour(S.US.XLB)=8 and LocalMinute(S.US.XLB)=55)</stp>
        <stp>Bar</stp>
        <stp/>
        <stp>Close</stp>
        <stp>5</stp>
        <stp>0</stp>
        <stp>all</stp>
        <stp/>
        <stp/>
        <stp>False</stp>
        <stp>T</stp>
        <tr r="X9" s="2"/>
      </tp>
      <tp>
        <v>774</v>
        <stp/>
        <stp>StudyData</stp>
        <stp>(Vol(S.US.XLB,VolType=Exchange,CoCType:=Auto) when LocalMonth(S.US.XLB)=3 and LocalDay(S.US.XLB)=17 and LocalHour(S.US.XLB)=8 and LocalMinute(S.US.XLB)=45)</stp>
        <stp>Bar</stp>
        <stp/>
        <stp>Close</stp>
        <stp>5</stp>
        <stp>0</stp>
        <stp>all</stp>
        <stp/>
        <stp/>
        <stp>False</stp>
        <stp>T</stp>
        <tr r="X7" s="2"/>
      </tp>
      <tp>
        <v>485</v>
        <stp/>
        <stp>StudyData</stp>
        <stp>(Vol(S.US.IYR,VolType=Exchange,CoCType:=Auto) when LocalMonth(S.US.IYR)=3 and LocalDay(S.US.IYR)=17 and LocalHour(S.US.IYR)=8 and LocalMinute(S.US.IYR)=50)</stp>
        <stp>Bar</stp>
        <stp/>
        <stp>Close</stp>
        <stp>5</stp>
        <stp>0</stp>
        <stp>all</stp>
        <stp/>
        <stp/>
        <stp>False</stp>
        <stp>T</stp>
        <tr r="Q8" s="2"/>
      </tp>
      <tp>
        <v>762</v>
        <stp/>
        <stp>StudyData</stp>
        <stp>(Vol(S.US.IYR,VolType=Exchange,CoCType:=Auto) when LocalMonth(S.US.IYR)=3 and LocalDay(S.US.IYR)=17 and LocalHour(S.US.IYR)=8 and LocalMinute(S.US.IYR)=40)</stp>
        <stp>Bar</stp>
        <stp/>
        <stp>Close</stp>
        <stp>5</stp>
        <stp>0</stp>
        <stp>all</stp>
        <stp/>
        <stp/>
        <stp>False</stp>
        <stp>T</stp>
        <tr r="Q6" s="2"/>
      </tp>
      <tp>
        <v>2139</v>
        <stp/>
        <stp>StudyData</stp>
        <stp>(Vol(S.US.IYR,VolType=Exchange,CoCType:=Auto) when LocalMonth(S.US.IYR)=3 and LocalDay(S.US.IYR)=17 and LocalHour(S.US.IYR)=9 and LocalMinute(S.US.IYR)=10)</stp>
        <stp>Bar</stp>
        <stp/>
        <stp>Close</stp>
        <stp>5</stp>
        <stp>0</stp>
        <stp>all</stp>
        <stp/>
        <stp/>
        <stp>False</stp>
        <stp>T</stp>
        <tr r="Q12" s="2"/>
      </tp>
      <tp>
        <v>1101</v>
        <stp/>
        <stp>StudyData</stp>
        <stp>(Vol(S.US.IYR,VolType=Exchange,CoCType:=Auto) when LocalMonth(S.US.IYR)=3 and LocalDay(S.US.IYR)=17 and LocalHour(S.US.IYR)=8 and LocalMinute(S.US.IYR)=30)</stp>
        <stp>Bar</stp>
        <stp/>
        <stp>Close</stp>
        <stp>5</stp>
        <stp>0</stp>
        <stp>all</stp>
        <stp/>
        <stp/>
        <stp>False</stp>
        <stp>T</stp>
        <tr r="Q4" s="2"/>
      </tp>
      <tp>
        <v>1791</v>
        <stp/>
        <stp>StudyData</stp>
        <stp>(Vol(S.US.IYR,VolType=Exchange,CoCType:=Auto) when LocalMonth(S.US.IYR)=3 and LocalDay(S.US.IYR)=17 and LocalHour(S.US.IYR)=9 and LocalMinute(S.US.IYR)=20)</stp>
        <stp>Bar</stp>
        <stp/>
        <stp>Close</stp>
        <stp>5</stp>
        <stp>0</stp>
        <stp>all</stp>
        <stp/>
        <stp/>
        <stp>False</stp>
        <stp>T</stp>
        <tr r="Q14" s="2"/>
      </tp>
      <tp>
        <v>1736</v>
        <stp/>
        <stp>StudyData</stp>
        <stp>(Vol(S.US.RSX,VolType=Exchange,CoCType:=Auto) when LocalMonth(S.US.RSX)=3 and LocalDay(S.US.RSX)=17 and LocalHour(S.US.RSX)=8 and LocalMinute(S.US.RSX)=40)</stp>
        <stp>Bar</stp>
        <stp/>
        <stp>Close</stp>
        <stp>5</stp>
        <stp>0</stp>
        <stp>all</stp>
        <stp/>
        <stp/>
        <stp>False</stp>
        <stp>T</stp>
        <tr r="AA6" s="2"/>
      </tp>
      <tp>
        <v>2716</v>
        <stp/>
        <stp>StudyData</stp>
        <stp>(Vol(S.US.RSX,VolType=Exchange,CoCType:=Auto) when LocalMonth(S.US.RSX)=3 and LocalDay(S.US.RSX)=17 and LocalHour(S.US.RSX)=8 and LocalMinute(S.US.RSX)=50)</stp>
        <stp>Bar</stp>
        <stp/>
        <stp>Close</stp>
        <stp>5</stp>
        <stp>0</stp>
        <stp>all</stp>
        <stp/>
        <stp/>
        <stp>False</stp>
        <stp>T</stp>
        <tr r="AA8" s="2"/>
      </tp>
      <tp>
        <v>3881</v>
        <stp/>
        <stp>StudyData</stp>
        <stp>(Vol(S.US.RSX,VolType=Exchange,CoCType:=Auto) when LocalMonth(S.US.RSX)=3 and LocalDay(S.US.RSX)=17 and LocalHour(S.US.RSX)=8 and LocalMinute(S.US.RSX)=30)</stp>
        <stp>Bar</stp>
        <stp/>
        <stp>Close</stp>
        <stp>5</stp>
        <stp>0</stp>
        <stp>all</stp>
        <stp/>
        <stp/>
        <stp>False</stp>
        <stp>T</stp>
        <tr r="AA4" s="2"/>
      </tp>
      <tp>
        <v>2416</v>
        <stp/>
        <stp>StudyData</stp>
        <stp>(Vol(S.US.RSX,VolType=Exchange,CoCType:=Auto) when LocalMonth(S.US.RSX)=3 and LocalDay(S.US.RSX)=17 and LocalHour(S.US.RSX)=9 and LocalMinute(S.US.RSX)=20)</stp>
        <stp>Bar</stp>
        <stp/>
        <stp>Close</stp>
        <stp>5</stp>
        <stp>0</stp>
        <stp>all</stp>
        <stp/>
        <stp/>
        <stp>False</stp>
        <stp>T</stp>
        <tr r="AA14" s="2"/>
      </tp>
      <tp>
        <v>2335</v>
        <stp/>
        <stp>StudyData</stp>
        <stp>(Vol(S.US.RSX,VolType=Exchange,CoCType:=Auto) when LocalMonth(S.US.RSX)=3 and LocalDay(S.US.RSX)=17 and LocalHour(S.US.RSX)=9 and LocalMinute(S.US.RSX)=10)</stp>
        <stp>Bar</stp>
        <stp/>
        <stp>Close</stp>
        <stp>5</stp>
        <stp>0</stp>
        <stp>all</stp>
        <stp/>
        <stp/>
        <stp>False</stp>
        <stp>T</stp>
        <tr r="AA12" s="2"/>
      </tp>
      <tp>
        <v>223784.4</v>
        <stp/>
        <stp>StudyData</stp>
        <stp>S.SPY</stp>
        <stp>MA</stp>
        <stp>InputChoice=Vol,MAType=Sim,Period=30</stp>
        <stp>MA</stp>
        <stp>60C</stp>
        <stp>0</stp>
        <stp/>
        <stp>LastHour</stp>
        <stp/>
        <stp>TRUE</stp>
        <stp>T</stp>
        <tr r="AA5" s="1"/>
      </tp>
      <tp>
        <v>6129</v>
        <stp/>
        <stp>StudyData</stp>
        <stp>S.US.QID</stp>
        <stp>Vol</stp>
        <stp>VolType=Exchange,CoCType=Auto</stp>
        <stp>Vol</stp>
        <stp>60C</stp>
        <stp>0</stp>
        <stp/>
        <stp>LastHour</stp>
        <stp/>
        <stp>TRUE</stp>
        <stp>T</stp>
        <tr r="W27" s="1"/>
      </tp>
      <tp>
        <v>5287</v>
        <stp/>
        <stp>StudyData</stp>
        <stp>(Vol(S.US.XLF,VolType=Exchange,CoCType:=Auto) when LocalMonth(S.US.XLF)=3 and LocalDay(S.US.XLF)=17 and LocalHour(S.US.XLF)=8 and LocalMinute(S.US.XLF)=50)</stp>
        <stp>Bar</stp>
        <stp/>
        <stp>Close</stp>
        <stp>5</stp>
        <stp>0</stp>
        <stp>all</stp>
        <stp/>
        <stp/>
        <stp>False</stp>
        <stp>T</stp>
        <tr r="F8" s="2"/>
      </tp>
      <tp>
        <v>15695</v>
        <stp/>
        <stp>StudyData</stp>
        <stp>(Vol(S.US.XLF,VolType=Exchange,CoCType:=Auto) when LocalMonth(S.US.XLF)=3 and LocalDay(S.US.XLF)=17 and LocalHour(S.US.XLF)=8 and LocalMinute(S.US.XLF)=40)</stp>
        <stp>Bar</stp>
        <stp/>
        <stp>Close</stp>
        <stp>5</stp>
        <stp>0</stp>
        <stp>all</stp>
        <stp/>
        <stp/>
        <stp>False</stp>
        <stp>T</stp>
        <tr r="F6" s="2"/>
      </tp>
      <tp>
        <v>2050</v>
        <stp/>
        <stp>StudyData</stp>
        <stp>(Vol(S.US.XLF,VolType=Exchange,CoCType:=Auto) when LocalMonth(S.US.XLF)=3 and LocalDay(S.US.XLF)=17 and LocalHour(S.US.XLF)=9 and LocalMinute(S.US.XLF)=10)</stp>
        <stp>Bar</stp>
        <stp/>
        <stp>Close</stp>
        <stp>5</stp>
        <stp>0</stp>
        <stp>all</stp>
        <stp/>
        <stp/>
        <stp>False</stp>
        <stp>T</stp>
        <tr r="F12" s="2"/>
      </tp>
      <tp>
        <v>8689</v>
        <stp/>
        <stp>StudyData</stp>
        <stp>(Vol(S.US.XLF,VolType=Exchange,CoCType:=Auto) when LocalMonth(S.US.XLF)=3 and LocalDay(S.US.XLF)=17 and LocalHour(S.US.XLF)=8 and LocalMinute(S.US.XLF)=30)</stp>
        <stp>Bar</stp>
        <stp/>
        <stp>Close</stp>
        <stp>5</stp>
        <stp>0</stp>
        <stp>all</stp>
        <stp/>
        <stp/>
        <stp>False</stp>
        <stp>T</stp>
        <tr r="F4" s="2"/>
      </tp>
      <tp>
        <v>1798</v>
        <stp/>
        <stp>StudyData</stp>
        <stp>(Vol(S.US.XLF,VolType=Exchange,CoCType:=Auto) when LocalMonth(S.US.XLF)=3 and LocalDay(S.US.XLF)=17 and LocalHour(S.US.XLF)=9 and LocalMinute(S.US.XLF)=20)</stp>
        <stp>Bar</stp>
        <stp/>
        <stp>Close</stp>
        <stp>5</stp>
        <stp>0</stp>
        <stp>all</stp>
        <stp/>
        <stp/>
        <stp>False</stp>
        <stp>T</stp>
        <tr r="F14" s="2"/>
      </tp>
      <tp>
        <v>1946</v>
        <stp/>
        <stp>StudyData</stp>
        <stp>(Vol(S.US.TNA,VolType=Exchange,CoCType:=Auto) when LocalMonth(S.US.TNA)=3 and LocalDay(S.US.TNA)=17 and LocalHour(S.US.TNA)=8 and LocalMinute(S.US.TNA)=45)</stp>
        <stp>Bar</stp>
        <stp/>
        <stp>Close</stp>
        <stp>5</stp>
        <stp>0</stp>
        <stp>all</stp>
        <stp/>
        <stp/>
        <stp>False</stp>
        <stp>T</stp>
        <tr r="Y7" s="2"/>
      </tp>
      <tp>
        <v>1407</v>
        <stp/>
        <stp>StudyData</stp>
        <stp>(Vol(S.US.TNA,VolType=Exchange,CoCType:=Auto) when LocalMonth(S.US.TNA)=3 and LocalDay(S.US.TNA)=17 and LocalHour(S.US.TNA)=8 and LocalMinute(S.US.TNA)=55)</stp>
        <stp>Bar</stp>
        <stp/>
        <stp>Close</stp>
        <stp>5</stp>
        <stp>0</stp>
        <stp>all</stp>
        <stp/>
        <stp/>
        <stp>False</stp>
        <stp>T</stp>
        <tr r="Y9" s="2"/>
      </tp>
      <tp>
        <v>837</v>
        <stp/>
        <stp>StudyData</stp>
        <stp>(Vol(S.US.TNA,VolType=Exchange,CoCType:=Auto) when LocalMonth(S.US.TNA)=3 and LocalDay(S.US.TNA)=17 and LocalHour(S.US.TNA)=9 and LocalMinute(S.US.TNA)=15)</stp>
        <stp>Bar</stp>
        <stp/>
        <stp>Close</stp>
        <stp>5</stp>
        <stp>0</stp>
        <stp>all</stp>
        <stp/>
        <stp/>
        <stp>False</stp>
        <stp>T</stp>
        <tr r="Y13" s="2"/>
      </tp>
      <tp>
        <v>3526</v>
        <stp/>
        <stp>StudyData</stp>
        <stp>(Vol(S.US.TNA,VolType=Exchange,CoCType:=Auto) when LocalMonth(S.US.TNA)=3 and LocalDay(S.US.TNA)=17 and LocalHour(S.US.TNA)=8 and LocalMinute(S.US.TNA)=35)</stp>
        <stp>Bar</stp>
        <stp/>
        <stp>Close</stp>
        <stp>5</stp>
        <stp>0</stp>
        <stp>all</stp>
        <stp/>
        <stp/>
        <stp>False</stp>
        <stp>T</stp>
        <tr r="Y5" s="2"/>
      </tp>
      <tp>
        <v>688</v>
        <stp/>
        <stp>StudyData</stp>
        <stp>(Vol(S.US.TNA,VolType=Exchange,CoCType:=Auto) when LocalMonth(S.US.TNA)=3 and LocalDay(S.US.TNA)=17 and LocalHour(S.US.TNA)=9 and LocalMinute(S.US.TNA)=25)</stp>
        <stp>Bar</stp>
        <stp/>
        <stp>Close</stp>
        <stp>5</stp>
        <stp>0</stp>
        <stp>all</stp>
        <stp/>
        <stp/>
        <stp>False</stp>
        <stp>T</stp>
        <tr r="Y15" s="2"/>
      </tp>
      <tp>
        <v>236230</v>
        <stp/>
        <stp>ContractData</stp>
        <stp>S.US.QQQ</stp>
        <stp>T_CVol</stp>
        <stp/>
        <stp>T</stp>
        <tr r="K12" s="1"/>
      </tp>
      <tp>
        <v>24453.233333330001</v>
        <stp/>
        <stp>StudyData</stp>
        <stp>S.US.TNA</stp>
        <stp>MA</stp>
        <stp>InputChoice=Vol,MAType=Sim,Period=30</stp>
        <stp>MA</stp>
        <stp>60C</stp>
        <stp>0</stp>
        <stp/>
        <stp>FirstHour</stp>
        <stp/>
        <stp>TRUE</stp>
        <stp>T</stp>
        <tr r="T26" s="1"/>
      </tp>
      <tp>
        <v>6964.9333333300001</v>
        <stp/>
        <stp>StudyData</stp>
        <stp>S.US.TBT</stp>
        <stp>MA</stp>
        <stp>InputChoice=Vol,MAType=Sim,Period=30</stp>
        <stp>MA</stp>
        <stp>60C</stp>
        <stp>0</stp>
        <stp/>
        <stp>FirstHour</stp>
        <stp/>
        <stp>TRUE</stp>
        <stp>T</stp>
        <tr r="T43" s="1"/>
      </tp>
      <tp>
        <v>44458.933333330002</v>
        <stp/>
        <stp>StudyData</stp>
        <stp>S.US.TZA</stp>
        <stp>MA</stp>
        <stp>InputChoice=Vol,MAType=Sim,Period=30</stp>
        <stp>MA</stp>
        <stp>60C</stp>
        <stp>0</stp>
        <stp/>
        <stp>FirstHour</stp>
        <stp/>
        <stp>TRUE</stp>
        <stp>T</stp>
        <tr r="T20" s="1"/>
      </tp>
      <tp>
        <v>14616</v>
        <stp/>
        <stp>StudyData</stp>
        <stp>S.US.XLE</stp>
        <stp>Vol</stp>
        <stp>VolType=Exchange,CoCType=Auto</stp>
        <stp>Vol</stp>
        <stp>60C</stp>
        <stp>0</stp>
        <stp/>
        <stp>LastHour</stp>
        <stp/>
        <stp>TRUE</stp>
        <stp>T</stp>
        <tr r="W24" s="1"/>
      </tp>
      <tp>
        <v>357</v>
        <stp/>
        <stp>StudyData</stp>
        <stp>(Vol(S.US.VGK,VolType=Exchange,CoCType:=Auto) when LocalMonth(S.US.VGK)=3 and LocalDay(S.US.VGK)=17 and LocalHour(S.US.VGK)=8 and LocalMinute(S.US.VGK)=55)</stp>
        <stp>Bar</stp>
        <stp/>
        <stp>Close</stp>
        <stp>5</stp>
        <stp>0</stp>
        <stp>all</stp>
        <stp/>
        <stp/>
        <stp>False</stp>
        <stp>T</stp>
        <tr r="AL9" s="2"/>
      </tp>
      <tp>
        <v>344</v>
        <stp/>
        <stp>StudyData</stp>
        <stp>(Vol(S.US.VGK,VolType=Exchange,CoCType:=Auto) when LocalMonth(S.US.VGK)=3 and LocalDay(S.US.VGK)=17 and LocalHour(S.US.VGK)=8 and LocalMinute(S.US.VGK)=45)</stp>
        <stp>Bar</stp>
        <stp/>
        <stp>Close</stp>
        <stp>5</stp>
        <stp>0</stp>
        <stp>all</stp>
        <stp/>
        <stp/>
        <stp>False</stp>
        <stp>T</stp>
        <tr r="AL7" s="2"/>
      </tp>
      <tp>
        <v>427</v>
        <stp/>
        <stp>StudyData</stp>
        <stp>(Vol(S.US.VGK,VolType=Exchange,CoCType:=Auto) when LocalMonth(S.US.VGK)=3 and LocalDay(S.US.VGK)=17 and LocalHour(S.US.VGK)=9 and LocalMinute(S.US.VGK)=15)</stp>
        <stp>Bar</stp>
        <stp/>
        <stp>Close</stp>
        <stp>5</stp>
        <stp>0</stp>
        <stp>all</stp>
        <stp/>
        <stp/>
        <stp>False</stp>
        <stp>T</stp>
        <tr r="AL13" s="2"/>
      </tp>
      <tp>
        <v>455</v>
        <stp/>
        <stp>StudyData</stp>
        <stp>(Vol(S.US.VGK,VolType=Exchange,CoCType:=Auto) when LocalMonth(S.US.VGK)=3 and LocalDay(S.US.VGK)=17 and LocalHour(S.US.VGK)=8 and LocalMinute(S.US.VGK)=35)</stp>
        <stp>Bar</stp>
        <stp/>
        <stp>Close</stp>
        <stp>5</stp>
        <stp>0</stp>
        <stp>all</stp>
        <stp/>
        <stp/>
        <stp>False</stp>
        <stp>T</stp>
        <tr r="AL5" s="2"/>
      </tp>
      <tp>
        <v>585</v>
        <stp/>
        <stp>StudyData</stp>
        <stp>(Vol(S.US.VGK,VolType=Exchange,CoCType:=Auto) when LocalMonth(S.US.VGK)=3 and LocalDay(S.US.VGK)=17 and LocalHour(S.US.VGK)=9 and LocalMinute(S.US.VGK)=25)</stp>
        <stp>Bar</stp>
        <stp/>
        <stp>Close</stp>
        <stp>5</stp>
        <stp>0</stp>
        <stp>all</stp>
        <stp/>
        <stp/>
        <stp>False</stp>
        <stp>T</stp>
        <tr r="AL15" s="2"/>
      </tp>
      <tp>
        <v>3898</v>
        <stp/>
        <stp>StudyData</stp>
        <stp>(Vol(S.US.XLE,VolType=Exchange,CoCType:=Auto) when LocalMonth(S.US.XLE)=3 and LocalDay(S.US.XLE)=17 and LocalHour(S.US.XLE)=8 and LocalMinute(S.US.XLE)=40)</stp>
        <stp>Bar</stp>
        <stp/>
        <stp>Close</stp>
        <stp>5</stp>
        <stp>0</stp>
        <stp>all</stp>
        <stp/>
        <stp/>
        <stp>False</stp>
        <stp>T</stp>
        <tr r="W6" s="2"/>
      </tp>
      <tp>
        <v>901</v>
        <stp/>
        <stp>StudyData</stp>
        <stp>(Vol(S.US.XLE,VolType=Exchange,CoCType:=Auto) when LocalMonth(S.US.XLE)=3 and LocalDay(S.US.XLE)=17 and LocalHour(S.US.XLE)=8 and LocalMinute(S.US.XLE)=50)</stp>
        <stp>Bar</stp>
        <stp/>
        <stp>Close</stp>
        <stp>5</stp>
        <stp>0</stp>
        <stp>all</stp>
        <stp/>
        <stp/>
        <stp>False</stp>
        <stp>T</stp>
        <tr r="W8" s="2"/>
      </tp>
      <tp>
        <v>1912</v>
        <stp/>
        <stp>StudyData</stp>
        <stp>(Vol(S.US.XLE,VolType=Exchange,CoCType:=Auto) when LocalMonth(S.US.XLE)=3 and LocalDay(S.US.XLE)=17 and LocalHour(S.US.XLE)=8 and LocalMinute(S.US.XLE)=30)</stp>
        <stp>Bar</stp>
        <stp/>
        <stp>Close</stp>
        <stp>5</stp>
        <stp>0</stp>
        <stp>all</stp>
        <stp/>
        <stp/>
        <stp>False</stp>
        <stp>T</stp>
        <tr r="W4" s="2"/>
      </tp>
      <tp>
        <v>631</v>
        <stp/>
        <stp>StudyData</stp>
        <stp>(Vol(S.US.XLE,VolType=Exchange,CoCType:=Auto) when LocalMonth(S.US.XLE)=3 and LocalDay(S.US.XLE)=17 and LocalHour(S.US.XLE)=9 and LocalMinute(S.US.XLE)=20)</stp>
        <stp>Bar</stp>
        <stp/>
        <stp>Close</stp>
        <stp>5</stp>
        <stp>0</stp>
        <stp>all</stp>
        <stp/>
        <stp/>
        <stp>False</stp>
        <stp>T</stp>
        <tr r="W14" s="2"/>
      </tp>
      <tp>
        <v>686</v>
        <stp/>
        <stp>StudyData</stp>
        <stp>(Vol(S.US.XLE,VolType=Exchange,CoCType:=Auto) when LocalMonth(S.US.XLE)=3 and LocalDay(S.US.XLE)=17 and LocalHour(S.US.XLE)=9 and LocalMinute(S.US.XLE)=10)</stp>
        <stp>Bar</stp>
        <stp/>
        <stp>Close</stp>
        <stp>5</stp>
        <stp>0</stp>
        <stp>all</stp>
        <stp/>
        <stp/>
        <stp>False</stp>
        <stp>T</stp>
        <tr r="W12" s="2"/>
      </tp>
      <tp>
        <v>84670</v>
        <stp/>
        <stp>ContractData</stp>
        <stp>S.US.IYR</stp>
        <stp>T_CVol</stp>
        <stp/>
        <stp>T</stp>
        <tr r="K18" s="1"/>
      </tp>
      <tp>
        <v>73321</v>
        <stp/>
        <stp>StudyData</stp>
        <stp>S.US.XLF</stp>
        <stp>Vol</stp>
        <stp>VolType=Exchange,CoCType=Auto</stp>
        <stp>Vol</stp>
        <stp>60C</stp>
        <stp>0</stp>
        <stp/>
        <stp>LastHour</stp>
        <stp/>
        <stp>TRUE</stp>
        <stp>T</stp>
        <tr r="W7" s="1"/>
      </tp>
      <tp>
        <v>951</v>
        <stp/>
        <stp>StudyData</stp>
        <stp>(Vol(S.US.IYR,VolType=Exchange,CoCType:=Auto) when LocalMonth(S.US.IYR)=3 and LocalDay(S.US.IYR)=17 and LocalHour(S.US.IYR)=14 and LocalMinute(S.US.IYR)=20)</stp>
        <stp>Bar</stp>
        <stp/>
        <stp>Close</stp>
        <stp>5</stp>
        <stp>0</stp>
        <stp>all</stp>
        <stp/>
        <stp/>
        <stp>False</stp>
        <stp>T</stp>
        <tr r="Q23" s="2"/>
      </tp>
      <tp>
        <v>593</v>
        <stp/>
        <stp>StudyData</stp>
        <stp>(Vol(S.US.IYR,VolType=Exchange,CoCType:=Auto) when LocalMonth(S.US.IYR)=3 and LocalDay(S.US.IYR)=17 and LocalHour(S.US.IYR)=14 and LocalMinute(S.US.IYR)=30)</stp>
        <stp>Bar</stp>
        <stp/>
        <stp>Close</stp>
        <stp>5</stp>
        <stp>0</stp>
        <stp>all</stp>
        <stp/>
        <stp/>
        <stp>False</stp>
        <stp>T</stp>
        <tr r="Q25" s="2"/>
      </tp>
      <tp>
        <v>1166</v>
        <stp/>
        <stp>StudyData</stp>
        <stp>(Vol(S.US.IYR,VolType=Exchange,CoCType:=Auto) when LocalMonth(S.US.IYR)=3 and LocalDay(S.US.IYR)=17 and LocalHour(S.US.IYR)=14 and LocalMinute(S.US.IYR)=10)</stp>
        <stp>Bar</stp>
        <stp/>
        <stp>Close</stp>
        <stp>5</stp>
        <stp>0</stp>
        <stp>all</stp>
        <stp/>
        <stp/>
        <stp>False</stp>
        <stp>T</stp>
        <tr r="Q21" s="2"/>
      </tp>
      <tp>
        <v>1694</v>
        <stp/>
        <stp>StudyData</stp>
        <stp>(Vol(S.US.IYR,VolType=Exchange,CoCType:=Auto) when LocalMonth(S.US.IYR)=3 and LocalDay(S.US.IYR)=17 and LocalHour(S.US.IYR)=14 and LocalMinute(S.US.IYR)=40)</stp>
        <stp>Bar</stp>
        <stp/>
        <stp>Close</stp>
        <stp>5</stp>
        <stp>0</stp>
        <stp>all</stp>
        <stp/>
        <stp/>
        <stp>False</stp>
        <stp>T</stp>
        <tr r="Q27" s="2"/>
      </tp>
      <tp>
        <v>3085</v>
        <stp/>
        <stp>StudyData</stp>
        <stp>(Vol(S.US.IYR,VolType=Exchange,CoCType:=Auto) when LocalMonth(S.US.IYR)=3 and LocalDay(S.US.IYR)=17 and LocalHour(S.US.IYR)=14 and LocalMinute(S.US.IYR)=50)</stp>
        <stp>Bar</stp>
        <stp/>
        <stp>Close</stp>
        <stp>5</stp>
        <stp>0</stp>
        <stp>all</stp>
        <stp/>
        <stp/>
        <stp>False</stp>
        <stp>T</stp>
        <tr r="Q29" s="2"/>
      </tp>
      <tp>
        <v>1296</v>
        <stp/>
        <stp>StudyData</stp>
        <stp>(Vol(S.US.IWM,VolType=Exchange,CoCType:=Auto) when LocalMonth(S.US.IWM)=3 and LocalDay(S.US.IWM)=17 and LocalHour(S.US.IWM)=14 and LocalMinute(S.US.IWM)=20)</stp>
        <stp>Bar</stp>
        <stp/>
        <stp>Close</stp>
        <stp>5</stp>
        <stp>0</stp>
        <stp>all</stp>
        <stp/>
        <stp/>
        <stp>False</stp>
        <stp>T</stp>
        <tr r="H23" s="2"/>
      </tp>
      <tp>
        <v>3341</v>
        <stp/>
        <stp>StudyData</stp>
        <stp>(Vol(S.US.IWM,VolType=Exchange,CoCType:=Auto) when LocalMonth(S.US.IWM)=3 and LocalDay(S.US.IWM)=17 and LocalHour(S.US.IWM)=14 and LocalMinute(S.US.IWM)=30)</stp>
        <stp>Bar</stp>
        <stp/>
        <stp>Close</stp>
        <stp>5</stp>
        <stp>0</stp>
        <stp>all</stp>
        <stp/>
        <stp/>
        <stp>False</stp>
        <stp>T</stp>
        <tr r="H25" s="2"/>
      </tp>
      <tp>
        <v>2461</v>
        <stp/>
        <stp>StudyData</stp>
        <stp>(Vol(S.US.IWM,VolType=Exchange,CoCType:=Auto) when LocalMonth(S.US.IWM)=3 and LocalDay(S.US.IWM)=17 and LocalHour(S.US.IWM)=14 and LocalMinute(S.US.IWM)=10)</stp>
        <stp>Bar</stp>
        <stp/>
        <stp>Close</stp>
        <stp>5</stp>
        <stp>0</stp>
        <stp>all</stp>
        <stp/>
        <stp/>
        <stp>False</stp>
        <stp>T</stp>
        <tr r="H21" s="2"/>
      </tp>
      <tp>
        <v>6690</v>
        <stp/>
        <stp>StudyData</stp>
        <stp>(Vol(S.US.IWM,VolType=Exchange,CoCType:=Auto) when LocalMonth(S.US.IWM)=3 and LocalDay(S.US.IWM)=17 and LocalHour(S.US.IWM)=14 and LocalMinute(S.US.IWM)=40)</stp>
        <stp>Bar</stp>
        <stp/>
        <stp>Close</stp>
        <stp>5</stp>
        <stp>0</stp>
        <stp>all</stp>
        <stp/>
        <stp/>
        <stp>False</stp>
        <stp>T</stp>
        <tr r="H27" s="2"/>
      </tp>
      <tp>
        <v>4945</v>
        <stp/>
        <stp>StudyData</stp>
        <stp>(Vol(S.US.IWM,VolType=Exchange,CoCType:=Auto) when LocalMonth(S.US.IWM)=3 and LocalDay(S.US.IWM)=17 and LocalHour(S.US.IWM)=14 and LocalMinute(S.US.IWM)=50)</stp>
        <stp>Bar</stp>
        <stp/>
        <stp>Close</stp>
        <stp>5</stp>
        <stp>0</stp>
        <stp>all</stp>
        <stp/>
        <stp/>
        <stp>False</stp>
        <stp>T</stp>
        <tr r="H29" s="2"/>
      </tp>
      <tp>
        <v>125</v>
        <stp/>
        <stp>StudyData</stp>
        <stp>(Vol(S.US.IVV,VolType=Exchange,CoCType:=Auto) when LocalMonth(S.US.IVV)=3 and LocalDay(S.US.IVV)=17 and LocalHour(S.US.IVV)=14 and LocalMinute(S.US.IVV)=20)</stp>
        <stp>Bar</stp>
        <stp/>
        <stp>Close</stp>
        <stp>5</stp>
        <stp>0</stp>
        <stp>all</stp>
        <stp/>
        <stp/>
        <stp>False</stp>
        <stp>T</stp>
        <tr r="AK23" s="2"/>
      </tp>
      <tp>
        <v>308</v>
        <stp/>
        <stp>StudyData</stp>
        <stp>(Vol(S.US.IVV,VolType=Exchange,CoCType:=Auto) when LocalMonth(S.US.IVV)=3 and LocalDay(S.US.IVV)=17 and LocalHour(S.US.IVV)=14 and LocalMinute(S.US.IVV)=30)</stp>
        <stp>Bar</stp>
        <stp/>
        <stp>Close</stp>
        <stp>5</stp>
        <stp>0</stp>
        <stp>all</stp>
        <stp/>
        <stp/>
        <stp>False</stp>
        <stp>T</stp>
        <tr r="AK25" s="2"/>
      </tp>
      <tp>
        <v>151</v>
        <stp/>
        <stp>StudyData</stp>
        <stp>(Vol(S.US.IVV,VolType=Exchange,CoCType:=Auto) when LocalMonth(S.US.IVV)=3 and LocalDay(S.US.IVV)=17 and LocalHour(S.US.IVV)=14 and LocalMinute(S.US.IVV)=10)</stp>
        <stp>Bar</stp>
        <stp/>
        <stp>Close</stp>
        <stp>5</stp>
        <stp>0</stp>
        <stp>all</stp>
        <stp/>
        <stp/>
        <stp>False</stp>
        <stp>T</stp>
        <tr r="AK21" s="2"/>
      </tp>
      <tp>
        <v>1005</v>
        <stp/>
        <stp>StudyData</stp>
        <stp>(Vol(S.US.IVV,VolType=Exchange,CoCType:=Auto) when LocalMonth(S.US.IVV)=3 and LocalDay(S.US.IVV)=17 and LocalHour(S.US.IVV)=14 and LocalMinute(S.US.IVV)=40)</stp>
        <stp>Bar</stp>
        <stp/>
        <stp>Close</stp>
        <stp>5</stp>
        <stp>0</stp>
        <stp>all</stp>
        <stp/>
        <stp/>
        <stp>False</stp>
        <stp>T</stp>
        <tr r="AK27" s="2"/>
      </tp>
      <tp>
        <v>761</v>
        <stp/>
        <stp>StudyData</stp>
        <stp>(Vol(S.US.IVV,VolType=Exchange,CoCType:=Auto) when LocalMonth(S.US.IVV)=3 and LocalDay(S.US.IVV)=17 and LocalHour(S.US.IVV)=14 and LocalMinute(S.US.IVV)=50)</stp>
        <stp>Bar</stp>
        <stp/>
        <stp>Close</stp>
        <stp>5</stp>
        <stp>0</stp>
        <stp>all</stp>
        <stp/>
        <stp/>
        <stp>False</stp>
        <stp>T</stp>
        <tr r="AK29" s="2"/>
      </tp>
      <tp>
        <v>809</v>
        <stp/>
        <stp>StudyData</stp>
        <stp>(Vol(S.US.ITB,VolType=Exchange,CoCType:=Auto) when LocalMonth(S.US.ITB)=3 and LocalDay(S.US.ITB)=17 and LocalHour(S.US.ITB)=14 and LocalMinute(S.US.ITB)=20)</stp>
        <stp>Bar</stp>
        <stp/>
        <stp>Close</stp>
        <stp>5</stp>
        <stp>0</stp>
        <stp>all</stp>
        <stp/>
        <stp/>
        <stp>False</stp>
        <stp>T</stp>
        <tr r="AN23" s="2"/>
      </tp>
      <tp>
        <v>146</v>
        <stp/>
        <stp>StudyData</stp>
        <stp>(Vol(S.US.ITB,VolType=Exchange,CoCType:=Auto) when LocalMonth(S.US.ITB)=3 and LocalDay(S.US.ITB)=17 and LocalHour(S.US.ITB)=14 and LocalMinute(S.US.ITB)=30)</stp>
        <stp>Bar</stp>
        <stp/>
        <stp>Close</stp>
        <stp>5</stp>
        <stp>0</stp>
        <stp>all</stp>
        <stp/>
        <stp/>
        <stp>False</stp>
        <stp>T</stp>
        <tr r="AN25" s="2"/>
      </tp>
      <tp>
        <v>55</v>
        <stp/>
        <stp>StudyData</stp>
        <stp>(Vol(S.US.ITB,VolType=Exchange,CoCType:=Auto) when LocalMonth(S.US.ITB)=3 and LocalDay(S.US.ITB)=17 and LocalHour(S.US.ITB)=14 and LocalMinute(S.US.ITB)=10)</stp>
        <stp>Bar</stp>
        <stp/>
        <stp>Close</stp>
        <stp>5</stp>
        <stp>0</stp>
        <stp>all</stp>
        <stp/>
        <stp/>
        <stp>False</stp>
        <stp>T</stp>
        <tr r="AN21" s="2"/>
      </tp>
      <tp>
        <v>461</v>
        <stp/>
        <stp>StudyData</stp>
        <stp>(Vol(S.US.ITB,VolType=Exchange,CoCType:=Auto) when LocalMonth(S.US.ITB)=3 and LocalDay(S.US.ITB)=17 and LocalHour(S.US.ITB)=14 and LocalMinute(S.US.ITB)=40)</stp>
        <stp>Bar</stp>
        <stp/>
        <stp>Close</stp>
        <stp>5</stp>
        <stp>0</stp>
        <stp>all</stp>
        <stp/>
        <stp/>
        <stp>False</stp>
        <stp>T</stp>
        <tr r="AN27" s="2"/>
      </tp>
      <tp>
        <v>2071</v>
        <stp/>
        <stp>StudyData</stp>
        <stp>(Vol(S.US.ITB,VolType=Exchange,CoCType:=Auto) when LocalMonth(S.US.ITB)=3 and LocalDay(S.US.ITB)=17 and LocalHour(S.US.ITB)=14 and LocalMinute(S.US.ITB)=50)</stp>
        <stp>Bar</stp>
        <stp/>
        <stp>Close</stp>
        <stp>5</stp>
        <stp>0</stp>
        <stp>all</stp>
        <stp/>
        <stp/>
        <stp>False</stp>
        <stp>T</stp>
        <tr r="AN29" s="2"/>
      </tp>
      <tp>
        <v>2029</v>
        <stp/>
        <stp>StudyData</stp>
        <stp>(Vol(S.US.EWZ,VolType=Exchange,CoCType:=Auto) when LocalMonth(S.US.EWZ)=3 and LocalDay(S.US.EWZ)=17 and LocalHour(S.US.EWZ)=8 and LocalMinute(S.US.EWZ)=55)</stp>
        <stp>Bar</stp>
        <stp/>
        <stp>Close</stp>
        <stp>5</stp>
        <stp>0</stp>
        <stp>all</stp>
        <stp/>
        <stp/>
        <stp>False</stp>
        <stp>T</stp>
        <tr r="M9" s="2"/>
      </tp>
      <tp>
        <v>1939</v>
        <stp/>
        <stp>StudyData</stp>
        <stp>(Vol(S.US.EWZ,VolType=Exchange,CoCType:=Auto) when LocalMonth(S.US.EWZ)=3 and LocalDay(S.US.EWZ)=17 and LocalHour(S.US.EWZ)=8 and LocalMinute(S.US.EWZ)=45)</stp>
        <stp>Bar</stp>
        <stp/>
        <stp>Close</stp>
        <stp>5</stp>
        <stp>0</stp>
        <stp>all</stp>
        <stp/>
        <stp/>
        <stp>False</stp>
        <stp>T</stp>
        <tr r="M7" s="2"/>
      </tp>
      <tp>
        <v>5661</v>
        <stp/>
        <stp>StudyData</stp>
        <stp>(Vol(S.US.EWZ,VolType=Exchange,CoCType:=Auto) when LocalMonth(S.US.EWZ)=3 and LocalDay(S.US.EWZ)=17 and LocalHour(S.US.EWZ)=8 and LocalMinute(S.US.EWZ)=35)</stp>
        <stp>Bar</stp>
        <stp/>
        <stp>Close</stp>
        <stp>5</stp>
        <stp>0</stp>
        <stp>all</stp>
        <stp/>
        <stp/>
        <stp>False</stp>
        <stp>T</stp>
        <tr r="M5" s="2"/>
      </tp>
      <tp>
        <v>2379</v>
        <stp/>
        <stp>StudyData</stp>
        <stp>(Vol(S.US.EWZ,VolType=Exchange,CoCType:=Auto) when LocalMonth(S.US.EWZ)=3 and LocalDay(S.US.EWZ)=17 and LocalHour(S.US.EWZ)=9 and LocalMinute(S.US.EWZ)=25)</stp>
        <stp>Bar</stp>
        <stp/>
        <stp>Close</stp>
        <stp>5</stp>
        <stp>0</stp>
        <stp>all</stp>
        <stp/>
        <stp/>
        <stp>False</stp>
        <stp>T</stp>
        <tr r="M15" s="2"/>
      </tp>
      <tp>
        <v>623</v>
        <stp/>
        <stp>StudyData</stp>
        <stp>(Vol(S.US.EWZ,VolType=Exchange,CoCType:=Auto) when LocalMonth(S.US.EWZ)=3 and LocalDay(S.US.EWZ)=17 and LocalHour(S.US.EWZ)=9 and LocalMinute(S.US.EWZ)=15)</stp>
        <stp>Bar</stp>
        <stp/>
        <stp>Close</stp>
        <stp>5</stp>
        <stp>0</stp>
        <stp>all</stp>
        <stp/>
        <stp/>
        <stp>False</stp>
        <stp>T</stp>
        <tr r="M13" s="2"/>
      </tp>
      <tp>
        <v>2258</v>
        <stp/>
        <stp>StudyData</stp>
        <stp>(Vol(S.US.QID,VolType=Exchange,CoCType:=Auto) when LocalMonth(S.US.QID)=3 and LocalDay(S.US.QID)=17 and LocalHour(S.US.QID)=8 and LocalMinute(S.US.QID)=35)</stp>
        <stp>Bar</stp>
        <stp/>
        <stp>Close</stp>
        <stp>5</stp>
        <stp>0</stp>
        <stp>all</stp>
        <stp/>
        <stp/>
        <stp>False</stp>
        <stp>T</stp>
        <tr r="Z5" s="2"/>
      </tp>
      <tp>
        <v>931</v>
        <stp/>
        <stp>StudyData</stp>
        <stp>(Vol(S.US.QID,VolType=Exchange,CoCType:=Auto) when LocalMonth(S.US.QID)=3 and LocalDay(S.US.QID)=17 and LocalHour(S.US.QID)=9 and LocalMinute(S.US.QID)=25)</stp>
        <stp>Bar</stp>
        <stp/>
        <stp>Close</stp>
        <stp>5</stp>
        <stp>0</stp>
        <stp>all</stp>
        <stp/>
        <stp/>
        <stp>False</stp>
        <stp>T</stp>
        <tr r="Z15" s="2"/>
      </tp>
      <tp>
        <v>442</v>
        <stp/>
        <stp>StudyData</stp>
        <stp>(Vol(S.US.QID,VolType=Exchange,CoCType:=Auto) when LocalMonth(S.US.QID)=3 and LocalDay(S.US.QID)=17 and LocalHour(S.US.QID)=9 and LocalMinute(S.US.QID)=15)</stp>
        <stp>Bar</stp>
        <stp/>
        <stp>Close</stp>
        <stp>5</stp>
        <stp>0</stp>
        <stp>all</stp>
        <stp/>
        <stp/>
        <stp>False</stp>
        <stp>T</stp>
        <tr r="Z13" s="2"/>
      </tp>
      <tp>
        <v>1107</v>
        <stp/>
        <stp>StudyData</stp>
        <stp>(Vol(S.US.QID,VolType=Exchange,CoCType:=Auto) when LocalMonth(S.US.QID)=3 and LocalDay(S.US.QID)=17 and LocalHour(S.US.QID)=8 and LocalMinute(S.US.QID)=55)</stp>
        <stp>Bar</stp>
        <stp/>
        <stp>Close</stp>
        <stp>5</stp>
        <stp>0</stp>
        <stp>all</stp>
        <stp/>
        <stp/>
        <stp>False</stp>
        <stp>T</stp>
        <tr r="Z9" s="2"/>
      </tp>
      <tp>
        <v>814</v>
        <stp/>
        <stp>StudyData</stp>
        <stp>(Vol(S.US.QID,VolType=Exchange,CoCType:=Auto) when LocalMonth(S.US.QID)=3 and LocalDay(S.US.QID)=17 and LocalHour(S.US.QID)=8 and LocalMinute(S.US.QID)=45)</stp>
        <stp>Bar</stp>
        <stp/>
        <stp>Close</stp>
        <stp>5</stp>
        <stp>0</stp>
        <stp>all</stp>
        <stp/>
        <stp/>
        <stp>False</stp>
        <stp>T</stp>
        <tr r="Z7" s="2"/>
      </tp>
      <tp>
        <v>19620</v>
        <stp/>
        <stp>StudyData</stp>
        <stp>(Vol(S.US.EEM,VolType=Exchange,CoCType:=Auto) when LocalMonth(S.US.EEM)=3 and LocalDay(S.US.EEM)=17 and LocalHour(S.US.EEM)=8 and LocalMinute(S.US.EEM)=30)</stp>
        <stp>Bar</stp>
        <stp/>
        <stp>Close</stp>
        <stp>5</stp>
        <stp>0</stp>
        <stp>all</stp>
        <stp/>
        <stp/>
        <stp>False</stp>
        <stp>T</stp>
        <tr r="E4" s="2"/>
      </tp>
      <tp>
        <v>3687</v>
        <stp/>
        <stp>StudyData</stp>
        <stp>(Vol(S.US.EEM,VolType=Exchange,CoCType:=Auto) when LocalMonth(S.US.EEM)=3 and LocalDay(S.US.EEM)=17 and LocalHour(S.US.EEM)=9 and LocalMinute(S.US.EEM)=20)</stp>
        <stp>Bar</stp>
        <stp/>
        <stp>Close</stp>
        <stp>5</stp>
        <stp>0</stp>
        <stp>all</stp>
        <stp/>
        <stp/>
        <stp>False</stp>
        <stp>T</stp>
        <tr r="E14" s="2"/>
      </tp>
      <tp>
        <v>5875</v>
        <stp/>
        <stp>StudyData</stp>
        <stp>(Vol(S.US.EEM,VolType=Exchange,CoCType:=Auto) when LocalMonth(S.US.EEM)=3 and LocalDay(S.US.EEM)=17 and LocalHour(S.US.EEM)=9 and LocalMinute(S.US.EEM)=10)</stp>
        <stp>Bar</stp>
        <stp/>
        <stp>Close</stp>
        <stp>5</stp>
        <stp>0</stp>
        <stp>all</stp>
        <stp/>
        <stp/>
        <stp>False</stp>
        <stp>T</stp>
        <tr r="E12" s="2"/>
      </tp>
      <tp>
        <v>18887</v>
        <stp/>
        <stp>StudyData</stp>
        <stp>(Vol(S.US.EEM,VolType=Exchange,CoCType:=Auto) when LocalMonth(S.US.EEM)=3 and LocalDay(S.US.EEM)=17 and LocalHour(S.US.EEM)=8 and LocalMinute(S.US.EEM)=40)</stp>
        <stp>Bar</stp>
        <stp/>
        <stp>Close</stp>
        <stp>5</stp>
        <stp>0</stp>
        <stp>all</stp>
        <stp/>
        <stp/>
        <stp>False</stp>
        <stp>T</stp>
        <tr r="E6" s="2"/>
      </tp>
      <tp>
        <v>11513</v>
        <stp/>
        <stp>StudyData</stp>
        <stp>(Vol(S.US.EEM,VolType=Exchange,CoCType:=Auto) when LocalMonth(S.US.EEM)=3 and LocalDay(S.US.EEM)=17 and LocalHour(S.US.EEM)=8 and LocalMinute(S.US.EEM)=50)</stp>
        <stp>Bar</stp>
        <stp/>
        <stp>Close</stp>
        <stp>5</stp>
        <stp>0</stp>
        <stp>all</stp>
        <stp/>
        <stp/>
        <stp>False</stp>
        <stp>T</stp>
        <tr r="E8" s="2"/>
      </tp>
      <tp>
        <v>1963</v>
        <stp/>
        <stp>StudyData</stp>
        <stp>(Vol(S.US.DIA,VolType=Exchange,CoCType:=Auto) when LocalMonth(S.US.DIA)=3 and LocalDay(S.US.DIA)=17 and LocalHour(S.US.DIA)=8 and LocalMinute(S.US.DIA)=30)</stp>
        <stp>Bar</stp>
        <stp/>
        <stp>Close</stp>
        <stp>5</stp>
        <stp>0</stp>
        <stp>all</stp>
        <stp/>
        <stp/>
        <stp>False</stp>
        <stp>T</stp>
        <tr r="AB4" s="2"/>
      </tp>
      <tp>
        <v>790</v>
        <stp/>
        <stp>StudyData</stp>
        <stp>(Vol(S.US.DIA,VolType=Exchange,CoCType:=Auto) when LocalMonth(S.US.DIA)=3 and LocalDay(S.US.DIA)=17 and LocalHour(S.US.DIA)=9 and LocalMinute(S.US.DIA)=20)</stp>
        <stp>Bar</stp>
        <stp/>
        <stp>Close</stp>
        <stp>5</stp>
        <stp>0</stp>
        <stp>all</stp>
        <stp/>
        <stp/>
        <stp>False</stp>
        <stp>T</stp>
        <tr r="AB14" s="2"/>
      </tp>
      <tp>
        <v>1315</v>
        <stp/>
        <stp>StudyData</stp>
        <stp>(Vol(S.US.DIA,VolType=Exchange,CoCType:=Auto) when LocalMonth(S.US.DIA)=3 and LocalDay(S.US.DIA)=17 and LocalHour(S.US.DIA)=9 and LocalMinute(S.US.DIA)=10)</stp>
        <stp>Bar</stp>
        <stp/>
        <stp>Close</stp>
        <stp>5</stp>
        <stp>0</stp>
        <stp>all</stp>
        <stp/>
        <stp/>
        <stp>False</stp>
        <stp>T</stp>
        <tr r="AB12" s="2"/>
      </tp>
      <tp>
        <v>1101</v>
        <stp/>
        <stp>StudyData</stp>
        <stp>(Vol(S.US.DIA,VolType=Exchange,CoCType:=Auto) when LocalMonth(S.US.DIA)=3 and LocalDay(S.US.DIA)=17 and LocalHour(S.US.DIA)=8 and LocalMinute(S.US.DIA)=50)</stp>
        <stp>Bar</stp>
        <stp/>
        <stp>Close</stp>
        <stp>5</stp>
        <stp>0</stp>
        <stp>all</stp>
        <stp/>
        <stp/>
        <stp>False</stp>
        <stp>T</stp>
        <tr r="AB8" s="2"/>
      </tp>
      <tp>
        <v>2480</v>
        <stp/>
        <stp>StudyData</stp>
        <stp>(Vol(S.US.DIA,VolType=Exchange,CoCType:=Auto) when LocalMonth(S.US.DIA)=3 and LocalDay(S.US.DIA)=17 and LocalHour(S.US.DIA)=8 and LocalMinute(S.US.DIA)=40)</stp>
        <stp>Bar</stp>
        <stp/>
        <stp>Close</stp>
        <stp>5</stp>
        <stp>0</stp>
        <stp>all</stp>
        <stp/>
        <stp/>
        <stp>False</stp>
        <stp>T</stp>
        <tr r="AB6" s="2"/>
      </tp>
      <tp>
        <v>136837</v>
        <stp/>
        <stp>ContractData</stp>
        <stp>S.US.SDS</stp>
        <stp>T_CVol</stp>
        <stp/>
        <stp>T</stp>
        <tr r="K17" s="1"/>
      </tp>
      <tp>
        <v>39366</v>
        <stp/>
        <stp>ContractData</stp>
        <stp>S.US.FAS</stp>
        <stp>T_CVol</stp>
        <stp/>
        <stp>T</stp>
        <tr r="K34" s="1"/>
      </tp>
      <tp>
        <v>8796.7666666700006</v>
        <stp/>
        <stp>StudyData</stp>
        <stp>S.US.VGK</stp>
        <stp>MA</stp>
        <stp>InputChoice=Vol,MAType=Sim,Period=30</stp>
        <stp>MA</stp>
        <stp>60C</stp>
        <stp>0</stp>
        <stp/>
        <stp>FirstHour</stp>
        <stp/>
        <stp>TRUE</stp>
        <stp>T</stp>
        <tr r="T39" s="1"/>
      </tp>
      <tp>
        <v>85351.533333329993</v>
        <stp/>
        <stp>StudyData</stp>
        <stp>S.US.VXX</stp>
        <stp>MA</stp>
        <stp>InputChoice=Vol,MAType=Sim,Period=30</stp>
        <stp>MA</stp>
        <stp>60C</stp>
        <stp>0</stp>
        <stp/>
        <stp>FirstHour</stp>
        <stp/>
        <stp>TRUE</stp>
        <stp>T</stp>
        <tr r="T10" s="1"/>
      </tp>
      <tp>
        <v>44310.566666669998</v>
        <stp/>
        <stp>StudyData</stp>
        <stp>S.US.VWO</stp>
        <stp>MA</stp>
        <stp>InputChoice=Vol,MAType=Sim,Period=30</stp>
        <stp>MA</stp>
        <stp>60C</stp>
        <stp>0</stp>
        <stp/>
        <stp>FirstHour</stp>
        <stp/>
        <stp>TRUE</stp>
        <stp>T</stp>
        <tr r="T16" s="1"/>
      </tp>
      <tp>
        <v>5776</v>
        <stp/>
        <stp>StudyData</stp>
        <stp>(Vol(S.US.XLF,VolType=Exchange,CoCType:=Auto) when LocalMonth(S.US.XLF)=3 and LocalDay(S.US.XLF)=17 and LocalHour(S.US.XLF)=8 and LocalMinute(S.US.XLF)=55)</stp>
        <stp>Bar</stp>
        <stp/>
        <stp>Close</stp>
        <stp>5</stp>
        <stp>0</stp>
        <stp>all</stp>
        <stp/>
        <stp/>
        <stp>False</stp>
        <stp>T</stp>
        <tr r="F9" s="2"/>
      </tp>
      <tp>
        <v>7145</v>
        <stp/>
        <stp>StudyData</stp>
        <stp>(Vol(S.US.XLF,VolType=Exchange,CoCType:=Auto) when LocalMonth(S.US.XLF)=3 and LocalDay(S.US.XLF)=17 and LocalHour(S.US.XLF)=8 and LocalMinute(S.US.XLF)=45)</stp>
        <stp>Bar</stp>
        <stp/>
        <stp>Close</stp>
        <stp>5</stp>
        <stp>0</stp>
        <stp>all</stp>
        <stp/>
        <stp/>
        <stp>False</stp>
        <stp>T</stp>
        <tr r="F7" s="2"/>
      </tp>
      <tp>
        <v>2538</v>
        <stp/>
        <stp>StudyData</stp>
        <stp>(Vol(S.US.XLF,VolType=Exchange,CoCType:=Auto) when LocalMonth(S.US.XLF)=3 and LocalDay(S.US.XLF)=17 and LocalHour(S.US.XLF)=9 and LocalMinute(S.US.XLF)=15)</stp>
        <stp>Bar</stp>
        <stp/>
        <stp>Close</stp>
        <stp>5</stp>
        <stp>0</stp>
        <stp>all</stp>
        <stp/>
        <stp/>
        <stp>False</stp>
        <stp>T</stp>
        <tr r="F13" s="2"/>
      </tp>
      <tp>
        <v>15096</v>
        <stp/>
        <stp>StudyData</stp>
        <stp>(Vol(S.US.XLF,VolType=Exchange,CoCType:=Auto) when LocalMonth(S.US.XLF)=3 and LocalDay(S.US.XLF)=17 and LocalHour(S.US.XLF)=8 and LocalMinute(S.US.XLF)=35)</stp>
        <stp>Bar</stp>
        <stp/>
        <stp>Close</stp>
        <stp>5</stp>
        <stp>0</stp>
        <stp>all</stp>
        <stp/>
        <stp/>
        <stp>False</stp>
        <stp>T</stp>
        <tr r="F5" s="2"/>
      </tp>
      <tp>
        <v>2580</v>
        <stp/>
        <stp>StudyData</stp>
        <stp>(Vol(S.US.XLF,VolType=Exchange,CoCType:=Auto) when LocalMonth(S.US.XLF)=3 and LocalDay(S.US.XLF)=17 and LocalHour(S.US.XLF)=9 and LocalMinute(S.US.XLF)=25)</stp>
        <stp>Bar</stp>
        <stp/>
        <stp>Close</stp>
        <stp>5</stp>
        <stp>0</stp>
        <stp>all</stp>
        <stp/>
        <stp/>
        <stp>False</stp>
        <stp>T</stp>
        <tr r="F15" s="2"/>
      </tp>
      <tp>
        <v>1841</v>
        <stp/>
        <stp>StudyData</stp>
        <stp>(Vol(S.US.TNA,VolType=Exchange,CoCType:=Auto) when LocalMonth(S.US.TNA)=3 and LocalDay(S.US.TNA)=17 and LocalHour(S.US.TNA)=8 and LocalMinute(S.US.TNA)=40)</stp>
        <stp>Bar</stp>
        <stp/>
        <stp>Close</stp>
        <stp>5</stp>
        <stp>0</stp>
        <stp>all</stp>
        <stp/>
        <stp/>
        <stp>False</stp>
        <stp>T</stp>
        <tr r="Y6" s="2"/>
      </tp>
      <tp>
        <v>1661</v>
        <stp/>
        <stp>StudyData</stp>
        <stp>(Vol(S.US.TNA,VolType=Exchange,CoCType:=Auto) when LocalMonth(S.US.TNA)=3 and LocalDay(S.US.TNA)=17 and LocalHour(S.US.TNA)=8 and LocalMinute(S.US.TNA)=50)</stp>
        <stp>Bar</stp>
        <stp/>
        <stp>Close</stp>
        <stp>5</stp>
        <stp>0</stp>
        <stp>all</stp>
        <stp/>
        <stp/>
        <stp>False</stp>
        <stp>T</stp>
        <tr r="Y8" s="2"/>
      </tp>
      <tp>
        <v>931</v>
        <stp/>
        <stp>StudyData</stp>
        <stp>(Vol(S.US.TNA,VolType=Exchange,CoCType:=Auto) when LocalMonth(S.US.TNA)=3 and LocalDay(S.US.TNA)=17 and LocalHour(S.US.TNA)=9 and LocalMinute(S.US.TNA)=10)</stp>
        <stp>Bar</stp>
        <stp/>
        <stp>Close</stp>
        <stp>5</stp>
        <stp>0</stp>
        <stp>all</stp>
        <stp/>
        <stp/>
        <stp>False</stp>
        <stp>T</stp>
        <tr r="Y12" s="2"/>
      </tp>
      <tp>
        <v>2505</v>
        <stp/>
        <stp>StudyData</stp>
        <stp>(Vol(S.US.TNA,VolType=Exchange,CoCType:=Auto) when LocalMonth(S.US.TNA)=3 and LocalDay(S.US.TNA)=17 and LocalHour(S.US.TNA)=8 and LocalMinute(S.US.TNA)=30)</stp>
        <stp>Bar</stp>
        <stp/>
        <stp>Close</stp>
        <stp>5</stp>
        <stp>0</stp>
        <stp>all</stp>
        <stp/>
        <stp/>
        <stp>False</stp>
        <stp>T</stp>
        <tr r="Y4" s="2"/>
      </tp>
      <tp>
        <v>597</v>
        <stp/>
        <stp>StudyData</stp>
        <stp>(Vol(S.US.TNA,VolType=Exchange,CoCType:=Auto) when LocalMonth(S.US.TNA)=3 and LocalDay(S.US.TNA)=17 and LocalHour(S.US.TNA)=9 and LocalMinute(S.US.TNA)=20)</stp>
        <stp>Bar</stp>
        <stp/>
        <stp>Close</stp>
        <stp>5</stp>
        <stp>0</stp>
        <stp>all</stp>
        <stp/>
        <stp/>
        <stp>False</stp>
        <stp>T</stp>
        <tr r="Y14" s="2"/>
      </tp>
      <tp>
        <v>24962</v>
        <stp/>
        <stp>ContractData</stp>
        <stp>S.US.TBT</stp>
        <stp>T_CVol</stp>
        <stp/>
        <stp>T</stp>
        <tr r="K43" s="1"/>
      </tp>
      <tp>
        <v>71177</v>
        <stp/>
        <stp>ContractData</stp>
        <stp>S.US.EWT</stp>
        <stp>T_CVol</stp>
        <stp/>
        <stp>T</stp>
        <tr r="K40" s="1"/>
      </tp>
      <tp>
        <v>11374.43333333</v>
        <stp/>
        <stp>StudyData</stp>
        <stp>S.US.QID</stp>
        <stp>MA</stp>
        <stp>InputChoice=Vol,MAType=Sim,Period=30</stp>
        <stp>MA</stp>
        <stp>60C</stp>
        <stp>0</stp>
        <stp/>
        <stp>FirstHour</stp>
        <stp/>
        <stp>TRUE</stp>
        <stp>T</stp>
        <tr r="T27" s="1"/>
      </tp>
      <tp>
        <v>77781.466666670007</v>
        <stp/>
        <stp>StudyData</stp>
        <stp>S.US.QQQ</stp>
        <stp>MA</stp>
        <stp>InputChoice=Vol,MAType=Sim,Period=30</stp>
        <stp>MA</stp>
        <stp>60C</stp>
        <stp>0</stp>
        <stp/>
        <stp>FirstHour</stp>
        <stp/>
        <stp>TRUE</stp>
        <stp>T</stp>
        <tr r="T12" s="1"/>
      </tp>
      <tp>
        <v>361</v>
        <stp/>
        <stp>StudyData</stp>
        <stp>(Vol(S.US.XLB,VolType=Exchange,CoCType:=Auto) when LocalMonth(S.US.XLB)=3 and LocalDay(S.US.XLB)=17 and LocalHour(S.US.XLB)=9 and LocalMinute(S.US.XLB)=10)</stp>
        <stp>Bar</stp>
        <stp/>
        <stp>Close</stp>
        <stp>5</stp>
        <stp>0</stp>
        <stp>all</stp>
        <stp/>
        <stp/>
        <stp>False</stp>
        <stp>T</stp>
        <tr r="X12" s="2"/>
      </tp>
      <tp>
        <v>3839</v>
        <stp/>
        <stp>StudyData</stp>
        <stp>(Vol(S.US.XLB,VolType=Exchange,CoCType:=Auto) when LocalMonth(S.US.XLB)=3 and LocalDay(S.US.XLB)=17 and LocalHour(S.US.XLB)=8 and LocalMinute(S.US.XLB)=30)</stp>
        <stp>Bar</stp>
        <stp/>
        <stp>Close</stp>
        <stp>5</stp>
        <stp>0</stp>
        <stp>all</stp>
        <stp/>
        <stp/>
        <stp>False</stp>
        <stp>T</stp>
        <tr r="X4" s="2"/>
      </tp>
      <tp>
        <v>428</v>
        <stp/>
        <stp>StudyData</stp>
        <stp>(Vol(S.US.XLB,VolType=Exchange,CoCType:=Auto) when LocalMonth(S.US.XLB)=3 and LocalDay(S.US.XLB)=17 and LocalHour(S.US.XLB)=9 and LocalMinute(S.US.XLB)=20)</stp>
        <stp>Bar</stp>
        <stp/>
        <stp>Close</stp>
        <stp>5</stp>
        <stp>0</stp>
        <stp>all</stp>
        <stp/>
        <stp/>
        <stp>False</stp>
        <stp>T</stp>
        <tr r="X14" s="2"/>
      </tp>
      <tp>
        <v>636</v>
        <stp/>
        <stp>StudyData</stp>
        <stp>(Vol(S.US.XLB,VolType=Exchange,CoCType:=Auto) when LocalMonth(S.US.XLB)=3 and LocalDay(S.US.XLB)=17 and LocalHour(S.US.XLB)=8 and LocalMinute(S.US.XLB)=50)</stp>
        <stp>Bar</stp>
        <stp/>
        <stp>Close</stp>
        <stp>5</stp>
        <stp>0</stp>
        <stp>all</stp>
        <stp/>
        <stp/>
        <stp>False</stp>
        <stp>T</stp>
        <tr r="X8" s="2"/>
      </tp>
      <tp>
        <v>1535</v>
        <stp/>
        <stp>StudyData</stp>
        <stp>(Vol(S.US.XLB,VolType=Exchange,CoCType:=Auto) when LocalMonth(S.US.XLB)=3 and LocalDay(S.US.XLB)=17 and LocalHour(S.US.XLB)=8 and LocalMinute(S.US.XLB)=40)</stp>
        <stp>Bar</stp>
        <stp/>
        <stp>Close</stp>
        <stp>5</stp>
        <stp>0</stp>
        <stp>all</stp>
        <stp/>
        <stp/>
        <stp>False</stp>
        <stp>T</stp>
        <tr r="X6" s="2"/>
      </tp>
      <tp>
        <v>508</v>
        <stp/>
        <stp>StudyData</stp>
        <stp>(Vol(S.US.IYR,VolType=Exchange,CoCType:=Auto) when LocalMonth(S.US.IYR)=3 and LocalDay(S.US.IYR)=17 and LocalHour(S.US.IYR)=8 and LocalMinute(S.US.IYR)=55)</stp>
        <stp>Bar</stp>
        <stp/>
        <stp>Close</stp>
        <stp>5</stp>
        <stp>0</stp>
        <stp>all</stp>
        <stp/>
        <stp/>
        <stp>False</stp>
        <stp>T</stp>
        <tr r="Q9" s="2"/>
      </tp>
      <tp>
        <v>548</v>
        <stp/>
        <stp>StudyData</stp>
        <stp>(Vol(S.US.IYR,VolType=Exchange,CoCType:=Auto) when LocalMonth(S.US.IYR)=3 and LocalDay(S.US.IYR)=17 and LocalHour(S.US.IYR)=8 and LocalMinute(S.US.IYR)=45)</stp>
        <stp>Bar</stp>
        <stp/>
        <stp>Close</stp>
        <stp>5</stp>
        <stp>0</stp>
        <stp>all</stp>
        <stp/>
        <stp/>
        <stp>False</stp>
        <stp>T</stp>
        <tr r="Q7" s="2"/>
      </tp>
      <tp>
        <v>938</v>
        <stp/>
        <stp>StudyData</stp>
        <stp>(Vol(S.US.IYR,VolType=Exchange,CoCType:=Auto) when LocalMonth(S.US.IYR)=3 and LocalDay(S.US.IYR)=17 and LocalHour(S.US.IYR)=9 and LocalMinute(S.US.IYR)=15)</stp>
        <stp>Bar</stp>
        <stp/>
        <stp>Close</stp>
        <stp>5</stp>
        <stp>0</stp>
        <stp>all</stp>
        <stp/>
        <stp/>
        <stp>False</stp>
        <stp>T</stp>
        <tr r="Q13" s="2"/>
      </tp>
      <tp>
        <v>1952</v>
        <stp/>
        <stp>StudyData</stp>
        <stp>(Vol(S.US.IYR,VolType=Exchange,CoCType:=Auto) when LocalMonth(S.US.IYR)=3 and LocalDay(S.US.IYR)=17 and LocalHour(S.US.IYR)=8 and LocalMinute(S.US.IYR)=35)</stp>
        <stp>Bar</stp>
        <stp/>
        <stp>Close</stp>
        <stp>5</stp>
        <stp>0</stp>
        <stp>all</stp>
        <stp/>
        <stp/>
        <stp>False</stp>
        <stp>T</stp>
        <tr r="Q5" s="2"/>
      </tp>
      <tp>
        <v>1025</v>
        <stp/>
        <stp>StudyData</stp>
        <stp>(Vol(S.US.IYR,VolType=Exchange,CoCType:=Auto) when LocalMonth(S.US.IYR)=3 and LocalDay(S.US.IYR)=17 and LocalHour(S.US.IYR)=9 and LocalMinute(S.US.IYR)=25)</stp>
        <stp>Bar</stp>
        <stp/>
        <stp>Close</stp>
        <stp>5</stp>
        <stp>0</stp>
        <stp>all</stp>
        <stp/>
        <stp/>
        <stp>False</stp>
        <stp>T</stp>
        <tr r="Q15" s="2"/>
      </tp>
      <tp>
        <v>1591</v>
        <stp/>
        <stp>StudyData</stp>
        <stp>(Vol(S.US.RSX,VolType=Exchange,CoCType:=Auto) when LocalMonth(S.US.RSX)=3 and LocalDay(S.US.RSX)=17 and LocalHour(S.US.RSX)=8 and LocalMinute(S.US.RSX)=45)</stp>
        <stp>Bar</stp>
        <stp/>
        <stp>Close</stp>
        <stp>5</stp>
        <stp>0</stp>
        <stp>all</stp>
        <stp/>
        <stp/>
        <stp>False</stp>
        <stp>T</stp>
        <tr r="AA7" s="2"/>
      </tp>
      <tp>
        <v>1390</v>
        <stp/>
        <stp>StudyData</stp>
        <stp>(Vol(S.US.RSX,VolType=Exchange,CoCType:=Auto) when LocalMonth(S.US.RSX)=3 and LocalDay(S.US.RSX)=17 and LocalHour(S.US.RSX)=8 and LocalMinute(S.US.RSX)=55)</stp>
        <stp>Bar</stp>
        <stp/>
        <stp>Close</stp>
        <stp>5</stp>
        <stp>0</stp>
        <stp>all</stp>
        <stp/>
        <stp/>
        <stp>False</stp>
        <stp>T</stp>
        <tr r="AA9" s="2"/>
      </tp>
      <tp>
        <v>3703</v>
        <stp/>
        <stp>StudyData</stp>
        <stp>(Vol(S.US.RSX,VolType=Exchange,CoCType:=Auto) when LocalMonth(S.US.RSX)=3 and LocalDay(S.US.RSX)=17 and LocalHour(S.US.RSX)=8 and LocalMinute(S.US.RSX)=35)</stp>
        <stp>Bar</stp>
        <stp/>
        <stp>Close</stp>
        <stp>5</stp>
        <stp>0</stp>
        <stp>all</stp>
        <stp/>
        <stp/>
        <stp>False</stp>
        <stp>T</stp>
        <tr r="AA5" s="2"/>
      </tp>
      <tp>
        <v>1413</v>
        <stp/>
        <stp>StudyData</stp>
        <stp>(Vol(S.US.RSX,VolType=Exchange,CoCType:=Auto) when LocalMonth(S.US.RSX)=3 and LocalDay(S.US.RSX)=17 and LocalHour(S.US.RSX)=9 and LocalMinute(S.US.RSX)=25)</stp>
        <stp>Bar</stp>
        <stp/>
        <stp>Close</stp>
        <stp>5</stp>
        <stp>0</stp>
        <stp>all</stp>
        <stp/>
        <stp/>
        <stp>False</stp>
        <stp>T</stp>
        <tr r="AA15" s="2"/>
      </tp>
      <tp>
        <v>1223</v>
        <stp/>
        <stp>StudyData</stp>
        <stp>(Vol(S.US.RSX,VolType=Exchange,CoCType:=Auto) when LocalMonth(S.US.RSX)=3 and LocalDay(S.US.RSX)=17 and LocalHour(S.US.RSX)=9 and LocalMinute(S.US.RSX)=15)</stp>
        <stp>Bar</stp>
        <stp/>
        <stp>Close</stp>
        <stp>5</stp>
        <stp>0</stp>
        <stp>all</stp>
        <stp/>
        <stp/>
        <stp>False</stp>
        <stp>T</stp>
        <tr r="AA13" s="2"/>
      </tp>
      <tp>
        <v>91229</v>
        <stp/>
        <stp>ContractData</stp>
        <stp>S.US.XLU</stp>
        <stp>T_CVol</stp>
        <stp/>
        <stp>T</stp>
        <tr r="K19" s="1"/>
      </tp>
      <tp>
        <v>16651</v>
        <stp/>
        <stp>StudyData</stp>
        <stp>S.US.TZA</stp>
        <stp>Vol</stp>
        <stp>VolType=Exchange,CoCType=Auto</stp>
        <stp>Vol</stp>
        <stp>60C</stp>
        <stp>0</stp>
        <stp/>
        <stp>LastHour</stp>
        <stp/>
        <stp>TRUE</stp>
        <stp>T</stp>
        <tr r="W20" s="1"/>
      </tp>
      <tp>
        <v>5807</v>
        <stp/>
        <stp>StudyData</stp>
        <stp>S.US.TNA</stp>
        <stp>Vol</stp>
        <stp>VolType=Exchange,CoCType=Auto</stp>
        <stp>Vol</stp>
        <stp>60C</stp>
        <stp>0</stp>
        <stp/>
        <stp>LastHour</stp>
        <stp/>
        <stp>TRUE</stp>
        <stp>T</stp>
        <tr r="W26" s="1"/>
      </tp>
      <tp>
        <v>12963</v>
        <stp/>
        <stp>StudyData</stp>
        <stp>S.US.DIA</stp>
        <stp>Vol</stp>
        <stp>VolType=Exchange,CoCType=Auto</stp>
        <stp>Vol</stp>
        <stp>60C</stp>
        <stp>0</stp>
        <stp/>
        <stp>LastHour</stp>
        <stp/>
        <stp>TRUE</stp>
        <stp>T</stp>
        <tr r="W29" s="1"/>
      </tp>
      <tp>
        <v>42501</v>
        <stp/>
        <stp>StudyData</stp>
        <stp>S.US.EFA</stp>
        <stp>Vol</stp>
        <stp>VolType=Exchange,CoCType=Auto</stp>
        <stp>Vol</stp>
        <stp>60C</stp>
        <stp>0</stp>
        <stp/>
        <stp>LastHour</stp>
        <stp/>
        <stp>TRUE</stp>
        <stp>T</stp>
        <tr r="W15" s="1"/>
      </tp>
      <tp>
        <v>1420</v>
        <stp/>
        <stp>StudyData</stp>
        <stp>(Vol(S.US.EWZ,VolType=Exchange,CoCType:=Auto) when LocalMonth(S.US.EWZ)=3 and LocalDay(S.US.EWZ)=17 and LocalHour(S.US.EWZ)=8 and LocalMinute(S.US.EWZ)=50)</stp>
        <stp>Bar</stp>
        <stp/>
        <stp>Close</stp>
        <stp>5</stp>
        <stp>0</stp>
        <stp>all</stp>
        <stp/>
        <stp/>
        <stp>False</stp>
        <stp>T</stp>
        <tr r="M8" s="2"/>
      </tp>
      <tp>
        <v>4636</v>
        <stp/>
        <stp>StudyData</stp>
        <stp>(Vol(S.US.EWZ,VolType=Exchange,CoCType:=Auto) when LocalMonth(S.US.EWZ)=3 and LocalDay(S.US.EWZ)=17 and LocalHour(S.US.EWZ)=8 and LocalMinute(S.US.EWZ)=40)</stp>
        <stp>Bar</stp>
        <stp/>
        <stp>Close</stp>
        <stp>5</stp>
        <stp>0</stp>
        <stp>all</stp>
        <stp/>
        <stp/>
        <stp>False</stp>
        <stp>T</stp>
        <tr r="M6" s="2"/>
      </tp>
      <tp>
        <v>3133</v>
        <stp/>
        <stp>StudyData</stp>
        <stp>(Vol(S.US.EWZ,VolType=Exchange,CoCType:=Auto) when LocalMonth(S.US.EWZ)=3 and LocalDay(S.US.EWZ)=17 and LocalHour(S.US.EWZ)=8 and LocalMinute(S.US.EWZ)=30)</stp>
        <stp>Bar</stp>
        <stp/>
        <stp>Close</stp>
        <stp>5</stp>
        <stp>0</stp>
        <stp>all</stp>
        <stp/>
        <stp/>
        <stp>False</stp>
        <stp>T</stp>
        <tr r="M4" s="2"/>
      </tp>
      <tp>
        <v>872</v>
        <stp/>
        <stp>StudyData</stp>
        <stp>(Vol(S.US.EWZ,VolType=Exchange,CoCType:=Auto) when LocalMonth(S.US.EWZ)=3 and LocalDay(S.US.EWZ)=17 and LocalHour(S.US.EWZ)=9 and LocalMinute(S.US.EWZ)=20)</stp>
        <stp>Bar</stp>
        <stp/>
        <stp>Close</stp>
        <stp>5</stp>
        <stp>0</stp>
        <stp>all</stp>
        <stp/>
        <stp/>
        <stp>False</stp>
        <stp>T</stp>
        <tr r="M14" s="2"/>
      </tp>
      <tp>
        <v>1193</v>
        <stp/>
        <stp>StudyData</stp>
        <stp>(Vol(S.US.EWZ,VolType=Exchange,CoCType:=Auto) when LocalMonth(S.US.EWZ)=3 and LocalDay(S.US.EWZ)=17 and LocalHour(S.US.EWZ)=9 and LocalMinute(S.US.EWZ)=10)</stp>
        <stp>Bar</stp>
        <stp/>
        <stp>Close</stp>
        <stp>5</stp>
        <stp>0</stp>
        <stp>all</stp>
        <stp/>
        <stp/>
        <stp>False</stp>
        <stp>T</stp>
        <tr r="M12" s="2"/>
      </tp>
      <tp>
        <v>1120</v>
        <stp/>
        <stp>StudyData</stp>
        <stp>(Vol(S.US.QID,VolType=Exchange,CoCType:=Auto) when LocalMonth(S.US.QID)=3 and LocalDay(S.US.QID)=17 and LocalHour(S.US.QID)=8 and LocalMinute(S.US.QID)=30)</stp>
        <stp>Bar</stp>
        <stp/>
        <stp>Close</stp>
        <stp>5</stp>
        <stp>0</stp>
        <stp>all</stp>
        <stp/>
        <stp/>
        <stp>False</stp>
        <stp>T</stp>
        <tr r="Z4" s="2"/>
      </tp>
      <tp>
        <v>1015</v>
        <stp/>
        <stp>StudyData</stp>
        <stp>(Vol(S.US.QID,VolType=Exchange,CoCType:=Auto) when LocalMonth(S.US.QID)=3 and LocalDay(S.US.QID)=17 and LocalHour(S.US.QID)=9 and LocalMinute(S.US.QID)=20)</stp>
        <stp>Bar</stp>
        <stp/>
        <stp>Close</stp>
        <stp>5</stp>
        <stp>0</stp>
        <stp>all</stp>
        <stp/>
        <stp/>
        <stp>False</stp>
        <stp>T</stp>
        <tr r="Z14" s="2"/>
      </tp>
      <tp>
        <v>812</v>
        <stp/>
        <stp>StudyData</stp>
        <stp>(Vol(S.US.QID,VolType=Exchange,CoCType:=Auto) when LocalMonth(S.US.QID)=3 and LocalDay(S.US.QID)=17 and LocalHour(S.US.QID)=9 and LocalMinute(S.US.QID)=10)</stp>
        <stp>Bar</stp>
        <stp/>
        <stp>Close</stp>
        <stp>5</stp>
        <stp>0</stp>
        <stp>all</stp>
        <stp/>
        <stp/>
        <stp>False</stp>
        <stp>T</stp>
        <tr r="Z12" s="2"/>
      </tp>
      <tp>
        <v>598</v>
        <stp/>
        <stp>StudyData</stp>
        <stp>(Vol(S.US.QID,VolType=Exchange,CoCType:=Auto) when LocalMonth(S.US.QID)=3 and LocalDay(S.US.QID)=17 and LocalHour(S.US.QID)=8 and LocalMinute(S.US.QID)=50)</stp>
        <stp>Bar</stp>
        <stp/>
        <stp>Close</stp>
        <stp>5</stp>
        <stp>0</stp>
        <stp>all</stp>
        <stp/>
        <stp/>
        <stp>False</stp>
        <stp>T</stp>
        <tr r="Z8" s="2"/>
      </tp>
      <tp>
        <v>2229</v>
        <stp/>
        <stp>StudyData</stp>
        <stp>(Vol(S.US.QID,VolType=Exchange,CoCType:=Auto) when LocalMonth(S.US.QID)=3 and LocalDay(S.US.QID)=17 and LocalHour(S.US.QID)=8 and LocalMinute(S.US.QID)=40)</stp>
        <stp>Bar</stp>
        <stp/>
        <stp>Close</stp>
        <stp>5</stp>
        <stp>0</stp>
        <stp>all</stp>
        <stp/>
        <stp/>
        <stp>False</stp>
        <stp>T</stp>
        <tr r="Z6" s="2"/>
      </tp>
      <tp>
        <v>21560</v>
        <stp/>
        <stp>StudyData</stp>
        <stp>(Vol(S.US.EEM,VolType=Exchange,CoCType:=Auto) when LocalMonth(S.US.EEM)=3 and LocalDay(S.US.EEM)=17 and LocalHour(S.US.EEM)=8 and LocalMinute(S.US.EEM)=35)</stp>
        <stp>Bar</stp>
        <stp/>
        <stp>Close</stp>
        <stp>5</stp>
        <stp>0</stp>
        <stp>all</stp>
        <stp/>
        <stp/>
        <stp>False</stp>
        <stp>T</stp>
        <tr r="E5" s="2"/>
      </tp>
      <tp>
        <v>7840</v>
        <stp/>
        <stp>StudyData</stp>
        <stp>(Vol(S.US.EEM,VolType=Exchange,CoCType:=Auto) when LocalMonth(S.US.EEM)=3 and LocalDay(S.US.EEM)=17 and LocalHour(S.US.EEM)=9 and LocalMinute(S.US.EEM)=25)</stp>
        <stp>Bar</stp>
        <stp/>
        <stp>Close</stp>
        <stp>5</stp>
        <stp>0</stp>
        <stp>all</stp>
        <stp/>
        <stp/>
        <stp>False</stp>
        <stp>T</stp>
        <tr r="E15" s="2"/>
      </tp>
      <tp>
        <v>3837</v>
        <stp/>
        <stp>StudyData</stp>
        <stp>(Vol(S.US.EEM,VolType=Exchange,CoCType:=Auto) when LocalMonth(S.US.EEM)=3 and LocalDay(S.US.EEM)=17 and LocalHour(S.US.EEM)=9 and LocalMinute(S.US.EEM)=15)</stp>
        <stp>Bar</stp>
        <stp/>
        <stp>Close</stp>
        <stp>5</stp>
        <stp>0</stp>
        <stp>all</stp>
        <stp/>
        <stp/>
        <stp>False</stp>
        <stp>T</stp>
        <tr r="E13" s="2"/>
      </tp>
      <tp>
        <v>12074</v>
        <stp/>
        <stp>StudyData</stp>
        <stp>(Vol(S.US.EEM,VolType=Exchange,CoCType:=Auto) when LocalMonth(S.US.EEM)=3 and LocalDay(S.US.EEM)=17 and LocalHour(S.US.EEM)=8 and LocalMinute(S.US.EEM)=45)</stp>
        <stp>Bar</stp>
        <stp/>
        <stp>Close</stp>
        <stp>5</stp>
        <stp>0</stp>
        <stp>all</stp>
        <stp/>
        <stp/>
        <stp>False</stp>
        <stp>T</stp>
        <tr r="E7" s="2"/>
      </tp>
      <tp>
        <v>6754</v>
        <stp/>
        <stp>StudyData</stp>
        <stp>(Vol(S.US.EEM,VolType=Exchange,CoCType:=Auto) when LocalMonth(S.US.EEM)=3 and LocalDay(S.US.EEM)=17 and LocalHour(S.US.EEM)=8 and LocalMinute(S.US.EEM)=55)</stp>
        <stp>Bar</stp>
        <stp/>
        <stp>Close</stp>
        <stp>5</stp>
        <stp>0</stp>
        <stp>all</stp>
        <stp/>
        <stp/>
        <stp>False</stp>
        <stp>T</stp>
        <tr r="E9" s="2"/>
      </tp>
      <tp>
        <v>4187</v>
        <stp/>
        <stp>StudyData</stp>
        <stp>(Vol(S.US.DIA,VolType=Exchange,CoCType:=Auto) when LocalMonth(S.US.DIA)=3 and LocalDay(S.US.DIA)=17 and LocalHour(S.US.DIA)=8 and LocalMinute(S.US.DIA)=35)</stp>
        <stp>Bar</stp>
        <stp/>
        <stp>Close</stp>
        <stp>5</stp>
        <stp>0</stp>
        <stp>all</stp>
        <stp/>
        <stp/>
        <stp>False</stp>
        <stp>T</stp>
        <tr r="AB5" s="2"/>
      </tp>
      <tp>
        <v>1280</v>
        <stp/>
        <stp>StudyData</stp>
        <stp>(Vol(S.US.DIA,VolType=Exchange,CoCType:=Auto) when LocalMonth(S.US.DIA)=3 and LocalDay(S.US.DIA)=17 and LocalHour(S.US.DIA)=9 and LocalMinute(S.US.DIA)=25)</stp>
        <stp>Bar</stp>
        <stp/>
        <stp>Close</stp>
        <stp>5</stp>
        <stp>0</stp>
        <stp>all</stp>
        <stp/>
        <stp/>
        <stp>False</stp>
        <stp>T</stp>
        <tr r="AB15" s="2"/>
      </tp>
      <tp>
        <v>829</v>
        <stp/>
        <stp>StudyData</stp>
        <stp>(Vol(S.US.DIA,VolType=Exchange,CoCType:=Auto) when LocalMonth(S.US.DIA)=3 and LocalDay(S.US.DIA)=17 and LocalHour(S.US.DIA)=9 and LocalMinute(S.US.DIA)=15)</stp>
        <stp>Bar</stp>
        <stp/>
        <stp>Close</stp>
        <stp>5</stp>
        <stp>0</stp>
        <stp>all</stp>
        <stp/>
        <stp/>
        <stp>False</stp>
        <stp>T</stp>
        <tr r="AB13" s="2"/>
      </tp>
      <tp>
        <v>1082</v>
        <stp/>
        <stp>StudyData</stp>
        <stp>(Vol(S.US.DIA,VolType=Exchange,CoCType:=Auto) when LocalMonth(S.US.DIA)=3 and LocalDay(S.US.DIA)=17 and LocalHour(S.US.DIA)=8 and LocalMinute(S.US.DIA)=55)</stp>
        <stp>Bar</stp>
        <stp/>
        <stp>Close</stp>
        <stp>5</stp>
        <stp>0</stp>
        <stp>all</stp>
        <stp/>
        <stp/>
        <stp>False</stp>
        <stp>T</stp>
        <tr r="AB9" s="2"/>
      </tp>
      <tp>
        <v>983</v>
        <stp/>
        <stp>StudyData</stp>
        <stp>(Vol(S.US.DIA,VolType=Exchange,CoCType:=Auto) when LocalMonth(S.US.DIA)=3 and LocalDay(S.US.DIA)=17 and LocalHour(S.US.DIA)=8 and LocalMinute(S.US.DIA)=45)</stp>
        <stp>Bar</stp>
        <stp/>
        <stp>Close</stp>
        <stp>5</stp>
        <stp>0</stp>
        <stp>all</stp>
        <stp/>
        <stp/>
        <stp>False</stp>
        <stp>T</stp>
        <tr r="AB7" s="2"/>
      </tp>
      <tp>
        <v>62267</v>
        <stp/>
        <stp>ContractData</stp>
        <stp>S.US.XLV</stp>
        <stp>T_CVol</stp>
        <stp/>
        <stp>T</stp>
        <tr r="K22" s="1"/>
      </tp>
      <tp>
        <v>31898</v>
        <stp/>
        <stp>ContractData</stp>
        <stp>S.US.IVV</stp>
        <stp>T_CVol</stp>
        <stp/>
        <stp>T</stp>
        <tr r="K38" s="1"/>
      </tp>
      <tp>
        <v>34741.366666670001</v>
        <stp/>
        <stp>StudyData</stp>
        <stp>S.US.SDS</stp>
        <stp>MA</stp>
        <stp>InputChoice=Vol,MAType=Sim,Period=30</stp>
        <stp>MA</stp>
        <stp>60C</stp>
        <stp>0</stp>
        <stp/>
        <stp>FirstHour</stp>
        <stp/>
        <stp>TRUE</stp>
        <stp>T</stp>
        <tr r="T17" s="1"/>
      </tp>
      <tp>
        <v>15018.133333330001</v>
        <stp/>
        <stp>StudyData</stp>
        <stp>S.US.SSO</stp>
        <stp>MA</stp>
        <stp>InputChoice=Vol,MAType=Sim,Period=30</stp>
        <stp>MA</stp>
        <stp>60C</stp>
        <stp>0</stp>
        <stp/>
        <stp>FirstHour</stp>
        <stp/>
        <stp>TRUE</stp>
        <stp>T</stp>
        <tr r="T36" s="1"/>
      </tp>
      <tp>
        <v>11174</v>
        <stp/>
        <stp>StudyData</stp>
        <stp>S.US.XLB</stp>
        <stp>Vol</stp>
        <stp>VolType=Exchange,CoCType=Auto</stp>
        <stp>Vol</stp>
        <stp>60C</stp>
        <stp>0</stp>
        <stp/>
        <stp>LastHour</stp>
        <stp/>
        <stp>TRUE</stp>
        <stp>T</stp>
        <tr r="W25" s="1"/>
      </tp>
      <tp>
        <v>6463</v>
        <stp/>
        <stp>StudyData</stp>
        <stp>S.US.ITB</stp>
        <stp>Vol</stp>
        <stp>VolType=Exchange,CoCType=Auto</stp>
        <stp>Vol</stp>
        <stp>60C</stp>
        <stp>0</stp>
        <stp/>
        <stp>LastHour</stp>
        <stp/>
        <stp>TRUE</stp>
        <stp>T</stp>
        <tr r="W41" s="1"/>
      </tp>
      <tp>
        <v>1140</v>
        <stp/>
        <stp>StudyData</stp>
        <stp>(Vol(S.US.VGK,VolType=Exchange,CoCType:=Auto) when LocalMonth(S.US.VGK)=3 and LocalDay(S.US.VGK)=17 and LocalHour(S.US.VGK)=8 and LocalMinute(S.US.VGK)=50)</stp>
        <stp>Bar</stp>
        <stp/>
        <stp>Close</stp>
        <stp>5</stp>
        <stp>0</stp>
        <stp>all</stp>
        <stp/>
        <stp/>
        <stp>False</stp>
        <stp>T</stp>
        <tr r="AL8" s="2"/>
      </tp>
      <tp>
        <v>593</v>
        <stp/>
        <stp>StudyData</stp>
        <stp>(Vol(S.US.VGK,VolType=Exchange,CoCType:=Auto) when LocalMonth(S.US.VGK)=3 and LocalDay(S.US.VGK)=17 and LocalHour(S.US.VGK)=8 and LocalMinute(S.US.VGK)=40)</stp>
        <stp>Bar</stp>
        <stp/>
        <stp>Close</stp>
        <stp>5</stp>
        <stp>0</stp>
        <stp>all</stp>
        <stp/>
        <stp/>
        <stp>False</stp>
        <stp>T</stp>
        <tr r="AL6" s="2"/>
      </tp>
      <tp>
        <v>485</v>
        <stp/>
        <stp>StudyData</stp>
        <stp>(Vol(S.US.VGK,VolType=Exchange,CoCType:=Auto) when LocalMonth(S.US.VGK)=3 and LocalDay(S.US.VGK)=17 and LocalHour(S.US.VGK)=9 and LocalMinute(S.US.VGK)=10)</stp>
        <stp>Bar</stp>
        <stp/>
        <stp>Close</stp>
        <stp>5</stp>
        <stp>0</stp>
        <stp>all</stp>
        <stp/>
        <stp/>
        <stp>False</stp>
        <stp>T</stp>
        <tr r="AL12" s="2"/>
      </tp>
      <tp>
        <v>351</v>
        <stp/>
        <stp>StudyData</stp>
        <stp>(Vol(S.US.VGK,VolType=Exchange,CoCType:=Auto) when LocalMonth(S.US.VGK)=3 and LocalDay(S.US.VGK)=17 and LocalHour(S.US.VGK)=8 and LocalMinute(S.US.VGK)=30)</stp>
        <stp>Bar</stp>
        <stp/>
        <stp>Close</stp>
        <stp>5</stp>
        <stp>0</stp>
        <stp>all</stp>
        <stp/>
        <stp/>
        <stp>False</stp>
        <stp>T</stp>
        <tr r="AL4" s="2"/>
      </tp>
      <tp>
        <v>713</v>
        <stp/>
        <stp>StudyData</stp>
        <stp>(Vol(S.US.VGK,VolType=Exchange,CoCType:=Auto) when LocalMonth(S.US.VGK)=3 and LocalDay(S.US.VGK)=17 and LocalHour(S.US.VGK)=9 and LocalMinute(S.US.VGK)=20)</stp>
        <stp>Bar</stp>
        <stp/>
        <stp>Close</stp>
        <stp>5</stp>
        <stp>0</stp>
        <stp>all</stp>
        <stp/>
        <stp/>
        <stp>False</stp>
        <stp>T</stp>
        <tr r="AL14" s="2"/>
      </tp>
      <tp>
        <v>1134</v>
        <stp/>
        <stp>StudyData</stp>
        <stp>(Vol(S.US.XLE,VolType=Exchange,CoCType:=Auto) when LocalMonth(S.US.XLE)=3 and LocalDay(S.US.XLE)=17 and LocalHour(S.US.XLE)=8 and LocalMinute(S.US.XLE)=45)</stp>
        <stp>Bar</stp>
        <stp/>
        <stp>Close</stp>
        <stp>5</stp>
        <stp>0</stp>
        <stp>all</stp>
        <stp/>
        <stp/>
        <stp>False</stp>
        <stp>T</stp>
        <tr r="W7" s="2"/>
      </tp>
      <tp>
        <v>587</v>
        <stp/>
        <stp>StudyData</stp>
        <stp>(Vol(S.US.XLE,VolType=Exchange,CoCType:=Auto) when LocalMonth(S.US.XLE)=3 and LocalDay(S.US.XLE)=17 and LocalHour(S.US.XLE)=8 and LocalMinute(S.US.XLE)=55)</stp>
        <stp>Bar</stp>
        <stp/>
        <stp>Close</stp>
        <stp>5</stp>
        <stp>0</stp>
        <stp>all</stp>
        <stp/>
        <stp/>
        <stp>False</stp>
        <stp>T</stp>
        <tr r="W9" s="2"/>
      </tp>
      <tp>
        <v>5139</v>
        <stp/>
        <stp>StudyData</stp>
        <stp>(Vol(S.US.XLE,VolType=Exchange,CoCType:=Auto) when LocalMonth(S.US.XLE)=3 and LocalDay(S.US.XLE)=17 and LocalHour(S.US.XLE)=8 and LocalMinute(S.US.XLE)=35)</stp>
        <stp>Bar</stp>
        <stp/>
        <stp>Close</stp>
        <stp>5</stp>
        <stp>0</stp>
        <stp>all</stp>
        <stp/>
        <stp/>
        <stp>False</stp>
        <stp>T</stp>
        <tr r="W5" s="2"/>
      </tp>
      <tp>
        <v>2067</v>
        <stp/>
        <stp>StudyData</stp>
        <stp>(Vol(S.US.XLE,VolType=Exchange,CoCType:=Auto) when LocalMonth(S.US.XLE)=3 and LocalDay(S.US.XLE)=17 and LocalHour(S.US.XLE)=9 and LocalMinute(S.US.XLE)=25)</stp>
        <stp>Bar</stp>
        <stp/>
        <stp>Close</stp>
        <stp>5</stp>
        <stp>0</stp>
        <stp>all</stp>
        <stp/>
        <stp/>
        <stp>False</stp>
        <stp>T</stp>
        <tr r="W15" s="2"/>
      </tp>
      <tp>
        <v>782</v>
        <stp/>
        <stp>StudyData</stp>
        <stp>(Vol(S.US.XLE,VolType=Exchange,CoCType:=Auto) when LocalMonth(S.US.XLE)=3 and LocalDay(S.US.XLE)=17 and LocalHour(S.US.XLE)=9 and LocalMinute(S.US.XLE)=15)</stp>
        <stp>Bar</stp>
        <stp/>
        <stp>Close</stp>
        <stp>5</stp>
        <stp>0</stp>
        <stp>all</stp>
        <stp/>
        <stp/>
        <stp>False</stp>
        <stp>T</stp>
        <tr r="W13" s="2"/>
      </tp>
      <tp>
        <v>16085.96666667</v>
        <stp/>
        <stp>StudyData</stp>
        <stp>S.US.RSX</stp>
        <stp>MA</stp>
        <stp>InputChoice=Vol,MAType=Sim,Period=30</stp>
        <stp>MA</stp>
        <stp>60C</stp>
        <stp>0</stp>
        <stp/>
        <stp>FirstHour</stp>
        <stp/>
        <stp>TRUE</stp>
        <stp>T</stp>
        <tr r="T28" s="1"/>
      </tp>
      <tp>
        <v>4300</v>
        <stp/>
        <stp>StudyData</stp>
        <stp>S.US.EDC</stp>
        <stp>Vol</stp>
        <stp>VolType=Exchange,CoCType=Auto</stp>
        <stp>Vol</stp>
        <stp>60C</stp>
        <stp>0</stp>
        <stp/>
        <stp>LastHour</stp>
        <stp/>
        <stp>TRUE</stp>
        <stp>T</stp>
        <tr r="W42" s="1"/>
      </tp>
      <tp>
        <v>587</v>
        <stp/>
        <stp>StudyData</stp>
        <stp>(Vol(S.US.IYR,VolType=Exchange,CoCType:=Auto) when LocalMonth(S.US.IYR)=3 and LocalDay(S.US.IYR)=17 and LocalHour(S.US.IYR)=14 and LocalMinute(S.US.IYR)=25)</stp>
        <stp>Bar</stp>
        <stp/>
        <stp>Close</stp>
        <stp>5</stp>
        <stp>0</stp>
        <stp>all</stp>
        <stp/>
        <stp/>
        <stp>False</stp>
        <stp>T</stp>
        <tr r="Q24" s="2"/>
      </tp>
      <tp>
        <v>838</v>
        <stp/>
        <stp>StudyData</stp>
        <stp>(Vol(S.US.IYR,VolType=Exchange,CoCType:=Auto) when LocalMonth(S.US.IYR)=3 and LocalDay(S.US.IYR)=17 and LocalHour(S.US.IYR)=14 and LocalMinute(S.US.IYR)=35)</stp>
        <stp>Bar</stp>
        <stp/>
        <stp>Close</stp>
        <stp>5</stp>
        <stp>0</stp>
        <stp>all</stp>
        <stp/>
        <stp/>
        <stp>False</stp>
        <stp>T</stp>
        <tr r="Q26" s="2"/>
      </tp>
      <tp>
        <v>1065</v>
        <stp/>
        <stp>StudyData</stp>
        <stp>(Vol(S.US.IYR,VolType=Exchange,CoCType:=Auto) when LocalMonth(S.US.IYR)=3 and LocalDay(S.US.IYR)=17 and LocalHour(S.US.IYR)=14 and LocalMinute(S.US.IYR)=15)</stp>
        <stp>Bar</stp>
        <stp/>
        <stp>Close</stp>
        <stp>5</stp>
        <stp>0</stp>
        <stp>all</stp>
        <stp/>
        <stp/>
        <stp>False</stp>
        <stp>T</stp>
        <tr r="Q22" s="2"/>
      </tp>
      <tp>
        <v>2054</v>
        <stp/>
        <stp>StudyData</stp>
        <stp>(Vol(S.US.IYR,VolType=Exchange,CoCType:=Auto) when LocalMonth(S.US.IYR)=3 and LocalDay(S.US.IYR)=17 and LocalHour(S.US.IYR)=14 and LocalMinute(S.US.IYR)=45)</stp>
        <stp>Bar</stp>
        <stp/>
        <stp>Close</stp>
        <stp>5</stp>
        <stp>0</stp>
        <stp>all</stp>
        <stp/>
        <stp/>
        <stp>False</stp>
        <stp>T</stp>
        <tr r="Q28" s="2"/>
      </tp>
      <tp>
        <v>7238</v>
        <stp/>
        <stp>StudyData</stp>
        <stp>(Vol(S.US.IYR,VolType=Exchange,CoCType:=Auto) when LocalMonth(S.US.IYR)=3 and LocalDay(S.US.IYR)=17 and LocalHour(S.US.IYR)=14 and LocalMinute(S.US.IYR)=55)</stp>
        <stp>Bar</stp>
        <stp/>
        <stp>Close</stp>
        <stp>5</stp>
        <stp>0</stp>
        <stp>all</stp>
        <stp/>
        <stp/>
        <stp>False</stp>
        <stp>T</stp>
        <tr r="Q30" s="2"/>
      </tp>
      <tp>
        <v>4162</v>
        <stp/>
        <stp>StudyData</stp>
        <stp>(Vol(S.US.IWM,VolType=Exchange,CoCType:=Auto) when LocalMonth(S.US.IWM)=3 and LocalDay(S.US.IWM)=17 and LocalHour(S.US.IWM)=14 and LocalMinute(S.US.IWM)=25)</stp>
        <stp>Bar</stp>
        <stp/>
        <stp>Close</stp>
        <stp>5</stp>
        <stp>0</stp>
        <stp>all</stp>
        <stp/>
        <stp/>
        <stp>False</stp>
        <stp>T</stp>
        <tr r="H24" s="2"/>
      </tp>
      <tp>
        <v>5430</v>
        <stp/>
        <stp>StudyData</stp>
        <stp>(Vol(S.US.IWM,VolType=Exchange,CoCType:=Auto) when LocalMonth(S.US.IWM)=3 and LocalDay(S.US.IWM)=17 and LocalHour(S.US.IWM)=14 and LocalMinute(S.US.IWM)=35)</stp>
        <stp>Bar</stp>
        <stp/>
        <stp>Close</stp>
        <stp>5</stp>
        <stp>0</stp>
        <stp>all</stp>
        <stp/>
        <stp/>
        <stp>False</stp>
        <stp>T</stp>
        <tr r="H26" s="2"/>
      </tp>
      <tp>
        <v>2889</v>
        <stp/>
        <stp>StudyData</stp>
        <stp>(Vol(S.US.IWM,VolType=Exchange,CoCType:=Auto) when LocalMonth(S.US.IWM)=3 and LocalDay(S.US.IWM)=17 and LocalHour(S.US.IWM)=14 and LocalMinute(S.US.IWM)=15)</stp>
        <stp>Bar</stp>
        <stp/>
        <stp>Close</stp>
        <stp>5</stp>
        <stp>0</stp>
        <stp>all</stp>
        <stp/>
        <stp/>
        <stp>False</stp>
        <stp>T</stp>
        <tr r="H22" s="2"/>
      </tp>
      <tp>
        <v>6719</v>
        <stp/>
        <stp>StudyData</stp>
        <stp>(Vol(S.US.IWM,VolType=Exchange,CoCType:=Auto) when LocalMonth(S.US.IWM)=3 and LocalDay(S.US.IWM)=17 and LocalHour(S.US.IWM)=14 and LocalMinute(S.US.IWM)=45)</stp>
        <stp>Bar</stp>
        <stp/>
        <stp>Close</stp>
        <stp>5</stp>
        <stp>0</stp>
        <stp>all</stp>
        <stp/>
        <stp/>
        <stp>False</stp>
        <stp>T</stp>
        <tr r="H28" s="2"/>
      </tp>
      <tp>
        <v>11046</v>
        <stp/>
        <stp>StudyData</stp>
        <stp>(Vol(S.US.IWM,VolType=Exchange,CoCType:=Auto) when LocalMonth(S.US.IWM)=3 and LocalDay(S.US.IWM)=17 and LocalHour(S.US.IWM)=14 and LocalMinute(S.US.IWM)=55)</stp>
        <stp>Bar</stp>
        <stp/>
        <stp>Close</stp>
        <stp>5</stp>
        <stp>0</stp>
        <stp>all</stp>
        <stp/>
        <stp/>
        <stp>False</stp>
        <stp>T</stp>
        <tr r="H30" s="2"/>
      </tp>
      <tp>
        <v>299</v>
        <stp/>
        <stp>StudyData</stp>
        <stp>(Vol(S.US.IVV,VolType=Exchange,CoCType:=Auto) when LocalMonth(S.US.IVV)=3 and LocalDay(S.US.IVV)=17 and LocalHour(S.US.IVV)=14 and LocalMinute(S.US.IVV)=25)</stp>
        <stp>Bar</stp>
        <stp/>
        <stp>Close</stp>
        <stp>5</stp>
        <stp>0</stp>
        <stp>all</stp>
        <stp/>
        <stp/>
        <stp>False</stp>
        <stp>T</stp>
        <tr r="AK24" s="2"/>
      </tp>
      <tp>
        <v>422</v>
        <stp/>
        <stp>StudyData</stp>
        <stp>(Vol(S.US.IVV,VolType=Exchange,CoCType:=Auto) when LocalMonth(S.US.IVV)=3 and LocalDay(S.US.IVV)=17 and LocalHour(S.US.IVV)=14 and LocalMinute(S.US.IVV)=35)</stp>
        <stp>Bar</stp>
        <stp/>
        <stp>Close</stp>
        <stp>5</stp>
        <stp>0</stp>
        <stp>all</stp>
        <stp/>
        <stp/>
        <stp>False</stp>
        <stp>T</stp>
        <tr r="AK26" s="2"/>
      </tp>
      <tp>
        <v>159</v>
        <stp/>
        <stp>StudyData</stp>
        <stp>(Vol(S.US.IVV,VolType=Exchange,CoCType:=Auto) when LocalMonth(S.US.IVV)=3 and LocalDay(S.US.IVV)=17 and LocalHour(S.US.IVV)=14 and LocalMinute(S.US.IVV)=15)</stp>
        <stp>Bar</stp>
        <stp/>
        <stp>Close</stp>
        <stp>5</stp>
        <stp>0</stp>
        <stp>all</stp>
        <stp/>
        <stp/>
        <stp>False</stp>
        <stp>T</stp>
        <tr r="AK22" s="2"/>
      </tp>
      <tp>
        <v>997</v>
        <stp/>
        <stp>StudyData</stp>
        <stp>(Vol(S.US.IVV,VolType=Exchange,CoCType:=Auto) when LocalMonth(S.US.IVV)=3 and LocalDay(S.US.IVV)=17 and LocalHour(S.US.IVV)=14 and LocalMinute(S.US.IVV)=45)</stp>
        <stp>Bar</stp>
        <stp/>
        <stp>Close</stp>
        <stp>5</stp>
        <stp>0</stp>
        <stp>all</stp>
        <stp/>
        <stp/>
        <stp>False</stp>
        <stp>T</stp>
        <tr r="AK28" s="2"/>
      </tp>
      <tp>
        <v>4018</v>
        <stp/>
        <stp>StudyData</stp>
        <stp>(Vol(S.US.IVV,VolType=Exchange,CoCType:=Auto) when LocalMonth(S.US.IVV)=3 and LocalDay(S.US.IVV)=17 and LocalHour(S.US.IVV)=14 and LocalMinute(S.US.IVV)=55)</stp>
        <stp>Bar</stp>
        <stp/>
        <stp>Close</stp>
        <stp>5</stp>
        <stp>0</stp>
        <stp>all</stp>
        <stp/>
        <stp/>
        <stp>False</stp>
        <stp>T</stp>
        <tr r="AK30" s="2"/>
      </tp>
      <tp>
        <v>387</v>
        <stp/>
        <stp>StudyData</stp>
        <stp>(Vol(S.US.ITB,VolType=Exchange,CoCType:=Auto) when LocalMonth(S.US.ITB)=3 and LocalDay(S.US.ITB)=17 and LocalHour(S.US.ITB)=14 and LocalMinute(S.US.ITB)=25)</stp>
        <stp>Bar</stp>
        <stp/>
        <stp>Close</stp>
        <stp>5</stp>
        <stp>0</stp>
        <stp>all</stp>
        <stp/>
        <stp/>
        <stp>False</stp>
        <stp>T</stp>
        <tr r="AN24" s="2"/>
      </tp>
      <tp>
        <v>221</v>
        <stp/>
        <stp>StudyData</stp>
        <stp>(Vol(S.US.ITB,VolType=Exchange,CoCType:=Auto) when LocalMonth(S.US.ITB)=3 and LocalDay(S.US.ITB)=17 and LocalHour(S.US.ITB)=14 and LocalMinute(S.US.ITB)=35)</stp>
        <stp>Bar</stp>
        <stp/>
        <stp>Close</stp>
        <stp>5</stp>
        <stp>0</stp>
        <stp>all</stp>
        <stp/>
        <stp/>
        <stp>False</stp>
        <stp>T</stp>
        <tr r="AN26" s="2"/>
      </tp>
      <tp>
        <v>77</v>
        <stp/>
        <stp>StudyData</stp>
        <stp>(Vol(S.US.ITB,VolType=Exchange,CoCType:=Auto) when LocalMonth(S.US.ITB)=3 and LocalDay(S.US.ITB)=17 and LocalHour(S.US.ITB)=14 and LocalMinute(S.US.ITB)=15)</stp>
        <stp>Bar</stp>
        <stp/>
        <stp>Close</stp>
        <stp>5</stp>
        <stp>0</stp>
        <stp>all</stp>
        <stp/>
        <stp/>
        <stp>False</stp>
        <stp>T</stp>
        <tr r="AN22" s="2"/>
      </tp>
      <tp>
        <v>380</v>
        <stp/>
        <stp>StudyData</stp>
        <stp>(Vol(S.US.ITB,VolType=Exchange,CoCType:=Auto) when LocalMonth(S.US.ITB)=3 and LocalDay(S.US.ITB)=17 and LocalHour(S.US.ITB)=14 and LocalMinute(S.US.ITB)=45)</stp>
        <stp>Bar</stp>
        <stp/>
        <stp>Close</stp>
        <stp>5</stp>
        <stp>0</stp>
        <stp>all</stp>
        <stp/>
        <stp/>
        <stp>False</stp>
        <stp>T</stp>
        <tr r="AN28" s="2"/>
      </tp>
      <tp>
        <v>1691</v>
        <stp/>
        <stp>StudyData</stp>
        <stp>(Vol(S.US.ITB,VolType=Exchange,CoCType:=Auto) when LocalMonth(S.US.ITB)=3 and LocalDay(S.US.ITB)=17 and LocalHour(S.US.ITB)=14 and LocalMinute(S.US.ITB)=55)</stp>
        <stp>Bar</stp>
        <stp/>
        <stp>Close</stp>
        <stp>5</stp>
        <stp>0</stp>
        <stp>all</stp>
        <stp/>
        <stp/>
        <stp>False</stp>
        <stp>T</stp>
        <tr r="AN30" s="2"/>
      </tp>
      <tp>
        <v>190487.53333333001</v>
        <stp/>
        <stp>StudyData</stp>
        <stp>S.US.VWO</stp>
        <stp>MA</stp>
        <stp>InputChoice=Vol,MAType=Sim,Period=30</stp>
        <stp>MA</stp>
        <stp/>
        <stp/>
        <stp>all</stp>
        <stp/>
        <stp/>
        <stp/>
        <stp>T</stp>
        <tr r="M16" s="1"/>
      </tp>
      <tp>
        <v>81806.166666670004</v>
        <stp/>
        <stp>StudyData</stp>
        <stp>S.US.SSO</stp>
        <stp>MA</stp>
        <stp>InputChoice=Vol,MAType=Sim,Period=30</stp>
        <stp>MA</stp>
        <stp/>
        <stp/>
        <stp>all</stp>
        <stp/>
        <stp/>
        <stp/>
        <stp>T</stp>
        <tr r="M36" s="1"/>
      </tp>
      <tp>
        <v>759712.86666666996</v>
        <stp/>
        <stp>StudyData</stp>
        <stp>S.US.EEM</stp>
        <stp>MA</stp>
        <stp>InputChoice=Vol,MAType=Sim,Period=30</stp>
        <stp>MA</stp>
        <stp/>
        <stp/>
        <stp>all</stp>
        <stp/>
        <stp/>
        <stp/>
        <stp>T</stp>
        <tr r="M6" s="1"/>
      </tp>
      <tp>
        <v>458995</v>
        <stp/>
        <stp>StudyData</stp>
        <stp>S.US.IWM</stp>
        <stp>MA</stp>
        <stp>InputChoice=Vol,MAType=Sim,Period=30</stp>
        <stp>MA</stp>
        <stp/>
        <stp/>
        <stp>all</stp>
        <stp/>
        <stp/>
        <stp/>
        <stp>T</stp>
        <tr r="M9" s="1"/>
      </tp>
      <tp>
        <v>88</v>
        <stp/>
        <stp>StudyData</stp>
        <stp>(Vol(S.US.SQQQ,VolType=Exchange,CoCType:=Auto) when LocalMonth(S.US.SQQQ)=3 and LocalDay(S.US.SQQQ)=17 and LocalHour(S.US.SQQQ)=14 and LocalMinute(S.US.SQQQ)=0)</stp>
        <stp>Bar</stp>
        <stp/>
        <stp>Close</stp>
        <stp>5</stp>
        <stp>0</stp>
        <stp>all</stp>
        <stp/>
        <stp/>
        <stp>False</stp>
        <stp>T</stp>
        <tr r="AF19" s="2"/>
      </tp>
      <tp>
        <v>132</v>
        <stp/>
        <stp>StudyData</stp>
        <stp>(Vol(S.US.SPXU,VolType=Exchange,CoCType:=Auto) when LocalMonth(S.US.SPXU)=3 and LocalDay(S.US.SPXU)=17 and LocalHour(S.US.SPXU)=14 and LocalMinute(S.US.SPXU)=0)</stp>
        <stp>Bar</stp>
        <stp/>
        <stp>Close</stp>
        <stp>5</stp>
        <stp>0</stp>
        <stp>all</stp>
        <stp/>
        <stp/>
        <stp>False</stp>
        <stp>T</stp>
        <tr r="AJ19" s="2"/>
      </tp>
      <tp>
        <v>67414.933333330002</v>
        <stp/>
        <stp>StudyData</stp>
        <stp>S.US.DXJ</stp>
        <stp>MA</stp>
        <stp>InputChoice=Vol,MAType=Sim,Period=30</stp>
        <stp>MA</stp>
        <stp/>
        <stp/>
        <stp>all</stp>
        <stp/>
        <stp/>
        <stp/>
        <stp>T</stp>
        <tr r="M35" s="1"/>
      </tp>
      <tp>
        <v>417277.36666667002</v>
        <stp/>
        <stp>StudyData</stp>
        <stp>S.US.EWJ</stp>
        <stp>MA</stp>
        <stp>InputChoice=Vol,MAType=Sim,Period=30</stp>
        <stp>MA</stp>
        <stp/>
        <stp/>
        <stp>all</stp>
        <stp/>
        <stp/>
        <stp/>
        <stp>T</stp>
        <tr r="M11" s="1"/>
      </tp>
      <tp>
        <v>45665.066666669998</v>
        <stp/>
        <stp>StudyData</stp>
        <stp>S.US.VGK</stp>
        <stp>MA</stp>
        <stp>InputChoice=Vol,MAType=Sim,Period=30</stp>
        <stp>MA</stp>
        <stp/>
        <stp/>
        <stp>all</stp>
        <stp/>
        <stp/>
        <stp/>
        <stp>T</stp>
        <tr r="M39" s="1"/>
      </tp>
      <tp>
        <v>85636.733333330005</v>
        <stp/>
        <stp>StudyData</stp>
        <stp>S.US.XLK</stp>
        <stp>MA</stp>
        <stp>InputChoice=Vol,MAType=Sim,Period=30</stp>
        <stp>MA</stp>
        <stp/>
        <stp/>
        <stp>all</stp>
        <stp/>
        <stp/>
        <stp/>
        <stp>T</stp>
        <tr r="M30" s="1"/>
      </tp>
      <tp>
        <v>36843.833333330003</v>
        <stp/>
        <stp>StudyData</stp>
        <stp>S.US.EWH</stp>
        <stp>MA</stp>
        <stp>InputChoice=Vol,MAType=Sim,Period=30</stp>
        <stp>MA</stp>
        <stp/>
        <stp/>
        <stp>all</stp>
        <stp/>
        <stp/>
        <stp/>
        <stp>T</stp>
        <tr r="M23" s="1"/>
      </tp>
      <tp>
        <v>322</v>
        <stp/>
        <stp>StudyData</stp>
        <stp>(Vol(S.US.SQQQ,VolType=Exchange,CoCType:=Auto) when LocalMonth(S.US.SQQQ)=3 and LocalDay(S.US.SQQQ)=17 and LocalHour(S.US.SQQQ)=14 and LocalMinute(S.US.SQQQ)=5)</stp>
        <stp>Bar</stp>
        <stp/>
        <stp>Close</stp>
        <stp>5</stp>
        <stp>0</stp>
        <stp>all</stp>
        <stp/>
        <stp/>
        <stp>False</stp>
        <stp>T</stp>
        <tr r="AF20" s="2"/>
      </tp>
      <tp>
        <v>373</v>
        <stp/>
        <stp>StudyData</stp>
        <stp>(Vol(S.US.SPXU,VolType=Exchange,CoCType:=Auto) when LocalMonth(S.US.SPXU)=3 and LocalDay(S.US.SPXU)=17 and LocalHour(S.US.SPXU)=14 and LocalMinute(S.US.SPXU)=5)</stp>
        <stp>Bar</stp>
        <stp/>
        <stp>Close</stp>
        <stp>5</stp>
        <stp>0</stp>
        <stp>all</stp>
        <stp/>
        <stp/>
        <stp>False</stp>
        <stp>T</stp>
        <tr r="AJ20" s="2"/>
      </tp>
      <tp>
        <v>120432.73333333</v>
        <stp/>
        <stp>StudyData</stp>
        <stp>S.US.XLI</stp>
        <stp>MA</stp>
        <stp>InputChoice=Vol,MAType=Sim,Period=30</stp>
        <stp>MA</stp>
        <stp/>
        <stp/>
        <stp>all</stp>
        <stp/>
        <stp/>
        <stp/>
        <stp>T</stp>
        <tr r="M21" s="1"/>
      </tp>
      <tp>
        <v>257463.4</v>
        <stp/>
        <stp>StudyData</stp>
        <stp>S.US.FXI</stp>
        <stp>MA</stp>
        <stp>InputChoice=Vol,MAType=Sim,Period=30</stp>
        <stp>MA</stp>
        <stp/>
        <stp/>
        <stp>all</stp>
        <stp/>
        <stp/>
        <stp/>
        <stp>T</stp>
        <tr r="M13" s="1"/>
      </tp>
      <tp>
        <v>40063.066666669998</v>
        <stp/>
        <stp>StudyData</stp>
        <stp>S.US.EPI</stp>
        <stp>MA</stp>
        <stp>InputChoice=Vol,MAType=Sim,Period=30</stp>
        <stp>MA</stp>
        <stp/>
        <stp/>
        <stp>all</stp>
        <stp/>
        <stp/>
        <stp/>
        <stp>T</stp>
        <tr r="M31" s="1"/>
      </tp>
      <tp>
        <v>451708.8</v>
        <stp/>
        <stp>StudyData</stp>
        <stp>S.US.XLF</stp>
        <stp>MA</stp>
        <stp>InputChoice=Vol,MAType=Sim,Period=30</stp>
        <stp>MA</stp>
        <stp/>
        <stp/>
        <stp>all</stp>
        <stp/>
        <stp/>
        <stp/>
        <stp>T</stp>
        <tr r="M7" s="1"/>
      </tp>
      <tp>
        <v>46155.96666667</v>
        <stp/>
        <stp>StudyData</stp>
        <stp>S.US.QID</stp>
        <stp>MA</stp>
        <stp>InputChoice=Vol,MAType=Sim,Period=30</stp>
        <stp>MA</stp>
        <stp/>
        <stp/>
        <stp>all</stp>
        <stp/>
        <stp/>
        <stp/>
        <stp>T</stp>
        <tr r="M27" s="1"/>
      </tp>
      <tp>
        <v>123955.53333332999</v>
        <stp/>
        <stp>StudyData</stp>
        <stp>S.US.XLE</stp>
        <stp>MA</stp>
        <stp>InputChoice=Vol,MAType=Sim,Period=30</stp>
        <stp>MA</stp>
        <stp/>
        <stp/>
        <stp>all</stp>
        <stp/>
        <stp/>
        <stp/>
        <stp>T</stp>
        <tr r="M24" s="1"/>
      </tp>
      <tp>
        <v>74361.899999999994</v>
        <stp/>
        <stp>StudyData</stp>
        <stp>S.US.XLB</stp>
        <stp>MA</stp>
        <stp>InputChoice=Vol,MAType=Sim,Period=30</stp>
        <stp>MA</stp>
        <stp/>
        <stp/>
        <stp>all</stp>
        <stp/>
        <stp/>
        <stp/>
        <stp>T</stp>
        <tr r="M25" s="1"/>
      </tp>
      <tp>
        <v>43886.6</v>
        <stp/>
        <stp>StudyData</stp>
        <stp>S.US.ITB</stp>
        <stp>MA</stp>
        <stp>InputChoice=Vol,MAType=Sim,Period=30</stp>
        <stp>MA</stp>
        <stp/>
        <stp/>
        <stp>all</stp>
        <stp/>
        <stp/>
        <stp/>
        <stp>T</stp>
        <tr r="M41" s="1"/>
      </tp>
      <tp>
        <v>40218.133333329999</v>
        <stp/>
        <stp>StudyData</stp>
        <stp>S.US.EDC</stp>
        <stp>MA</stp>
        <stp>InputChoice=Vol,MAType=Sim,Period=30</stp>
        <stp>MA</stp>
        <stp/>
        <stp/>
        <stp>all</stp>
        <stp/>
        <stp/>
        <stp/>
        <stp>T</stp>
        <tr r="M42" s="1"/>
      </tp>
      <tp>
        <v>152553.66666667</v>
        <stp/>
        <stp>StudyData</stp>
        <stp>S.US.TZA</stp>
        <stp>MA</stp>
        <stp>InputChoice=Vol,MAType=Sim,Period=30</stp>
        <stp>MA</stp>
        <stp/>
        <stp/>
        <stp>all</stp>
        <stp/>
        <stp/>
        <stp/>
        <stp>T</stp>
        <tr r="M20" s="1"/>
      </tp>
      <tp>
        <v>93743.033333329993</v>
        <stp/>
        <stp>StudyData</stp>
        <stp>S.US.TNA</stp>
        <stp>MA</stp>
        <stp>InputChoice=Vol,MAType=Sim,Period=30</stp>
        <stp>MA</stp>
        <stp/>
        <stp/>
        <stp>all</stp>
        <stp/>
        <stp/>
        <stp/>
        <stp>T</stp>
        <tr r="M26" s="1"/>
      </tp>
      <tp>
        <v>74986.033333329993</v>
        <stp/>
        <stp>StudyData</stp>
        <stp>S.US.DIA</stp>
        <stp>MA</stp>
        <stp>InputChoice=Vol,MAType=Sim,Period=30</stp>
        <stp>MA</stp>
        <stp/>
        <stp/>
        <stp>all</stp>
        <stp/>
        <stp/>
        <stp/>
        <stp>T</stp>
        <tr r="M29" s="1"/>
      </tp>
      <tp>
        <v>204658.9</v>
        <stp/>
        <stp>StudyData</stp>
        <stp>S.US.EFA</stp>
        <stp>MA</stp>
        <stp>InputChoice=Vol,MAType=Sim,Period=30</stp>
        <stp>MA</stp>
        <stp/>
        <stp/>
        <stp>all</stp>
        <stp/>
        <stp/>
        <stp/>
        <stp>T</stp>
        <tr r="M15" s="1"/>
      </tp>
      <tp>
        <v>1228203.3</v>
        <stp/>
        <stp>StudyData</stp>
        <stp>S.SPY</stp>
        <stp>MA</stp>
        <stp>InputChoice=Vol,MAType=Sim,Period=30</stp>
        <stp>MA</stp>
        <stp/>
        <stp/>
        <stp>all</stp>
        <stp/>
        <stp/>
        <stp/>
        <stp>T</stp>
        <tr r="M5" s="1"/>
      </tp>
      <tp t="s">
        <v>ProShares Trust UltraPro Short QQQ</v>
        <stp/>
        <stp>ContractData</stp>
        <stp>S.US.SQQQ</stp>
        <stp>LongDescription</stp>
        <stp/>
        <stp>T</stp>
        <tr r="C33" s="1"/>
      </tp>
      <tp t="s">
        <v>ProShares UltraPro Short S&amp;P 500 ETF</v>
        <stp/>
        <stp>ContractData</stp>
        <stp>S.US.SPXU</stp>
        <stp>LongDescription</stp>
        <stp/>
        <stp>T</stp>
        <tr r="C37" s="1"/>
      </tp>
      <tp>
        <v>60192.366666670001</v>
        <stp/>
        <stp>StudyData</stp>
        <stp>S.US.FAZ</stp>
        <stp>MA</stp>
        <stp>InputChoice=Vol,MAType=Sim,Period=30</stp>
        <stp>MA</stp>
        <stp/>
        <stp/>
        <stp>all</stp>
        <stp/>
        <stp/>
        <stp/>
        <stp>T</stp>
        <tr r="M32" s="1"/>
      </tp>
      <tp>
        <v>177586</v>
        <stp/>
        <stp>StudyData</stp>
        <stp>S.US.EWZ</stp>
        <stp>MA</stp>
        <stp>InputChoice=Vol,MAType=Sim,Period=30</stp>
        <stp>MA</stp>
        <stp/>
        <stp/>
        <stp>all</stp>
        <stp/>
        <stp/>
        <stp/>
        <stp>T</stp>
        <tr r="M14" s="1"/>
      </tp>
      <tp>
        <v>41715.636736111112</v>
        <stp/>
        <stp>SystemInfo</stp>
        <stp>Linetime</stp>
        <tr r="B1" s="1"/>
        <tr r="P44" s="1"/>
        <tr r="Y44" s="1"/>
        <tr r="I44" s="1"/>
      </tp>
      <tp>
        <v>387010.96666666999</v>
        <stp/>
        <stp>StudyData</stp>
        <stp>S.US.VXX</stp>
        <stp>MA</stp>
        <stp>InputChoice=Vol,MAType=Sim,Period=30</stp>
        <stp>MA</stp>
        <stp/>
        <stp/>
        <stp>all</stp>
        <stp/>
        <stp/>
        <stp/>
        <stp>T</stp>
        <tr r="M10" s="1"/>
      </tp>
      <tp>
        <v>68556.2</v>
        <stp/>
        <stp>StudyData</stp>
        <stp>S.US.RSX</stp>
        <stp>MA</stp>
        <stp>InputChoice=Vol,MAType=Sim,Period=30</stp>
        <stp>MA</stp>
        <stp/>
        <stp/>
        <stp>all</stp>
        <stp/>
        <stp/>
        <stp/>
        <stp>T</stp>
        <tr r="M28" s="1"/>
      </tp>
      <tp>
        <v>377005.86666667002</v>
        <stp/>
        <stp>StudyData</stp>
        <stp>S.US.GDX</stp>
        <stp>MA</stp>
        <stp>InputChoice=Vol,MAType=Sim,Period=30</stp>
        <stp>MA</stp>
        <stp/>
        <stp/>
        <stp>all</stp>
        <stp/>
        <stp/>
        <stp/>
        <stp>T</stp>
        <tr r="M8" s="1"/>
      </tp>
      <tp>
        <v>94125</v>
        <stp/>
        <stp>StudyData</stp>
        <stp>S.US.XLV</stp>
        <stp>MA</stp>
        <stp>InputChoice=Vol,MAType=Sim,Period=30</stp>
        <stp>MA</stp>
        <stp/>
        <stp/>
        <stp>all</stp>
        <stp/>
        <stp/>
        <stp/>
        <stp>T</stp>
        <tr r="M22" s="1"/>
      </tp>
      <tp>
        <v>59901.633333329999</v>
        <stp/>
        <stp>StudyData</stp>
        <stp>S.US.IVV</stp>
        <stp>MA</stp>
        <stp>InputChoice=Vol,MAType=Sim,Period=30</stp>
        <stp>MA</stp>
        <stp/>
        <stp/>
        <stp>all</stp>
        <stp/>
        <stp/>
        <stp/>
        <stp>T</stp>
        <tr r="M38" s="1"/>
      </tp>
      <tp>
        <v>19200</v>
        <stp/>
        <stp>StudyData</stp>
        <stp>(Vol(S.SPY,VolType=Exchange,CoCType:=Auto) when LocalMonth(S.SPY)=3 and LocalDay(S.SPY)=17 and LocalHour(S.SPY)=9 and LocalMinute(S.SPY)=10)</stp>
        <stp>Bar</stp>
        <stp/>
        <stp>Close</stp>
        <stp>5</stp>
        <stp>0</stp>
        <stp>all</stp>
        <stp/>
        <stp/>
        <stp>False</stp>
        <stp>T</stp>
        <tr r="D12" s="2"/>
      </tp>
      <tp>
        <v>12413</v>
        <stp/>
        <stp>StudyData</stp>
        <stp>(Vol(S.SPY,VolType=Exchange,CoCType:=Auto) when LocalMonth(S.SPY)=3 and LocalDay(S.SPY)=17 and LocalHour(S.SPY)=9 and LocalMinute(S.SPY)=20)</stp>
        <stp>Bar</stp>
        <stp/>
        <stp>Close</stp>
        <stp>5</stp>
        <stp>0</stp>
        <stp>all</stp>
        <stp/>
        <stp/>
        <stp>False</stp>
        <stp>T</stp>
        <tr r="D14" s="2"/>
      </tp>
      <tp>
        <v>26741</v>
        <stp/>
        <stp>StudyData</stp>
        <stp>(Vol(S.SPY,VolType=Exchange,CoCType:=Auto) when LocalMonth(S.SPY)=3 and LocalDay(S.SPY)=17 and LocalHour(S.SPY)=8 and LocalMinute(S.SPY)=50)</stp>
        <stp>Bar</stp>
        <stp/>
        <stp>Close</stp>
        <stp>5</stp>
        <stp>0</stp>
        <stp>all</stp>
        <stp/>
        <stp/>
        <stp>False</stp>
        <stp>T</stp>
        <tr r="D8" s="2"/>
      </tp>
      <tp>
        <v>33350</v>
        <stp/>
        <stp>StudyData</stp>
        <stp>(Vol(S.SPY,VolType=Exchange,CoCType:=Auto) when LocalMonth(S.SPY)=3 and LocalDay(S.SPY)=17 and LocalHour(S.SPY)=8 and LocalMinute(S.SPY)=40)</stp>
        <stp>Bar</stp>
        <stp/>
        <stp>Close</stp>
        <stp>5</stp>
        <stp>0</stp>
        <stp>all</stp>
        <stp/>
        <stp/>
        <stp>False</stp>
        <stp>T</stp>
        <tr r="D6" s="2"/>
      </tp>
      <tp>
        <v>26086</v>
        <stp/>
        <stp>StudyData</stp>
        <stp>(Vol(S.SPY,VolType=Exchange,CoCType:=Auto) when LocalMonth(S.SPY)=3 and LocalDay(S.SPY)=17 and LocalHour(S.SPY)=8 and LocalMinute(S.SPY)=30)</stp>
        <stp>Bar</stp>
        <stp/>
        <stp>Close</stp>
        <stp>5</stp>
        <stp>0</stp>
        <stp>all</stp>
        <stp/>
        <stp/>
        <stp>False</stp>
        <stp>T</stp>
        <tr r="D4" s="2"/>
      </tp>
      <tp>
        <v>30269.633333329999</v>
        <stp/>
        <stp>StudyData</stp>
        <stp>S.US.TBT</stp>
        <stp>MA</stp>
        <stp>InputChoice=Vol,MAType=Sim,Period=30</stp>
        <stp>MA</stp>
        <stp/>
        <stp/>
        <stp>all</stp>
        <stp/>
        <stp/>
        <stp/>
        <stp>T</stp>
        <tr r="M43" s="1"/>
      </tp>
      <tp>
        <v>63442.133333329999</v>
        <stp/>
        <stp>StudyData</stp>
        <stp>S.US.EWT</stp>
        <stp>MA</stp>
        <stp>InputChoice=Vol,MAType=Sim,Period=30</stp>
        <stp>MA</stp>
        <stp/>
        <stp/>
        <stp>all</stp>
        <stp/>
        <stp/>
        <stp/>
        <stp>T</stp>
        <tr r="M40" s="1"/>
      </tp>
      <tp>
        <v>102468.73333333</v>
        <stp/>
        <stp>StudyData</stp>
        <stp>S.US.XLU</stp>
        <stp>MA</stp>
        <stp>InputChoice=Vol,MAType=Sim,Period=30</stp>
        <stp>MA</stp>
        <stp/>
        <stp/>
        <stp>all</stp>
        <stp/>
        <stp/>
        <stp/>
        <stp>T</stp>
        <tr r="M19" s="1"/>
      </tp>
      <tp>
        <v>108145.9</v>
        <stp/>
        <stp>StudyData</stp>
        <stp>S.US.IYR</stp>
        <stp>MA</stp>
        <stp>InputChoice=Vol,MAType=Sim,Period=30</stp>
        <stp>MA</stp>
        <stp/>
        <stp/>
        <stp>all</stp>
        <stp/>
        <stp/>
        <stp/>
        <stp>T</stp>
        <tr r="M18" s="1"/>
      </tp>
      <tp>
        <v>13682</v>
        <stp/>
        <stp>StudyData</stp>
        <stp>(Vol(S.SPY,VolType=Exchange,CoCType:=Auto) when LocalMonth(S.SPY)=3 and LocalDay(S.SPY)=17 and LocalHour(S.SPY)=9 and LocalMinute(S.SPY)=15)</stp>
        <stp>Bar</stp>
        <stp/>
        <stp>Close</stp>
        <stp>5</stp>
        <stp>0</stp>
        <stp>all</stp>
        <stp/>
        <stp/>
        <stp>False</stp>
        <stp>T</stp>
        <tr r="D13" s="2"/>
      </tp>
      <tp>
        <v>19041</v>
        <stp/>
        <stp>StudyData</stp>
        <stp>(Vol(S.SPY,VolType=Exchange,CoCType:=Auto) when LocalMonth(S.SPY)=3 and LocalDay(S.SPY)=17 and LocalHour(S.SPY)=9 and LocalMinute(S.SPY)=25)</stp>
        <stp>Bar</stp>
        <stp/>
        <stp>Close</stp>
        <stp>5</stp>
        <stp>0</stp>
        <stp>all</stp>
        <stp/>
        <stp/>
        <stp>False</stp>
        <stp>T</stp>
        <tr r="D15" s="2"/>
      </tp>
      <tp>
        <v>18990</v>
        <stp/>
        <stp>StudyData</stp>
        <stp>(Vol(S.SPY,VolType=Exchange,CoCType:=Auto) when LocalMonth(S.SPY)=3 and LocalDay(S.SPY)=17 and LocalHour(S.SPY)=8 and LocalMinute(S.SPY)=55)</stp>
        <stp>Bar</stp>
        <stp/>
        <stp>Close</stp>
        <stp>5</stp>
        <stp>0</stp>
        <stp>all</stp>
        <stp/>
        <stp/>
        <stp>False</stp>
        <stp>T</stp>
        <tr r="D9" s="2"/>
      </tp>
      <tp>
        <v>21691</v>
        <stp/>
        <stp>StudyData</stp>
        <stp>(Vol(S.SPY,VolType=Exchange,CoCType:=Auto) when LocalMonth(S.SPY)=3 and LocalDay(S.SPY)=17 and LocalHour(S.SPY)=8 and LocalMinute(S.SPY)=45)</stp>
        <stp>Bar</stp>
        <stp/>
        <stp>Close</stp>
        <stp>5</stp>
        <stp>0</stp>
        <stp>all</stp>
        <stp/>
        <stp/>
        <stp>False</stp>
        <stp>T</stp>
        <tr r="D7" s="2"/>
      </tp>
      <tp>
        <v>38687</v>
        <stp/>
        <stp>StudyData</stp>
        <stp>(Vol(S.SPY,VolType=Exchange,CoCType:=Auto) when LocalMonth(S.SPY)=3 and LocalDay(S.SPY)=17 and LocalHour(S.SPY)=8 and LocalMinute(S.SPY)=35)</stp>
        <stp>Bar</stp>
        <stp/>
        <stp>Close</stp>
        <stp>5</stp>
        <stp>0</stp>
        <stp>all</stp>
        <stp/>
        <stp/>
        <stp>False</stp>
        <stp>T</stp>
        <tr r="D5" s="2"/>
      </tp>
      <tp>
        <v>132588.53333333001</v>
        <stp/>
        <stp>StudyData</stp>
        <stp>S.US.SDS</stp>
        <stp>MA</stp>
        <stp>InputChoice=Vol,MAType=Sim,Period=30</stp>
        <stp>MA</stp>
        <stp/>
        <stp/>
        <stp>all</stp>
        <stp/>
        <stp/>
        <stp/>
        <stp>T</stp>
        <tr r="M17" s="1"/>
      </tp>
      <tp>
        <v>54721.633333329999</v>
        <stp/>
        <stp>StudyData</stp>
        <stp>S.US.FAS</stp>
        <stp>MA</stp>
        <stp>InputChoice=Vol,MAType=Sim,Period=30</stp>
        <stp>MA</stp>
        <stp/>
        <stp/>
        <stp>all</stp>
        <stp/>
        <stp/>
        <stp/>
        <stp>T</stp>
        <tr r="M34" s="1"/>
      </tp>
      <tp>
        <v>51600.3</v>
        <stp/>
        <stp>StudyData</stp>
        <stp>S.US.FXI</stp>
        <stp>MA</stp>
        <stp>InputChoice=Vol,MAType=Sim,Period=30</stp>
        <stp>MA</stp>
        <stp>60C</stp>
        <stp>0</stp>
        <stp/>
        <stp>LastHour</stp>
        <stp/>
        <stp>TRUE</stp>
        <stp>T</stp>
        <tr r="AA13" s="1"/>
      </tp>
      <tp>
        <v>9931.6</v>
        <stp/>
        <stp>StudyData</stp>
        <stp>S.US.FAS</stp>
        <stp>MA</stp>
        <stp>InputChoice=Vol,MAType=Sim,Period=30</stp>
        <stp>MA</stp>
        <stp>60C</stp>
        <stp>0</stp>
        <stp/>
        <stp>LastHour</stp>
        <stp/>
        <stp>TRUE</stp>
        <stp>T</stp>
        <tr r="AA34" s="1"/>
      </tp>
      <tp>
        <v>11103.766666670001</v>
        <stp/>
        <stp>StudyData</stp>
        <stp>S.US.FAZ</stp>
        <stp>MA</stp>
        <stp>InputChoice=Vol,MAType=Sim,Period=30</stp>
        <stp>MA</stp>
        <stp>60C</stp>
        <stp>0</stp>
        <stp/>
        <stp>LastHour</stp>
        <stp/>
        <stp>TRUE</stp>
        <stp>T</stp>
        <tr r="AA32" s="1"/>
      </tp>
      <tp>
        <v>79882.833333329996</v>
        <stp/>
        <stp>StudyData</stp>
        <stp>S.US.GDX</stp>
        <stp>MA</stp>
        <stp>InputChoice=Vol,MAType=Sim,Period=30</stp>
        <stp>MA</stp>
        <stp>60C</stp>
        <stp>0</stp>
        <stp/>
        <stp>LastHour</stp>
        <stp/>
        <stp>TRUE</stp>
        <stp>T</stp>
        <tr r="AA8" s="1"/>
      </tp>
      <tp>
        <v>13806.53333333</v>
        <stp/>
        <stp>StudyData</stp>
        <stp>S.US.DXJ</stp>
        <stp>MA</stp>
        <stp>InputChoice=Vol,MAType=Sim,Period=30</stp>
        <stp>MA</stp>
        <stp>60C</stp>
        <stp>0</stp>
        <stp/>
        <stp>LastHour</stp>
        <stp/>
        <stp>TRUE</stp>
        <stp>T</stp>
        <tr r="AA35" s="1"/>
      </tp>
      <tp>
        <v>14692.53333333</v>
        <stp/>
        <stp>StudyData</stp>
        <stp>S.US.DIA</stp>
        <stp>MA</stp>
        <stp>InputChoice=Vol,MAType=Sim,Period=30</stp>
        <stp>MA</stp>
        <stp>60C</stp>
        <stp>0</stp>
        <stp/>
        <stp>LastHour</stp>
        <stp/>
        <stp>TRUE</stp>
        <stp>T</stp>
        <tr r="AA29" s="1"/>
      </tp>
      <tp>
        <v>14970.3</v>
        <stp/>
        <stp>StudyData</stp>
        <stp>S.US.EWT</stp>
        <stp>MA</stp>
        <stp>InputChoice=Vol,MAType=Sim,Period=30</stp>
        <stp>MA</stp>
        <stp>60C</stp>
        <stp>0</stp>
        <stp/>
        <stp>LastHour</stp>
        <stp/>
        <stp>TRUE</stp>
        <stp>T</stp>
        <tr r="AA40" s="1"/>
      </tp>
      <tp>
        <v>32461.5</v>
        <stp/>
        <stp>StudyData</stp>
        <stp>S.US.EWZ</stp>
        <stp>MA</stp>
        <stp>InputChoice=Vol,MAType=Sim,Period=30</stp>
        <stp>MA</stp>
        <stp>60C</stp>
        <stp>0</stp>
        <stp/>
        <stp>LastHour</stp>
        <stp/>
        <stp>TRUE</stp>
        <stp>T</stp>
        <tr r="AA14" s="1"/>
      </tp>
      <tp>
        <v>6593.9</v>
        <stp/>
        <stp>StudyData</stp>
        <stp>S.US.EWH</stp>
        <stp>MA</stp>
        <stp>InputChoice=Vol,MAType=Sim,Period=30</stp>
        <stp>MA</stp>
        <stp>60C</stp>
        <stp>0</stp>
        <stp/>
        <stp>LastHour</stp>
        <stp/>
        <stp>TRUE</stp>
        <stp>T</stp>
        <tr r="AA23" s="1"/>
      </tp>
      <tp>
        <v>93294.533333329993</v>
        <stp/>
        <stp>StudyData</stp>
        <stp>S.US.EWJ</stp>
        <stp>MA</stp>
        <stp>InputChoice=Vol,MAType=Sim,Period=30</stp>
        <stp>MA</stp>
        <stp>60C</stp>
        <stp>0</stp>
        <stp/>
        <stp>LastHour</stp>
        <stp/>
        <stp>TRUE</stp>
        <stp>T</stp>
        <tr r="AA11" s="1"/>
      </tp>
      <tp>
        <v>8483.5666666699999</v>
        <stp/>
        <stp>StudyData</stp>
        <stp>S.US.EPI</stp>
        <stp>MA</stp>
        <stp>InputChoice=Vol,MAType=Sim,Period=30</stp>
        <stp>MA</stp>
        <stp>60C</stp>
        <stp>0</stp>
        <stp/>
        <stp>LastHour</stp>
        <stp/>
        <stp>TRUE</stp>
        <stp>T</stp>
        <tr r="AA31" s="1"/>
      </tp>
      <tp>
        <v>45904.933333330002</v>
        <stp/>
        <stp>StudyData</stp>
        <stp>S.US.EFA</stp>
        <stp>MA</stp>
        <stp>InputChoice=Vol,MAType=Sim,Period=30</stp>
        <stp>MA</stp>
        <stp>60C</stp>
        <stp>0</stp>
        <stp/>
        <stp>LastHour</stp>
        <stp/>
        <stp>TRUE</stp>
        <stp>T</stp>
        <tr r="AA15" s="1"/>
      </tp>
      <tp>
        <v>7597.5666666699999</v>
        <stp/>
        <stp>StudyData</stp>
        <stp>S.US.EDC</stp>
        <stp>MA</stp>
        <stp>InputChoice=Vol,MAType=Sim,Period=30</stp>
        <stp>MA</stp>
        <stp>60C</stp>
        <stp>0</stp>
        <stp/>
        <stp>LastHour</stp>
        <stp/>
        <stp>TRUE</stp>
        <stp>T</stp>
        <tr r="AA42" s="1"/>
      </tp>
      <tp>
        <v>146549.73333332999</v>
        <stp/>
        <stp>StudyData</stp>
        <stp>S.US.EEM</stp>
        <stp>MA</stp>
        <stp>InputChoice=Vol,MAType=Sim,Period=30</stp>
        <stp>MA</stp>
        <stp>60C</stp>
        <stp>0</stp>
        <stp/>
        <stp>LastHour</stp>
        <stp/>
        <stp>TRUE</stp>
        <stp>T</stp>
        <tr r="AA6" s="1"/>
      </tp>
      <tp>
        <v>28380.366666670001</v>
        <stp/>
        <stp>StudyData</stp>
        <stp>S.US.IYR</stp>
        <stp>MA</stp>
        <stp>InputChoice=Vol,MAType=Sim,Period=30</stp>
        <stp>MA</stp>
        <stp>60C</stp>
        <stp>0</stp>
        <stp/>
        <stp>LastHour</stp>
        <stp/>
        <stp>TRUE</stp>
        <stp>T</stp>
        <tr r="AA18" s="1"/>
      </tp>
      <tp>
        <v>10512.7</v>
        <stp/>
        <stp>StudyData</stp>
        <stp>S.US.IVV</stp>
        <stp>MA</stp>
        <stp>InputChoice=Vol,MAType=Sim,Period=30</stp>
        <stp>MA</stp>
        <stp>60C</stp>
        <stp>0</stp>
        <stp/>
        <stp>LastHour</stp>
        <stp/>
        <stp>TRUE</stp>
        <stp>T</stp>
        <tr r="AA38" s="1"/>
      </tp>
      <tp>
        <v>73333.933333330002</v>
        <stp/>
        <stp>StudyData</stp>
        <stp>S.US.IWM</stp>
        <stp>MA</stp>
        <stp>InputChoice=Vol,MAType=Sim,Period=30</stp>
        <stp>MA</stp>
        <stp>60C</stp>
        <stp>0</stp>
        <stp/>
        <stp>LastHour</stp>
        <stp/>
        <stp>TRUE</stp>
        <stp>T</stp>
        <tr r="AA9" s="1"/>
      </tp>
      <tp>
        <v>8329.5333333300005</v>
        <stp/>
        <stp>StudyData</stp>
        <stp>S.US.ITB</stp>
        <stp>MA</stp>
        <stp>InputChoice=Vol,MAType=Sim,Period=30</stp>
        <stp>MA</stp>
        <stp>60C</stp>
        <stp>0</stp>
        <stp/>
        <stp>LastHour</stp>
        <stp/>
        <stp>TRUE</stp>
        <stp>T</stp>
        <tr r="AA41" s="1"/>
      </tp>
      <tp>
        <v>13010.83333333</v>
        <stp/>
        <stp>StudyData</stp>
        <stp>S.US.RSX</stp>
        <stp>MA</stp>
        <stp>InputChoice=Vol,MAType=Sim,Period=30</stp>
        <stp>MA</stp>
        <stp>60C</stp>
        <stp>0</stp>
        <stp/>
        <stp>LastHour</stp>
        <stp/>
        <stp>TRUE</stp>
        <stp>T</stp>
        <tr r="AA28" s="1"/>
      </tp>
      <tp>
        <v>14022.56666667</v>
        <stp/>
        <stp>StudyData</stp>
        <stp>S.US.SSO</stp>
        <stp>MA</stp>
        <stp>InputChoice=Vol,MAType=Sim,Period=30</stp>
        <stp>MA</stp>
        <stp>60C</stp>
        <stp>0</stp>
        <stp/>
        <stp>LastHour</stp>
        <stp/>
        <stp>TRUE</stp>
        <stp>T</stp>
        <tr r="AA36" s="1"/>
      </tp>
      <tp>
        <v>25540.566666670002</v>
        <stp/>
        <stp>StudyData</stp>
        <stp>S.US.SDS</stp>
        <stp>MA</stp>
        <stp>InputChoice=Vol,MAType=Sim,Period=30</stp>
        <stp>MA</stp>
        <stp>60C</stp>
        <stp>0</stp>
        <stp/>
        <stp>LastHour</stp>
        <stp/>
        <stp>TRUE</stp>
        <stp>T</stp>
        <tr r="AA17" s="1"/>
      </tp>
      <tp>
        <v>58180.133333329999</v>
        <stp/>
        <stp>StudyData</stp>
        <stp>S.US.QQQ</stp>
        <stp>MA</stp>
        <stp>InputChoice=Vol,MAType=Sim,Period=30</stp>
        <stp>MA</stp>
        <stp>60C</stp>
        <stp>0</stp>
        <stp/>
        <stp>LastHour</stp>
        <stp/>
        <stp>TRUE</stp>
        <stp>T</stp>
        <tr r="AA12" s="1"/>
      </tp>
      <tp>
        <v>8202.0333333300005</v>
        <stp/>
        <stp>StudyData</stp>
        <stp>S.US.QID</stp>
        <stp>MA</stp>
        <stp>InputChoice=Vol,MAType=Sim,Period=30</stp>
        <stp>MA</stp>
        <stp>60C</stp>
        <stp>0</stp>
        <stp/>
        <stp>LastHour</stp>
        <stp/>
        <stp>TRUE</stp>
        <stp>T</stp>
        <tr r="AA27" s="1"/>
      </tp>
      <tp>
        <v>66246.166666670004</v>
        <stp/>
        <stp>StudyData</stp>
        <stp>S.US.VXX</stp>
        <stp>MA</stp>
        <stp>InputChoice=Vol,MAType=Sim,Period=30</stp>
        <stp>MA</stp>
        <stp>60C</stp>
        <stp>0</stp>
        <stp/>
        <stp>LastHour</stp>
        <stp/>
        <stp>TRUE</stp>
        <stp>T</stp>
        <tr r="AA10" s="1"/>
      </tp>
      <tp>
        <v>35471.03333333</v>
        <stp/>
        <stp>StudyData</stp>
        <stp>S.US.VWO</stp>
        <stp>MA</stp>
        <stp>InputChoice=Vol,MAType=Sim,Period=30</stp>
        <stp>MA</stp>
        <stp>60C</stp>
        <stp>0</stp>
        <stp/>
        <stp>LastHour</stp>
        <stp/>
        <stp>TRUE</stp>
        <stp>T</stp>
        <tr r="AA16" s="1"/>
      </tp>
      <tp>
        <v>7665.7333333300003</v>
        <stp/>
        <stp>StudyData</stp>
        <stp>S.US.VGK</stp>
        <stp>MA</stp>
        <stp>InputChoice=Vol,MAType=Sim,Period=30</stp>
        <stp>MA</stp>
        <stp>60C</stp>
        <stp>0</stp>
        <stp/>
        <stp>LastHour</stp>
        <stp/>
        <stp>TRUE</stp>
        <stp>T</stp>
        <tr r="AA39" s="1"/>
      </tp>
      <tp>
        <v>24687.566666670002</v>
        <stp/>
        <stp>StudyData</stp>
        <stp>S.US.TZA</stp>
        <stp>MA</stp>
        <stp>InputChoice=Vol,MAType=Sim,Period=30</stp>
        <stp>MA</stp>
        <stp>60C</stp>
        <stp>0</stp>
        <stp/>
        <stp>LastHour</stp>
        <stp/>
        <stp>TRUE</stp>
        <stp>T</stp>
        <tr r="AA20" s="1"/>
      </tp>
      <tp>
        <v>13787.06666667</v>
        <stp/>
        <stp>StudyData</stp>
        <stp>S.US.TNA</stp>
        <stp>MA</stp>
        <stp>InputChoice=Vol,MAType=Sim,Period=30</stp>
        <stp>MA</stp>
        <stp>60C</stp>
        <stp>0</stp>
        <stp/>
        <stp>LastHour</stp>
        <stp/>
        <stp>TRUE</stp>
        <stp>T</stp>
        <tr r="AA26" s="1"/>
      </tp>
      <tp>
        <v>5087.3</v>
        <stp/>
        <stp>StudyData</stp>
        <stp>S.US.TBT</stp>
        <stp>MA</stp>
        <stp>InputChoice=Vol,MAType=Sim,Period=30</stp>
        <stp>MA</stp>
        <stp>60C</stp>
        <stp>0</stp>
        <stp/>
        <stp>LastHour</stp>
        <stp/>
        <stp>TRUE</stp>
        <stp>T</stp>
        <tr r="AA43" s="1"/>
      </tp>
      <tp>
        <v>25362.400000000001</v>
        <stp/>
        <stp>StudyData</stp>
        <stp>S.US.XLU</stp>
        <stp>MA</stp>
        <stp>InputChoice=Vol,MAType=Sim,Period=30</stp>
        <stp>MA</stp>
        <stp>60C</stp>
        <stp>0</stp>
        <stp/>
        <stp>LastHour</stp>
        <stp/>
        <stp>TRUE</stp>
        <stp>T</stp>
        <tr r="AA19" s="1"/>
      </tp>
      <tp>
        <v>19817.366666670001</v>
        <stp/>
        <stp>StudyData</stp>
        <stp>S.US.XLV</stp>
        <stp>MA</stp>
        <stp>InputChoice=Vol,MAType=Sim,Period=30</stp>
        <stp>MA</stp>
        <stp>60C</stp>
        <stp>0</stp>
        <stp/>
        <stp>LastHour</stp>
        <stp/>
        <stp>TRUE</stp>
        <stp>T</stp>
        <tr r="AA22" s="1"/>
      </tp>
      <tp>
        <v>15389.93333333</v>
        <stp/>
        <stp>StudyData</stp>
        <stp>S.US.XLB</stp>
        <stp>MA</stp>
        <stp>InputChoice=Vol,MAType=Sim,Period=30</stp>
        <stp>MA</stp>
        <stp>60C</stp>
        <stp>0</stp>
        <stp/>
        <stp>LastHour</stp>
        <stp/>
        <stp>TRUE</stp>
        <stp>T</stp>
        <tr r="AA25" s="1"/>
      </tp>
      <tp>
        <v>27207.8</v>
        <stp/>
        <stp>StudyData</stp>
        <stp>S.US.XLE</stp>
        <stp>MA</stp>
        <stp>InputChoice=Vol,MAType=Sim,Period=30</stp>
        <stp>MA</stp>
        <stp>60C</stp>
        <stp>0</stp>
        <stp/>
        <stp>LastHour</stp>
        <stp/>
        <stp>TRUE</stp>
        <stp>T</stp>
        <tr r="AA24" s="1"/>
      </tp>
      <tp>
        <v>90811.3</v>
        <stp/>
        <stp>StudyData</stp>
        <stp>S.US.XLF</stp>
        <stp>MA</stp>
        <stp>InputChoice=Vol,MAType=Sim,Period=30</stp>
        <stp>MA</stp>
        <stp>60C</stp>
        <stp>0</stp>
        <stp/>
        <stp>LastHour</stp>
        <stp/>
        <stp>TRUE</stp>
        <stp>T</stp>
        <tr r="AA7" s="1"/>
      </tp>
      <tp>
        <v>27743</v>
        <stp/>
        <stp>StudyData</stp>
        <stp>S.US.XLI</stp>
        <stp>MA</stp>
        <stp>InputChoice=Vol,MAType=Sim,Period=30</stp>
        <stp>MA</stp>
        <stp>60C</stp>
        <stp>0</stp>
        <stp/>
        <stp>LastHour</stp>
        <stp/>
        <stp>TRUE</stp>
        <stp>T</stp>
        <tr r="AA21" s="1"/>
      </tp>
      <tp>
        <v>21514.766666669999</v>
        <stp/>
        <stp>StudyData</stp>
        <stp>S.US.XLK</stp>
        <stp>MA</stp>
        <stp>InputChoice=Vol,MAType=Sim,Period=30</stp>
        <stp>MA</stp>
        <stp>60C</stp>
        <stp>0</stp>
        <stp/>
        <stp>LastHour</stp>
        <stp/>
        <stp>TRUE</stp>
        <stp>T</stp>
        <tr r="AA30" s="1"/>
      </tp>
      <tp>
        <v>6724</v>
        <stp/>
        <stp>StudyData</stp>
        <stp>S.US.SQQQ</stp>
        <stp>Vol</stp>
        <stp>VolType=Exchange,CoCType=Auto</stp>
        <stp>Vol</stp>
        <stp>60C</stp>
        <stp>0</stp>
        <stp/>
        <stp>FirstHour</stp>
        <stp/>
        <stp>TRUE</stp>
        <stp>T</stp>
        <tr r="P33" s="1"/>
      </tp>
      <tp>
        <v>12026</v>
        <stp/>
        <stp>StudyData</stp>
        <stp>S.US.SPXU</stp>
        <stp>Vol</stp>
        <stp>VolType=Exchange,CoCType=Auto</stp>
        <stp>Vol</stp>
        <stp>60C</stp>
        <stp>0</stp>
        <stp/>
        <stp>FirstHour</stp>
        <stp/>
        <stp>TRUE</stp>
        <stp>T</stp>
        <tr r="P37" s="1"/>
      </tp>
      <tp>
        <v>351572.56666667003</v>
        <stp/>
        <stp>StudyData</stp>
        <stp>S.US.QQQ</stp>
        <stp>MA</stp>
        <stp>InputChoice=Vol,MAType=Sim,Period=30</stp>
        <stp>MA</stp>
        <stp/>
        <stp/>
        <stp>all</stp>
        <stp/>
        <stp/>
        <stp/>
        <stp>T</stp>
        <tr r="M12" s="1"/>
      </tp>
      <tp>
        <v>58.92</v>
        <stp/>
        <stp>ContractData</stp>
        <stp>S.US.VGK</stp>
        <stp>HIgh</stp>
        <stp/>
        <stp>T</stp>
        <tr r="I39" s="1"/>
      </tp>
      <tp>
        <v>38.520000000000003</v>
        <stp/>
        <stp>ContractData</stp>
        <stp>S.US.VWO</stp>
        <stp>HIgh</stp>
        <stp/>
        <stp>T</stp>
        <tr r="I16" s="1"/>
      </tp>
      <tp>
        <v>46.4</v>
        <stp/>
        <stp>ContractData</stp>
        <stp>S.US.VXX</stp>
        <stp>HIgh</stp>
        <stp/>
        <stp>T</stp>
        <tr r="I10" s="1"/>
      </tp>
      <tp>
        <v>15.19</v>
        <stp/>
        <stp>ContractData</stp>
        <stp>S.US.TZA</stp>
        <stp>LastPrice</stp>
        <stp/>
        <stp>T</stp>
        <tr r="D20" s="1"/>
      </tp>
      <tp>
        <v>1604</v>
        <stp/>
        <stp>StudyData</stp>
        <stp>(Vol(S.US.XLU,VolType=Exchange,CoCType:=Auto) when LocalMonth(S.US.XLU)=3 and LocalDay(S.US.XLU)=17 and LocalHour(S.US.XLU)=9 and LocalMinute(S.US.XLU)=0)</stp>
        <stp>Bar</stp>
        <stp/>
        <stp>Close</stp>
        <stp>5</stp>
        <stp>0</stp>
        <stp>all</stp>
        <stp/>
        <stp/>
        <stp>False</stp>
        <stp>T</stp>
        <tr r="R10" s="2"/>
      </tp>
      <tp>
        <v>2792</v>
        <stp/>
        <stp>StudyData</stp>
        <stp>(Vol(S.US.SDS,VolType=Exchange,CoCType:=Auto) when LocalMonth(S.US.SDS)=3 and LocalDay(S.US.SDS)=17 and LocalHour(S.US.SDS)=9 and LocalMinute(S.US.SDS)=5)</stp>
        <stp>Bar</stp>
        <stp/>
        <stp>Close</stp>
        <stp>5</stp>
        <stp>0</stp>
        <stp>all</stp>
        <stp/>
        <stp/>
        <stp>False</stp>
        <stp>T</stp>
        <tr r="P11" s="2"/>
      </tp>
      <tp>
        <v>57.61</v>
        <stp/>
        <stp>ContractData</stp>
        <stp>S.US.SPXU</stp>
        <stp>LastPrice</stp>
        <stp/>
        <stp>T</stp>
        <tr r="D37" s="1"/>
      </tp>
      <tp>
        <v>69.44</v>
        <stp/>
        <stp>ContractData</stp>
        <stp>S.US.TBT</stp>
        <stp>HIgh</stp>
        <stp/>
        <stp>T</stp>
        <tr r="I43" s="1"/>
      </tp>
      <tp>
        <v>83.4</v>
        <stp/>
        <stp>ContractData</stp>
        <stp>S.US.TNA</stp>
        <stp>HIgh</stp>
        <stp/>
        <stp>T</stp>
        <tr r="I26" s="1"/>
      </tp>
      <tp>
        <v>15.27</v>
        <stp/>
        <stp>ContractData</stp>
        <stp>S.US.TZA</stp>
        <stp>HIgh</stp>
        <stp/>
        <stp>T</stp>
        <tr r="I20" s="1"/>
      </tp>
      <tp>
        <v>56.980000000000004</v>
        <stp/>
        <stp>ContractData</stp>
        <stp>S.US.QID</stp>
        <stp>OpenPrice</stp>
        <stp/>
        <stp>T</stp>
        <tr r="H27" s="1"/>
      </tp>
      <tp>
        <v>161.4</v>
        <stp/>
        <stp>ContractData</stp>
        <stp>S.US.DIA</stp>
        <stp>OpenPrice</stp>
        <stp/>
        <stp>T</stp>
        <tr r="H29" s="1"/>
      </tp>
      <tp>
        <v>45.19</v>
        <stp/>
        <stp>ContractData</stp>
        <stp>S.US.VXX</stp>
        <stp>LastPrice</stp>
        <stp/>
        <stp>T</stp>
        <tr r="D10" s="1"/>
      </tp>
      <tp>
        <v>179</v>
        <stp/>
        <stp>StudyData</stp>
        <stp>(Vol(S.US.EWT,VolType=Exchange,CoCType:=Auto) when LocalMonth(S.US.EWT)=3 and LocalDay(S.US.EWT)=17 and LocalHour(S.US.EWT)=9 and LocalMinute(S.US.EWT)=5)</stp>
        <stp>Bar</stp>
        <stp/>
        <stp>Close</stp>
        <stp>5</stp>
        <stp>0</stp>
        <stp>all</stp>
        <stp/>
        <stp/>
        <stp>False</stp>
        <stp>T</stp>
        <tr r="AM11" s="2"/>
      </tp>
      <tp>
        <v>33.07</v>
        <stp/>
        <stp>ContractData</stp>
        <stp>S.US.FXI</stp>
        <stp>LastPrice</stp>
        <stp/>
        <stp>T</stp>
        <tr r="D13" s="1"/>
      </tp>
      <tp>
        <v>45.730000000000004</v>
        <stp/>
        <stp>ContractData</stp>
        <stp>S.US.DXJ</stp>
        <stp>LastPrice</stp>
        <stp/>
        <stp>T</stp>
        <tr r="D35" s="1"/>
      </tp>
      <tp>
        <v>68.22</v>
        <stp/>
        <stp>ContractData</stp>
        <stp>S.US.IYR</stp>
        <stp>LastPrice</stp>
        <stp/>
        <stp>T</stp>
        <tr r="D18" s="1"/>
      </tp>
      <tp>
        <v>1675</v>
        <stp/>
        <stp>StudyData</stp>
        <stp>(Vol(S.US.IYR,VolType=Exchange,CoCType:=Auto) when LocalMonth(S.US.IYR)=3 and LocalDay(S.US.IYR)=17 and LocalHour(S.US.IYR)=9 and LocalMinute(S.US.IYR)=0)</stp>
        <stp>Bar</stp>
        <stp/>
        <stp>Close</stp>
        <stp>5</stp>
        <stp>0</stp>
        <stp>all</stp>
        <stp/>
        <stp/>
        <stp>False</stp>
        <stp>T</stp>
        <tr r="Q10" s="2"/>
      </tp>
      <tp>
        <v>493</v>
        <stp/>
        <stp>StudyData</stp>
        <stp>(Vol(S.US.EDC,VolType=Exchange,CoCType:=Auto) when LocalMonth(S.US.EDC)=3 and LocalDay(S.US.EDC)=17 and LocalHour(S.US.EDC)=9 and LocalMinute(S.US.EDC)=0)</stp>
        <stp>Bar</stp>
        <stp/>
        <stp>Close</stp>
        <stp>5</stp>
        <stp>0</stp>
        <stp>all</stp>
        <stp/>
        <stp/>
        <stp>False</stp>
        <stp>T</stp>
        <tr r="AO10" s="2"/>
      </tp>
      <tp>
        <v>6689</v>
        <stp/>
        <stp>StudyData</stp>
        <stp>(Vol(S.US.EFA,VolType=Exchange,CoCType:=Auto) when LocalMonth(S.US.EFA)=3 and LocalDay(S.US.EFA)=17 and LocalHour(S.US.EFA)=9 and LocalMinute(S.US.EFA)=0)</stp>
        <stp>Bar</stp>
        <stp/>
        <stp>Close</stp>
        <stp>5</stp>
        <stp>0</stp>
        <stp>all</stp>
        <stp/>
        <stp/>
        <stp>False</stp>
        <stp>T</stp>
        <tr r="N10" s="2"/>
      </tp>
      <tp>
        <v>1578</v>
        <stp/>
        <stp>StudyData</stp>
        <stp>(Vol(S.US.XLV,VolType=Exchange,CoCType:=Auto) when LocalMonth(S.US.XLV)=3 and LocalDay(S.US.XLV)=17 and LocalHour(S.US.XLV)=9 and LocalMinute(S.US.XLV)=0)</stp>
        <stp>Bar</stp>
        <stp/>
        <stp>Close</stp>
        <stp>5</stp>
        <stp>0</stp>
        <stp>all</stp>
        <stp/>
        <stp/>
        <stp>False</stp>
        <stp>T</stp>
        <tr r="U10" s="2"/>
      </tp>
      <tp>
        <v>921</v>
        <stp/>
        <stp>StudyData</stp>
        <stp>(Vol(S.US.TBT,VolType=Exchange,CoCType:=Auto) when LocalMonth(S.US.TBT)=3 and LocalDay(S.US.TBT)=17 and LocalHour(S.US.TBT)=9 and LocalMinute(S.US.TBT)=0)</stp>
        <stp>Bar</stp>
        <stp/>
        <stp>Close</stp>
        <stp>5</stp>
        <stp>0</stp>
        <stp>all</stp>
        <stp/>
        <stp/>
        <stp>False</stp>
        <stp>T</stp>
        <tr r="AP10" s="2"/>
      </tp>
      <tp>
        <v>22.47</v>
        <stp/>
        <stp>ContractData</stp>
        <stp>S.US.RSX</stp>
        <stp>HIgh</stp>
        <stp/>
        <stp>T</stp>
        <tr r="I28" s="1"/>
      </tp>
      <tp>
        <v>-1.6600000000000037</v>
        <stp/>
        <stp>ContractData</stp>
        <stp>S.US.SPXU</stp>
        <stp>NetLastQuoteToday</stp>
        <stp/>
        <stp>T</stp>
        <tr r="E37" s="1"/>
      </tp>
      <tp>
        <v>29.1</v>
        <stp/>
        <stp>ContractData</stp>
        <stp>S.US.SDS</stp>
        <stp>HIgh</stp>
        <stp/>
        <stp>T</stp>
        <tr r="I17" s="1"/>
      </tp>
      <tp>
        <v>104.23</v>
        <stp/>
        <stp>ContractData</stp>
        <stp>S.US.SSO</stp>
        <stp>HIgh</stp>
        <stp/>
        <stp>T</stp>
        <tr r="I36" s="1"/>
      </tp>
      <tp>
        <v>81.650000000000006</v>
        <stp/>
        <stp>ContractData</stp>
        <stp>S.US.TNA</stp>
        <stp>OpenPrice</stp>
        <stp/>
        <stp>T</stp>
        <tr r="H26" s="1"/>
      </tp>
      <tp>
        <v>2963</v>
        <stp/>
        <stp>StudyData</stp>
        <stp>(Vol(S.US.XLU,VolType=Exchange,CoCType:=Auto) when LocalMonth(S.US.XLU)=3 and LocalDay(S.US.XLU)=17 and LocalHour(S.US.XLU)=9 and LocalMinute(S.US.XLU)=5)</stp>
        <stp>Bar</stp>
        <stp/>
        <stp>Close</stp>
        <stp>5</stp>
        <stp>0</stp>
        <stp>all</stp>
        <stp/>
        <stp/>
        <stp>False</stp>
        <stp>T</stp>
        <tr r="R11" s="2"/>
      </tp>
      <tp>
        <v>5923</v>
        <stp/>
        <stp>StudyData</stp>
        <stp>(Vol(S.US.SDS,VolType=Exchange,CoCType:=Auto) when LocalMonth(S.US.SDS)=3 and LocalDay(S.US.SDS)=17 and LocalHour(S.US.SDS)=9 and LocalMinute(S.US.SDS)=0)</stp>
        <stp>Bar</stp>
        <stp/>
        <stp>Close</stp>
        <stp>5</stp>
        <stp>0</stp>
        <stp>all</stp>
        <stp/>
        <stp/>
        <stp>False</stp>
        <stp>T</stp>
        <tr r="P10" s="2"/>
      </tp>
      <tp>
        <v>-0.22000000000000064</v>
        <stp/>
        <stp>ContractData</stp>
        <stp>S.US.TZA</stp>
        <stp>NetLastQuoteToday</stp>
        <stp/>
        <stp>T</stp>
        <tr r="E20" s="1"/>
      </tp>
      <tp>
        <v>1179</v>
        <stp/>
        <stp>StudyData</stp>
        <stp>(Vol(S.US.IYR,VolType=Exchange,CoCType:=Auto) when LocalMonth(S.US.IYR)=3 and LocalDay(S.US.IYR)=17 and LocalHour(S.US.IYR)=9 and LocalMinute(S.US.IYR)=5)</stp>
        <stp>Bar</stp>
        <stp/>
        <stp>Close</stp>
        <stp>5</stp>
        <stp>0</stp>
        <stp>all</stp>
        <stp/>
        <stp/>
        <stp>False</stp>
        <stp>T</stp>
        <tr r="Q11" s="2"/>
      </tp>
      <tp>
        <v>0.10999999999999943</v>
        <stp/>
        <stp>ContractData</stp>
        <stp>S.US.IYR</stp>
        <stp>NetLastQuoteToday</stp>
        <stp/>
        <stp>T</stp>
        <tr r="E18" s="1"/>
      </tp>
      <tp>
        <v>667</v>
        <stp/>
        <stp>StudyData</stp>
        <stp>(Vol(S.US.EDC,VolType=Exchange,CoCType:=Auto) when LocalMonth(S.US.EDC)=3 and LocalDay(S.US.EDC)=17 and LocalHour(S.US.EDC)=9 and LocalMinute(S.US.EDC)=5)</stp>
        <stp>Bar</stp>
        <stp/>
        <stp>Close</stp>
        <stp>5</stp>
        <stp>0</stp>
        <stp>all</stp>
        <stp/>
        <stp/>
        <stp>False</stp>
        <stp>T</stp>
        <tr r="AO11" s="2"/>
      </tp>
      <tp>
        <v>6161</v>
        <stp/>
        <stp>StudyData</stp>
        <stp>(Vol(S.US.EFA,VolType=Exchange,CoCType:=Auto) when LocalMonth(S.US.EFA)=3 and LocalDay(S.US.EFA)=17 and LocalHour(S.US.EFA)=9 and LocalMinute(S.US.EFA)=5)</stp>
        <stp>Bar</stp>
        <stp/>
        <stp>Close</stp>
        <stp>5</stp>
        <stp>0</stp>
        <stp>all</stp>
        <stp/>
        <stp/>
        <stp>False</stp>
        <stp>T</stp>
        <tr r="N11" s="2"/>
      </tp>
      <tp>
        <v>2554</v>
        <stp/>
        <stp>StudyData</stp>
        <stp>(Vol(S.US.XLV,VolType=Exchange,CoCType:=Auto) when LocalMonth(S.US.XLV)=3 and LocalDay(S.US.XLV)=17 and LocalHour(S.US.XLV)=9 and LocalMinute(S.US.XLV)=5)</stp>
        <stp>Bar</stp>
        <stp/>
        <stp>Close</stp>
        <stp>5</stp>
        <stp>0</stp>
        <stp>all</stp>
        <stp/>
        <stp/>
        <stp>False</stp>
        <stp>T</stp>
        <tr r="U11" s="2"/>
      </tp>
      <tp>
        <v>363</v>
        <stp/>
        <stp>StudyData</stp>
        <stp>(Vol(S.US.TBT,VolType=Exchange,CoCType:=Auto) when LocalMonth(S.US.TBT)=3 and LocalDay(S.US.TBT)=17 and LocalHour(S.US.TBT)=9 and LocalMinute(S.US.TBT)=5)</stp>
        <stp>Bar</stp>
        <stp/>
        <stp>Close</stp>
        <stp>5</stp>
        <stp>0</stp>
        <stp>all</stp>
        <stp/>
        <stp/>
        <stp>False</stp>
        <stp>T</stp>
        <tr r="AP11" s="2"/>
      </tp>
      <tp>
        <v>57.03</v>
        <stp/>
        <stp>ContractData</stp>
        <stp>S.US.QID</stp>
        <stp>HIgh</stp>
        <stp/>
        <stp>T</stp>
        <tr r="I27" s="1"/>
      </tp>
      <tp>
        <v>89.91</v>
        <stp/>
        <stp>ContractData</stp>
        <stp>S.US.QQQ</stp>
        <stp>HIgh</stp>
        <stp/>
        <stp>T</stp>
        <tr r="I12" s="1"/>
      </tp>
      <tp>
        <v>21.98</v>
        <stp/>
        <stp>ContractData</stp>
        <stp>S.US.XLF</stp>
        <stp>OpenPrice</stp>
        <stp/>
        <stp>T</stp>
        <tr r="H7" s="1"/>
      </tp>
      <tp>
        <v>-2.2100000000000009</v>
        <stp/>
        <stp>ContractData</stp>
        <stp>S.US.VXX</stp>
        <stp>NetLastQuoteToday</stp>
        <stp/>
        <stp>T</stp>
        <tr r="E10" s="1"/>
      </tp>
      <tp>
        <v>86.72</v>
        <stp/>
        <stp>ContractData</stp>
        <stp>S.US.XLE</stp>
        <stp>OpenPrice</stp>
        <stp/>
        <stp>T</stp>
        <tr r="H24" s="1"/>
      </tp>
      <tp>
        <v>47.19</v>
        <stp/>
        <stp>ContractData</stp>
        <stp>S.US.XLB</stp>
        <stp>OpenPrice</stp>
        <stp/>
        <stp>T</stp>
        <tr r="H25" s="1"/>
      </tp>
      <tp>
        <v>35.81</v>
        <stp/>
        <stp>ContractData</stp>
        <stp>S.US.XLK</stp>
        <stp>OpenPrice</stp>
        <stp/>
        <stp>T</stp>
        <tr r="H30" s="1"/>
      </tp>
      <tp>
        <v>186.77</v>
        <stp/>
        <stp>ContractData</stp>
        <stp>S.SPY</stp>
        <stp>HIgh</stp>
        <stp/>
        <stp>T</stp>
        <tr r="I5" s="1"/>
      </tp>
      <tp>
        <v>850</v>
        <stp/>
        <stp>StudyData</stp>
        <stp>(Vol(S.US.EWT,VolType=Exchange,CoCType:=Auto) when LocalMonth(S.US.EWT)=3 and LocalDay(S.US.EWT)=17 and LocalHour(S.US.EWT)=9 and LocalMinute(S.US.EWT)=0)</stp>
        <stp>Bar</stp>
        <stp/>
        <stp>Close</stp>
        <stp>5</stp>
        <stp>0</stp>
        <stp>all</stp>
        <stp/>
        <stp/>
        <stp>False</stp>
        <stp>T</stp>
        <tr r="AM10" s="2"/>
      </tp>
      <tp>
        <v>51.59</v>
        <stp/>
        <stp>ContractData</stp>
        <stp>S.US.XLI</stp>
        <stp>OpenPrice</stp>
        <stp/>
        <stp>T</stp>
        <tr r="H21" s="1"/>
      </tp>
      <tp>
        <v>58.800000000000004</v>
        <stp/>
        <stp>ContractData</stp>
        <stp>S.US.XLV</stp>
        <stp>OpenPrice</stp>
        <stp/>
        <stp>T</stp>
        <tr r="H22" s="1"/>
      </tp>
      <tp>
        <v>0.54000000000000625</v>
        <stp/>
        <stp>ContractData</stp>
        <stp>S.US.DXJ</stp>
        <stp>NetLastQuoteToday</stp>
        <stp/>
        <stp>T</stp>
        <tr r="E35" s="1"/>
      </tp>
      <tp>
        <v>40.97</v>
        <stp/>
        <stp>ContractData</stp>
        <stp>S.US.XLU</stp>
        <stp>OpenPrice</stp>
        <stp/>
        <stp>T</stp>
        <tr r="H19" s="1"/>
      </tp>
      <tp>
        <v>3.9999999999999147E-2</v>
        <stp/>
        <stp>ContractData</stp>
        <stp>S.US.FXI</stp>
        <stp>NetLastQuoteToday</stp>
        <stp/>
        <stp>T</stp>
        <tr r="E13" s="1"/>
      </tp>
      <tp>
        <v>52.46</v>
        <stp/>
        <stp>ContractData</stp>
        <stp>S.US.SQQQ</stp>
        <stp>LastPrice</stp>
        <stp/>
        <stp>T</stp>
        <tr r="D33" s="1"/>
      </tp>
      <tp>
        <v>0.30000000000000426</v>
        <stp/>
        <stp>ContractData</stp>
        <stp>S.US.EWZ</stp>
        <stp>NetLastQuoteToday</stp>
        <stp/>
        <stp>T</stp>
        <tr r="E14" s="1"/>
      </tp>
      <tp>
        <v>835</v>
        <stp/>
        <stp>StudyData</stp>
        <stp>(Vol(S.US.DIA,VolType=Exchange,CoCType:=Auto) when LocalMonth(S.US.DIA)=3 and LocalDay(S.US.DIA)=17 and LocalHour(S.US.DIA)=9 and LocalMinute(S.US.DIA)=5)</stp>
        <stp>Bar</stp>
        <stp/>
        <stp>Close</stp>
        <stp>5</stp>
        <stp>0</stp>
        <stp>all</stp>
        <stp/>
        <stp/>
        <stp>False</stp>
        <stp>T</stp>
        <tr r="AB11" s="2"/>
      </tp>
      <tp>
        <v>0.11999999999999922</v>
        <stp/>
        <stp>ContractData</stp>
        <stp>S.US.EWT</stp>
        <stp>NetLastQuoteToday</stp>
        <stp/>
        <stp>T</stp>
        <tr r="E40" s="1"/>
      </tp>
      <tp>
        <v>1094</v>
        <stp/>
        <stp>StudyData</stp>
        <stp>(Vol(S.US.IVV,VolType=Exchange,CoCType:=Auto) when LocalMonth(S.US.IVV)=3 and LocalDay(S.US.IVV)=17 and LocalHour(S.US.IVV)=9 and LocalMinute(S.US.IVV)=0)</stp>
        <stp>Bar</stp>
        <stp/>
        <stp>Close</stp>
        <stp>5</stp>
        <stp>0</stp>
        <stp>all</stp>
        <stp/>
        <stp/>
        <stp>False</stp>
        <stp>T</stp>
        <tr r="AK10" s="2"/>
      </tp>
      <tp>
        <v>0.11999999999999922</v>
        <stp/>
        <stp>ContractData</stp>
        <stp>S.US.EWJ</stp>
        <stp>NetLastQuoteToday</stp>
        <stp/>
        <stp>T</stp>
        <tr r="E11" s="1"/>
      </tp>
      <tp>
        <v>0.17999999999999972</v>
        <stp/>
        <stp>ContractData</stp>
        <stp>S.US.EWH</stp>
        <stp>NetLastQuoteToday</stp>
        <stp/>
        <stp>T</stp>
        <tr r="E23" s="1"/>
      </tp>
      <tp>
        <v>0.41000000000000369</v>
        <stp/>
        <stp>ContractData</stp>
        <stp>S.US.VWO</stp>
        <stp>NetLastQuoteToday</stp>
        <stp/>
        <stp>T</stp>
        <tr r="E16" s="1"/>
      </tp>
      <tp>
        <v>0.53000000000000114</v>
        <stp/>
        <stp>ContractData</stp>
        <stp>S.US.IWM</stp>
        <stp>NetLastQuoteToday</stp>
        <stp/>
        <stp>T</stp>
        <tr r="E9" s="1"/>
      </tp>
      <tp>
        <v>1746</v>
        <stp/>
        <stp>StudyData</stp>
        <stp>(Vol(S.US.EWZ,VolType=Exchange,CoCType:=Auto) when LocalMonth(S.US.EWZ)=3 and LocalDay(S.US.EWZ)=17 and LocalHour(S.US.EWZ)=9 and LocalMinute(S.US.EWZ)=0)</stp>
        <stp>Bar</stp>
        <stp/>
        <stp>Close</stp>
        <stp>5</stp>
        <stp>0</stp>
        <stp>all</stp>
        <stp/>
        <stp/>
        <stp>False</stp>
        <stp>T</stp>
        <tr r="M10" s="2"/>
      </tp>
      <tp>
        <v>6254</v>
        <stp/>
        <stp>StudyData</stp>
        <stp>(Vol(S.US.EEM,VolType=Exchange,CoCType:=Auto) when LocalMonth(S.US.EEM)=3 and LocalDay(S.US.EEM)=17 and LocalHour(S.US.EEM)=9 and LocalMinute(S.US.EEM)=5)</stp>
        <stp>Bar</stp>
        <stp/>
        <stp>Close</stp>
        <stp>5</stp>
        <stp>0</stp>
        <stp>all</stp>
        <stp/>
        <stp/>
        <stp>False</stp>
        <stp>T</stp>
        <tr r="E11" s="2"/>
      </tp>
      <tp>
        <v>22.46</v>
        <stp/>
        <stp>ContractData</stp>
        <stp>S.US.RSX</stp>
        <stp>LastPrice</stp>
        <stp/>
        <stp>T</stp>
        <tr r="D28" s="1"/>
      </tp>
      <tp>
        <v>1.7000000000000171</v>
        <stp/>
        <stp>ContractData</stp>
        <stp>S.US.IVV</stp>
        <stp>NetLastQuoteToday</stp>
        <stp/>
        <stp>T</stp>
        <tr r="E38" s="1"/>
      </tp>
      <tp>
        <v>68.760000000000005</v>
        <stp/>
        <stp>ContractData</stp>
        <stp>S.US.TBT</stp>
        <stp>OpenPrice</stp>
        <stp/>
        <stp>T</stp>
        <tr r="H43" s="1"/>
      </tp>
      <tp>
        <v>103.68</v>
        <stp/>
        <stp>ContractData</stp>
        <stp>S.US.SSO</stp>
        <stp>LastPrice</stp>
        <stp/>
        <stp>T</stp>
        <tr r="D36" s="1"/>
      </tp>
      <tp>
        <v>90.65</v>
        <stp/>
        <stp>ContractData</stp>
        <stp>S.US.FAS</stp>
        <stp>OpenPrice</stp>
        <stp/>
        <stp>T</stp>
        <tr r="H34" s="1"/>
      </tp>
      <tp>
        <v>1460</v>
        <stp/>
        <stp>StudyData</stp>
        <stp>(Vol(S.US.VWO,VolType=Exchange,CoCType:=Auto) when LocalMonth(S.US.VWO)=3 and LocalDay(S.US.VWO)=17 and LocalHour(S.US.VWO)=9 and LocalMinute(S.US.VWO)=5)</stp>
        <stp>Bar</stp>
        <stp/>
        <stp>Close</stp>
        <stp>5</stp>
        <stp>0</stp>
        <stp>all</stp>
        <stp/>
        <stp/>
        <stp>False</stp>
        <stp>T</stp>
        <tr r="O11" s="2"/>
      </tp>
      <tp>
        <v>17.91</v>
        <stp/>
        <stp>ContractData</stp>
        <stp>S.US.EPI</stp>
        <stp>LastPrice</stp>
        <stp/>
        <stp>T</stp>
        <tr r="D31" s="1"/>
      </tp>
      <tp>
        <v>20.45</v>
        <stp/>
        <stp>ContractData</stp>
        <stp>S.US.FAZ</stp>
        <stp>OpenPrice</stp>
        <stp/>
        <stp>T</stp>
        <tr r="H32" s="1"/>
      </tp>
      <tp>
        <v>8311.2333333299994</v>
        <stp/>
        <stp>StudyData</stp>
        <stp>S.US.SQQQ</stp>
        <stp>MA</stp>
        <stp>InputChoice=Vol,MAType=Sim,Period=30</stp>
        <stp>MA</stp>
        <stp>60C</stp>
        <stp>0</stp>
        <stp/>
        <stp>LastHour</stp>
        <stp/>
        <stp>TRUE</stp>
        <stp>T</stp>
        <tr r="AA33" s="1"/>
      </tp>
      <tp>
        <v>9380.1333333300008</v>
        <stp/>
        <stp>StudyData</stp>
        <stp>S.US.SPXU</stp>
        <stp>MA</stp>
        <stp>InputChoice=Vol,MAType=Sim,Period=30</stp>
        <stp>MA</stp>
        <stp>60C</stp>
        <stp>0</stp>
        <stp/>
        <stp>LastHour</stp>
        <stp/>
        <stp>TRUE</stp>
        <stp>T</stp>
        <tr r="AA37" s="1"/>
      </tp>
      <tp>
        <v>19419</v>
        <stp/>
        <stp>StudyData</stp>
        <stp>S.US.DIA</stp>
        <stp>Vol</stp>
        <stp>VolType=Exchange,CoCType=Auto</stp>
        <stp>Vol</stp>
        <stp>60C</stp>
        <stp>0</stp>
        <stp/>
        <stp>FirstHour</stp>
        <stp/>
        <stp>TRUE</stp>
        <stp>T</stp>
        <tr r="P29" s="1"/>
      </tp>
      <tp>
        <v>12684</v>
        <stp/>
        <stp>StudyData</stp>
        <stp>S.US.DXJ</stp>
        <stp>Vol</stp>
        <stp>VolType=Exchange,CoCType=Auto</stp>
        <stp>Vol</stp>
        <stp>60C</stp>
        <stp>0</stp>
        <stp/>
        <stp>FirstHour</stp>
        <stp/>
        <stp>TRUE</stp>
        <stp>T</stp>
        <tr r="P35" s="1"/>
      </tp>
      <tp>
        <v>125428</v>
        <stp/>
        <stp>StudyData</stp>
        <stp>S.US.EEM</stp>
        <stp>Vol</stp>
        <stp>VolType=Exchange,CoCType=Auto</stp>
        <stp>Vol</stp>
        <stp>60C</stp>
        <stp>0</stp>
        <stp/>
        <stp>FirstHour</stp>
        <stp/>
        <stp>TRUE</stp>
        <stp>T</stp>
        <tr r="P6" s="1"/>
      </tp>
      <tp>
        <v>8729</v>
        <stp/>
        <stp>StudyData</stp>
        <stp>S.US.EDC</stp>
        <stp>Vol</stp>
        <stp>VolType=Exchange,CoCType=Auto</stp>
        <stp>Vol</stp>
        <stp>60C</stp>
        <stp>0</stp>
        <stp/>
        <stp>FirstHour</stp>
        <stp/>
        <stp>TRUE</stp>
        <stp>T</stp>
        <tr r="P42" s="1"/>
      </tp>
      <tp>
        <v>76050</v>
        <stp/>
        <stp>StudyData</stp>
        <stp>S.US.EFA</stp>
        <stp>Vol</stp>
        <stp>VolType=Exchange,CoCType=Auto</stp>
        <stp>Vol</stp>
        <stp>60C</stp>
        <stp>0</stp>
        <stp/>
        <stp>FirstHour</stp>
        <stp/>
        <stp>TRUE</stp>
        <stp>T</stp>
        <tr r="P15" s="1"/>
      </tp>
      <tp>
        <v>6791</v>
        <stp/>
        <stp>StudyData</stp>
        <stp>S.US.EPI</stp>
        <stp>Vol</stp>
        <stp>VolType=Exchange,CoCType=Auto</stp>
        <stp>Vol</stp>
        <stp>60C</stp>
        <stp>0</stp>
        <stp/>
        <stp>FirstHour</stp>
        <stp/>
        <stp>TRUE</stp>
        <stp>T</stp>
        <tr r="P31" s="1"/>
      </tp>
      <tp>
        <v>67328</v>
        <stp/>
        <stp>StudyData</stp>
        <stp>S.US.EWJ</stp>
        <stp>Vol</stp>
        <stp>VolType=Exchange,CoCType=Auto</stp>
        <stp>Vol</stp>
        <stp>60C</stp>
        <stp>0</stp>
        <stp/>
        <stp>FirstHour</stp>
        <stp/>
        <stp>TRUE</stp>
        <stp>T</stp>
        <tr r="P11" s="1"/>
      </tp>
      <tp>
        <v>8060</v>
        <stp/>
        <stp>StudyData</stp>
        <stp>S.US.EWH</stp>
        <stp>Vol</stp>
        <stp>VolType=Exchange,CoCType=Auto</stp>
        <stp>Vol</stp>
        <stp>60C</stp>
        <stp>0</stp>
        <stp/>
        <stp>FirstHour</stp>
        <stp/>
        <stp>TRUE</stp>
        <stp>T</stp>
        <tr r="P23" s="1"/>
      </tp>
      <tp>
        <v>13647</v>
        <stp/>
        <stp>StudyData</stp>
        <stp>S.US.EWT</stp>
        <stp>Vol</stp>
        <stp>VolType=Exchange,CoCType=Auto</stp>
        <stp>Vol</stp>
        <stp>60C</stp>
        <stp>0</stp>
        <stp/>
        <stp>FirstHour</stp>
        <stp/>
        <stp>TRUE</stp>
        <stp>T</stp>
        <tr r="P40" s="1"/>
      </tp>
      <tp>
        <v>26588</v>
        <stp/>
        <stp>StudyData</stp>
        <stp>S.US.EWZ</stp>
        <stp>Vol</stp>
        <stp>VolType=Exchange,CoCType=Auto</stp>
        <stp>Vol</stp>
        <stp>60C</stp>
        <stp>0</stp>
        <stp/>
        <stp>FirstHour</stp>
        <stp/>
        <stp>TRUE</stp>
        <stp>T</stp>
        <tr r="P14" s="1"/>
      </tp>
      <tp>
        <v>89.45</v>
        <stp/>
        <stp>ContractData</stp>
        <stp>S.US.QQQ</stp>
        <stp>LastPrice</stp>
        <stp/>
        <stp>T</stp>
        <tr r="D12" s="1"/>
      </tp>
      <tp>
        <v>11400</v>
        <stp/>
        <stp>StudyData</stp>
        <stp>S.US.FAS</stp>
        <stp>Vol</stp>
        <stp>VolType=Exchange,CoCType=Auto</stp>
        <stp>Vol</stp>
        <stp>60C</stp>
        <stp>0</stp>
        <stp/>
        <stp>FirstHour</stp>
        <stp/>
        <stp>TRUE</stp>
        <stp>T</stp>
        <tr r="P34" s="1"/>
      </tp>
      <tp>
        <v>16584</v>
        <stp/>
        <stp>StudyData</stp>
        <stp>S.US.FAZ</stp>
        <stp>Vol</stp>
        <stp>VolType=Exchange,CoCType=Auto</stp>
        <stp>Vol</stp>
        <stp>60C</stp>
        <stp>0</stp>
        <stp/>
        <stp>FirstHour</stp>
        <stp/>
        <stp>TRUE</stp>
        <stp>T</stp>
        <tr r="P32" s="1"/>
      </tp>
      <tp>
        <v>52324</v>
        <stp/>
        <stp>StudyData</stp>
        <stp>S.US.FXI</stp>
        <stp>Vol</stp>
        <stp>VolType=Exchange,CoCType=Auto</stp>
        <stp>Vol</stp>
        <stp>60C</stp>
        <stp>0</stp>
        <stp/>
        <stp>FirstHour</stp>
        <stp/>
        <stp>TRUE</stp>
        <stp>T</stp>
        <tr r="P13" s="1"/>
      </tp>
      <tp>
        <v>64619</v>
        <stp/>
        <stp>StudyData</stp>
        <stp>S.US.GDX</stp>
        <stp>Vol</stp>
        <stp>VolType=Exchange,CoCType=Auto</stp>
        <stp>Vol</stp>
        <stp>60C</stp>
        <stp>0</stp>
        <stp/>
        <stp>FirstHour</stp>
        <stp/>
        <stp>TRUE</stp>
        <stp>T</stp>
        <tr r="P8" s="1"/>
      </tp>
      <tp>
        <v>22564</v>
        <stp/>
        <stp>StudyData</stp>
        <stp>S.US.ITB</stp>
        <stp>Vol</stp>
        <stp>VolType=Exchange,CoCType=Auto</stp>
        <stp>Vol</stp>
        <stp>60C</stp>
        <stp>0</stp>
        <stp/>
        <stp>FirstHour</stp>
        <stp/>
        <stp>TRUE</stp>
        <stp>T</stp>
        <tr r="P41" s="1"/>
      </tp>
      <tp>
        <v>92956</v>
        <stp/>
        <stp>StudyData</stp>
        <stp>S.US.IWM</stp>
        <stp>Vol</stp>
        <stp>VolType=Exchange,CoCType=Auto</stp>
        <stp>Vol</stp>
        <stp>60C</stp>
        <stp>0</stp>
        <stp/>
        <stp>FirstHour</stp>
        <stp/>
        <stp>TRUE</stp>
        <stp>T</stp>
        <tr r="P9" s="1"/>
      </tp>
      <tp>
        <v>10670</v>
        <stp/>
        <stp>StudyData</stp>
        <stp>S.US.IVV</stp>
        <stp>Vol</stp>
        <stp>VolType=Exchange,CoCType=Auto</stp>
        <stp>Vol</stp>
        <stp>60C</stp>
        <stp>0</stp>
        <stp/>
        <stp>FirstHour</stp>
        <stp/>
        <stp>TRUE</stp>
        <stp>T</stp>
        <tr r="P38" s="1"/>
      </tp>
      <tp>
        <v>14103</v>
        <stp/>
        <stp>StudyData</stp>
        <stp>S.US.IYR</stp>
        <stp>Vol</stp>
        <stp>VolType=Exchange,CoCType=Auto</stp>
        <stp>Vol</stp>
        <stp>60C</stp>
        <stp>0</stp>
        <stp/>
        <stp>FirstHour</stp>
        <stp/>
        <stp>TRUE</stp>
        <stp>T</stp>
        <tr r="P18" s="1"/>
      </tp>
      <tp>
        <v>5347</v>
        <stp/>
        <stp>StudyData</stp>
        <stp>S.US.TBT</stp>
        <stp>Vol</stp>
        <stp>VolType=Exchange,CoCType=Auto</stp>
        <stp>Vol</stp>
        <stp>60C</stp>
        <stp>0</stp>
        <stp/>
        <stp>FirstHour</stp>
        <stp/>
        <stp>TRUE</stp>
        <stp>T</stp>
        <tr r="P43" s="1"/>
      </tp>
      <tp>
        <v>19889</v>
        <stp/>
        <stp>StudyData</stp>
        <stp>S.US.TNA</stp>
        <stp>Vol</stp>
        <stp>VolType=Exchange,CoCType=Auto</stp>
        <stp>Vol</stp>
        <stp>60C</stp>
        <stp>0</stp>
        <stp/>
        <stp>FirstHour</stp>
        <stp/>
        <stp>TRUE</stp>
        <stp>T</stp>
        <tr r="P26" s="1"/>
      </tp>
      <tp>
        <v>59266</v>
        <stp/>
        <stp>StudyData</stp>
        <stp>S.US.TZA</stp>
        <stp>Vol</stp>
        <stp>VolType=Exchange,CoCType=Auto</stp>
        <stp>Vol</stp>
        <stp>60C</stp>
        <stp>0</stp>
        <stp/>
        <stp>FirstHour</stp>
        <stp/>
        <stp>TRUE</stp>
        <stp>T</stp>
        <tr r="P20" s="1"/>
      </tp>
      <tp>
        <v>6217</v>
        <stp/>
        <stp>StudyData</stp>
        <stp>S.US.VGK</stp>
        <stp>Vol</stp>
        <stp>VolType=Exchange,CoCType=Auto</stp>
        <stp>Vol</stp>
        <stp>60C</stp>
        <stp>0</stp>
        <stp/>
        <stp>FirstHour</stp>
        <stp/>
        <stp>TRUE</stp>
        <stp>T</stp>
        <tr r="P39" s="1"/>
      </tp>
      <tp>
        <v>33924</v>
        <stp/>
        <stp>StudyData</stp>
        <stp>S.US.VWO</stp>
        <stp>Vol</stp>
        <stp>VolType=Exchange,CoCType=Auto</stp>
        <stp>Vol</stp>
        <stp>60C</stp>
        <stp>0</stp>
        <stp/>
        <stp>FirstHour</stp>
        <stp/>
        <stp>TRUE</stp>
        <stp>T</stp>
        <tr r="P16" s="1"/>
      </tp>
      <tp>
        <v>117319</v>
        <stp/>
        <stp>StudyData</stp>
        <stp>S.US.VXX</stp>
        <stp>Vol</stp>
        <stp>VolType=Exchange,CoCType=Auto</stp>
        <stp>Vol</stp>
        <stp>60C</stp>
        <stp>0</stp>
        <stp/>
        <stp>FirstHour</stp>
        <stp/>
        <stp>TRUE</stp>
        <stp>T</stp>
        <tr r="P10" s="1"/>
      </tp>
      <tp>
        <v>668</v>
        <stp/>
        <stp>StudyData</stp>
        <stp>(Vol(S.US.SSO,VolType=Exchange,CoCType:=Auto) when LocalMonth(S.US.SSO)=3 and LocalDay(S.US.SSO)=17 and LocalHour(S.US.SSO)=9 and LocalMinute(S.US.SSO)=5)</stp>
        <stp>Bar</stp>
        <stp/>
        <stp>Close</stp>
        <stp>5</stp>
        <stp>0</stp>
        <stp>all</stp>
        <stp/>
        <stp/>
        <stp>False</stp>
        <stp>T</stp>
        <tr r="AI11" s="2"/>
      </tp>
      <tp>
        <v>13943</v>
        <stp/>
        <stp>StudyData</stp>
        <stp>S.US.QID</stp>
        <stp>Vol</stp>
        <stp>VolType=Exchange,CoCType=Auto</stp>
        <stp>Vol</stp>
        <stp>60C</stp>
        <stp>0</stp>
        <stp/>
        <stp>FirstHour</stp>
        <stp/>
        <stp>TRUE</stp>
        <stp>T</stp>
        <tr r="P27" s="1"/>
      </tp>
      <tp>
        <v>79209</v>
        <stp/>
        <stp>StudyData</stp>
        <stp>S.US.QQQ</stp>
        <stp>Vol</stp>
        <stp>VolType=Exchange,CoCType=Auto</stp>
        <stp>Vol</stp>
        <stp>60C</stp>
        <stp>0</stp>
        <stp/>
        <stp>FirstHour</stp>
        <stp/>
        <stp>TRUE</stp>
        <stp>T</stp>
        <tr r="P12" s="1"/>
      </tp>
      <tp>
        <v>5594</v>
        <stp/>
        <stp>StudyData</stp>
        <stp>(Vol(S.US.TZA,VolType=Exchange,CoCType:=Auto) when LocalMonth(S.US.TZA)=3 and LocalDay(S.US.TZA)=17 and LocalHour(S.US.TZA)=9 and LocalMinute(S.US.TZA)=5)</stp>
        <stp>Bar</stp>
        <stp/>
        <stp>Close</stp>
        <stp>5</stp>
        <stp>0</stp>
        <stp>all</stp>
        <stp/>
        <stp/>
        <stp>False</stp>
        <stp>T</stp>
        <tr r="S11" s="2"/>
      </tp>
      <tp>
        <v>31563</v>
        <stp/>
        <stp>StudyData</stp>
        <stp>S.US.RSX</stp>
        <stp>Vol</stp>
        <stp>VolType=Exchange,CoCType=Auto</stp>
        <stp>Vol</stp>
        <stp>60C</stp>
        <stp>0</stp>
        <stp/>
        <stp>FirstHour</stp>
        <stp/>
        <stp>TRUE</stp>
        <stp>T</stp>
        <tr r="P28" s="1"/>
      </tp>
      <tp>
        <v>44316</v>
        <stp/>
        <stp>StudyData</stp>
        <stp>S.US.SDS</stp>
        <stp>Vol</stp>
        <stp>VolType=Exchange,CoCType=Auto</stp>
        <stp>Vol</stp>
        <stp>60C</stp>
        <stp>0</stp>
        <stp/>
        <stp>FirstHour</stp>
        <stp/>
        <stp>TRUE</stp>
        <stp>T</stp>
        <tr r="P17" s="1"/>
      </tp>
      <tp>
        <v>13979</v>
        <stp/>
        <stp>StudyData</stp>
        <stp>S.US.SSO</stp>
        <stp>Vol</stp>
        <stp>VolType=Exchange,CoCType=Auto</stp>
        <stp>Vol</stp>
        <stp>60C</stp>
        <stp>0</stp>
        <stp/>
        <stp>FirstHour</stp>
        <stp/>
        <stp>TRUE</stp>
        <stp>T</stp>
        <tr r="P36" s="1"/>
      </tp>
      <tp>
        <v>3.0000000000001137E-2</v>
        <stp/>
        <stp>ContractData</stp>
        <stp>S.US.ITB</stp>
        <stp>NetLastQuoteToday</stp>
        <stp/>
        <stp>T</stp>
        <tr r="E41" s="1"/>
      </tp>
      <tp>
        <v>78304</v>
        <stp/>
        <stp>StudyData</stp>
        <stp>S.US.XLF</stp>
        <stp>Vol</stp>
        <stp>VolType=Exchange,CoCType=Auto</stp>
        <stp>Vol</stp>
        <stp>60C</stp>
        <stp>0</stp>
        <stp/>
        <stp>FirstHour</stp>
        <stp/>
        <stp>TRUE</stp>
        <stp>T</stp>
        <tr r="P7" s="1"/>
      </tp>
      <tp>
        <v>20012</v>
        <stp/>
        <stp>StudyData</stp>
        <stp>S.US.XLE</stp>
        <stp>Vol</stp>
        <stp>VolType=Exchange,CoCType=Auto</stp>
        <stp>Vol</stp>
        <stp>60C</stp>
        <stp>0</stp>
        <stp/>
        <stp>FirstHour</stp>
        <stp/>
        <stp>TRUE</stp>
        <stp>T</stp>
        <tr r="P24" s="1"/>
      </tp>
      <tp>
        <v>13316</v>
        <stp/>
        <stp>StudyData</stp>
        <stp>S.US.XLB</stp>
        <stp>Vol</stp>
        <stp>VolType=Exchange,CoCType=Auto</stp>
        <stp>Vol</stp>
        <stp>60C</stp>
        <stp>0</stp>
        <stp/>
        <stp>FirstHour</stp>
        <stp/>
        <stp>TRUE</stp>
        <stp>T</stp>
        <tr r="P25" s="1"/>
      </tp>
      <tp>
        <v>44817</v>
        <stp/>
        <stp>StudyData</stp>
        <stp>S.US.XLK</stp>
        <stp>Vol</stp>
        <stp>VolType=Exchange,CoCType=Auto</stp>
        <stp>Vol</stp>
        <stp>60C</stp>
        <stp>0</stp>
        <stp/>
        <stp>FirstHour</stp>
        <stp/>
        <stp>TRUE</stp>
        <stp>T</stp>
        <tr r="P30" s="1"/>
      </tp>
      <tp>
        <v>34116</v>
        <stp/>
        <stp>StudyData</stp>
        <stp>S.US.XLI</stp>
        <stp>Vol</stp>
        <stp>VolType=Exchange,CoCType=Auto</stp>
        <stp>Vol</stp>
        <stp>60C</stp>
        <stp>0</stp>
        <stp/>
        <stp>FirstHour</stp>
        <stp/>
        <stp>TRUE</stp>
        <stp>T</stp>
        <tr r="P21" s="1"/>
      </tp>
      <tp>
        <v>19021</v>
        <stp/>
        <stp>StudyData</stp>
        <stp>S.US.XLV</stp>
        <stp>Vol</stp>
        <stp>VolType=Exchange,CoCType=Auto</stp>
        <stp>Vol</stp>
        <stp>60C</stp>
        <stp>0</stp>
        <stp/>
        <stp>FirstHour</stp>
        <stp/>
        <stp>TRUE</stp>
        <stp>T</stp>
        <tr r="P22" s="1"/>
      </tp>
      <tp>
        <v>18113</v>
        <stp/>
        <stp>StudyData</stp>
        <stp>S.US.XLU</stp>
        <stp>Vol</stp>
        <stp>VolType=Exchange,CoCType=Auto</stp>
        <stp>Vol</stp>
        <stp>60C</stp>
        <stp>0</stp>
        <stp/>
        <stp>FirstHour</stp>
        <stp/>
        <stp>TRUE</stp>
        <stp>T</stp>
        <tr r="P19" s="1"/>
      </tp>
      <tp>
        <v>0.65000000000000213</v>
        <stp/>
        <stp>ContractData</stp>
        <stp>S.US.RSX</stp>
        <stp>NetLastQuoteToday</stp>
        <stp/>
        <stp>T</stp>
        <tr r="E28" s="1"/>
      </tp>
      <tp>
        <v>957</v>
        <stp/>
        <stp>StudyData</stp>
        <stp>(Vol(S.US.EWZ,VolType=Exchange,CoCType:=Auto) when LocalMonth(S.US.EWZ)=3 and LocalDay(S.US.EWZ)=17 and LocalHour(S.US.EWZ)=9 and LocalMinute(S.US.EWZ)=5)</stp>
        <stp>Bar</stp>
        <stp/>
        <stp>Close</stp>
        <stp>5</stp>
        <stp>0</stp>
        <stp>all</stp>
        <stp/>
        <stp/>
        <stp>False</stp>
        <stp>T</stp>
        <tr r="M11" s="2"/>
      </tp>
      <tp>
        <v>187.46</v>
        <stp/>
        <stp>ContractData</stp>
        <stp>S.US.IVV</stp>
        <stp>LastPrice</stp>
        <stp/>
        <stp>T</stp>
        <tr r="D38" s="1"/>
      </tp>
      <tp>
        <v>7527</v>
        <stp/>
        <stp>StudyData</stp>
        <stp>(Vol(S.US.EEM,VolType=Exchange,CoCType:=Auto) when LocalMonth(S.US.EEM)=3 and LocalDay(S.US.EEM)=17 and LocalHour(S.US.EEM)=9 and LocalMinute(S.US.EEM)=0)</stp>
        <stp>Bar</stp>
        <stp/>
        <stp>Close</stp>
        <stp>5</stp>
        <stp>0</stp>
        <stp>all</stp>
        <stp/>
        <stp/>
        <stp>False</stp>
        <stp>T</stp>
        <tr r="E10" s="2"/>
      </tp>
      <tp>
        <v>58.46</v>
        <stp/>
        <stp>ContractData</stp>
        <stp>S.US.VGK</stp>
        <stp>OpenPrice</stp>
        <stp/>
        <stp>T</stp>
        <tr r="H39" s="1"/>
      </tp>
      <tp>
        <v>1.7800000000000011</v>
        <stp/>
        <stp>ContractData</stp>
        <stp>S.US.SSO</stp>
        <stp>NetLastQuoteToday</stp>
        <stp/>
        <stp>T</stp>
        <tr r="E36" s="1"/>
      </tp>
      <tp>
        <v>-1.4600000000000009</v>
        <stp/>
        <stp>ContractData</stp>
        <stp>S.US.SQQQ</stp>
        <stp>NetLastQuoteToday</stp>
        <stp/>
        <stp>T</stp>
        <tr r="E33" s="1"/>
      </tp>
      <tp>
        <v>14.26</v>
        <stp/>
        <stp>ContractData</stp>
        <stp>S.US.EWT</stp>
        <stp>LastPrice</stp>
        <stp/>
        <stp>T</stp>
        <tr r="D40" s="1"/>
      </tp>
      <tp>
        <v>2574</v>
        <stp/>
        <stp>StudyData</stp>
        <stp>(Vol(S.US.DIA,VolType=Exchange,CoCType:=Auto) when LocalMonth(S.US.DIA)=3 and LocalDay(S.US.DIA)=17 and LocalHour(S.US.DIA)=9 and LocalMinute(S.US.DIA)=0)</stp>
        <stp>Bar</stp>
        <stp/>
        <stp>Close</stp>
        <stp>5</stp>
        <stp>0</stp>
        <stp>all</stp>
        <stp/>
        <stp/>
        <stp>False</stp>
        <stp>T</stp>
        <tr r="AB10" s="2"/>
      </tp>
      <tp>
        <v>65.63</v>
        <stp/>
        <stp>ContractData</stp>
        <stp>S.US.EFA</stp>
        <stp>OpenPrice</stp>
        <stp/>
        <stp>T</stp>
        <tr r="H15" s="1"/>
      </tp>
      <tp>
        <v>39.410000000000004</v>
        <stp/>
        <stp>ContractData</stp>
        <stp>S.US.EWZ</stp>
        <stp>LastPrice</stp>
        <stp/>
        <stp>T</stp>
        <tr r="D14" s="1"/>
      </tp>
      <tp>
        <v>587</v>
        <stp/>
        <stp>StudyData</stp>
        <stp>(Vol(S.US.IVV,VolType=Exchange,CoCType:=Auto) when LocalMonth(S.US.IVV)=3 and LocalDay(S.US.IVV)=17 and LocalHour(S.US.IVV)=9 and LocalMinute(S.US.IVV)=5)</stp>
        <stp>Bar</stp>
        <stp/>
        <stp>Close</stp>
        <stp>5</stp>
        <stp>0</stp>
        <stp>all</stp>
        <stp/>
        <stp/>
        <stp>False</stp>
        <stp>T</stp>
        <tr r="AK11" s="2"/>
      </tp>
      <tp>
        <v>19.46</v>
        <stp/>
        <stp>ContractData</stp>
        <stp>S.US.EWH</stp>
        <stp>LastPrice</stp>
        <stp/>
        <stp>T</stp>
        <tr r="D23" s="1"/>
      </tp>
      <tp>
        <v>11.16</v>
        <stp/>
        <stp>ContractData</stp>
        <stp>S.US.EWJ</stp>
        <stp>LastPrice</stp>
        <stp/>
        <stp>T</stp>
        <tr r="D11" s="1"/>
      </tp>
      <tp>
        <v>118.07000000000001</v>
        <stp/>
        <stp>ContractData</stp>
        <stp>S.US.IWM</stp>
        <stp>LastPrice</stp>
        <stp/>
        <stp>T</stp>
        <tr r="D9" s="1"/>
      </tp>
      <tp>
        <v>38.42</v>
        <stp/>
        <stp>ContractData</stp>
        <stp>S.US.VWO</stp>
        <stp>LastPrice</stp>
        <stp/>
        <stp>T</stp>
        <tr r="D16" s="1"/>
      </tp>
      <tp t="s">
        <v>iShares U.S. Home Construction ETF</v>
        <stp/>
        <stp>ContractData</stp>
        <stp>S.US.ITB</stp>
        <stp>LongDescription</stp>
        <stp/>
        <stp>T</stp>
        <tr r="C41" s="1"/>
      </tp>
      <tp t="s">
        <v>iShares Russell 2000 ETF</v>
        <stp/>
        <stp>ContractData</stp>
        <stp>S.US.IWM</stp>
        <stp>LongDescription</stp>
        <stp/>
        <stp>T</stp>
        <tr r="C9" s="1"/>
      </tp>
      <tp t="s">
        <v>iShares Core S&amp;P 500 ETF</v>
        <stp/>
        <stp>ContractData</stp>
        <stp>S.US.IVV</stp>
        <stp>LongDescription</stp>
        <stp/>
        <stp>T</stp>
        <tr r="C38" s="1"/>
      </tp>
      <tp t="s">
        <v>iShares U.S. Real Estate ETF</v>
        <stp/>
        <stp>ContractData</stp>
        <stp>S.US.IYR</stp>
        <stp>LongDescription</stp>
        <stp/>
        <stp>T</stp>
        <tr r="C18" s="1"/>
      </tp>
      <tp t="s">
        <v>WisdomTree Japan Hedged Equity</v>
        <stp/>
        <stp>ContractData</stp>
        <stp>S.US.DXJ</stp>
        <stp>LongDescription</stp>
        <stp/>
        <stp>T</stp>
        <tr r="C35" s="1"/>
      </tp>
      <tp t="s">
        <v>SPDR Dow Jones Industrial Avg ETF Trust</v>
        <stp/>
        <stp>ContractData</stp>
        <stp>S.US.DIA</stp>
        <stp>LongDescription</stp>
        <stp/>
        <stp>T</stp>
        <tr r="C29" s="1"/>
      </tp>
      <tp t="s">
        <v>WisdomTree India Earnings Fund</v>
        <stp/>
        <stp>ContractData</stp>
        <stp>S.US.EPI</stp>
        <stp>LongDescription</stp>
        <stp/>
        <stp>T</stp>
        <tr r="C31" s="1"/>
      </tp>
      <tp t="s">
        <v>iShares MSCI Hong Kong ETF</v>
        <stp/>
        <stp>ContractData</stp>
        <stp>S.US.EWH</stp>
        <stp>LongDescription</stp>
        <stp/>
        <stp>T</stp>
        <tr r="C23" s="1"/>
      </tp>
      <tp t="s">
        <v>iShares MSCI Japan ETF</v>
        <stp/>
        <stp>ContractData</stp>
        <stp>S.US.EWJ</stp>
        <stp>LongDescription</stp>
        <stp/>
        <stp>T</stp>
        <tr r="C11" s="1"/>
      </tp>
      <tp t="s">
        <v>iShares MSCI Brazil Capped ETF</v>
        <stp/>
        <stp>ContractData</stp>
        <stp>S.US.EWZ</stp>
        <stp>LongDescription</stp>
        <stp/>
        <stp>T</stp>
        <tr r="C14" s="1"/>
      </tp>
      <tp t="s">
        <v>iShares MSCI Taiwan ETF</v>
        <stp/>
        <stp>ContractData</stp>
        <stp>S.US.EWT</stp>
        <stp>LongDescription</stp>
        <stp/>
        <stp>T</stp>
        <tr r="C40" s="1"/>
      </tp>
      <tp t="s">
        <v>iShares MSCI Emerging Markets ETF</v>
        <stp/>
        <stp>ContractData</stp>
        <stp>S.US.EEM</stp>
        <stp>LongDescription</stp>
        <stp/>
        <stp>T</stp>
        <tr r="C6" s="1"/>
      </tp>
      <tp t="s">
        <v>Direxion Daily Emrg Mkts Bull 3X Shares</v>
        <stp/>
        <stp>ContractData</stp>
        <stp>S.US.EDC</stp>
        <stp>LongDescription</stp>
        <stp/>
        <stp>T</stp>
        <tr r="C42" s="1"/>
      </tp>
      <tp t="s">
        <v>iShares MSCI EAFE ETF</v>
        <stp/>
        <stp>ContractData</stp>
        <stp>S.US.EFA</stp>
        <stp>LongDescription</stp>
        <stp/>
        <stp>T</stp>
        <tr r="C15" s="1"/>
      </tp>
      <tp t="s">
        <v>iShares China Large-Cap ETF</v>
        <stp/>
        <stp>ContractData</stp>
        <stp>S.US.FXI</stp>
        <stp>LongDescription</stp>
        <stp/>
        <stp>T</stp>
        <tr r="C13" s="1"/>
      </tp>
      <tp t="s">
        <v>Direxion Daily Financial Bear 3X Shares</v>
        <stp/>
        <stp>ContractData</stp>
        <stp>S.US.FAZ</stp>
        <stp>LongDescription</stp>
        <stp/>
        <stp>T</stp>
        <tr r="C32" s="1"/>
      </tp>
      <tp t="s">
        <v>Direxion Daily Financial Bull 3X Shares</v>
        <stp/>
        <stp>ContractData</stp>
        <stp>S.US.FAS</stp>
        <stp>LongDescription</stp>
        <stp/>
        <stp>T</stp>
        <tr r="C34" s="1"/>
      </tp>
      <tp t="s">
        <v>Market Vectors Gold Miners ETF</v>
        <stp/>
        <stp>ContractData</stp>
        <stp>S.US.GDX</stp>
        <stp>LongDescription</stp>
        <stp/>
        <stp>T</stp>
        <tr r="C8" s="1"/>
      </tp>
      <tp>
        <v>41.2</v>
        <stp/>
        <stp>ContractData</stp>
        <stp>S.US.XLU</stp>
        <stp>HIgh</stp>
        <stp/>
        <stp>T</stp>
        <tr r="I19" s="1"/>
      </tp>
      <tp>
        <v>59.25</v>
        <stp/>
        <stp>ContractData</stp>
        <stp>S.US.XLV</stp>
        <stp>HIgh</stp>
        <stp/>
        <stp>T</stp>
        <tr r="I22" s="1"/>
      </tp>
      <tp>
        <v>52.160000000000004</v>
        <stp/>
        <stp>ContractData</stp>
        <stp>S.US.XLI</stp>
        <stp>HIgh</stp>
        <stp/>
        <stp>T</stp>
        <tr r="I21" s="1"/>
      </tp>
      <tp>
        <v>36.15</v>
        <stp/>
        <stp>ContractData</stp>
        <stp>S.US.XLK</stp>
        <stp>HIgh</stp>
        <stp/>
        <stp>T</stp>
        <tr r="I30" s="1"/>
      </tp>
      <tp>
        <v>47.57</v>
        <stp/>
        <stp>ContractData</stp>
        <stp>S.US.XLB</stp>
        <stp>HIgh</stp>
        <stp/>
        <stp>T</stp>
        <tr r="I25" s="1"/>
      </tp>
      <tp>
        <v>87.11</v>
        <stp/>
        <stp>ContractData</stp>
        <stp>S.US.XLE</stp>
        <stp>HIgh</stp>
        <stp/>
        <stp>T</stp>
        <tr r="I24" s="1"/>
      </tp>
      <tp>
        <v>22.11</v>
        <stp/>
        <stp>ContractData</stp>
        <stp>S.US.XLF</stp>
        <stp>HIgh</stp>
        <stp/>
        <stp>T</stp>
        <tr r="I7" s="1"/>
      </tp>
      <tp t="s">
        <v>Industrial Select Sector SPDR</v>
        <stp/>
        <stp>ContractData</stp>
        <stp>S.US.XLI</stp>
        <stp>LongDescription</stp>
        <stp/>
        <stp>T</stp>
        <tr r="C21" s="1"/>
      </tp>
      <tp t="s">
        <v>Technology Sector SPDR Fund</v>
        <stp/>
        <stp>ContractData</stp>
        <stp>S.US.XLK</stp>
        <stp>LongDescription</stp>
        <stp/>
        <stp>T</stp>
        <tr r="C30" s="1"/>
      </tp>
      <tp t="s">
        <v>Materials Select Sector SPDR</v>
        <stp/>
        <stp>ContractData</stp>
        <stp>S.US.XLB</stp>
        <stp>LongDescription</stp>
        <stp/>
        <stp>T</stp>
        <tr r="C25" s="1"/>
      </tp>
      <tp t="s">
        <v>The Energy SPDR</v>
        <stp/>
        <stp>ContractData</stp>
        <stp>S.US.XLE</stp>
        <stp>LongDescription</stp>
        <stp/>
        <stp>T</stp>
        <tr r="C24" s="1"/>
      </tp>
      <tp t="s">
        <v>The Financial SPDR</v>
        <stp/>
        <stp>ContractData</stp>
        <stp>S.US.XLF</stp>
        <stp>LongDescription</stp>
        <stp/>
        <stp>T</stp>
        <tr r="C7" s="1"/>
      </tp>
      <tp t="s">
        <v>Utilities Sector SPDR Fund</v>
        <stp/>
        <stp>ContractData</stp>
        <stp>S.US.XLU</stp>
        <stp>LongDescription</stp>
        <stp/>
        <stp>T</stp>
        <tr r="C19" s="1"/>
      </tp>
      <tp t="s">
        <v>Health Care Select Sector SPDR</v>
        <stp/>
        <stp>ContractData</stp>
        <stp>S.US.XLV</stp>
        <stp>LongDescription</stp>
        <stp/>
        <stp>T</stp>
        <tr r="C22" s="1"/>
      </tp>
      <tp t="s">
        <v>Direxion Daily Small Cap Bear 3X Shares</v>
        <stp/>
        <stp>ContractData</stp>
        <stp>S.US.TZA</stp>
        <stp>LongDescription</stp>
        <stp/>
        <stp>T</stp>
        <tr r="C20" s="1"/>
      </tp>
      <tp t="s">
        <v>ProShares UltraShort 20+ Year Treasury</v>
        <stp/>
        <stp>ContractData</stp>
        <stp>S.US.TBT</stp>
        <stp>LongDescription</stp>
        <stp/>
        <stp>T</stp>
        <tr r="C43" s="1"/>
      </tp>
      <tp t="s">
        <v>Direxion Daily Small Cap Bull 3X Shares</v>
        <stp/>
        <stp>ContractData</stp>
        <stp>S.US.TNA</stp>
        <stp>LongDescription</stp>
        <stp/>
        <stp>T</stp>
        <tr r="C26" s="1"/>
      </tp>
      <tp t="s">
        <v>Vanguard FTSE Emerging Markets ETF</v>
        <stp/>
        <stp>ContractData</stp>
        <stp>S.US.VWO</stp>
        <stp>LongDescription</stp>
        <stp/>
        <stp>T</stp>
        <tr r="C16" s="1"/>
      </tp>
      <tp t="s">
        <v>iPath S&amp;P 500 VIX Short-Term ETN</v>
        <stp/>
        <stp>ContractData</stp>
        <stp>S.US.VXX</stp>
        <stp>LongDescription</stp>
        <stp/>
        <stp>T</stp>
        <tr r="C10" s="1"/>
      </tp>
      <tp t="s">
        <v>Vanguard MSCI Europe ETF</v>
        <stp/>
        <stp>ContractData</stp>
        <stp>S.US.VGK</stp>
        <stp>LongDescription</stp>
        <stp/>
        <stp>T</stp>
        <tr r="C39" s="1"/>
      </tp>
      <tp t="s">
        <v>Powershares QQQ Trust</v>
        <stp/>
        <stp>ContractData</stp>
        <stp>S.US.QQQ</stp>
        <stp>LongDescription</stp>
        <stp/>
        <stp>T</stp>
        <tr r="C12" s="1"/>
      </tp>
      <tp t="s">
        <v>ProShares Ultrashort QQQ</v>
        <stp/>
        <stp>ContractData</stp>
        <stp>S.US.QID</stp>
        <stp>LongDescription</stp>
        <stp/>
        <stp>T</stp>
        <tr r="C27" s="1"/>
      </tp>
      <tp t="s">
        <v>Market Vectors Russia</v>
        <stp/>
        <stp>ContractData</stp>
        <stp>S.US.RSX</stp>
        <stp>LongDescription</stp>
        <stp/>
        <stp>T</stp>
        <tr r="C28" s="1"/>
      </tp>
      <tp t="s">
        <v>ProShares Ultra S&amp;P500</v>
        <stp/>
        <stp>ContractData</stp>
        <stp>S.US.SSO</stp>
        <stp>LongDescription</stp>
        <stp/>
        <stp>T</stp>
        <tr r="C36" s="1"/>
      </tp>
      <tp t="s">
        <v>ProShares UltraShort S&amp;P500</v>
        <stp/>
        <stp>ContractData</stp>
        <stp>S.US.SDS</stp>
        <stp>LongDescription</stp>
        <stp/>
        <stp>T</stp>
        <tr r="C17" s="1"/>
      </tp>
      <tp>
        <v>38.74</v>
        <stp/>
        <stp>ContractData</stp>
        <stp>S.US.EEM</stp>
        <stp>OpenPrice</stp>
        <stp/>
        <stp>T</stp>
        <tr r="H6" s="1"/>
      </tp>
      <tp>
        <v>0.78000000000000114</v>
        <stp/>
        <stp>ContractData</stp>
        <stp>S.US.QQQ</stp>
        <stp>NetLastQuoteToday</stp>
        <stp/>
        <stp>T</stp>
        <tr r="E12" s="1"/>
      </tp>
      <tp>
        <v>24.53</v>
        <stp/>
        <stp>ContractData</stp>
        <stp>S.US.ITB</stp>
        <stp>LastPrice</stp>
        <stp/>
        <stp>T</stp>
        <tr r="D41" s="1"/>
      </tp>
      <tp>
        <v>1844</v>
        <stp/>
        <stp>StudyData</stp>
        <stp>(Vol(S.US.SSO,VolType=Exchange,CoCType:=Auto) when LocalMonth(S.US.SSO)=3 and LocalDay(S.US.SSO)=17 and LocalHour(S.US.SSO)=9 and LocalMinute(S.US.SSO)=0)</stp>
        <stp>Bar</stp>
        <stp/>
        <stp>Close</stp>
        <stp>5</stp>
        <stp>0</stp>
        <stp>all</stp>
        <stp/>
        <stp/>
        <stp>False</stp>
        <stp>T</stp>
        <tr r="AI10" s="2"/>
      </tp>
      <tp>
        <v>4819</v>
        <stp/>
        <stp>StudyData</stp>
        <stp>(Vol(S.US.TZA,VolType=Exchange,CoCType:=Auto) when LocalMonth(S.US.TZA)=3 and LocalDay(S.US.TZA)=17 and LocalHour(S.US.TZA)=9 and LocalMinute(S.US.TZA)=0)</stp>
        <stp>Bar</stp>
        <stp/>
        <stp>Close</stp>
        <stp>5</stp>
        <stp>0</stp>
        <stp>all</stp>
        <stp/>
        <stp/>
        <stp>False</stp>
        <stp>T</stp>
        <tr r="S10" s="2"/>
      </tp>
      <tp>
        <v>22.14</v>
        <stp/>
        <stp>ContractData</stp>
        <stp>S.US.EDC</stp>
        <stp>OpenPrice</stp>
        <stp/>
        <stp>T</stp>
        <tr r="H42" s="1"/>
      </tp>
      <tp>
        <v>0.19999999999999929</v>
        <stp/>
        <stp>ContractData</stp>
        <stp>S.US.EPI</stp>
        <stp>NetLastQuoteToday</stp>
        <stp/>
        <stp>T</stp>
        <tr r="E31" s="1"/>
      </tp>
      <tp>
        <v>29.080000000000002</v>
        <stp/>
        <stp>ContractData</stp>
        <stp>S.US.SDS</stp>
        <stp>OpenPrice</stp>
        <stp/>
        <stp>T</stp>
        <tr r="H17" s="1"/>
      </tp>
      <tp>
        <v>1732</v>
        <stp/>
        <stp>StudyData</stp>
        <stp>(Vol(S.US.VWO,VolType=Exchange,CoCType:=Auto) when LocalMonth(S.US.VWO)=3 and LocalDay(S.US.VWO)=17 and LocalHour(S.US.VWO)=9 and LocalMinute(S.US.VWO)=0)</stp>
        <stp>Bar</stp>
        <stp/>
        <stp>Close</stp>
        <stp>5</stp>
        <stp>0</stp>
        <stp>all</stp>
        <stp/>
        <stp/>
        <stp>False</stp>
        <stp>T</stp>
        <tr r="O10" s="2"/>
      </tp>
      <tp>
        <v>27.55</v>
        <stp/>
        <stp>ContractData</stp>
        <stp>S.US.GDX</stp>
        <stp>OpenPrice</stp>
        <stp/>
        <stp>T</stp>
        <tr r="H8" s="1"/>
      </tp>
      <tp>
        <v>20.5</v>
        <stp/>
        <stp>ContractData</stp>
        <stp>S.US.FAZ</stp>
        <stp>HIgh</stp>
        <stp/>
        <stp>T</stp>
        <tr r="I32" s="1"/>
      </tp>
      <tp>
        <v>92.37</v>
        <stp/>
        <stp>ContractData</stp>
        <stp>S.US.FAS</stp>
        <stp>HIgh</stp>
        <stp/>
        <stp>T</stp>
        <tr r="I34" s="1"/>
      </tp>
      <tp>
        <v>33.39</v>
        <stp/>
        <stp>ContractData</stp>
        <stp>S.US.FXI</stp>
        <stp>HIgh</stp>
        <stp/>
        <stp>T</stp>
        <tr r="I13" s="1"/>
      </tp>
      <tp>
        <v>58.35</v>
        <stp/>
        <stp>ContractData</stp>
        <stp>S.US.SPXU</stp>
        <stp>OpenPrice</stp>
        <stp/>
        <stp>T</stp>
        <tr r="H37" s="1"/>
      </tp>
      <tp>
        <v>1363</v>
        <stp/>
        <stp>StudyData</stp>
        <stp>(Vol(S.US.XLE,VolType=Exchange,CoCType:=Auto) when LocalMonth(S.US.XLE)=3 and LocalDay(S.US.XLE)=17 and LocalHour(S.US.XLE)=9 and LocalMinute(S.US.XLE)=0)</stp>
        <stp>Bar</stp>
        <stp/>
        <stp>Close</stp>
        <stp>5</stp>
        <stp>0</stp>
        <stp>all</stp>
        <stp/>
        <stp/>
        <stp>False</stp>
        <stp>T</stp>
        <tr r="W10" s="2"/>
      </tp>
      <tp>
        <v>9069</v>
        <stp/>
        <stp>StudyData</stp>
        <stp>(Vol(S.US.QQQ,VolType=Exchange,CoCType:=Auto) when LocalMonth(S.US.QQQ)=3 and LocalDay(S.US.QQQ)=17 and LocalHour(S.US.QQQ)=9 and LocalMinute(S.US.QQQ)=0)</stp>
        <stp>Bar</stp>
        <stp/>
        <stp>Close</stp>
        <stp>5</stp>
        <stp>0</stp>
        <stp>all</stp>
        <stp/>
        <stp/>
        <stp>False</stp>
        <stp>T</stp>
        <tr r="K10" s="2"/>
      </tp>
      <tp>
        <v>1169</v>
        <stp/>
        <stp>StudyData</stp>
        <stp>(Vol(S.US.FAS,VolType=Exchange,CoCType:=Auto) when LocalMonth(S.US.FAS)=3 and LocalDay(S.US.FAS)=17 and LocalHour(S.US.FAS)=9 and LocalMinute(S.US.FAS)=5)</stp>
        <stp>Bar</stp>
        <stp/>
        <stp>Close</stp>
        <stp>5</stp>
        <stp>0</stp>
        <stp>all</stp>
        <stp/>
        <stp/>
        <stp>False</stp>
        <stp>T</stp>
        <tr r="AG11" s="2"/>
      </tp>
      <tp>
        <v>27.62</v>
        <stp/>
        <stp>ContractData</stp>
        <stp>S.US.GDX</stp>
        <stp>HIgh</stp>
        <stp/>
        <stp>T</stp>
        <tr r="I8" s="1"/>
      </tp>
      <tp>
        <v>15.13</v>
        <stp/>
        <stp>ContractData</stp>
        <stp>S.US.TZA</stp>
        <stp>OpenPrice</stp>
        <stp/>
        <stp>T</stp>
        <tr r="H20" s="1"/>
      </tp>
      <tp>
        <v>1.2099999999999937</v>
        <stp/>
        <stp>ContractData</stp>
        <stp>S.US.TNA</stp>
        <stp>NetLastQuoteToday</stp>
        <stp/>
        <stp>T</stp>
        <tr r="E26" s="1"/>
      </tp>
      <tp>
        <v>162.67000000000002</v>
        <stp/>
        <stp>ContractData</stp>
        <stp>S.US.DIA</stp>
        <stp>HIgh</stp>
        <stp/>
        <stp>T</stp>
        <tr r="I29" s="1"/>
      </tp>
      <tp>
        <v>45.79</v>
        <stp/>
        <stp>ContractData</stp>
        <stp>S.US.DXJ</stp>
        <stp>HIgh</stp>
        <stp/>
        <stp>T</stp>
        <tr r="I35" s="1"/>
      </tp>
      <tp>
        <v>789</v>
        <stp/>
        <stp>StudyData</stp>
        <stp>(Vol(S.US.XLB,VolType=Exchange,CoCType:=Auto) when LocalMonth(S.US.XLB)=3 and LocalDay(S.US.XLB)=17 and LocalHour(S.US.XLB)=9 and LocalMinute(S.US.XLB)=5)</stp>
        <stp>Bar</stp>
        <stp/>
        <stp>Close</stp>
        <stp>5</stp>
        <stp>0</stp>
        <stp>all</stp>
        <stp/>
        <stp/>
        <stp>False</stp>
        <stp>T</stp>
        <tr r="X11" s="2"/>
      </tp>
      <tp>
        <v>6787</v>
        <stp/>
        <stp>StudyData</stp>
        <stp>(Vol(S.US.VXX,VolType=Exchange,CoCType:=Auto) when LocalMonth(S.US.VXX)=3 and LocalDay(S.US.VXX)=17 and LocalHour(S.US.VXX)=9 and LocalMinute(S.US.VXX)=5)</stp>
        <stp>Bar</stp>
        <stp/>
        <stp>Close</stp>
        <stp>5</stp>
        <stp>0</stp>
        <stp>all</stp>
        <stp/>
        <stp/>
        <stp>False</stp>
        <stp>T</stp>
        <tr r="I11" s="2"/>
      </tp>
      <tp>
        <v>68.38</v>
        <stp/>
        <stp>ContractData</stp>
        <stp>S.US.IYR</stp>
        <stp>OpenPrice</stp>
        <stp/>
        <stp>T</stp>
        <tr r="H18" s="1"/>
      </tp>
      <tp>
        <v>7471</v>
        <stp/>
        <stp>StudyData</stp>
        <stp>(Vol(S.US.IWM,VolType=Exchange,CoCType:=Auto) when LocalMonth(S.US.IWM)=3 and LocalDay(S.US.IWM)=17 and LocalHour(S.US.IWM)=9 and LocalMinute(S.US.IWM)=0)</stp>
        <stp>Bar</stp>
        <stp/>
        <stp>Close</stp>
        <stp>5</stp>
        <stp>0</stp>
        <stp>all</stp>
        <stp/>
        <stp/>
        <stp>False</stp>
        <stp>T</stp>
        <tr r="H10" s="2"/>
      </tp>
      <tp>
        <v>3767</v>
        <stp/>
        <stp>StudyData</stp>
        <stp>(Vol(S.US.DXJ,VolType=Exchange,CoCType:=Auto) when LocalMonth(S.US.DXJ)=3 and LocalDay(S.US.DXJ)=17 and LocalHour(S.US.DXJ)=9 and LocalMinute(S.US.DXJ)=5)</stp>
        <stp>Bar</stp>
        <stp/>
        <stp>Close</stp>
        <stp>5</stp>
        <stp>0</stp>
        <stp>all</stp>
        <stp/>
        <stp/>
        <stp>False</stp>
        <stp>T</stp>
        <tr r="AH11" s="2"/>
      </tp>
      <tp>
        <v>38.96</v>
        <stp/>
        <stp>ContractData</stp>
        <stp>S.US.EEM</stp>
        <stp>HIgh</stp>
        <stp/>
        <stp>T</stp>
        <tr r="I6" s="1"/>
      </tp>
      <tp>
        <v>22.490000000000002</v>
        <stp/>
        <stp>ContractData</stp>
        <stp>S.US.EDC</stp>
        <stp>HIgh</stp>
        <stp/>
        <stp>T</stp>
        <tr r="I42" s="1"/>
      </tp>
      <tp>
        <v>66.02</v>
        <stp/>
        <stp>ContractData</stp>
        <stp>S.US.EFA</stp>
        <stp>HIgh</stp>
        <stp/>
        <stp>T</stp>
        <tr r="I15" s="1"/>
      </tp>
      <tp>
        <v>18</v>
        <stp/>
        <stp>ContractData</stp>
        <stp>S.US.EPI</stp>
        <stp>HIgh</stp>
        <stp/>
        <stp>T</stp>
        <tr r="I31" s="1"/>
      </tp>
      <tp>
        <v>39.64</v>
        <stp/>
        <stp>ContractData</stp>
        <stp>S.US.EWZ</stp>
        <stp>HIgh</stp>
        <stp/>
        <stp>T</stp>
        <tr r="I14" s="1"/>
      </tp>
      <tp>
        <v>14.32</v>
        <stp/>
        <stp>ContractData</stp>
        <stp>S.US.EWT</stp>
        <stp>HIgh</stp>
        <stp/>
        <stp>T</stp>
        <tr r="I40" s="1"/>
      </tp>
      <tp>
        <v>19.53</v>
        <stp/>
        <stp>ContractData</stp>
        <stp>S.US.EWH</stp>
        <stp>HIgh</stp>
        <stp/>
        <stp>T</stp>
        <tr r="I23" s="1"/>
      </tp>
      <tp>
        <v>11.16</v>
        <stp/>
        <stp>ContractData</stp>
        <stp>S.US.EWJ</stp>
        <stp>HIgh</stp>
        <stp/>
        <stp>T</stp>
        <tr r="I11" s="1"/>
      </tp>
      <tp>
        <v>49673.833333330003</v>
        <stp/>
        <stp>StudyData</stp>
        <stp>S.US.SPXU</stp>
        <stp>MA</stp>
        <stp>InputChoice=Vol,MAType=Sim,Period=30</stp>
        <stp>MA</stp>
        <stp/>
        <stp/>
        <stp>all</stp>
        <stp/>
        <stp/>
        <stp/>
        <stp>T</stp>
        <tr r="M37" s="1"/>
      </tp>
      <tp>
        <v>5844</v>
        <stp/>
        <stp>StudyData</stp>
        <stp>(Vol(S.US.XLF,VolType=Exchange,CoCType:=Auto) when LocalMonth(S.US.XLF)=3 and LocalDay(S.US.XLF)=17 and LocalHour(S.US.XLF)=9 and LocalMinute(S.US.XLF)=0)</stp>
        <stp>Bar</stp>
        <stp/>
        <stp>Close</stp>
        <stp>5</stp>
        <stp>0</stp>
        <stp>all</stp>
        <stp/>
        <stp/>
        <stp>False</stp>
        <stp>T</stp>
        <tr r="F10" s="2"/>
      </tp>
      <tp>
        <v>45.58</v>
        <stp/>
        <stp>ContractData</stp>
        <stp>S.US.DXJ</stp>
        <stp>OpenPrice</stp>
        <stp/>
        <stp>T</stp>
        <tr r="H35" s="1"/>
      </tp>
      <tp>
        <v>0.57000000000000028</v>
        <stp/>
        <stp>ContractData</stp>
        <stp>S.US.XLV</stp>
        <stp>NetLastQuoteToday</stp>
        <stp/>
        <stp>T</stp>
        <tr r="E22" s="1"/>
      </tp>
      <tp>
        <v>33.200000000000003</v>
        <stp/>
        <stp>ContractData</stp>
        <stp>S.US.FXI</stp>
        <stp>OpenPrice</stp>
        <stp/>
        <stp>T</stp>
        <tr r="H13" s="1"/>
      </tp>
      <tp>
        <v>0.27000000000000313</v>
        <stp/>
        <stp>ContractData</stp>
        <stp>S.US.XLU</stp>
        <stp>NetLastQuoteToday</stp>
        <stp/>
        <stp>T</stp>
        <tr r="E19" s="1"/>
      </tp>
      <tp>
        <v>0.42000000000000171</v>
        <stp/>
        <stp>ContractData</stp>
        <stp>S.US.XLK</stp>
        <stp>NetLastQuoteToday</stp>
        <stp/>
        <stp>T</stp>
        <tr r="E30" s="1"/>
      </tp>
      <tp>
        <v>162.30000000000001</v>
        <stp/>
        <stp>ContractData</stp>
        <stp>S.US.DIA</stp>
        <stp>LastPrice</stp>
        <stp/>
        <stp>T</stp>
        <tr r="D29" s="1"/>
      </tp>
      <tp>
        <v>0.63000000000000256</v>
        <stp/>
        <stp>ContractData</stp>
        <stp>S.US.XLI</stp>
        <stp>NetLastQuoteToday</stp>
        <stp/>
        <stp>T</stp>
        <tr r="E21" s="1"/>
      </tp>
      <tp>
        <v>56.71</v>
        <stp/>
        <stp>ContractData</stp>
        <stp>S.US.QID</stp>
        <stp>LastPrice</stp>
        <stp/>
        <stp>T</stp>
        <tr r="D27" s="1"/>
      </tp>
      <tp>
        <v>0.38000000000000256</v>
        <stp/>
        <stp>ContractData</stp>
        <stp>S.US.XLB</stp>
        <stp>NetLastQuoteToday</stp>
        <stp/>
        <stp>T</stp>
        <tr r="E25" s="1"/>
      </tp>
      <tp>
        <v>0.23000000000000043</v>
        <stp/>
        <stp>ContractData</stp>
        <stp>S.US.XLF</stp>
        <stp>NetLastQuoteToday</stp>
        <stp/>
        <stp>T</stp>
        <tr r="E7" s="1"/>
      </tp>
      <tp>
        <v>46.230000000000004</v>
        <stp/>
        <stp>ContractData</stp>
        <stp>S.US.VXX</stp>
        <stp>OpenPrice</stp>
        <stp/>
        <stp>T</stp>
        <tr r="H10" s="1"/>
      </tp>
      <tp>
        <v>0.46000000000000796</v>
        <stp/>
        <stp>ContractData</stp>
        <stp>S.US.XLE</stp>
        <stp>NetLastQuoteToday</stp>
        <stp/>
        <stp>T</stp>
        <tr r="E24" s="1"/>
      </tp>
      <tp>
        <v>2173</v>
        <stp/>
        <stp>StudyData</stp>
        <stp>(Vol(S.US.FXI,VolType=Exchange,CoCType:=Auto) when LocalMonth(S.US.FXI)=3 and LocalDay(S.US.FXI)=17 and LocalHour(S.US.FXI)=9 and LocalMinute(S.US.FXI)=5)</stp>
        <stp>Bar</stp>
        <stp/>
        <stp>Close</stp>
        <stp>5</stp>
        <stp>0</stp>
        <stp>all</stp>
        <stp/>
        <stp/>
        <stp>False</stp>
        <stp>T</stp>
        <tr r="L11" s="2"/>
      </tp>
      <tp>
        <v>666</v>
        <stp/>
        <stp>StudyData</stp>
        <stp>(Vol(S.US.SPXU,VolType=Exchange,CoCType:=Auto) when LocalMonth(S.US.SPXU)=3 and LocalDay(S.US.SPXU)=17 and LocalHour(S.US.SPXU)=9 and LocalMinute(S.US.SPXU)=20)</stp>
        <stp>Bar</stp>
        <stp/>
        <stp>Close</stp>
        <stp>5</stp>
        <stp>0</stp>
        <stp>all</stp>
        <stp/>
        <stp/>
        <stp>False</stp>
        <stp>T</stp>
        <tr r="AJ14" s="2"/>
      </tp>
      <tp>
        <v>710</v>
        <stp/>
        <stp>StudyData</stp>
        <stp>(Vol(S.US.SPXU,VolType=Exchange,CoCType:=Auto) when LocalMonth(S.US.SPXU)=3 and LocalDay(S.US.SPXU)=17 and LocalHour(S.US.SPXU)=9 and LocalMinute(S.US.SPXU)=10)</stp>
        <stp>Bar</stp>
        <stp/>
        <stp>Close</stp>
        <stp>5</stp>
        <stp>0</stp>
        <stp>all</stp>
        <stp/>
        <stp/>
        <stp>False</stp>
        <stp>T</stp>
        <tr r="AJ12" s="2"/>
      </tp>
      <tp>
        <v>841</v>
        <stp/>
        <stp>StudyData</stp>
        <stp>(Vol(S.US.SPXU,VolType=Exchange,CoCType:=Auto) when LocalMonth(S.US.SPXU)=3 and LocalDay(S.US.SPXU)=17 and LocalHour(S.US.SPXU)=8 and LocalMinute(S.US.SPXU)=30)</stp>
        <stp>Bar</stp>
        <stp/>
        <stp>Close</stp>
        <stp>5</stp>
        <stp>0</stp>
        <stp>all</stp>
        <stp/>
        <stp/>
        <stp>False</stp>
        <stp>T</stp>
        <tr r="AJ4" s="2"/>
      </tp>
      <tp>
        <v>1927</v>
        <stp/>
        <stp>StudyData</stp>
        <stp>(Vol(S.US.SPXU,VolType=Exchange,CoCType:=Auto) when LocalMonth(S.US.SPXU)=3 and LocalDay(S.US.SPXU)=17 and LocalHour(S.US.SPXU)=8 and LocalMinute(S.US.SPXU)=40)</stp>
        <stp>Bar</stp>
        <stp/>
        <stp>Close</stp>
        <stp>5</stp>
        <stp>0</stp>
        <stp>all</stp>
        <stp/>
        <stp/>
        <stp>False</stp>
        <stp>T</stp>
        <tr r="AJ6" s="2"/>
      </tp>
      <tp>
        <v>599</v>
        <stp/>
        <stp>StudyData</stp>
        <stp>(Vol(S.US.SPXU,VolType=Exchange,CoCType:=Auto) when LocalMonth(S.US.SPXU)=3 and LocalDay(S.US.SPXU)=17 and LocalHour(S.US.SPXU)=8 and LocalMinute(S.US.SPXU)=50)</stp>
        <stp>Bar</stp>
        <stp/>
        <stp>Close</stp>
        <stp>5</stp>
        <stp>0</stp>
        <stp>all</stp>
        <stp/>
        <stp/>
        <stp>False</stp>
        <stp>T</stp>
        <tr r="AJ8" s="2"/>
      </tp>
      <tp>
        <v>0.90436477851185959</v>
        <stp/>
        <stp>ContractData</stp>
        <stp>S.SPY</stp>
        <stp>PerCentNetLastQuote</stp>
        <stp/>
        <stp>T</stp>
        <tr r="F5" s="1"/>
        <tr r="G5" s="1"/>
      </tp>
      <tp>
        <v>81.39</v>
        <stp/>
        <stp>ContractData</stp>
        <stp>S.US.TNA</stp>
        <stp>LastPrice</stp>
        <stp/>
        <stp>T</stp>
        <tr r="D26" s="1"/>
      </tp>
      <tp>
        <v>912</v>
        <stp/>
        <stp>StudyData</stp>
        <stp>(Vol(S.US.XLE,VolType=Exchange,CoCType:=Auto) when LocalMonth(S.US.XLE)=3 and LocalDay(S.US.XLE)=17 and LocalHour(S.US.XLE)=9 and LocalMinute(S.US.XLE)=5)</stp>
        <stp>Bar</stp>
        <stp/>
        <stp>Close</stp>
        <stp>5</stp>
        <stp>0</stp>
        <stp>all</stp>
        <stp/>
        <stp/>
        <stp>False</stp>
        <stp>T</stp>
        <tr r="W11" s="2"/>
      </tp>
      <tp>
        <v>6862</v>
        <stp/>
        <stp>StudyData</stp>
        <stp>(Vol(S.US.QQQ,VolType=Exchange,CoCType:=Auto) when LocalMonth(S.US.QQQ)=3 and LocalDay(S.US.QQQ)=17 and LocalHour(S.US.QQQ)=9 and LocalMinute(S.US.QQQ)=5)</stp>
        <stp>Bar</stp>
        <stp/>
        <stp>Close</stp>
        <stp>5</stp>
        <stp>0</stp>
        <stp>all</stp>
        <stp/>
        <stp/>
        <stp>False</stp>
        <stp>T</stp>
        <tr r="K11" s="2"/>
      </tp>
      <tp>
        <v>982</v>
        <stp/>
        <stp>StudyData</stp>
        <stp>(Vol(S.US.FAS,VolType=Exchange,CoCType:=Auto) when LocalMonth(S.US.FAS)=3 and LocalDay(S.US.FAS)=17 and LocalHour(S.US.FAS)=9 and LocalMinute(S.US.FAS)=0)</stp>
        <stp>Bar</stp>
        <stp/>
        <stp>Close</stp>
        <stp>5</stp>
        <stp>0</stp>
        <stp>all</stp>
        <stp/>
        <stp/>
        <stp>False</stp>
        <stp>T</stp>
        <tr r="AG10" s="2"/>
      </tp>
      <tp>
        <v>5806</v>
        <stp/>
        <stp>StudyData</stp>
        <stp>(Vol(S.US.XLF,VolType=Exchange,CoCType:=Auto) when LocalMonth(S.US.XLF)=3 and LocalDay(S.US.XLF)=17 and LocalHour(S.US.XLF)=9 and LocalMinute(S.US.XLF)=5)</stp>
        <stp>Bar</stp>
        <stp/>
        <stp>Close</stp>
        <stp>5</stp>
        <stp>0</stp>
        <stp>all</stp>
        <stp/>
        <stp/>
        <stp>False</stp>
        <stp>T</stp>
        <tr r="F11" s="2"/>
      </tp>
      <tp>
        <v>41.160000000000004</v>
        <stp/>
        <stp>ContractData</stp>
        <stp>S.US.XLU</stp>
        <stp>LastPrice</stp>
        <stp/>
        <stp>T</stp>
        <tr r="D19" s="1"/>
      </tp>
      <tp>
        <v>59.01</v>
        <stp/>
        <stp>ContractData</stp>
        <stp>S.US.XLV</stp>
        <stp>LastPrice</stp>
        <stp/>
        <stp>T</stp>
        <tr r="D22" s="1"/>
      </tp>
      <tp>
        <v>47.28</v>
        <stp/>
        <stp>ContractData</stp>
        <stp>S.US.XLB</stp>
        <stp>LastPrice</stp>
        <stp/>
        <stp>T</stp>
        <tr r="D25" s="1"/>
      </tp>
      <tp>
        <v>86.84</v>
        <stp/>
        <stp>ContractData</stp>
        <stp>S.US.XLE</stp>
        <stp>LastPrice</stp>
        <stp/>
        <stp>T</stp>
        <tr r="D24" s="1"/>
      </tp>
      <tp>
        <v>22.03</v>
        <stp/>
        <stp>ContractData</stp>
        <stp>S.US.XLF</stp>
        <stp>LastPrice</stp>
        <stp/>
        <stp>T</stp>
        <tr r="D7" s="1"/>
      </tp>
      <tp>
        <v>51.980000000000004</v>
        <stp/>
        <stp>ContractData</stp>
        <stp>S.US.XLI</stp>
        <stp>LastPrice</stp>
        <stp/>
        <stp>T</stp>
        <tr r="D21" s="1"/>
      </tp>
      <tp>
        <v>1.6500000000000057</v>
        <stp/>
        <stp>ContractData</stp>
        <stp>S.US.DIA</stp>
        <stp>NetLastQuoteToday</stp>
        <stp/>
        <stp>T</stp>
        <tr r="E29" s="1"/>
      </tp>
      <tp>
        <v>36.050000000000004</v>
        <stp/>
        <stp>ContractData</stp>
        <stp>S.US.XLK</stp>
        <stp>LastPrice</stp>
        <stp/>
        <stp>T</stp>
        <tr r="D30" s="1"/>
      </tp>
      <tp>
        <v>-0.99000000000000199</v>
        <stp/>
        <stp>ContractData</stp>
        <stp>S.US.QID</stp>
        <stp>NetLastQuoteToday</stp>
        <stp/>
        <stp>T</stp>
        <tr r="E27" s="1"/>
      </tp>
      <tp>
        <v>7312</v>
        <stp/>
        <stp>StudyData</stp>
        <stp>(Vol(S.US.FXI,VolType=Exchange,CoCType:=Auto) when LocalMonth(S.US.FXI)=3 and LocalDay(S.US.FXI)=17 and LocalHour(S.US.FXI)=9 and LocalMinute(S.US.FXI)=0)</stp>
        <stp>Bar</stp>
        <stp/>
        <stp>Close</stp>
        <stp>5</stp>
        <stp>0</stp>
        <stp>all</stp>
        <stp/>
        <stp/>
        <stp>False</stp>
        <stp>T</stp>
        <tr r="L10" s="2"/>
      </tp>
      <tp>
        <v>909</v>
        <stp/>
        <stp>StudyData</stp>
        <stp>(Vol(S.US.SPXU,VolType=Exchange,CoCType:=Auto) when LocalMonth(S.US.SPXU)=3 and LocalDay(S.US.SPXU)=17 and LocalHour(S.US.SPXU)=9 and LocalMinute(S.US.SPXU)=25)</stp>
        <stp>Bar</stp>
        <stp/>
        <stp>Close</stp>
        <stp>5</stp>
        <stp>0</stp>
        <stp>all</stp>
        <stp/>
        <stp/>
        <stp>False</stp>
        <stp>T</stp>
        <tr r="AJ15" s="2"/>
      </tp>
      <tp>
        <v>492</v>
        <stp/>
        <stp>StudyData</stp>
        <stp>(Vol(S.US.SPXU,VolType=Exchange,CoCType:=Auto) when LocalMonth(S.US.SPXU)=3 and LocalDay(S.US.SPXU)=17 and LocalHour(S.US.SPXU)=9 and LocalMinute(S.US.SPXU)=15)</stp>
        <stp>Bar</stp>
        <stp/>
        <stp>Close</stp>
        <stp>5</stp>
        <stp>0</stp>
        <stp>all</stp>
        <stp/>
        <stp/>
        <stp>False</stp>
        <stp>T</stp>
        <tr r="AJ13" s="2"/>
      </tp>
      <tp>
        <v>1901</v>
        <stp/>
        <stp>StudyData</stp>
        <stp>(Vol(S.US.SPXU,VolType=Exchange,CoCType:=Auto) when LocalMonth(S.US.SPXU)=3 and LocalDay(S.US.SPXU)=17 and LocalHour(S.US.SPXU)=8 and LocalMinute(S.US.SPXU)=35)</stp>
        <stp>Bar</stp>
        <stp/>
        <stp>Close</stp>
        <stp>5</stp>
        <stp>0</stp>
        <stp>all</stp>
        <stp/>
        <stp/>
        <stp>False</stp>
        <stp>T</stp>
        <tr r="AJ5" s="2"/>
      </tp>
      <tp>
        <v>852</v>
        <stp/>
        <stp>StudyData</stp>
        <stp>(Vol(S.US.SPXU,VolType=Exchange,CoCType:=Auto) when LocalMonth(S.US.SPXU)=3 and LocalDay(S.US.SPXU)=17 and LocalHour(S.US.SPXU)=8 and LocalMinute(S.US.SPXU)=45)</stp>
        <stp>Bar</stp>
        <stp/>
        <stp>Close</stp>
        <stp>5</stp>
        <stp>0</stp>
        <stp>all</stp>
        <stp/>
        <stp/>
        <stp>False</stp>
        <stp>T</stp>
        <tr r="AJ7" s="2"/>
      </tp>
      <tp>
        <v>759</v>
        <stp/>
        <stp>StudyData</stp>
        <stp>(Vol(S.US.SPXU,VolType=Exchange,CoCType:=Auto) when LocalMonth(S.US.SPXU)=3 and LocalDay(S.US.SPXU)=17 and LocalHour(S.US.SPXU)=8 and LocalMinute(S.US.SPXU)=55)</stp>
        <stp>Bar</stp>
        <stp/>
        <stp>Close</stp>
        <stp>5</stp>
        <stp>0</stp>
        <stp>all</stp>
        <stp/>
        <stp/>
        <stp>False</stp>
        <stp>T</stp>
        <tr r="AJ9" s="2"/>
      </tp>
      <tp>
        <v>240583.73333332999</v>
        <stp/>
        <stp>StudyData</stp>
        <stp>S.SPY</stp>
        <stp>MA</stp>
        <stp>InputChoice=Vol,MAType=Sim,Period=30</stp>
        <stp>MA</stp>
        <stp>60CC</stp>
        <stp>0</stp>
        <stp/>
        <stp>FirstHour</stp>
        <stp/>
        <stp>TRUE</stp>
        <stp>T</stp>
        <tr r="T5" s="1"/>
      </tp>
      <tp>
        <v>43217.666666669997</v>
        <stp/>
        <stp>StudyData</stp>
        <stp>S.US.SQQQ</stp>
        <stp>MA</stp>
        <stp>InputChoice=Vol,MAType=Sim,Period=30</stp>
        <stp>MA</stp>
        <stp/>
        <stp/>
        <stp>all</stp>
        <stp/>
        <stp/>
        <stp/>
        <stp>T</stp>
        <tr r="M33" s="1"/>
      </tp>
      <tp>
        <v>1056</v>
        <stp/>
        <stp>StudyData</stp>
        <stp>(Vol(S.US.XLB,VolType=Exchange,CoCType:=Auto) when LocalMonth(S.US.XLB)=3 and LocalDay(S.US.XLB)=17 and LocalHour(S.US.XLB)=9 and LocalMinute(S.US.XLB)=0)</stp>
        <stp>Bar</stp>
        <stp/>
        <stp>Close</stp>
        <stp>5</stp>
        <stp>0</stp>
        <stp>all</stp>
        <stp/>
        <stp/>
        <stp>False</stp>
        <stp>T</stp>
        <tr r="X10" s="2"/>
      </tp>
      <tp>
        <v>9058</v>
        <stp/>
        <stp>StudyData</stp>
        <stp>(Vol(S.US.VXX,VolType=Exchange,CoCType:=Auto) when LocalMonth(S.US.VXX)=3 and LocalDay(S.US.VXX)=17 and LocalHour(S.US.VXX)=9 and LocalMinute(S.US.VXX)=0)</stp>
        <stp>Bar</stp>
        <stp/>
        <stp>Close</stp>
        <stp>5</stp>
        <stp>0</stp>
        <stp>all</stp>
        <stp/>
        <stp/>
        <stp>False</stp>
        <stp>T</stp>
        <tr r="I10" s="2"/>
      </tp>
      <tp>
        <v>4553</v>
        <stp/>
        <stp>StudyData</stp>
        <stp>(Vol(S.US.IWM,VolType=Exchange,CoCType:=Auto) when LocalMonth(S.US.IWM)=3 and LocalDay(S.US.IWM)=17 and LocalHour(S.US.IWM)=9 and LocalMinute(S.US.IWM)=5)</stp>
        <stp>Bar</stp>
        <stp/>
        <stp>Close</stp>
        <stp>5</stp>
        <stp>0</stp>
        <stp>all</stp>
        <stp/>
        <stp/>
        <stp>False</stp>
        <stp>T</stp>
        <tr r="H11" s="2"/>
      </tp>
      <tp>
        <v>572</v>
        <stp/>
        <stp>StudyData</stp>
        <stp>(Vol(S.US.DXJ,VolType=Exchange,CoCType:=Auto) when LocalMonth(S.US.DXJ)=3 and LocalDay(S.US.DXJ)=17 and LocalHour(S.US.DXJ)=9 and LocalMinute(S.US.DXJ)=0)</stp>
        <stp>Bar</stp>
        <stp/>
        <stp>Close</stp>
        <stp>5</stp>
        <stp>0</stp>
        <stp>all</stp>
        <stp/>
        <stp/>
        <stp>False</stp>
        <stp>T</stp>
        <tr r="AH10" s="2"/>
      </tp>
      <tp>
        <v>827</v>
        <stp/>
        <stp>StudyData</stp>
        <stp>(Vol(S.US.QID,VolType=Exchange,CoCType:=Auto) when LocalMonth(S.US.QID)=3 and LocalDay(S.US.QID)=17 and LocalHour(S.US.QID)=9 and LocalMinute(S.US.QID)=5)</stp>
        <stp>Bar</stp>
        <stp/>
        <stp>Close</stp>
        <stp>5</stp>
        <stp>0</stp>
        <stp>all</stp>
        <stp/>
        <stp/>
        <stp>False</stp>
        <stp>T</stp>
        <tr r="Z11" s="2"/>
      </tp>
      <tp>
        <v>69.41</v>
        <stp/>
        <stp>ContractData</stp>
        <stp>S.US.TBT</stp>
        <stp>LastPrice</stp>
        <stp/>
        <stp>T</stp>
        <tr r="D43" s="1"/>
      </tp>
      <tp>
        <v>5279</v>
        <stp/>
        <stp>StudyData</stp>
        <stp>(Vol(S.US.RSX,VolType=Exchange,CoCType:=Auto) when LocalMonth(S.US.RSX)=3 and LocalDay(S.US.RSX)=17 and LocalHour(S.US.RSX)=9 and LocalMinute(S.US.RSX)=0)</stp>
        <stp>Bar</stp>
        <stp/>
        <stp>Close</stp>
        <stp>5</stp>
        <stp>0</stp>
        <stp>all</stp>
        <stp/>
        <stp/>
        <stp>False</stp>
        <stp>T</stp>
        <tr r="AA10" s="2"/>
      </tp>
      <tp>
        <v>102.94</v>
        <stp/>
        <stp>ContractData</stp>
        <stp>S.US.SSO</stp>
        <stp>OpenPrice</stp>
        <stp/>
        <stp>T</stp>
        <tr r="H36" s="1"/>
      </tp>
      <tp>
        <v>0.78000000000000114</v>
        <stp/>
        <stp>ContractData</stp>
        <stp>S.US.VGK</stp>
        <stp>NetLastQuoteToday</stp>
        <stp/>
        <stp>T</stp>
        <tr r="E39" s="1"/>
      </tp>
      <tp>
        <v>378</v>
        <stp/>
        <stp>StudyData</stp>
        <stp>(Vol(S.US.EPI,VolType=Exchange,CoCType:=Auto) when LocalMonth(S.US.EPI)=3 and LocalDay(S.US.EPI)=17 and LocalHour(S.US.EPI)=9 and LocalMinute(S.US.EPI)=5)</stp>
        <stp>Bar</stp>
        <stp/>
        <stp>Close</stp>
        <stp>5</stp>
        <stp>0</stp>
        <stp>all</stp>
        <stp/>
        <stp/>
        <stp>False</stp>
        <stp>T</stp>
        <tr r="AD11" s="2"/>
      </tp>
      <tp>
        <v>21.88</v>
        <stp/>
        <stp>ContractData</stp>
        <stp>S.US.RSX</stp>
        <stp>OpenPrice</stp>
        <stp/>
        <stp>T</stp>
        <tr r="H28" s="1"/>
      </tp>
      <tp>
        <v>52.88</v>
        <stp/>
        <stp>ContractData</stp>
        <stp>S.US.SQQQ</stp>
        <stp>OpenPrice</stp>
        <stp/>
        <stp>T</stp>
        <tr r="H33" s="1"/>
      </tp>
      <tp>
        <v>2483</v>
        <stp/>
        <stp>StudyData</stp>
        <stp>(Vol(S.US.XLI,VolType=Exchange,CoCType:=Auto) when LocalMonth(S.US.XLI)=3 and LocalDay(S.US.XLI)=17 and LocalHour(S.US.XLI)=9 and LocalMinute(S.US.XLI)=5)</stp>
        <stp>Bar</stp>
        <stp/>
        <stp>Close</stp>
        <stp>5</stp>
        <stp>0</stp>
        <stp>all</stp>
        <stp/>
        <stp/>
        <stp>False</stp>
        <stp>T</stp>
        <tr r="T11" s="2"/>
      </tp>
      <tp>
        <v>13840</v>
        <stp/>
        <stp>StudyData</stp>
        <stp>(Vol(S.US.EWJ,VolType=Exchange,CoCType:=Auto) when LocalMonth(S.US.EWJ)=3 and LocalDay(S.US.EWJ)=17 and LocalHour(S.US.EWJ)=9 and LocalMinute(S.US.EWJ)=0)</stp>
        <stp>Bar</stp>
        <stp/>
        <stp>Close</stp>
        <stp>5</stp>
        <stp>0</stp>
        <stp>all</stp>
        <stp/>
        <stp/>
        <stp>False</stp>
        <stp>T</stp>
        <tr r="J10" s="2"/>
      </tp>
      <tp>
        <v>1172</v>
        <stp/>
        <stp>StudyData</stp>
        <stp>(Vol(S.US.FAZ,VolType=Exchange,CoCType:=Auto) when LocalMonth(S.US.FAZ)=3 and LocalDay(S.US.FAZ)=17 and LocalHour(S.US.FAZ)=9 and LocalMinute(S.US.FAZ)=5)</stp>
        <stp>Bar</stp>
        <stp/>
        <stp>Close</stp>
        <stp>5</stp>
        <stp>0</stp>
        <stp>all</stp>
        <stp/>
        <stp/>
        <stp>False</stp>
        <stp>T</stp>
        <tr r="AE11" s="2"/>
      </tp>
      <tp>
        <v>0.81999999999999318</v>
        <stp/>
        <stp>ContractData</stp>
        <stp>S.US.EFA</stp>
        <stp>NetLastQuoteToday</stp>
        <stp/>
        <stp>T</stp>
        <tr r="E15" s="1"/>
      </tp>
      <tp>
        <v>2219</v>
        <stp/>
        <stp>StudyData</stp>
        <stp>(Vol(S.US.TNA,VolType=Exchange,CoCType:=Auto) when LocalMonth(S.US.TNA)=3 and LocalDay(S.US.TNA)=17 and LocalHour(S.US.TNA)=9 and LocalMinute(S.US.TNA)=0)</stp>
        <stp>Bar</stp>
        <stp/>
        <stp>Close</stp>
        <stp>5</stp>
        <stp>0</stp>
        <stp>all</stp>
        <stp/>
        <stp/>
        <stp>False</stp>
        <stp>T</stp>
        <tr r="Y10" s="2"/>
      </tp>
      <tp>
        <v>3899</v>
        <stp/>
        <stp>StudyData</stp>
        <stp>(Vol(S.US.GDX,VolType=Exchange,CoCType:=Auto) when LocalMonth(S.US.GDX)=3 and LocalDay(S.US.GDX)=17 and LocalHour(S.US.GDX)=9 and LocalMinute(S.US.GDX)=0)</stp>
        <stp>Bar</stp>
        <stp/>
        <stp>Close</stp>
        <stp>5</stp>
        <stp>0</stp>
        <stp>all</stp>
        <stp/>
        <stp/>
        <stp>False</stp>
        <stp>T</stp>
        <tr r="G10" s="2"/>
      </tp>
      <tp>
        <v>89.24</v>
        <stp/>
        <stp>ContractData</stp>
        <stp>S.US.QQQ</stp>
        <stp>OpenPrice</stp>
        <stp/>
        <stp>T</stp>
        <tr r="H12" s="1"/>
      </tp>
      <tp>
        <v>0.46999999999999886</v>
        <stp/>
        <stp>ContractData</stp>
        <stp>S.US.EEM</stp>
        <stp>NetLastQuoteToday</stp>
        <stp/>
        <stp>T</stp>
        <tr r="E6" s="1"/>
      </tp>
      <tp>
        <v>-0.92999999999999972</v>
        <stp/>
        <stp>ContractData</stp>
        <stp>S.US.GDX</stp>
        <stp>NetLastQuoteToday</stp>
        <stp/>
        <stp>T</stp>
        <tr r="E8" s="1"/>
      </tp>
      <tp>
        <v>558</v>
        <stp/>
        <stp>StudyData</stp>
        <stp>(Vol(S.US.VGK,VolType=Exchange,CoCType:=Auto) when LocalMonth(S.US.VGK)=3 and LocalDay(S.US.VGK)=17 and LocalHour(S.US.VGK)=9 and LocalMinute(S.US.VGK)=0)</stp>
        <stp>Bar</stp>
        <stp/>
        <stp>Close</stp>
        <stp>5</stp>
        <stp>0</stp>
        <stp>all</stp>
        <stp/>
        <stp/>
        <stp>False</stp>
        <stp>T</stp>
        <tr r="AL10" s="2"/>
      </tp>
      <tp>
        <v>91.49</v>
        <stp/>
        <stp>ContractData</stp>
        <stp>S.US.FAS</stp>
        <stp>LastPrice</stp>
        <stp/>
        <stp>T</stp>
        <tr r="D34" s="1"/>
      </tp>
      <tp>
        <v>-0.51999999999999957</v>
        <stp/>
        <stp>ContractData</stp>
        <stp>S.US.SDS</stp>
        <stp>NetLastQuoteToday</stp>
        <stp/>
        <stp>T</stp>
        <tr r="E17" s="1"/>
      </tp>
      <tp>
        <v>411</v>
        <stp/>
        <stp>StudyData</stp>
        <stp>(Vol(S.US.XLK,VolType=Exchange,CoCType:=Auto) when LocalMonth(S.US.XLK)=3 and LocalDay(S.US.XLK)=17 and LocalHour(S.US.XLK)=9 and LocalMinute(S.US.XLK)=5)</stp>
        <stp>Bar</stp>
        <stp/>
        <stp>Close</stp>
        <stp>5</stp>
        <stp>0</stp>
        <stp>all</stp>
        <stp/>
        <stp/>
        <stp>False</stp>
        <stp>T</stp>
        <tr r="AC11" s="2"/>
      </tp>
      <tp>
        <v>20.27</v>
        <stp/>
        <stp>ContractData</stp>
        <stp>S.US.FAZ</stp>
        <stp>LastPrice</stp>
        <stp/>
        <stp>T</stp>
        <tr r="D32" s="1"/>
      </tp>
      <tp>
        <v>17.87</v>
        <stp/>
        <stp>ContractData</stp>
        <stp>S.US.EPI</stp>
        <stp>OpenPrice</stp>
        <stp/>
        <stp>T</stp>
        <tr r="H31" s="1"/>
      </tp>
      <tp>
        <v>1326</v>
        <stp/>
        <stp>StudyData</stp>
        <stp>(Vol(S.US.EWH,VolType=Exchange,CoCType:=Auto) when LocalMonth(S.US.EWH)=3 and LocalDay(S.US.EWH)=17 and LocalHour(S.US.EWH)=9 and LocalMinute(S.US.EWH)=0)</stp>
        <stp>Bar</stp>
        <stp/>
        <stp>Close</stp>
        <stp>5</stp>
        <stp>0</stp>
        <stp>all</stp>
        <stp/>
        <stp/>
        <stp>False</stp>
        <stp>T</stp>
        <tr r="V10" s="2"/>
      </tp>
      <tp>
        <v>1053</v>
        <stp/>
        <stp>StudyData</stp>
        <stp>(Vol(S.US.ITB,VolType=Exchange,CoCType:=Auto) when LocalMonth(S.US.ITB)=3 and LocalDay(S.US.ITB)=17 and LocalHour(S.US.ITB)=9 and LocalMinute(S.US.ITB)=5)</stp>
        <stp>Bar</stp>
        <stp/>
        <stp>Close</stp>
        <stp>5</stp>
        <stp>0</stp>
        <stp>all</stp>
        <stp/>
        <stp/>
        <stp>False</stp>
        <stp>T</stp>
        <tr r="AN11" s="2"/>
      </tp>
      <tp>
        <v>0.78000000000000114</v>
        <stp/>
        <stp>ContractData</stp>
        <stp>S.US.EDC</stp>
        <stp>NetLastQuoteToday</stp>
        <stp/>
        <stp>T</stp>
        <tr r="E42" s="1"/>
      </tp>
      <tp>
        <v>297</v>
        <stp/>
        <stp>StudyData</stp>
        <stp>(Vol(S.US.SQQQ,VolType=Exchange,CoCType:=Auto) when LocalMonth(S.US.SQQQ)=3 and LocalDay(S.US.SQQQ)=17 and LocalHour(S.US.SQQQ)=9 and LocalMinute(S.US.SQQQ)=25)</stp>
        <stp>Bar</stp>
        <stp/>
        <stp>Close</stp>
        <stp>5</stp>
        <stp>0</stp>
        <stp>all</stp>
        <stp/>
        <stp/>
        <stp>False</stp>
        <stp>T</stp>
        <tr r="AF15" s="2"/>
      </tp>
      <tp>
        <v>338</v>
        <stp/>
        <stp>StudyData</stp>
        <stp>(Vol(S.US.SQQQ,VolType=Exchange,CoCType:=Auto) when LocalMonth(S.US.SQQQ)=3 and LocalDay(S.US.SQQQ)=17 and LocalHour(S.US.SQQQ)=9 and LocalMinute(S.US.SQQQ)=15)</stp>
        <stp>Bar</stp>
        <stp/>
        <stp>Close</stp>
        <stp>5</stp>
        <stp>0</stp>
        <stp>all</stp>
        <stp/>
        <stp/>
        <stp>False</stp>
        <stp>T</stp>
        <tr r="AF13" s="2"/>
      </tp>
      <tp>
        <v>572</v>
        <stp/>
        <stp>StudyData</stp>
        <stp>(Vol(S.US.SQQQ,VolType=Exchange,CoCType:=Auto) when LocalMonth(S.US.SQQQ)=3 and LocalDay(S.US.SQQQ)=17 and LocalHour(S.US.SQQQ)=8 and LocalMinute(S.US.SQQQ)=45)</stp>
        <stp>Bar</stp>
        <stp/>
        <stp>Close</stp>
        <stp>5</stp>
        <stp>0</stp>
        <stp>all</stp>
        <stp/>
        <stp/>
        <stp>False</stp>
        <stp>T</stp>
        <tr r="AF7" s="2"/>
      </tp>
      <tp>
        <v>460</v>
        <stp/>
        <stp>StudyData</stp>
        <stp>(Vol(S.US.SQQQ,VolType=Exchange,CoCType:=Auto) when LocalMonth(S.US.SQQQ)=3 and LocalDay(S.US.SQQQ)=17 and LocalHour(S.US.SQQQ)=8 and LocalMinute(S.US.SQQQ)=55)</stp>
        <stp>Bar</stp>
        <stp/>
        <stp>Close</stp>
        <stp>5</stp>
        <stp>0</stp>
        <stp>all</stp>
        <stp/>
        <stp/>
        <stp>False</stp>
        <stp>T</stp>
        <tr r="AF9" s="2"/>
      </tp>
      <tp>
        <v>1047</v>
        <stp/>
        <stp>StudyData</stp>
        <stp>(Vol(S.US.SQQQ,VolType=Exchange,CoCType:=Auto) when LocalMonth(S.US.SQQQ)=3 and LocalDay(S.US.SQQQ)=17 and LocalHour(S.US.SQQQ)=8 and LocalMinute(S.US.SQQQ)=35)</stp>
        <stp>Bar</stp>
        <stp/>
        <stp>Close</stp>
        <stp>5</stp>
        <stp>0</stp>
        <stp>all</stp>
        <stp/>
        <stp/>
        <stp>False</stp>
        <stp>T</stp>
        <tr r="AF5" s="2"/>
      </tp>
      <tp>
        <v>38.369999999999997</v>
        <stp/>
        <stp>ContractData</stp>
        <stp>S.US.VWO</stp>
        <stp>OpenPrice</stp>
        <stp/>
        <stp>T</stp>
        <tr r="H16" s="1"/>
      </tp>
      <tp>
        <v>118.22</v>
        <stp/>
        <stp>ContractData</stp>
        <stp>S.US.IWM</stp>
        <stp>OpenPrice</stp>
        <stp/>
        <stp>T</stp>
        <tr r="H9" s="1"/>
      </tp>
      <tp>
        <v>2560</v>
        <stp/>
        <stp>StudyData</stp>
        <stp>(Vol(S.US.XLI,VolType=Exchange,CoCType:=Auto) when LocalMonth(S.US.XLI)=3 and LocalDay(S.US.XLI)=17 and LocalHour(S.US.XLI)=9 and LocalMinute(S.US.XLI)=0)</stp>
        <stp>Bar</stp>
        <stp/>
        <stp>Close</stp>
        <stp>5</stp>
        <stp>0</stp>
        <stp>all</stp>
        <stp/>
        <stp/>
        <stp>False</stp>
        <stp>T</stp>
        <tr r="T10" s="2"/>
      </tp>
      <tp>
        <v>11.11</v>
        <stp/>
        <stp>ContractData</stp>
        <stp>S.US.EWJ</stp>
        <stp>OpenPrice</stp>
        <stp/>
        <stp>T</stp>
        <tr r="H11" s="1"/>
      </tp>
      <tp>
        <v>19.43</v>
        <stp/>
        <stp>ContractData</stp>
        <stp>S.US.EWH</stp>
        <stp>OpenPrice</stp>
        <stp/>
        <stp>T</stp>
        <tr r="H23" s="1"/>
      </tp>
      <tp>
        <v>65.94</v>
        <stp/>
        <stp>ContractData</stp>
        <stp>S.US.EFA</stp>
        <stp>LastPrice</stp>
        <stp/>
        <stp>T</stp>
        <tr r="D15" s="1"/>
      </tp>
      <tp>
        <v>14.25</v>
        <stp/>
        <stp>ContractData</stp>
        <stp>S.US.EWT</stp>
        <stp>OpenPrice</stp>
        <stp/>
        <stp>T</stp>
        <tr r="H40" s="1"/>
      </tp>
      <tp>
        <v>3887</v>
        <stp/>
        <stp>StudyData</stp>
        <stp>(Vol(S.US.EWJ,VolType=Exchange,CoCType:=Auto) when LocalMonth(S.US.EWJ)=3 and LocalDay(S.US.EWJ)=17 and LocalHour(S.US.EWJ)=9 and LocalMinute(S.US.EWJ)=5)</stp>
        <stp>Bar</stp>
        <stp/>
        <stp>Close</stp>
        <stp>5</stp>
        <stp>0</stp>
        <stp>all</stp>
        <stp/>
        <stp/>
        <stp>False</stp>
        <stp>T</stp>
        <tr r="J11" s="2"/>
      </tp>
      <tp>
        <v>1670</v>
        <stp/>
        <stp>StudyData</stp>
        <stp>(Vol(S.US.FAZ,VolType=Exchange,CoCType:=Auto) when LocalMonth(S.US.FAZ)=3 and LocalDay(S.US.FAZ)=17 and LocalHour(S.US.FAZ)=9 and LocalMinute(S.US.FAZ)=0)</stp>
        <stp>Bar</stp>
        <stp/>
        <stp>Close</stp>
        <stp>5</stp>
        <stp>0</stp>
        <stp>all</stp>
        <stp/>
        <stp/>
        <stp>False</stp>
        <stp>T</stp>
        <tr r="AE10" s="2"/>
      </tp>
      <tp>
        <v>39.25</v>
        <stp/>
        <stp>ContractData</stp>
        <stp>S.US.EWZ</stp>
        <stp>OpenPrice</stp>
        <stp/>
        <stp>T</stp>
        <tr r="H14" s="1"/>
      </tp>
      <tp>
        <v>185.51</v>
        <stp/>
        <stp>ContractData</stp>
        <stp>S.SPY</stp>
        <stp>LOw</stp>
        <stp/>
        <stp>T</stp>
        <tr r="J5" s="1"/>
      </tp>
      <tp>
        <v>1790</v>
        <stp/>
        <stp>StudyData</stp>
        <stp>(Vol(S.US.QID,VolType=Exchange,CoCType:=Auto) when LocalMonth(S.US.QID)=3 and LocalDay(S.US.QID)=17 and LocalHour(S.US.QID)=9 and LocalMinute(S.US.QID)=0)</stp>
        <stp>Bar</stp>
        <stp/>
        <stp>Close</stp>
        <stp>5</stp>
        <stp>0</stp>
        <stp>all</stp>
        <stp/>
        <stp/>
        <stp>False</stp>
        <stp>T</stp>
        <tr r="Z10" s="2"/>
      </tp>
      <tp>
        <v>3880</v>
        <stp/>
        <stp>StudyData</stp>
        <stp>(Vol(S.US.RSX,VolType=Exchange,CoCType:=Auto) when LocalMonth(S.US.RSX)=3 and LocalDay(S.US.RSX)=17 and LocalHour(S.US.RSX)=9 and LocalMinute(S.US.RSX)=5)</stp>
        <stp>Bar</stp>
        <stp/>
        <stp>Close</stp>
        <stp>5</stp>
        <stp>0</stp>
        <stp>all</stp>
        <stp/>
        <stp/>
        <stp>False</stp>
        <stp>T</stp>
        <tr r="AA11" s="2"/>
      </tp>
      <tp>
        <v>0.98999999999999488</v>
        <stp/>
        <stp>ContractData</stp>
        <stp>S.US.TBT</stp>
        <stp>NetLastQuoteToday</stp>
        <stp/>
        <stp>T</stp>
        <tr r="E43" s="1"/>
      </tp>
      <tp>
        <v>186.68</v>
        <stp/>
        <stp>ContractData</stp>
        <stp>S.US.IVV</stp>
        <stp>OpenPrice</stp>
        <stp/>
        <stp>T</stp>
        <tr r="H38" s="1"/>
      </tp>
      <tp>
        <v>198</v>
        <stp/>
        <stp>StudyData</stp>
        <stp>(Vol(S.US.EPI,VolType=Exchange,CoCType:=Auto) when LocalMonth(S.US.EPI)=3 and LocalDay(S.US.EPI)=17 and LocalHour(S.US.EPI)=9 and LocalMinute(S.US.EPI)=0)</stp>
        <stp>Bar</stp>
        <stp/>
        <stp>Close</stp>
        <stp>5</stp>
        <stp>0</stp>
        <stp>all</stp>
        <stp/>
        <stp/>
        <stp>False</stp>
        <stp>T</stp>
        <tr r="AD10" s="2"/>
      </tp>
      <tp>
        <v>58.78</v>
        <stp/>
        <stp>ContractData</stp>
        <stp>S.US.VGK</stp>
        <stp>LastPrice</stp>
        <stp/>
        <stp>T</stp>
        <tr r="D39" s="1"/>
      </tp>
      <tp>
        <v>-0.57000000000000028</v>
        <stp/>
        <stp>ContractData</stp>
        <stp>S.US.FAZ</stp>
        <stp>NetLastQuoteToday</stp>
        <stp/>
        <stp>T</stp>
        <tr r="E32" s="1"/>
      </tp>
      <tp>
        <v>209</v>
        <stp/>
        <stp>StudyData</stp>
        <stp>(Vol(S.US.VGK,VolType=Exchange,CoCType:=Auto) when LocalMonth(S.US.VGK)=3 and LocalDay(S.US.VGK)=17 and LocalHour(S.US.VGK)=9 and LocalMinute(S.US.VGK)=5)</stp>
        <stp>Bar</stp>
        <stp/>
        <stp>Close</stp>
        <stp>5</stp>
        <stp>0</stp>
        <stp>all</stp>
        <stp/>
        <stp/>
        <stp>False</stp>
        <stp>T</stp>
        <tr r="AL11" s="2"/>
      </tp>
      <tp>
        <v>28.85</v>
        <stp/>
        <stp>ContractData</stp>
        <stp>S.US.SDS</stp>
        <stp>LastPrice</stp>
        <stp/>
        <stp>T</stp>
        <tr r="D17" s="1"/>
      </tp>
      <tp>
        <v>26.8</v>
        <stp/>
        <stp>ContractData</stp>
        <stp>S.US.GDX</stp>
        <stp>LastPrice</stp>
        <stp/>
        <stp>T</stp>
        <tr r="D8" s="1"/>
      </tp>
      <tp>
        <v>2.3699999999999903</v>
        <stp/>
        <stp>ContractData</stp>
        <stp>S.US.FAS</stp>
        <stp>NetLastQuoteToday</stp>
        <stp/>
        <stp>T</stp>
        <tr r="E34" s="1"/>
      </tp>
      <tp>
        <v>1105</v>
        <stp/>
        <stp>StudyData</stp>
        <stp>(Vol(S.US.XLK,VolType=Exchange,CoCType:=Auto) when LocalMonth(S.US.XLK)=3 and LocalDay(S.US.XLK)=17 and LocalHour(S.US.XLK)=9 and LocalMinute(S.US.XLK)=0)</stp>
        <stp>Bar</stp>
        <stp/>
        <stp>Close</stp>
        <stp>5</stp>
        <stp>0</stp>
        <stp>all</stp>
        <stp/>
        <stp/>
        <stp>False</stp>
        <stp>T</stp>
        <tr r="AC10" s="2"/>
      </tp>
      <tp>
        <v>806</v>
        <stp/>
        <stp>StudyData</stp>
        <stp>(Vol(S.US.EWH,VolType=Exchange,CoCType:=Auto) when LocalMonth(S.US.EWH)=3 and LocalDay(S.US.EWH)=17 and LocalHour(S.US.EWH)=9 and LocalMinute(S.US.EWH)=5)</stp>
        <stp>Bar</stp>
        <stp/>
        <stp>Close</stp>
        <stp>5</stp>
        <stp>0</stp>
        <stp>all</stp>
        <stp/>
        <stp/>
        <stp>False</stp>
        <stp>T</stp>
        <tr r="V11" s="2"/>
      </tp>
      <tp>
        <v>22.330000000000002</v>
        <stp/>
        <stp>ContractData</stp>
        <stp>S.US.EDC</stp>
        <stp>LastPrice</stp>
        <stp/>
        <stp>T</stp>
        <tr r="D42" s="1"/>
      </tp>
      <tp>
        <v>6442</v>
        <stp/>
        <stp>StudyData</stp>
        <stp>(Vol(S.US.ITB,VolType=Exchange,CoCType:=Auto) when LocalMonth(S.US.ITB)=3 and LocalDay(S.US.ITB)=17 and LocalHour(S.US.ITB)=9 and LocalMinute(S.US.ITB)=0)</stp>
        <stp>Bar</stp>
        <stp/>
        <stp>Close</stp>
        <stp>5</stp>
        <stp>0</stp>
        <stp>all</stp>
        <stp/>
        <stp/>
        <stp>False</stp>
        <stp>T</stp>
        <tr r="AN10" s="2"/>
      </tp>
      <tp>
        <v>202</v>
        <stp/>
        <stp>StudyData</stp>
        <stp>(Vol(S.US.SQQQ,VolType=Exchange,CoCType:=Auto) when LocalMonth(S.US.SQQQ)=3 and LocalDay(S.US.SQQQ)=17 and LocalHour(S.US.SQQQ)=9 and LocalMinute(S.US.SQQQ)=20)</stp>
        <stp>Bar</stp>
        <stp/>
        <stp>Close</stp>
        <stp>5</stp>
        <stp>0</stp>
        <stp>all</stp>
        <stp/>
        <stp/>
        <stp>False</stp>
        <stp>T</stp>
        <tr r="AF14" s="2"/>
      </tp>
      <tp>
        <v>548</v>
        <stp/>
        <stp>StudyData</stp>
        <stp>(Vol(S.US.SQQQ,VolType=Exchange,CoCType:=Auto) when LocalMonth(S.US.SQQQ)=3 and LocalDay(S.US.SQQQ)=17 and LocalHour(S.US.SQQQ)=9 and LocalMinute(S.US.SQQQ)=10)</stp>
        <stp>Bar</stp>
        <stp/>
        <stp>Close</stp>
        <stp>5</stp>
        <stp>0</stp>
        <stp>all</stp>
        <stp/>
        <stp/>
        <stp>False</stp>
        <stp>T</stp>
        <tr r="AF12" s="2"/>
      </tp>
      <tp>
        <v>926</v>
        <stp/>
        <stp>StudyData</stp>
        <stp>(Vol(S.US.SQQQ,VolType=Exchange,CoCType:=Auto) when LocalMonth(S.US.SQQQ)=3 and LocalDay(S.US.SQQQ)=17 and LocalHour(S.US.SQQQ)=8 and LocalMinute(S.US.SQQQ)=40)</stp>
        <stp>Bar</stp>
        <stp/>
        <stp>Close</stp>
        <stp>5</stp>
        <stp>0</stp>
        <stp>all</stp>
        <stp/>
        <stp/>
        <stp>False</stp>
        <stp>T</stp>
        <tr r="AF6" s="2"/>
      </tp>
      <tp>
        <v>349</v>
        <stp/>
        <stp>StudyData</stp>
        <stp>(Vol(S.US.SQQQ,VolType=Exchange,CoCType:=Auto) when LocalMonth(S.US.SQQQ)=3 and LocalDay(S.US.SQQQ)=17 and LocalHour(S.US.SQQQ)=8 and LocalMinute(S.US.SQQQ)=50)</stp>
        <stp>Bar</stp>
        <stp/>
        <stp>Close</stp>
        <stp>5</stp>
        <stp>0</stp>
        <stp>all</stp>
        <stp/>
        <stp/>
        <stp>False</stp>
        <stp>T</stp>
        <tr r="AF8" s="2"/>
      </tp>
      <tp>
        <v>538</v>
        <stp/>
        <stp>StudyData</stp>
        <stp>(Vol(S.US.SQQQ,VolType=Exchange,CoCType:=Auto) when LocalMonth(S.US.SQQQ)=3 and LocalDay(S.US.SQQQ)=17 and LocalHour(S.US.SQQQ)=8 and LocalMinute(S.US.SQQQ)=30)</stp>
        <stp>Bar</stp>
        <stp/>
        <stp>Close</stp>
        <stp>5</stp>
        <stp>0</stp>
        <stp>all</stp>
        <stp/>
        <stp/>
        <stp>False</stp>
        <stp>T</stp>
        <tr r="AF4" s="2"/>
      </tp>
      <tp>
        <v>24.84</v>
        <stp/>
        <stp>ContractData</stp>
        <stp>S.US.ITB</stp>
        <stp>HIgh</stp>
        <stp/>
        <stp>T</stp>
        <tr r="I41" s="1"/>
      </tp>
      <tp>
        <v>119.10000000000001</v>
        <stp/>
        <stp>ContractData</stp>
        <stp>S.US.IWM</stp>
        <stp>HIgh</stp>
        <stp/>
        <stp>T</stp>
        <tr r="I9" s="1"/>
      </tp>
      <tp>
        <v>187.89000000000001</v>
        <stp/>
        <stp>ContractData</stp>
        <stp>S.US.IVV</stp>
        <stp>HIgh</stp>
        <stp/>
        <stp>T</stp>
        <tr r="I38" s="1"/>
      </tp>
      <tp>
        <v>68.69</v>
        <stp/>
        <stp>ContractData</stp>
        <stp>S.US.IYR</stp>
        <stp>HIgh</stp>
        <stp/>
        <stp>T</stp>
        <tr r="I18" s="1"/>
      </tp>
      <tp>
        <v>1731</v>
        <stp/>
        <stp>StudyData</stp>
        <stp>(Vol(S.US.TNA,VolType=Exchange,CoCType:=Auto) when LocalMonth(S.US.TNA)=3 and LocalDay(S.US.TNA)=17 and LocalHour(S.US.TNA)=9 and LocalMinute(S.US.TNA)=5)</stp>
        <stp>Bar</stp>
        <stp/>
        <stp>Close</stp>
        <stp>5</stp>
        <stp>0</stp>
        <stp>all</stp>
        <stp/>
        <stp/>
        <stp>False</stp>
        <stp>T</stp>
        <tr r="Y11" s="2"/>
      </tp>
      <tp>
        <v>24.64</v>
        <stp/>
        <stp>ContractData</stp>
        <stp>S.US.ITB</stp>
        <stp>OpenPrice</stp>
        <stp/>
        <stp>T</stp>
        <tr r="H41" s="1"/>
      </tp>
      <tp>
        <v>6633</v>
        <stp/>
        <stp>StudyData</stp>
        <stp>(Vol(S.US.GDX,VolType=Exchange,CoCType:=Auto) when LocalMonth(S.US.GDX)=3 and LocalDay(S.US.GDX)=17 and LocalHour(S.US.GDX)=9 and LocalMinute(S.US.GDX)=5)</stp>
        <stp>Bar</stp>
        <stp/>
        <stp>Close</stp>
        <stp>5</stp>
        <stp>0</stp>
        <stp>all</stp>
        <stp/>
        <stp/>
        <stp>False</stp>
        <stp>T</stp>
        <tr r="G11" s="2"/>
      </tp>
      <tp>
        <v>38.869999999999997</v>
        <stp/>
        <stp>ContractData</stp>
        <stp>S.US.EEM</stp>
        <stp>LastPrice</stp>
        <stp/>
        <stp>T</stp>
        <tr r="D6" s="1"/>
      </tp>
      <tp>
        <v>968</v>
        <stp/>
        <stp>StudyData</stp>
        <stp>(Vol(S.US.SQQQ,VolType=Exchange,CoCType:=Auto) when LocalMonth(S.US.SQQQ)=3 and LocalDay(S.US.SQQQ)=17 and LocalHour(S.US.SQQQ)=14 and LocalMinute(S.US.SQQQ)=40)</stp>
        <stp>Bar</stp>
        <stp/>
        <stp>Close</stp>
        <stp>5</stp>
        <stp>0</stp>
        <stp>all</stp>
        <stp/>
        <stp/>
        <stp>False</stp>
        <stp>T</stp>
        <tr r="AF27" s="2"/>
      </tp>
      <tp>
        <v>877</v>
        <stp/>
        <stp>StudyData</stp>
        <stp>(Vol(S.US.SQQQ,VolType=Exchange,CoCType:=Auto) when LocalMonth(S.US.SQQQ)=3 and LocalDay(S.US.SQQQ)=17 and LocalHour(S.US.SQQQ)=14 and LocalMinute(S.US.SQQQ)=50)</stp>
        <stp>Bar</stp>
        <stp/>
        <stp>Close</stp>
        <stp>5</stp>
        <stp>0</stp>
        <stp>all</stp>
        <stp/>
        <stp/>
        <stp>False</stp>
        <stp>T</stp>
        <tr r="AF29" s="2"/>
      </tp>
      <tp>
        <v>232</v>
        <stp/>
        <stp>StudyData</stp>
        <stp>(Vol(S.US.SQQQ,VolType=Exchange,CoCType:=Auto) when LocalMonth(S.US.SQQQ)=3 and LocalDay(S.US.SQQQ)=17 and LocalHour(S.US.SQQQ)=14 and LocalMinute(S.US.SQQQ)=10)</stp>
        <stp>Bar</stp>
        <stp/>
        <stp>Close</stp>
        <stp>5</stp>
        <stp>0</stp>
        <stp>all</stp>
        <stp/>
        <stp/>
        <stp>False</stp>
        <stp>T</stp>
        <tr r="AF21" s="2"/>
      </tp>
      <tp>
        <v>206</v>
        <stp/>
        <stp>StudyData</stp>
        <stp>(Vol(S.US.SQQQ,VolType=Exchange,CoCType:=Auto) when LocalMonth(S.US.SQQQ)=3 and LocalDay(S.US.SQQQ)=17 and LocalHour(S.US.SQQQ)=14 and LocalMinute(S.US.SQQQ)=20)</stp>
        <stp>Bar</stp>
        <stp/>
        <stp>Close</stp>
        <stp>5</stp>
        <stp>0</stp>
        <stp>all</stp>
        <stp/>
        <stp/>
        <stp>False</stp>
        <stp>T</stp>
        <tr r="AF23" s="2"/>
      </tp>
      <tp>
        <v>480</v>
        <stp/>
        <stp>StudyData</stp>
        <stp>(Vol(S.US.SQQQ,VolType=Exchange,CoCType:=Auto) when LocalMonth(S.US.SQQQ)=3 and LocalDay(S.US.SQQQ)=17 and LocalHour(S.US.SQQQ)=14 and LocalMinute(S.US.SQQQ)=30)</stp>
        <stp>Bar</stp>
        <stp/>
        <stp>Close</stp>
        <stp>5</stp>
        <stp>0</stp>
        <stp>all</stp>
        <stp/>
        <stp/>
        <stp>False</stp>
        <stp>T</stp>
        <tr r="AF25" s="2"/>
      </tp>
      <tp>
        <v>775</v>
        <stp/>
        <stp>StudyData</stp>
        <stp>(Vol(S.US.SPXU,VolType=Exchange,CoCType:=Auto) when LocalMonth(S.US.SPXU)=3 and LocalDay(S.US.SPXU)=17 and LocalHour(S.US.SPXU)=14 and LocalMinute(S.US.SPXU)=40)</stp>
        <stp>Bar</stp>
        <stp/>
        <stp>Close</stp>
        <stp>5</stp>
        <stp>0</stp>
        <stp>all</stp>
        <stp/>
        <stp/>
        <stp>False</stp>
        <stp>T</stp>
        <tr r="AJ27" s="2"/>
      </tp>
      <tp>
        <v>702</v>
        <stp/>
        <stp>StudyData</stp>
        <stp>(Vol(S.US.SPXU,VolType=Exchange,CoCType:=Auto) when LocalMonth(S.US.SPXU)=3 and LocalDay(S.US.SPXU)=17 and LocalHour(S.US.SPXU)=14 and LocalMinute(S.US.SPXU)=50)</stp>
        <stp>Bar</stp>
        <stp/>
        <stp>Close</stp>
        <stp>5</stp>
        <stp>0</stp>
        <stp>all</stp>
        <stp/>
        <stp/>
        <stp>False</stp>
        <stp>T</stp>
        <tr r="AJ29" s="2"/>
      </tp>
      <tp>
        <v>120</v>
        <stp/>
        <stp>StudyData</stp>
        <stp>(Vol(S.US.SPXU,VolType=Exchange,CoCType:=Auto) when LocalMonth(S.US.SPXU)=3 and LocalDay(S.US.SPXU)=17 and LocalHour(S.US.SPXU)=14 and LocalMinute(S.US.SPXU)=10)</stp>
        <stp>Bar</stp>
        <stp/>
        <stp>Close</stp>
        <stp>5</stp>
        <stp>0</stp>
        <stp>all</stp>
        <stp/>
        <stp/>
        <stp>False</stp>
        <stp>T</stp>
        <tr r="AJ21" s="2"/>
      </tp>
      <tp>
        <v>156</v>
        <stp/>
        <stp>StudyData</stp>
        <stp>(Vol(S.US.SPXU,VolType=Exchange,CoCType:=Auto) when LocalMonth(S.US.SPXU)=3 and LocalDay(S.US.SPXU)=17 and LocalHour(S.US.SPXU)=14 and LocalMinute(S.US.SPXU)=20)</stp>
        <stp>Bar</stp>
        <stp/>
        <stp>Close</stp>
        <stp>5</stp>
        <stp>0</stp>
        <stp>all</stp>
        <stp/>
        <stp/>
        <stp>False</stp>
        <stp>T</stp>
        <tr r="AJ23" s="2"/>
      </tp>
      <tp>
        <v>208</v>
        <stp/>
        <stp>StudyData</stp>
        <stp>(Vol(S.US.SPXU,VolType=Exchange,CoCType:=Auto) when LocalMonth(S.US.SPXU)=3 and LocalDay(S.US.SPXU)=17 and LocalHour(S.US.SPXU)=14 and LocalMinute(S.US.SPXU)=30)</stp>
        <stp>Bar</stp>
        <stp/>
        <stp>Close</stp>
        <stp>5</stp>
        <stp>0</stp>
        <stp>all</stp>
        <stp/>
        <stp/>
        <stp>False</stp>
        <stp>T</stp>
        <tr r="AJ25" s="2"/>
      </tp>
      <tp>
        <v>821</v>
        <stp/>
        <stp>StudyData</stp>
        <stp>(Vol(S.US.SPXU,VolType=Exchange,CoCType:=Auto) when LocalMonth(S.US.SPXU)=3 and LocalDay(S.US.SPXU)=17 and LocalHour(S.US.SPXU)=14 and LocalMinute(S.US.SPXU)=45)</stp>
        <stp>Bar</stp>
        <stp/>
        <stp>Close</stp>
        <stp>5</stp>
        <stp>0</stp>
        <stp>all</stp>
        <stp/>
        <stp/>
        <stp>False</stp>
        <stp>T</stp>
        <tr r="AJ28" s="2"/>
      </tp>
      <tp>
        <v>1286</v>
        <stp/>
        <stp>StudyData</stp>
        <stp>(Vol(S.US.SPXU,VolType=Exchange,CoCType:=Auto) when LocalMonth(S.US.SPXU)=3 and LocalDay(S.US.SPXU)=17 and LocalHour(S.US.SPXU)=14 and LocalMinute(S.US.SPXU)=55)</stp>
        <stp>Bar</stp>
        <stp/>
        <stp>Close</stp>
        <stp>5</stp>
        <stp>0</stp>
        <stp>all</stp>
        <stp/>
        <stp/>
        <stp>False</stp>
        <stp>T</stp>
        <tr r="AJ30" s="2"/>
      </tp>
      <tp>
        <v>179</v>
        <stp/>
        <stp>StudyData</stp>
        <stp>(Vol(S.US.SPXU,VolType=Exchange,CoCType:=Auto) when LocalMonth(S.US.SPXU)=3 and LocalDay(S.US.SPXU)=17 and LocalHour(S.US.SPXU)=14 and LocalMinute(S.US.SPXU)=15)</stp>
        <stp>Bar</stp>
        <stp/>
        <stp>Close</stp>
        <stp>5</stp>
        <stp>0</stp>
        <stp>all</stp>
        <stp/>
        <stp/>
        <stp>False</stp>
        <stp>T</stp>
        <tr r="AJ22" s="2"/>
      </tp>
      <tp>
        <v>333</v>
        <stp/>
        <stp>StudyData</stp>
        <stp>(Vol(S.US.SPXU,VolType=Exchange,CoCType:=Auto) when LocalMonth(S.US.SPXU)=3 and LocalDay(S.US.SPXU)=17 and LocalHour(S.US.SPXU)=14 and LocalMinute(S.US.SPXU)=25)</stp>
        <stp>Bar</stp>
        <stp/>
        <stp>Close</stp>
        <stp>5</stp>
        <stp>0</stp>
        <stp>all</stp>
        <stp/>
        <stp/>
        <stp>False</stp>
        <stp>T</stp>
        <tr r="AJ24" s="2"/>
      </tp>
      <tp>
        <v>724</v>
        <stp/>
        <stp>StudyData</stp>
        <stp>(Vol(S.US.SPXU,VolType=Exchange,CoCType:=Auto) when LocalMonth(S.US.SPXU)=3 and LocalDay(S.US.SPXU)=17 and LocalHour(S.US.SPXU)=14 and LocalMinute(S.US.SPXU)=35)</stp>
        <stp>Bar</stp>
        <stp/>
        <stp>Close</stp>
        <stp>5</stp>
        <stp>0</stp>
        <stp>all</stp>
        <stp/>
        <stp/>
        <stp>False</stp>
        <stp>T</stp>
        <tr r="AJ26" s="2"/>
      </tp>
      <tp>
        <v>1044</v>
        <stp/>
        <stp>StudyData</stp>
        <stp>(Vol(S.US.SQQQ,VolType=Exchange,CoCType:=Auto) when LocalMonth(S.US.SQQQ)=3 and LocalDay(S.US.SQQQ)=17 and LocalHour(S.US.SQQQ)=14 and LocalMinute(S.US.SQQQ)=45)</stp>
        <stp>Bar</stp>
        <stp/>
        <stp>Close</stp>
        <stp>5</stp>
        <stp>0</stp>
        <stp>all</stp>
        <stp/>
        <stp/>
        <stp>False</stp>
        <stp>T</stp>
        <tr r="AF28" s="2"/>
      </tp>
      <tp>
        <v>1381</v>
        <stp/>
        <stp>StudyData</stp>
        <stp>(Vol(S.US.SQQQ,VolType=Exchange,CoCType:=Auto) when LocalMonth(S.US.SQQQ)=3 and LocalDay(S.US.SQQQ)=17 and LocalHour(S.US.SQQQ)=14 and LocalMinute(S.US.SQQQ)=55)</stp>
        <stp>Bar</stp>
        <stp/>
        <stp>Close</stp>
        <stp>5</stp>
        <stp>0</stp>
        <stp>all</stp>
        <stp/>
        <stp/>
        <stp>False</stp>
        <stp>T</stp>
        <tr r="AF30" s="2"/>
      </tp>
      <tp>
        <v>216</v>
        <stp/>
        <stp>StudyData</stp>
        <stp>(Vol(S.US.SQQQ,VolType=Exchange,CoCType:=Auto) when LocalMonth(S.US.SQQQ)=3 and LocalDay(S.US.SQQQ)=17 and LocalHour(S.US.SQQQ)=14 and LocalMinute(S.US.SQQQ)=15)</stp>
        <stp>Bar</stp>
        <stp/>
        <stp>Close</stp>
        <stp>5</stp>
        <stp>0</stp>
        <stp>all</stp>
        <stp/>
        <stp/>
        <stp>False</stp>
        <stp>T</stp>
        <tr r="AF22" s="2"/>
      </tp>
      <tp>
        <v>326</v>
        <stp/>
        <stp>StudyData</stp>
        <stp>(Vol(S.US.SQQQ,VolType=Exchange,CoCType:=Auto) when LocalMonth(S.US.SQQQ)=3 and LocalDay(S.US.SQQQ)=17 and LocalHour(S.US.SQQQ)=14 and LocalMinute(S.US.SQQQ)=25)</stp>
        <stp>Bar</stp>
        <stp/>
        <stp>Close</stp>
        <stp>5</stp>
        <stp>0</stp>
        <stp>all</stp>
        <stp/>
        <stp/>
        <stp>False</stp>
        <stp>T</stp>
        <tr r="AF24" s="2"/>
      </tp>
      <tp>
        <v>946</v>
        <stp/>
        <stp>StudyData</stp>
        <stp>(Vol(S.US.SQQQ,VolType=Exchange,CoCType:=Auto) when LocalMonth(S.US.SQQQ)=3 and LocalDay(S.US.SQQQ)=17 and LocalHour(S.US.SQQQ)=14 and LocalMinute(S.US.SQQQ)=35)</stp>
        <stp>Bar</stp>
        <stp/>
        <stp>Close</stp>
        <stp>5</stp>
        <stp>0</stp>
        <stp>all</stp>
        <stp/>
        <stp/>
        <stp>False</stp>
        <stp>T</stp>
        <tr r="AF26" s="2"/>
      </tp>
      <tp>
        <v>16010</v>
        <stp/>
        <stp>StudyData</stp>
        <stp>(Vol(S.SPY,VolType=Exchange,CoCType:=Auto) when LocalMonth(S.SPY)=3 and LocalDay(S.SPY)=17 and LocalHour(S.SPY)=14 and LocalMinute(S.SPY)=50)</stp>
        <stp>Bar</stp>
        <stp/>
        <stp>Close</stp>
        <stp>5</stp>
        <stp>0</stp>
        <stp>all</stp>
        <stp/>
        <stp/>
        <stp>False</stp>
        <stp>T</stp>
        <tr r="D29" s="2"/>
      </tp>
      <tp>
        <v>15799</v>
        <stp/>
        <stp>StudyData</stp>
        <stp>(Vol(S.SPY,VolType=Exchange,CoCType:=Auto) when LocalMonth(S.SPY)=3 and LocalDay(S.SPY)=17 and LocalHour(S.SPY)=14 and LocalMinute(S.SPY)=40)</stp>
        <stp>Bar</stp>
        <stp/>
        <stp>Close</stp>
        <stp>5</stp>
        <stp>0</stp>
        <stp>all</stp>
        <stp/>
        <stp/>
        <stp>False</stp>
        <stp>T</stp>
        <tr r="D27" s="2"/>
      </tp>
      <tp>
        <v>6158</v>
        <stp/>
        <stp>StudyData</stp>
        <stp>(Vol(S.SPY,VolType=Exchange,CoCType:=Auto) when LocalMonth(S.SPY)=3 and LocalDay(S.SPY)=17 and LocalHour(S.SPY)=14 and LocalMinute(S.SPY)=30)</stp>
        <stp>Bar</stp>
        <stp/>
        <stp>Close</stp>
        <stp>5</stp>
        <stp>0</stp>
        <stp>all</stp>
        <stp/>
        <stp/>
        <stp>False</stp>
        <stp>T</stp>
        <tr r="D25" s="2"/>
      </tp>
      <tp>
        <v>6026</v>
        <stp/>
        <stp>StudyData</stp>
        <stp>(Vol(S.SPY,VolType=Exchange,CoCType:=Auto) when LocalMonth(S.SPY)=3 and LocalDay(S.SPY)=17 and LocalHour(S.SPY)=14 and LocalMinute(S.SPY)=20)</stp>
        <stp>Bar</stp>
        <stp/>
        <stp>Close</stp>
        <stp>5</stp>
        <stp>0</stp>
        <stp>all</stp>
        <stp/>
        <stp/>
        <stp>False</stp>
        <stp>T</stp>
        <tr r="D23" s="2"/>
      </tp>
      <tp>
        <v>4302</v>
        <stp/>
        <stp>StudyData</stp>
        <stp>(Vol(S.SPY,VolType=Exchange,CoCType:=Auto) when LocalMonth(S.SPY)=3 and LocalDay(S.SPY)=17 and LocalHour(S.SPY)=14 and LocalMinute(S.SPY)=10)</stp>
        <stp>Bar</stp>
        <stp/>
        <stp>Close</stp>
        <stp>5</stp>
        <stp>0</stp>
        <stp>all</stp>
        <stp/>
        <stp/>
        <stp>False</stp>
        <stp>T</stp>
        <tr r="D21" s="2"/>
      </tp>
      <tp>
        <v>46963</v>
        <stp/>
        <stp>StudyData</stp>
        <stp>(Vol(S.SPY,VolType=Exchange,CoCType:=Auto) when LocalMonth(S.SPY)=3 and LocalDay(S.SPY)=17 and LocalHour(S.SPY)=14 and LocalMinute(S.SPY)=55)</stp>
        <stp>Bar</stp>
        <stp/>
        <stp>Close</stp>
        <stp>5</stp>
        <stp>0</stp>
        <stp>all</stp>
        <stp/>
        <stp/>
        <stp>False</stp>
        <stp>T</stp>
        <tr r="D30" s="2"/>
      </tp>
      <tp>
        <v>19657</v>
        <stp/>
        <stp>StudyData</stp>
        <stp>(Vol(S.SPY,VolType=Exchange,CoCType:=Auto) when LocalMonth(S.SPY)=3 and LocalDay(S.SPY)=17 and LocalHour(S.SPY)=14 and LocalMinute(S.SPY)=45)</stp>
        <stp>Bar</stp>
        <stp/>
        <stp>Close</stp>
        <stp>5</stp>
        <stp>0</stp>
        <stp>all</stp>
        <stp/>
        <stp/>
        <stp>False</stp>
        <stp>T</stp>
        <tr r="D28" s="2"/>
      </tp>
      <tp>
        <v>8339</v>
        <stp/>
        <stp>StudyData</stp>
        <stp>(Vol(S.SPY,VolType=Exchange,CoCType:=Auto) when LocalMonth(S.SPY)=3 and LocalDay(S.SPY)=17 and LocalHour(S.SPY)=14 and LocalMinute(S.SPY)=35)</stp>
        <stp>Bar</stp>
        <stp/>
        <stp>Close</stp>
        <stp>5</stp>
        <stp>0</stp>
        <stp>all</stp>
        <stp/>
        <stp/>
        <stp>False</stp>
        <stp>T</stp>
        <tr r="D26" s="2"/>
      </tp>
      <tp>
        <v>6954</v>
        <stp/>
        <stp>StudyData</stp>
        <stp>(Vol(S.SPY,VolType=Exchange,CoCType:=Auto) when LocalMonth(S.SPY)=3 and LocalDay(S.SPY)=17 and LocalHour(S.SPY)=14 and LocalMinute(S.SPY)=25)</stp>
        <stp>Bar</stp>
        <stp/>
        <stp>Close</stp>
        <stp>5</stp>
        <stp>0</stp>
        <stp>all</stp>
        <stp/>
        <stp/>
        <stp>False</stp>
        <stp>T</stp>
        <tr r="D24" s="2"/>
      </tp>
      <tp>
        <v>4373</v>
        <stp/>
        <stp>StudyData</stp>
        <stp>(Vol(S.SPY,VolType=Exchange,CoCType:=Auto) when LocalMonth(S.SPY)=3 and LocalDay(S.SPY)=17 and LocalHour(S.SPY)=14 and LocalMinute(S.SPY)=15)</stp>
        <stp>Bar</stp>
        <stp/>
        <stp>Close</stp>
        <stp>5</stp>
        <stp>0</stp>
        <stp>all</stp>
        <stp/>
        <stp/>
        <stp>False</stp>
        <stp>T</stp>
        <tr r="D2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43</xdr:row>
      <xdr:rowOff>66675</xdr:rowOff>
    </xdr:from>
    <xdr:to>
      <xdr:col>2</xdr:col>
      <xdr:colOff>1057225</xdr:colOff>
      <xdr:row>43</xdr:row>
      <xdr:rowOff>166675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9486900"/>
          <a:ext cx="400000" cy="1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45"/>
  <sheetViews>
    <sheetView showGridLines="0" showRowColHeaders="0" tabSelected="1" zoomScaleNormal="100" workbookViewId="0">
      <selection activeCell="B5" sqref="B5"/>
    </sheetView>
  </sheetViews>
  <sheetFormatPr defaultColWidth="9.140625" defaultRowHeight="17.25" x14ac:dyDescent="0.3"/>
  <cols>
    <col min="1" max="1" width="1.140625" style="24" customWidth="1"/>
    <col min="2" max="2" width="15.28515625" style="24" customWidth="1"/>
    <col min="3" max="3" width="49" style="24" customWidth="1"/>
    <col min="4" max="10" width="9.7109375" style="24" customWidth="1"/>
    <col min="11" max="14" width="7.7109375" style="24" customWidth="1"/>
    <col min="15" max="29" width="6.7109375" style="24" customWidth="1"/>
    <col min="30" max="30" width="9.140625" style="24"/>
    <col min="31" max="31" width="10.85546875" style="24" bestFit="1" customWidth="1"/>
    <col min="32" max="16384" width="9.140625" style="24"/>
  </cols>
  <sheetData>
    <row r="1" spans="1:37" ht="6.75" customHeight="1" x14ac:dyDescent="0.3">
      <c r="B1" s="25">
        <f>RTD("cqg.rtd", ,"SystemInfo", "Linetime")</f>
        <v>41715.636736111112</v>
      </c>
      <c r="C1" s="26">
        <v>0.395836666666667</v>
      </c>
      <c r="D1" s="27">
        <f>MOD(B1,1)</f>
        <v>0.6367361111115315</v>
      </c>
      <c r="E1" s="28"/>
      <c r="F1" s="29">
        <v>0.58333666666666706</v>
      </c>
      <c r="G1" s="29">
        <f>0.999999999</f>
        <v>0.99999999900000003</v>
      </c>
      <c r="H1" s="30"/>
      <c r="I1" s="31"/>
      <c r="J1" s="31"/>
    </row>
    <row r="2" spans="1:37" ht="15.95" customHeight="1" x14ac:dyDescent="0.3">
      <c r="A2" s="29">
        <f ca="1">DAY(TODAY())</f>
        <v>17</v>
      </c>
      <c r="B2" s="61" t="s">
        <v>50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3"/>
      <c r="AD2" s="32"/>
      <c r="AE2" s="33"/>
      <c r="AF2" s="33"/>
      <c r="AG2" s="33"/>
      <c r="AH2" s="33"/>
      <c r="AI2" s="33"/>
      <c r="AJ2" s="33"/>
      <c r="AK2" s="33"/>
    </row>
    <row r="3" spans="1:37" ht="15.95" customHeight="1" x14ac:dyDescent="0.3">
      <c r="A3" s="29">
        <f ca="1">MONTH(TODAY())</f>
        <v>3</v>
      </c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6"/>
      <c r="AD3" s="32"/>
      <c r="AE3" s="33"/>
      <c r="AF3" s="33"/>
      <c r="AG3" s="33"/>
      <c r="AH3" s="33"/>
      <c r="AI3" s="33"/>
      <c r="AJ3" s="33"/>
      <c r="AK3" s="33"/>
    </row>
    <row r="4" spans="1:37" s="34" customFormat="1" ht="18" customHeight="1" x14ac:dyDescent="0.25">
      <c r="B4" s="35" t="s">
        <v>0</v>
      </c>
      <c r="C4" s="35" t="s">
        <v>45</v>
      </c>
      <c r="D4" s="35" t="s">
        <v>4</v>
      </c>
      <c r="E4" s="35" t="s">
        <v>5</v>
      </c>
      <c r="F4" s="35" t="s">
        <v>6</v>
      </c>
      <c r="G4" s="35" t="s">
        <v>6</v>
      </c>
      <c r="H4" s="35" t="s">
        <v>1</v>
      </c>
      <c r="I4" s="35" t="s">
        <v>2</v>
      </c>
      <c r="J4" s="35" t="s">
        <v>3</v>
      </c>
      <c r="K4" s="82" t="s">
        <v>52</v>
      </c>
      <c r="L4" s="83"/>
      <c r="M4" s="83"/>
      <c r="N4" s="21">
        <v>30</v>
      </c>
      <c r="O4" s="20" t="s">
        <v>53</v>
      </c>
      <c r="P4" s="86" t="s">
        <v>55</v>
      </c>
      <c r="Q4" s="86"/>
      <c r="R4" s="86"/>
      <c r="S4" s="86"/>
      <c r="T4" s="36">
        <v>30</v>
      </c>
      <c r="U4" s="37" t="s">
        <v>56</v>
      </c>
      <c r="V4" s="37" t="s">
        <v>53</v>
      </c>
      <c r="W4" s="84" t="s">
        <v>54</v>
      </c>
      <c r="X4" s="85"/>
      <c r="Y4" s="85"/>
      <c r="Z4" s="85"/>
      <c r="AA4" s="38">
        <v>30</v>
      </c>
      <c r="AB4" s="39" t="s">
        <v>57</v>
      </c>
      <c r="AC4" s="40" t="s">
        <v>53</v>
      </c>
      <c r="AD4" s="41" t="b">
        <f>AND(D1&gt;=F1,D1&lt;=G1)</f>
        <v>1</v>
      </c>
      <c r="AE4" s="42"/>
      <c r="AF4" s="42"/>
      <c r="AG4" s="42"/>
      <c r="AH4" s="42"/>
      <c r="AI4" s="42"/>
      <c r="AJ4" s="42"/>
      <c r="AK4" s="42"/>
    </row>
    <row r="5" spans="1:37" ht="18" customHeight="1" x14ac:dyDescent="0.3">
      <c r="B5" s="43" t="s">
        <v>51</v>
      </c>
      <c r="C5" s="44" t="str">
        <f>RTD("cqg.rtd", ,"ContractData", B5, "LongDescription",, "T")</f>
        <v>SPDR S&amp;P 500 ETF Trust</v>
      </c>
      <c r="D5" s="1">
        <f>RTD("cqg.rtd", ,"ContractData", B5, "LastPrice",, "T")</f>
        <v>186.33</v>
      </c>
      <c r="E5" s="1">
        <f>RTD("cqg.rtd", ,"ContractData", B5, "NetLastQuoteToday",, "T")</f>
        <v>1.6700000000000159</v>
      </c>
      <c r="F5" s="2">
        <f>RTD("cqg.rtd", ,"ContractData", B5, "PerCentNetLastQuote",, "T")/100</f>
        <v>9.0436477851185953E-3</v>
      </c>
      <c r="G5" s="3">
        <f>RTD("cqg.rtd", ,"ContractData", B5, "PerCentNetLastQuote",, "T")/100</f>
        <v>9.0436477851185953E-3</v>
      </c>
      <c r="H5" s="1">
        <f>RTD("cqg.rtd", ,"ContractData", B5, "OpenPrice",, "T")</f>
        <v>185.59</v>
      </c>
      <c r="I5" s="1">
        <f>RTD("cqg.rtd", ,"ContractData", B5, "HIgh",, "T")</f>
        <v>186.77</v>
      </c>
      <c r="J5" s="4">
        <f>RTD("cqg.rtd", ,"ContractData", B5, "LOw",, "T")</f>
        <v>185.51</v>
      </c>
      <c r="K5" s="73">
        <f>RTD("cqg.rtd", ,"ContractData",B5, "T_CVol",, "T")</f>
        <v>837664</v>
      </c>
      <c r="L5" s="73"/>
      <c r="M5" s="73">
        <f xml:space="preserve"> RTD("cqg.rtd",,"StudyData",B5, "MA", "InputChoice=Vol,MAType=Sim,Period="&amp;$N$4&amp;"", "MA",,,"all",,,,"T")</f>
        <v>1228203.3</v>
      </c>
      <c r="N5" s="73"/>
      <c r="O5" s="5">
        <f>K5/M5</f>
        <v>0.68202389620675985</v>
      </c>
      <c r="P5" s="79">
        <f>RTD("cqg.rtd",,"StudyData",B5, "Vol", "VolType=Exchange,CoCType=Auto", "Vol","60C","0",,"FirstHour",,"TRUE","T")</f>
        <v>282511</v>
      </c>
      <c r="Q5" s="79"/>
      <c r="R5" s="79"/>
      <c r="S5" s="79"/>
      <c r="T5" s="79">
        <f xml:space="preserve"> RTD("cqg.rtd",,"StudyData",B5, "MA", "InputChoice=Vol,MAType=Sim,Period="&amp;$T$4&amp;"", "MA","60CC","0",,"FirstHour",,"TRUE","T")</f>
        <v>240583.73333332999</v>
      </c>
      <c r="U5" s="79"/>
      <c r="V5" s="6">
        <f>P5/T5</f>
        <v>1.1742730736021108</v>
      </c>
      <c r="W5" s="80">
        <f>IF($AD$4=FALSE,0,RTD("cqg.rtd",,"StudyData",B5, "Vol", "VolType=Exchange,CoCType=Auto", "Vol","60C","0",,"LastHour",,"TRUE","T"))</f>
        <v>146942</v>
      </c>
      <c r="X5" s="80"/>
      <c r="Y5" s="80"/>
      <c r="Z5" s="80"/>
      <c r="AA5" s="80">
        <f xml:space="preserve"> RTD("cqg.rtd",,"StudyData",B5, "MA", "InputChoice=Vol,MAType=Sim,Period="&amp;$AA$4&amp;"", "MA","60C","0",,"LastHour",,"TRUE","T")</f>
        <v>223784.4</v>
      </c>
      <c r="AB5" s="81"/>
      <c r="AC5" s="7">
        <f>W5/AA5</f>
        <v>0.65662307113453844</v>
      </c>
    </row>
    <row r="6" spans="1:37" ht="18" customHeight="1" x14ac:dyDescent="0.3">
      <c r="B6" s="43" t="s">
        <v>7</v>
      </c>
      <c r="C6" s="44" t="str">
        <f>RTD("cqg.rtd", ,"ContractData", B6, "LongDescription",, "T")</f>
        <v>iShares MSCI Emerging Markets ETF</v>
      </c>
      <c r="D6" s="8">
        <f>RTD("cqg.rtd", ,"ContractData", B6, "LastPrice",, "T")</f>
        <v>38.869999999999997</v>
      </c>
      <c r="E6" s="8">
        <f>RTD("cqg.rtd", ,"ContractData", B6, "NetLastQuoteToday",, "T")</f>
        <v>0.46999999999999886</v>
      </c>
      <c r="F6" s="2">
        <f>RTD("cqg.rtd", ,"ContractData", B6, "PerCentNetLastQuote",, "T")/100</f>
        <v>1.2239583333333333E-2</v>
      </c>
      <c r="G6" s="3">
        <f>RTD("cqg.rtd", ,"ContractData", B6, "PerCentNetLastQuote",, "T")/100</f>
        <v>1.2239583333333333E-2</v>
      </c>
      <c r="H6" s="8">
        <f>RTD("cqg.rtd", ,"ContractData", B6, "OpenPrice",, "T")</f>
        <v>38.74</v>
      </c>
      <c r="I6" s="8">
        <f>RTD("cqg.rtd", ,"ContractData", B6, "HIgh",, "T")</f>
        <v>38.96</v>
      </c>
      <c r="J6" s="9">
        <f>RTD("cqg.rtd", ,"ContractData", B6, "LOw",, "T")</f>
        <v>38.74</v>
      </c>
      <c r="K6" s="73">
        <f>RTD("cqg.rtd", ,"ContractData",B6, "T_CVol",, "T")</f>
        <v>497231</v>
      </c>
      <c r="L6" s="73"/>
      <c r="M6" s="73">
        <f xml:space="preserve"> RTD("cqg.rtd",,"StudyData",B6, "MA", "InputChoice=Vol,MAType=Sim,Period="&amp;$N$4&amp;"", "MA",,,"all",,,,"T")</f>
        <v>759712.86666666996</v>
      </c>
      <c r="N6" s="73"/>
      <c r="O6" s="10">
        <f t="shared" ref="O6:O43" si="0">K6/M6</f>
        <v>0.65449858994972643</v>
      </c>
      <c r="P6" s="72">
        <f>RTD("cqg.rtd",,"StudyData",B6, "Vol", "VolType=Exchange,CoCType=Auto", "Vol","60C","0",,"FirstHour",,"TRUE","T")</f>
        <v>125428</v>
      </c>
      <c r="Q6" s="72"/>
      <c r="R6" s="72"/>
      <c r="S6" s="72"/>
      <c r="T6" s="72">
        <f xml:space="preserve"> RTD("cqg.rtd",,"StudyData",B6, "MA", "InputChoice=Vol,MAType=Sim,Period="&amp;$T$4&amp;"", "MA","60C","0",,"FirstHour",,"TRUE","T")</f>
        <v>163892.20000000001</v>
      </c>
      <c r="U6" s="72"/>
      <c r="V6" s="11">
        <f t="shared" ref="V6:V43" si="1">P6/T6</f>
        <v>0.76530792801609837</v>
      </c>
      <c r="W6" s="58">
        <f>IF($AD$4=FALSE,0,RTD("cqg.rtd",,"StudyData",B6, "Vol", "VolType=Exchange,CoCType=Auto", "Vol","60C","0",,"LastHour",,"TRUE","T"))</f>
        <v>110397</v>
      </c>
      <c r="X6" s="58"/>
      <c r="Y6" s="58"/>
      <c r="Z6" s="58"/>
      <c r="AA6" s="58">
        <f xml:space="preserve"> RTD("cqg.rtd",,"StudyData",B6, "MA", "InputChoice=Vol,MAType=Sim,Period="&amp;$AA$4&amp;"", "MA","60C","0",,"LastHour",,"TRUE","T")</f>
        <v>146549.73333332999</v>
      </c>
      <c r="AB6" s="60"/>
      <c r="AC6" s="12">
        <f t="shared" ref="AC6:AC43" si="2">W6/AA6</f>
        <v>0.75330740963478959</v>
      </c>
    </row>
    <row r="7" spans="1:37" ht="18" customHeight="1" x14ac:dyDescent="0.3">
      <c r="B7" s="43" t="s">
        <v>8</v>
      </c>
      <c r="C7" s="44" t="str">
        <f>RTD("cqg.rtd", ,"ContractData", B7, "LongDescription",, "T")</f>
        <v>The Financial SPDR</v>
      </c>
      <c r="D7" s="8">
        <f>RTD("cqg.rtd", ,"ContractData", B7, "LastPrice",, "T")</f>
        <v>22.03</v>
      </c>
      <c r="E7" s="8">
        <f>RTD("cqg.rtd", ,"ContractData", B7, "NetLastQuoteToday",, "T")</f>
        <v>0.23000000000000043</v>
      </c>
      <c r="F7" s="2">
        <f>RTD("cqg.rtd", ,"ContractData", B7, "PerCentNetLastQuote",, "T")/100</f>
        <v>1.0550458715596329E-2</v>
      </c>
      <c r="G7" s="3">
        <f>RTD("cqg.rtd", ,"ContractData", B7, "PerCentNetLastQuote",, "T")/100</f>
        <v>1.0550458715596329E-2</v>
      </c>
      <c r="H7" s="8">
        <f>RTD("cqg.rtd", ,"ContractData", B7, "OpenPrice",, "T")</f>
        <v>21.98</v>
      </c>
      <c r="I7" s="8">
        <f>RTD("cqg.rtd", ,"ContractData", B7, "HIgh",, "T")</f>
        <v>22.11</v>
      </c>
      <c r="J7" s="9">
        <f>RTD("cqg.rtd", ,"ContractData", B7, "LOw",, "T")</f>
        <v>21.96</v>
      </c>
      <c r="K7" s="73">
        <f>RTD("cqg.rtd", ,"ContractData",B7, "T_CVol",, "T")</f>
        <v>355300</v>
      </c>
      <c r="L7" s="73"/>
      <c r="M7" s="73">
        <f xml:space="preserve"> RTD("cqg.rtd",,"StudyData",B7, "MA", "InputChoice=Vol,MAType=Sim,Period="&amp;$N$4&amp;"", "MA",,,"all",,,,"T")</f>
        <v>451708.8</v>
      </c>
      <c r="N7" s="73"/>
      <c r="O7" s="10">
        <f t="shared" si="0"/>
        <v>0.78656869204230695</v>
      </c>
      <c r="P7" s="72">
        <f>RTD("cqg.rtd",,"StudyData",B7, "Vol", "VolType=Exchange,CoCType=Auto", "Vol","60C","0",,"FirstHour",,"TRUE","T")</f>
        <v>78304</v>
      </c>
      <c r="Q7" s="72"/>
      <c r="R7" s="72"/>
      <c r="S7" s="72"/>
      <c r="T7" s="72">
        <f xml:space="preserve"> RTD("cqg.rtd",,"StudyData",B7, "MA", "InputChoice=Vol,MAType=Sim,Period="&amp;$T$4&amp;"", "MA","60C","0",,"FirstHour",,"TRUE","T")</f>
        <v>92595.6</v>
      </c>
      <c r="U7" s="72"/>
      <c r="V7" s="11">
        <f t="shared" si="1"/>
        <v>0.84565573310178876</v>
      </c>
      <c r="W7" s="58">
        <f>IF($AD$4=FALSE,0,RTD("cqg.rtd",,"StudyData",B7, "Vol", "VolType=Exchange,CoCType=Auto", "Vol","60C","0",,"LastHour",,"TRUE","T"))</f>
        <v>73321</v>
      </c>
      <c r="X7" s="58"/>
      <c r="Y7" s="58"/>
      <c r="Z7" s="58"/>
      <c r="AA7" s="58">
        <f xml:space="preserve"> RTD("cqg.rtd",,"StudyData",B7, "MA", "InputChoice=Vol,MAType=Sim,Period="&amp;$AA$4&amp;"", "MA","60C","0",,"LastHour",,"TRUE","T")</f>
        <v>90811.3</v>
      </c>
      <c r="AB7" s="60"/>
      <c r="AC7" s="12">
        <f t="shared" si="2"/>
        <v>0.80739951966330181</v>
      </c>
    </row>
    <row r="8" spans="1:37" ht="18" customHeight="1" x14ac:dyDescent="0.3">
      <c r="B8" s="43" t="s">
        <v>9</v>
      </c>
      <c r="C8" s="44" t="str">
        <f>RTD("cqg.rtd", ,"ContractData", B8, "LongDescription",, "T")</f>
        <v>Market Vectors Gold Miners ETF</v>
      </c>
      <c r="D8" s="8">
        <f>RTD("cqg.rtd", ,"ContractData", B8, "LastPrice",, "T")</f>
        <v>26.8</v>
      </c>
      <c r="E8" s="8">
        <f>RTD("cqg.rtd", ,"ContractData", B8, "NetLastQuoteToday",, "T")</f>
        <v>-0.92999999999999972</v>
      </c>
      <c r="F8" s="2">
        <f>RTD("cqg.rtd", ,"ContractData", B8, "PerCentNetLastQuote",, "T")/100</f>
        <v>-3.3537684817886763E-2</v>
      </c>
      <c r="G8" s="3">
        <f>RTD("cqg.rtd", ,"ContractData", B8, "PerCentNetLastQuote",, "T")/100</f>
        <v>-3.3537684817886763E-2</v>
      </c>
      <c r="H8" s="8">
        <f>RTD("cqg.rtd", ,"ContractData", B8, "OpenPrice",, "T")</f>
        <v>27.55</v>
      </c>
      <c r="I8" s="8">
        <f>RTD("cqg.rtd", ,"ContractData", B8, "HIgh",, "T")</f>
        <v>27.62</v>
      </c>
      <c r="J8" s="9">
        <f>RTD("cqg.rtd", ,"ContractData", B8, "LOw",, "T")</f>
        <v>26.8</v>
      </c>
      <c r="K8" s="73">
        <f>RTD("cqg.rtd", ,"ContractData",B8, "T_CVol",, "T")</f>
        <v>469781</v>
      </c>
      <c r="L8" s="73"/>
      <c r="M8" s="73">
        <f xml:space="preserve"> RTD("cqg.rtd",,"StudyData",B8, "MA", "InputChoice=Vol,MAType=Sim,Period="&amp;$N$4&amp;"", "MA",,,"all",,,,"T")</f>
        <v>377005.86666667002</v>
      </c>
      <c r="N8" s="73"/>
      <c r="O8" s="10">
        <f t="shared" si="0"/>
        <v>1.2460840574010408</v>
      </c>
      <c r="P8" s="72">
        <f>RTD("cqg.rtd",,"StudyData",B8, "Vol", "VolType=Exchange,CoCType=Auto", "Vol","60C","0",,"FirstHour",,"TRUE","T")</f>
        <v>64619</v>
      </c>
      <c r="Q8" s="72"/>
      <c r="R8" s="72"/>
      <c r="S8" s="72"/>
      <c r="T8" s="72">
        <f xml:space="preserve"> RTD("cqg.rtd",,"StudyData",B8, "MA", "InputChoice=Vol,MAType=Sim,Period="&amp;$T$4&amp;"", "MA","60C","0",,"FirstHour",,"TRUE","T")</f>
        <v>73104.800000000003</v>
      </c>
      <c r="U8" s="72"/>
      <c r="V8" s="11">
        <f t="shared" si="1"/>
        <v>0.88392280671036649</v>
      </c>
      <c r="W8" s="58">
        <f>IF($AD$4=FALSE,0,RTD("cqg.rtd",,"StudyData",B8, "Vol", "VolType=Exchange,CoCType=Auto", "Vol","60C","0",,"LastHour",,"TRUE","T"))</f>
        <v>120502</v>
      </c>
      <c r="X8" s="58"/>
      <c r="Y8" s="58"/>
      <c r="Z8" s="58"/>
      <c r="AA8" s="58">
        <f xml:space="preserve"> RTD("cqg.rtd",,"StudyData",B8, "MA", "InputChoice=Vol,MAType=Sim,Period="&amp;$AA$4&amp;"", "MA","60C","0",,"LastHour",,"TRUE","T")</f>
        <v>79882.833333329996</v>
      </c>
      <c r="AB8" s="60"/>
      <c r="AC8" s="12">
        <f t="shared" si="2"/>
        <v>1.5084843009658524</v>
      </c>
    </row>
    <row r="9" spans="1:37" ht="18" customHeight="1" x14ac:dyDescent="0.3">
      <c r="B9" s="43" t="s">
        <v>10</v>
      </c>
      <c r="C9" s="44" t="str">
        <f>RTD("cqg.rtd", ,"ContractData", B9, "LongDescription",, "T")</f>
        <v>iShares Russell 2000 ETF</v>
      </c>
      <c r="D9" s="8">
        <f>RTD("cqg.rtd", ,"ContractData", B9, "LastPrice",, "T")</f>
        <v>118.07000000000001</v>
      </c>
      <c r="E9" s="8">
        <f>RTD("cqg.rtd", ,"ContractData", B9, "NetLastQuoteToday",, "T")</f>
        <v>0.53000000000000114</v>
      </c>
      <c r="F9" s="2">
        <f>RTD("cqg.rtd", ,"ContractData", B9, "PerCentNetLastQuote",, "T")/100</f>
        <v>4.5091032839884295E-3</v>
      </c>
      <c r="G9" s="3">
        <f>RTD("cqg.rtd", ,"ContractData", B9, "PerCentNetLastQuote",, "T")/100</f>
        <v>4.5091032839884295E-3</v>
      </c>
      <c r="H9" s="8">
        <f>RTD("cqg.rtd", ,"ContractData", B9, "OpenPrice",, "T")</f>
        <v>118.22</v>
      </c>
      <c r="I9" s="8">
        <f>RTD("cqg.rtd", ,"ContractData", B9, "HIgh",, "T")</f>
        <v>119.10000000000001</v>
      </c>
      <c r="J9" s="9">
        <f>RTD("cqg.rtd", ,"ContractData", B9, "LOw",, "T")</f>
        <v>117.87</v>
      </c>
      <c r="K9" s="73">
        <f>RTD("cqg.rtd", ,"ContractData",B9, "T_CVol",, "T")</f>
        <v>322111</v>
      </c>
      <c r="L9" s="73"/>
      <c r="M9" s="73">
        <f xml:space="preserve"> RTD("cqg.rtd",,"StudyData",B9, "MA", "InputChoice=Vol,MAType=Sim,Period="&amp;$N$4&amp;"", "MA",,,"all",,,,"T")</f>
        <v>458995</v>
      </c>
      <c r="N9" s="73"/>
      <c r="O9" s="10">
        <f t="shared" si="0"/>
        <v>0.70177452913430427</v>
      </c>
      <c r="P9" s="72">
        <f>RTD("cqg.rtd",,"StudyData",B9, "Vol", "VolType=Exchange,CoCType=Auto", "Vol","60C","0",,"FirstHour",,"TRUE","T")</f>
        <v>92956</v>
      </c>
      <c r="Q9" s="72"/>
      <c r="R9" s="72"/>
      <c r="S9" s="72"/>
      <c r="T9" s="72">
        <f xml:space="preserve"> RTD("cqg.rtd",,"StudyData",B9, "MA", "InputChoice=Vol,MAType=Sim,Period="&amp;$T$4&amp;"", "MA","60C","0",,"FirstHour",,"TRUE","T")</f>
        <v>96172</v>
      </c>
      <c r="U9" s="72"/>
      <c r="V9" s="11">
        <f t="shared" si="1"/>
        <v>0.96655991348833337</v>
      </c>
      <c r="W9" s="58">
        <f>IF($AD$4=FALSE,0,RTD("cqg.rtd",,"StudyData",B9, "Vol", "VolType=Exchange,CoCType=Auto", "Vol","60C","0",,"LastHour",,"TRUE","T"))</f>
        <v>52510</v>
      </c>
      <c r="X9" s="58"/>
      <c r="Y9" s="58"/>
      <c r="Z9" s="58"/>
      <c r="AA9" s="58">
        <f xml:space="preserve"> RTD("cqg.rtd",,"StudyData",B9, "MA", "InputChoice=Vol,MAType=Sim,Period="&amp;$AA$4&amp;"", "MA","60C","0",,"LastHour",,"TRUE","T")</f>
        <v>73333.933333330002</v>
      </c>
      <c r="AB9" s="60"/>
      <c r="AC9" s="12">
        <f t="shared" si="2"/>
        <v>0.71603959603970124</v>
      </c>
    </row>
    <row r="10" spans="1:37" ht="18" customHeight="1" x14ac:dyDescent="0.3">
      <c r="B10" s="43" t="s">
        <v>11</v>
      </c>
      <c r="C10" s="44" t="str">
        <f>RTD("cqg.rtd", ,"ContractData", B10, "LongDescription",, "T")</f>
        <v>iPath S&amp;P 500 VIX Short-Term ETN</v>
      </c>
      <c r="D10" s="8">
        <f>RTD("cqg.rtd", ,"ContractData", B10, "LastPrice",, "T")</f>
        <v>45.19</v>
      </c>
      <c r="E10" s="8">
        <f>RTD("cqg.rtd", ,"ContractData", B10, "NetLastQuoteToday",, "T")</f>
        <v>-2.2100000000000009</v>
      </c>
      <c r="F10" s="2">
        <f>RTD("cqg.rtd", ,"ContractData", B10, "PerCentNetLastQuote",, "T")/100</f>
        <v>-4.6624472573839656E-2</v>
      </c>
      <c r="G10" s="3">
        <f>RTD("cqg.rtd", ,"ContractData", B10, "PerCentNetLastQuote",, "T")/100</f>
        <v>-4.6624472573839656E-2</v>
      </c>
      <c r="H10" s="8">
        <f>RTD("cqg.rtd", ,"ContractData", B10, "OpenPrice",, "T")</f>
        <v>46.230000000000004</v>
      </c>
      <c r="I10" s="8">
        <f>RTD("cqg.rtd", ,"ContractData", B10, "HIgh",, "T")</f>
        <v>46.4</v>
      </c>
      <c r="J10" s="9">
        <f>RTD("cqg.rtd", ,"ContractData", B10, "LOw",, "T")</f>
        <v>44.93</v>
      </c>
      <c r="K10" s="73">
        <f>RTD("cqg.rtd", ,"ContractData",B10, "T_CVol",, "T")</f>
        <v>319460</v>
      </c>
      <c r="L10" s="73"/>
      <c r="M10" s="73">
        <f xml:space="preserve"> RTD("cqg.rtd",,"StudyData",B10, "MA", "InputChoice=Vol,MAType=Sim,Period="&amp;$N$4&amp;"", "MA",,,"all",,,,"T")</f>
        <v>387010.96666666999</v>
      </c>
      <c r="N10" s="73"/>
      <c r="O10" s="10">
        <f t="shared" si="0"/>
        <v>0.82545464473917296</v>
      </c>
      <c r="P10" s="72">
        <f>RTD("cqg.rtd",,"StudyData",B10, "Vol", "VolType=Exchange,CoCType=Auto", "Vol","60C","0",,"FirstHour",,"TRUE","T")</f>
        <v>117319</v>
      </c>
      <c r="Q10" s="72"/>
      <c r="R10" s="72"/>
      <c r="S10" s="72"/>
      <c r="T10" s="72">
        <f xml:space="preserve"> RTD("cqg.rtd",,"StudyData",B10, "MA", "InputChoice=Vol,MAType=Sim,Period="&amp;$T$4&amp;"", "MA","60C","0",,"FirstHour",,"TRUE","T")</f>
        <v>85351.533333329993</v>
      </c>
      <c r="U10" s="72"/>
      <c r="V10" s="11">
        <f t="shared" si="1"/>
        <v>1.3745388678821384</v>
      </c>
      <c r="W10" s="58">
        <f>IF($AD$4=FALSE,0,RTD("cqg.rtd",,"StudyData",B10, "Vol", "VolType=Exchange,CoCType=Auto", "Vol","60C","0",,"LastHour",,"TRUE","T"))</f>
        <v>44118</v>
      </c>
      <c r="X10" s="58"/>
      <c r="Y10" s="58"/>
      <c r="Z10" s="58"/>
      <c r="AA10" s="58">
        <f xml:space="preserve"> RTD("cqg.rtd",,"StudyData",B10, "MA", "InputChoice=Vol,MAType=Sim,Period="&amp;$AA$4&amp;"", "MA","60C","0",,"LastHour",,"TRUE","T")</f>
        <v>66246.166666670004</v>
      </c>
      <c r="AB10" s="60"/>
      <c r="AC10" s="12">
        <f t="shared" si="2"/>
        <v>0.66597060962014576</v>
      </c>
    </row>
    <row r="11" spans="1:37" ht="18" customHeight="1" x14ac:dyDescent="0.3">
      <c r="B11" s="43" t="s">
        <v>12</v>
      </c>
      <c r="C11" s="44" t="str">
        <f>RTD("cqg.rtd", ,"ContractData", B11, "LongDescription",, "T")</f>
        <v>iShares MSCI Japan ETF</v>
      </c>
      <c r="D11" s="8">
        <f>RTD("cqg.rtd", ,"ContractData", B11, "LastPrice",, "T")</f>
        <v>11.16</v>
      </c>
      <c r="E11" s="8">
        <f>RTD("cqg.rtd", ,"ContractData", B11, "NetLastQuoteToday",, "T")</f>
        <v>0.11999999999999922</v>
      </c>
      <c r="F11" s="2">
        <f>RTD("cqg.rtd", ,"ContractData", B11, "PerCentNetLastQuote",, "T")/100</f>
        <v>1.0869565217391304E-2</v>
      </c>
      <c r="G11" s="3">
        <f>RTD("cqg.rtd", ,"ContractData", B11, "PerCentNetLastQuote",, "T")/100</f>
        <v>1.0869565217391304E-2</v>
      </c>
      <c r="H11" s="8">
        <f>RTD("cqg.rtd", ,"ContractData", B11, "OpenPrice",, "T")</f>
        <v>11.11</v>
      </c>
      <c r="I11" s="8">
        <f>RTD("cqg.rtd", ,"ContractData", B11, "HIgh",, "T")</f>
        <v>11.16</v>
      </c>
      <c r="J11" s="9">
        <f>RTD("cqg.rtd", ,"ContractData", B11, "LOw",, "T")</f>
        <v>11.1</v>
      </c>
      <c r="K11" s="73">
        <f>RTD("cqg.rtd", ,"ContractData",B11, "T_CVol",, "T")</f>
        <v>371913</v>
      </c>
      <c r="L11" s="73"/>
      <c r="M11" s="73">
        <f xml:space="preserve"> RTD("cqg.rtd",,"StudyData",B11, "MA", "InputChoice=Vol,MAType=Sim,Period="&amp;$N$4&amp;"", "MA",,,"all",,,,"T")</f>
        <v>417277.36666667002</v>
      </c>
      <c r="N11" s="73"/>
      <c r="O11" s="10">
        <f t="shared" si="0"/>
        <v>0.89128486160403708</v>
      </c>
      <c r="P11" s="72">
        <f>RTD("cqg.rtd",,"StudyData",B11, "Vol", "VolType=Exchange,CoCType=Auto", "Vol","60C","0",,"FirstHour",,"TRUE","T")</f>
        <v>67328</v>
      </c>
      <c r="Q11" s="72"/>
      <c r="R11" s="72"/>
      <c r="S11" s="72"/>
      <c r="T11" s="72">
        <f xml:space="preserve"> RTD("cqg.rtd",,"StudyData",B11, "MA", "InputChoice=Vol,MAType=Sim,Period="&amp;$T$4&amp;"", "MA","60C","0",,"FirstHour",,"TRUE","T")</f>
        <v>73048.866666670001</v>
      </c>
      <c r="U11" s="72"/>
      <c r="V11" s="11">
        <f t="shared" si="1"/>
        <v>0.92168438844130263</v>
      </c>
      <c r="W11" s="58">
        <f>IF($AD$4=FALSE,0,RTD("cqg.rtd",,"StudyData",B11, "Vol", "VolType=Exchange,CoCType=Auto", "Vol","60C","0",,"LastHour",,"TRUE","T"))</f>
        <v>140991</v>
      </c>
      <c r="X11" s="58"/>
      <c r="Y11" s="58"/>
      <c r="Z11" s="58"/>
      <c r="AA11" s="58">
        <f xml:space="preserve"> RTD("cqg.rtd",,"StudyData",B11, "MA", "InputChoice=Vol,MAType=Sim,Period="&amp;$AA$4&amp;"", "MA","60C","0",,"LastHour",,"TRUE","T")</f>
        <v>93294.533333329993</v>
      </c>
      <c r="AB11" s="60"/>
      <c r="AC11" s="12">
        <f t="shared" si="2"/>
        <v>1.5112461037374649</v>
      </c>
    </row>
    <row r="12" spans="1:37" ht="18" customHeight="1" x14ac:dyDescent="0.3">
      <c r="B12" s="43" t="s">
        <v>13</v>
      </c>
      <c r="C12" s="44" t="str">
        <f>RTD("cqg.rtd", ,"ContractData", B12, "LongDescription",, "T")</f>
        <v>Powershares QQQ Trust</v>
      </c>
      <c r="D12" s="8">
        <f>RTD("cqg.rtd", ,"ContractData", B12, "LastPrice",, "T")</f>
        <v>89.45</v>
      </c>
      <c r="E12" s="8">
        <f>RTD("cqg.rtd", ,"ContractData", B12, "NetLastQuoteToday",, "T")</f>
        <v>0.78000000000000114</v>
      </c>
      <c r="F12" s="2">
        <f>RTD("cqg.rtd", ,"ContractData", B12, "PerCentNetLastQuote",, "T")/100</f>
        <v>8.7966617796323438E-3</v>
      </c>
      <c r="G12" s="3">
        <f>RTD("cqg.rtd", ,"ContractData", B12, "PerCentNetLastQuote",, "T")/100</f>
        <v>8.7966617796323438E-3</v>
      </c>
      <c r="H12" s="8">
        <f>RTD("cqg.rtd", ,"ContractData", B12, "OpenPrice",, "T")</f>
        <v>89.24</v>
      </c>
      <c r="I12" s="8">
        <f>RTD("cqg.rtd", ,"ContractData", B12, "HIgh",, "T")</f>
        <v>89.91</v>
      </c>
      <c r="J12" s="9">
        <f>RTD("cqg.rtd", ,"ContractData", B12, "LOw",, "T")</f>
        <v>89.19</v>
      </c>
      <c r="K12" s="73">
        <f>RTD("cqg.rtd", ,"ContractData",B12, "T_CVol",, "T")</f>
        <v>236230</v>
      </c>
      <c r="L12" s="73"/>
      <c r="M12" s="73">
        <f xml:space="preserve"> RTD("cqg.rtd",,"StudyData",B12, "MA", "InputChoice=Vol,MAType=Sim,Period="&amp;$N$4&amp;"", "MA",,,"all",,,,"T")</f>
        <v>351572.56666667003</v>
      </c>
      <c r="N12" s="73"/>
      <c r="O12" s="10">
        <f t="shared" si="0"/>
        <v>0.67192387119320485</v>
      </c>
      <c r="P12" s="72">
        <f>RTD("cqg.rtd",,"StudyData",B12, "Vol", "VolType=Exchange,CoCType=Auto", "Vol","60C","0",,"FirstHour",,"TRUE","T")</f>
        <v>79209</v>
      </c>
      <c r="Q12" s="72"/>
      <c r="R12" s="72"/>
      <c r="S12" s="72"/>
      <c r="T12" s="72">
        <f xml:space="preserve"> RTD("cqg.rtd",,"StudyData",B12, "MA", "InputChoice=Vol,MAType=Sim,Period="&amp;$T$4&amp;"", "MA","60C","0",,"FirstHour",,"TRUE","T")</f>
        <v>77781.466666670007</v>
      </c>
      <c r="U12" s="72"/>
      <c r="V12" s="11">
        <f t="shared" si="1"/>
        <v>1.018353129537241</v>
      </c>
      <c r="W12" s="58">
        <f>IF($AD$4=FALSE,0,RTD("cqg.rtd",,"StudyData",B12, "Vol", "VolType=Exchange,CoCType=Auto", "Vol","60C","0",,"LastHour",,"TRUE","T"))</f>
        <v>50848</v>
      </c>
      <c r="X12" s="58"/>
      <c r="Y12" s="58"/>
      <c r="Z12" s="58"/>
      <c r="AA12" s="58">
        <f xml:space="preserve"> RTD("cqg.rtd",,"StudyData",B12, "MA", "InputChoice=Vol,MAType=Sim,Period="&amp;$AA$4&amp;"", "MA","60C","0",,"LastHour",,"TRUE","T")</f>
        <v>58180.133333329999</v>
      </c>
      <c r="AB12" s="60"/>
      <c r="AC12" s="12">
        <f t="shared" si="2"/>
        <v>0.87397530886836938</v>
      </c>
    </row>
    <row r="13" spans="1:37" ht="18" customHeight="1" x14ac:dyDescent="0.3">
      <c r="B13" s="43" t="s">
        <v>14</v>
      </c>
      <c r="C13" s="44" t="str">
        <f>RTD("cqg.rtd", ,"ContractData", B13, "LongDescription",, "T")</f>
        <v>iShares China Large-Cap ETF</v>
      </c>
      <c r="D13" s="8">
        <f>RTD("cqg.rtd", ,"ContractData", B13, "LastPrice",, "T")</f>
        <v>33.07</v>
      </c>
      <c r="E13" s="8">
        <f>RTD("cqg.rtd", ,"ContractData", B13, "NetLastQuoteToday",, "T")</f>
        <v>3.9999999999999147E-2</v>
      </c>
      <c r="F13" s="2">
        <f>RTD("cqg.rtd", ,"ContractData", B13, "PerCentNetLastQuote",, "T")/100</f>
        <v>1.2110202845897668E-3</v>
      </c>
      <c r="G13" s="3">
        <f>RTD("cqg.rtd", ,"ContractData", B13, "PerCentNetLastQuote",, "T")/100</f>
        <v>1.2110202845897668E-3</v>
      </c>
      <c r="H13" s="8">
        <f>RTD("cqg.rtd", ,"ContractData", B13, "OpenPrice",, "T")</f>
        <v>33.200000000000003</v>
      </c>
      <c r="I13" s="8">
        <f>RTD("cqg.rtd", ,"ContractData", B13, "HIgh",, "T")</f>
        <v>33.39</v>
      </c>
      <c r="J13" s="9">
        <f>RTD("cqg.rtd", ,"ContractData", B13, "LOw",, "T")</f>
        <v>33.04</v>
      </c>
      <c r="K13" s="73">
        <f>RTD("cqg.rtd", ,"ContractData",B13, "T_CVol",, "T")</f>
        <v>198211</v>
      </c>
      <c r="L13" s="73"/>
      <c r="M13" s="73">
        <f xml:space="preserve"> RTD("cqg.rtd",,"StudyData",B13, "MA", "InputChoice=Vol,MAType=Sim,Period="&amp;$N$4&amp;"", "MA",,,"all",,,,"T")</f>
        <v>257463.4</v>
      </c>
      <c r="N13" s="73"/>
      <c r="O13" s="10">
        <f t="shared" si="0"/>
        <v>0.76986088119709439</v>
      </c>
      <c r="P13" s="72">
        <f>RTD("cqg.rtd",,"StudyData",B13, "Vol", "VolType=Exchange,CoCType=Auto", "Vol","60C","0",,"FirstHour",,"TRUE","T")</f>
        <v>52324</v>
      </c>
      <c r="Q13" s="72"/>
      <c r="R13" s="72"/>
      <c r="S13" s="72"/>
      <c r="T13" s="72">
        <f xml:space="preserve"> RTD("cqg.rtd",,"StudyData",B13, "MA", "InputChoice=Vol,MAType=Sim,Period="&amp;$T$4&amp;"", "MA","60C","0",,"FirstHour",,"TRUE","T")</f>
        <v>57014.6</v>
      </c>
      <c r="U13" s="72"/>
      <c r="V13" s="11">
        <f t="shared" si="1"/>
        <v>0.91772984463628615</v>
      </c>
      <c r="W13" s="58">
        <f>IF($AD$4=FALSE,0,RTD("cqg.rtd",,"StudyData",B13, "Vol", "VolType=Exchange,CoCType=Auto", "Vol","60C","0",,"LastHour",,"TRUE","T"))</f>
        <v>58062</v>
      </c>
      <c r="X13" s="58"/>
      <c r="Y13" s="58"/>
      <c r="Z13" s="58"/>
      <c r="AA13" s="58">
        <f xml:space="preserve"> RTD("cqg.rtd",,"StudyData",B13, "MA", "InputChoice=Vol,MAType=Sim,Period="&amp;$AA$4&amp;"", "MA","60C","0",,"LastHour",,"TRUE","T")</f>
        <v>51600.3</v>
      </c>
      <c r="AB13" s="60"/>
      <c r="AC13" s="12">
        <f t="shared" si="2"/>
        <v>1.1252260161278131</v>
      </c>
    </row>
    <row r="14" spans="1:37" ht="18" customHeight="1" x14ac:dyDescent="0.3">
      <c r="B14" s="43" t="s">
        <v>15</v>
      </c>
      <c r="C14" s="44" t="str">
        <f>RTD("cqg.rtd", ,"ContractData", B14, "LongDescription",, "T")</f>
        <v>iShares MSCI Brazil Capped ETF</v>
      </c>
      <c r="D14" s="8">
        <f>RTD("cqg.rtd", ,"ContractData", B14, "LastPrice",, "T")</f>
        <v>39.410000000000004</v>
      </c>
      <c r="E14" s="8">
        <f>RTD("cqg.rtd", ,"ContractData", B14, "NetLastQuoteToday",, "T")</f>
        <v>0.30000000000000426</v>
      </c>
      <c r="F14" s="2">
        <f>RTD("cqg.rtd", ,"ContractData", B14, "PerCentNetLastQuote",, "T")/100</f>
        <v>7.6706724622858605E-3</v>
      </c>
      <c r="G14" s="3">
        <f>RTD("cqg.rtd", ,"ContractData", B14, "PerCentNetLastQuote",, "T")/100</f>
        <v>7.6706724622858605E-3</v>
      </c>
      <c r="H14" s="8">
        <f>RTD("cqg.rtd", ,"ContractData", B14, "OpenPrice",, "T")</f>
        <v>39.25</v>
      </c>
      <c r="I14" s="8">
        <f>RTD("cqg.rtd", ,"ContractData", B14, "HIgh",, "T")</f>
        <v>39.64</v>
      </c>
      <c r="J14" s="9">
        <f>RTD("cqg.rtd", ,"ContractData", B14, "LOw",, "T")</f>
        <v>39.24</v>
      </c>
      <c r="K14" s="73">
        <f>RTD("cqg.rtd", ,"ContractData",B14, "T_CVol",, "T")</f>
        <v>118538</v>
      </c>
      <c r="L14" s="73"/>
      <c r="M14" s="73">
        <f xml:space="preserve"> RTD("cqg.rtd",,"StudyData",B14, "MA", "InputChoice=Vol,MAType=Sim,Period="&amp;$N$4&amp;"", "MA",,,"all",,,,"T")</f>
        <v>177586</v>
      </c>
      <c r="N14" s="73"/>
      <c r="O14" s="10">
        <f t="shared" si="0"/>
        <v>0.66749631164618828</v>
      </c>
      <c r="P14" s="72">
        <f>RTD("cqg.rtd",,"StudyData",B14, "Vol", "VolType=Exchange,CoCType=Auto", "Vol","60C","0",,"FirstHour",,"TRUE","T")</f>
        <v>26588</v>
      </c>
      <c r="Q14" s="72"/>
      <c r="R14" s="72"/>
      <c r="S14" s="72"/>
      <c r="T14" s="72">
        <f xml:space="preserve"> RTD("cqg.rtd",,"StudyData",B14, "MA", "InputChoice=Vol,MAType=Sim,Period="&amp;$T$4&amp;"", "MA","60C","0",,"FirstHour",,"TRUE","T")</f>
        <v>37070.933333330002</v>
      </c>
      <c r="U14" s="72"/>
      <c r="V14" s="11">
        <f t="shared" si="1"/>
        <v>0.71721960062157564</v>
      </c>
      <c r="W14" s="58">
        <f>IF($AD$4=FALSE,0,RTD("cqg.rtd",,"StudyData",B14, "Vol", "VolType=Exchange,CoCType=Auto", "Vol","60C","0",,"LastHour",,"TRUE","T"))</f>
        <v>30452</v>
      </c>
      <c r="X14" s="58"/>
      <c r="Y14" s="58"/>
      <c r="Z14" s="58"/>
      <c r="AA14" s="58">
        <f xml:space="preserve"> RTD("cqg.rtd",,"StudyData",B14, "MA", "InputChoice=Vol,MAType=Sim,Period="&amp;$AA$4&amp;"", "MA","60C","0",,"LastHour",,"TRUE","T")</f>
        <v>32461.5</v>
      </c>
      <c r="AB14" s="60"/>
      <c r="AC14" s="12">
        <f t="shared" si="2"/>
        <v>0.93809589821788886</v>
      </c>
    </row>
    <row r="15" spans="1:37" ht="18" customHeight="1" x14ac:dyDescent="0.3">
      <c r="B15" s="43" t="s">
        <v>16</v>
      </c>
      <c r="C15" s="44" t="str">
        <f>RTD("cqg.rtd", ,"ContractData", B15, "LongDescription",, "T")</f>
        <v>iShares MSCI EAFE ETF</v>
      </c>
      <c r="D15" s="8">
        <f>RTD("cqg.rtd", ,"ContractData", B15, "LastPrice",, "T")</f>
        <v>65.94</v>
      </c>
      <c r="E15" s="8">
        <f>RTD("cqg.rtd", ,"ContractData", B15, "NetLastQuoteToday",, "T")</f>
        <v>0.81999999999999318</v>
      </c>
      <c r="F15" s="2">
        <f>RTD("cqg.rtd", ,"ContractData", B15, "PerCentNetLastQuote",, "T")/100</f>
        <v>1.259213759213759E-2</v>
      </c>
      <c r="G15" s="3">
        <f>RTD("cqg.rtd", ,"ContractData", B15, "PerCentNetLastQuote",, "T")/100</f>
        <v>1.259213759213759E-2</v>
      </c>
      <c r="H15" s="8">
        <f>RTD("cqg.rtd", ,"ContractData", B15, "OpenPrice",, "T")</f>
        <v>65.63</v>
      </c>
      <c r="I15" s="8">
        <f>RTD("cqg.rtd", ,"ContractData", B15, "HIgh",, "T")</f>
        <v>66.02</v>
      </c>
      <c r="J15" s="9">
        <f>RTD("cqg.rtd", ,"ContractData", B15, "LOw",, "T")</f>
        <v>65.61</v>
      </c>
      <c r="K15" s="73">
        <f>RTD("cqg.rtd", ,"ContractData",B15, "T_CVol",, "T")</f>
        <v>201267</v>
      </c>
      <c r="L15" s="73"/>
      <c r="M15" s="73">
        <f xml:space="preserve"> RTD("cqg.rtd",,"StudyData",B15, "MA", "InputChoice=Vol,MAType=Sim,Period="&amp;$N$4&amp;"", "MA",,,"all",,,,"T")</f>
        <v>204658.9</v>
      </c>
      <c r="N15" s="73"/>
      <c r="O15" s="10">
        <f t="shared" si="0"/>
        <v>0.9834265697704816</v>
      </c>
      <c r="P15" s="72">
        <f>RTD("cqg.rtd",,"StudyData",B15, "Vol", "VolType=Exchange,CoCType=Auto", "Vol","60C","0",,"FirstHour",,"TRUE","T")</f>
        <v>76050</v>
      </c>
      <c r="Q15" s="72"/>
      <c r="R15" s="72"/>
      <c r="S15" s="72"/>
      <c r="T15" s="72">
        <f xml:space="preserve"> RTD("cqg.rtd",,"StudyData",B15, "MA", "InputChoice=Vol,MAType=Sim,Period="&amp;$T$4&amp;"", "MA","60C","0",,"FirstHour",,"TRUE","T")</f>
        <v>33607.566666669998</v>
      </c>
      <c r="U15" s="72"/>
      <c r="V15" s="11">
        <f t="shared" si="1"/>
        <v>2.2628832594244885</v>
      </c>
      <c r="W15" s="58">
        <f>IF($AD$4=FALSE,0,RTD("cqg.rtd",,"StudyData",B15, "Vol", "VolType=Exchange,CoCType=Auto", "Vol","60C","0",,"LastHour",,"TRUE","T"))</f>
        <v>42501</v>
      </c>
      <c r="X15" s="58"/>
      <c r="Y15" s="58"/>
      <c r="Z15" s="58"/>
      <c r="AA15" s="58">
        <f xml:space="preserve"> RTD("cqg.rtd",,"StudyData",B15, "MA", "InputChoice=Vol,MAType=Sim,Period="&amp;$AA$4&amp;"", "MA","60C","0",,"LastHour",,"TRUE","T")</f>
        <v>45904.933333330002</v>
      </c>
      <c r="AB15" s="60"/>
      <c r="AC15" s="12">
        <f t="shared" si="2"/>
        <v>0.92584820222669784</v>
      </c>
    </row>
    <row r="16" spans="1:37" ht="18" customHeight="1" x14ac:dyDescent="0.3">
      <c r="B16" s="43" t="s">
        <v>17</v>
      </c>
      <c r="C16" s="44" t="str">
        <f>RTD("cqg.rtd", ,"ContractData", B16, "LongDescription",, "T")</f>
        <v>Vanguard FTSE Emerging Markets ETF</v>
      </c>
      <c r="D16" s="8">
        <f>RTD("cqg.rtd", ,"ContractData", B16, "LastPrice",, "T")</f>
        <v>38.42</v>
      </c>
      <c r="E16" s="8">
        <f>RTD("cqg.rtd", ,"ContractData", B16, "NetLastQuoteToday",, "T")</f>
        <v>0.41000000000000369</v>
      </c>
      <c r="F16" s="2">
        <f>RTD("cqg.rtd", ,"ContractData", B16, "PerCentNetLastQuote",, "T")/100</f>
        <v>1.0786635096027362E-2</v>
      </c>
      <c r="G16" s="3">
        <f>RTD("cqg.rtd", ,"ContractData", B16, "PerCentNetLastQuote",, "T")/100</f>
        <v>1.0786635096027362E-2</v>
      </c>
      <c r="H16" s="8">
        <f>RTD("cqg.rtd", ,"ContractData", B16, "OpenPrice",, "T")</f>
        <v>38.369999999999997</v>
      </c>
      <c r="I16" s="8">
        <f>RTD("cqg.rtd", ,"ContractData", B16, "HIgh",, "T")</f>
        <v>38.520000000000003</v>
      </c>
      <c r="J16" s="9">
        <f>RTD("cqg.rtd", ,"ContractData", B16, "LOw",, "T")</f>
        <v>38.300000000000004</v>
      </c>
      <c r="K16" s="73">
        <f>RTD("cqg.rtd", ,"ContractData",B16, "T_CVol",, "T")</f>
        <v>130666</v>
      </c>
      <c r="L16" s="73"/>
      <c r="M16" s="73">
        <f xml:space="preserve"> RTD("cqg.rtd",,"StudyData",B16, "MA", "InputChoice=Vol,MAType=Sim,Period="&amp;$N$4&amp;"", "MA",,,"all",,,,"T")</f>
        <v>190487.53333333001</v>
      </c>
      <c r="N16" s="73"/>
      <c r="O16" s="10">
        <f t="shared" si="0"/>
        <v>0.68595565134097458</v>
      </c>
      <c r="P16" s="72">
        <f>RTD("cqg.rtd",,"StudyData",B16, "Vol", "VolType=Exchange,CoCType=Auto", "Vol","60C","0",,"FirstHour",,"TRUE","T")</f>
        <v>33924</v>
      </c>
      <c r="Q16" s="72"/>
      <c r="R16" s="72"/>
      <c r="S16" s="72"/>
      <c r="T16" s="72">
        <f xml:space="preserve"> RTD("cqg.rtd",,"StudyData",B16, "MA", "InputChoice=Vol,MAType=Sim,Period="&amp;$T$4&amp;"", "MA","60C","0",,"FirstHour",,"TRUE","T")</f>
        <v>44310.566666669998</v>
      </c>
      <c r="U16" s="72"/>
      <c r="V16" s="11">
        <f t="shared" si="1"/>
        <v>0.76559616705415146</v>
      </c>
      <c r="W16" s="58">
        <f>IF($AD$4=FALSE,0,RTD("cqg.rtd",,"StudyData",B16, "Vol", "VolType=Exchange,CoCType=Auto", "Vol","60C","0",,"LastHour",,"TRUE","T"))</f>
        <v>35722</v>
      </c>
      <c r="X16" s="58"/>
      <c r="Y16" s="58"/>
      <c r="Z16" s="58"/>
      <c r="AA16" s="58">
        <f xml:space="preserve"> RTD("cqg.rtd",,"StudyData",B16, "MA", "InputChoice=Vol,MAType=Sim,Period="&amp;$AA$4&amp;"", "MA","60C","0",,"LastHour",,"TRUE","T")</f>
        <v>35471.03333333</v>
      </c>
      <c r="AB16" s="60"/>
      <c r="AC16" s="12">
        <f t="shared" si="2"/>
        <v>1.0070752567119092</v>
      </c>
    </row>
    <row r="17" spans="2:29" ht="18" customHeight="1" x14ac:dyDescent="0.3">
      <c r="B17" s="43" t="s">
        <v>18</v>
      </c>
      <c r="C17" s="44" t="str">
        <f>RTD("cqg.rtd", ,"ContractData", B17, "LongDescription",, "T")</f>
        <v>ProShares UltraShort S&amp;P500</v>
      </c>
      <c r="D17" s="8">
        <f>RTD("cqg.rtd", ,"ContractData", B17, "LastPrice",, "T")</f>
        <v>28.85</v>
      </c>
      <c r="E17" s="8">
        <f>RTD("cqg.rtd", ,"ContractData", B17, "NetLastQuoteToday",, "T")</f>
        <v>-0.51999999999999957</v>
      </c>
      <c r="F17" s="2">
        <f>RTD("cqg.rtd", ,"ContractData", B17, "PerCentNetLastQuote",, "T")/100</f>
        <v>-1.7705141300646918E-2</v>
      </c>
      <c r="G17" s="3">
        <f>RTD("cqg.rtd", ,"ContractData", B17, "PerCentNetLastQuote",, "T")/100</f>
        <v>-1.7705141300646918E-2</v>
      </c>
      <c r="H17" s="8">
        <f>RTD("cqg.rtd", ,"ContractData", B17, "OpenPrice",, "T")</f>
        <v>29.080000000000002</v>
      </c>
      <c r="I17" s="8">
        <f>RTD("cqg.rtd", ,"ContractData", B17, "HIgh",, "T")</f>
        <v>29.1</v>
      </c>
      <c r="J17" s="9">
        <f>RTD("cqg.rtd", ,"ContractData", B17, "LOw",, "T")</f>
        <v>28.7</v>
      </c>
      <c r="K17" s="73">
        <f>RTD("cqg.rtd", ,"ContractData",B17, "T_CVol",, "T")</f>
        <v>136837</v>
      </c>
      <c r="L17" s="73"/>
      <c r="M17" s="73">
        <f xml:space="preserve"> RTD("cqg.rtd",,"StudyData",B17, "MA", "InputChoice=Vol,MAType=Sim,Period="&amp;$N$4&amp;"", "MA",,,"all",,,,"T")</f>
        <v>132588.53333333001</v>
      </c>
      <c r="N17" s="73"/>
      <c r="O17" s="10">
        <f t="shared" si="0"/>
        <v>1.0320424893455098</v>
      </c>
      <c r="P17" s="72">
        <f>RTD("cqg.rtd",,"StudyData",B17, "Vol", "VolType=Exchange,CoCType=Auto", "Vol","60C","0",,"FirstHour",,"TRUE","T")</f>
        <v>44316</v>
      </c>
      <c r="Q17" s="72"/>
      <c r="R17" s="72"/>
      <c r="S17" s="72"/>
      <c r="T17" s="72">
        <f xml:space="preserve"> RTD("cqg.rtd",,"StudyData",B17, "MA", "InputChoice=Vol,MAType=Sim,Period="&amp;$T$4&amp;"", "MA","60C","0",,"FirstHour",,"TRUE","T")</f>
        <v>34741.366666670001</v>
      </c>
      <c r="U17" s="72"/>
      <c r="V17" s="11">
        <f t="shared" si="1"/>
        <v>1.2755974865696824</v>
      </c>
      <c r="W17" s="58">
        <f>IF($AD$4=FALSE,0,RTD("cqg.rtd",,"StudyData",B17, "Vol", "VolType=Exchange,CoCType=Auto", "Vol","60C","0",,"LastHour",,"TRUE","T"))</f>
        <v>31298</v>
      </c>
      <c r="X17" s="58"/>
      <c r="Y17" s="58"/>
      <c r="Z17" s="58"/>
      <c r="AA17" s="58">
        <f xml:space="preserve"> RTD("cqg.rtd",,"StudyData",B17, "MA", "InputChoice=Vol,MAType=Sim,Period="&amp;$AA$4&amp;"", "MA","60C","0",,"LastHour",,"TRUE","T")</f>
        <v>25540.566666670002</v>
      </c>
      <c r="AB17" s="60"/>
      <c r="AC17" s="12">
        <f t="shared" si="2"/>
        <v>1.2254230851049734</v>
      </c>
    </row>
    <row r="18" spans="2:29" ht="18" customHeight="1" x14ac:dyDescent="0.3">
      <c r="B18" s="43" t="s">
        <v>19</v>
      </c>
      <c r="C18" s="44" t="str">
        <f>RTD("cqg.rtd", ,"ContractData", B18, "LongDescription",, "T")</f>
        <v>iShares U.S. Real Estate ETF</v>
      </c>
      <c r="D18" s="8">
        <f>RTD("cqg.rtd", ,"ContractData", B18, "LastPrice",, "T")</f>
        <v>68.22</v>
      </c>
      <c r="E18" s="8">
        <f>RTD("cqg.rtd", ,"ContractData", B18, "NetLastQuoteToday",, "T")</f>
        <v>0.10999999999999943</v>
      </c>
      <c r="F18" s="2">
        <f>RTD("cqg.rtd", ,"ContractData", B18, "PerCentNetLastQuote",, "T")/100</f>
        <v>1.6150345030098371E-3</v>
      </c>
      <c r="G18" s="3">
        <f>RTD("cqg.rtd", ,"ContractData", B18, "PerCentNetLastQuote",, "T")/100</f>
        <v>1.6150345030098371E-3</v>
      </c>
      <c r="H18" s="8">
        <f>RTD("cqg.rtd", ,"ContractData", B18, "OpenPrice",, "T")</f>
        <v>68.38</v>
      </c>
      <c r="I18" s="8">
        <f>RTD("cqg.rtd", ,"ContractData", B18, "HIgh",, "T")</f>
        <v>68.69</v>
      </c>
      <c r="J18" s="9">
        <f>RTD("cqg.rtd", ,"ContractData", B18, "LOw",, "T")</f>
        <v>68.099999999999994</v>
      </c>
      <c r="K18" s="73">
        <f>RTD("cqg.rtd", ,"ContractData",B18, "T_CVol",, "T")</f>
        <v>84670</v>
      </c>
      <c r="L18" s="73"/>
      <c r="M18" s="73">
        <f xml:space="preserve"> RTD("cqg.rtd",,"StudyData",B18, "MA", "InputChoice=Vol,MAType=Sim,Period="&amp;$N$4&amp;"", "MA",,,"all",,,,"T")</f>
        <v>108145.9</v>
      </c>
      <c r="N18" s="73"/>
      <c r="O18" s="10">
        <f t="shared" si="0"/>
        <v>0.78292380940932582</v>
      </c>
      <c r="P18" s="72">
        <f>RTD("cqg.rtd",,"StudyData",B18, "Vol", "VolType=Exchange,CoCType=Auto", "Vol","60C","0",,"FirstHour",,"TRUE","T")</f>
        <v>14103</v>
      </c>
      <c r="Q18" s="72"/>
      <c r="R18" s="72"/>
      <c r="S18" s="72"/>
      <c r="T18" s="72">
        <f xml:space="preserve"> RTD("cqg.rtd",,"StudyData",B18, "MA", "InputChoice=Vol,MAType=Sim,Period="&amp;$T$4&amp;"", "MA","60C","0",,"FirstHour",,"TRUE","T")</f>
        <v>16037</v>
      </c>
      <c r="U18" s="72"/>
      <c r="V18" s="11">
        <f t="shared" si="1"/>
        <v>0.8794038785308973</v>
      </c>
      <c r="W18" s="58">
        <f>IF($AD$4=FALSE,0,RTD("cqg.rtd",,"StudyData",B18, "Vol", "VolType=Exchange,CoCType=Auto", "Vol","60C","0",,"LastHour",,"TRUE","T"))</f>
        <v>19224</v>
      </c>
      <c r="X18" s="58"/>
      <c r="Y18" s="58"/>
      <c r="Z18" s="58"/>
      <c r="AA18" s="58">
        <f xml:space="preserve"> RTD("cqg.rtd",,"StudyData",B18, "MA", "InputChoice=Vol,MAType=Sim,Period="&amp;$AA$4&amp;"", "MA","60C","0",,"LastHour",,"TRUE","T")</f>
        <v>28380.366666670001</v>
      </c>
      <c r="AB18" s="60"/>
      <c r="AC18" s="12">
        <f t="shared" si="2"/>
        <v>0.67736968397158626</v>
      </c>
    </row>
    <row r="19" spans="2:29" ht="18" customHeight="1" x14ac:dyDescent="0.3">
      <c r="B19" s="43" t="s">
        <v>20</v>
      </c>
      <c r="C19" s="44" t="str">
        <f>RTD("cqg.rtd", ,"ContractData", B19, "LongDescription",, "T")</f>
        <v>Utilities Sector SPDR Fund</v>
      </c>
      <c r="D19" s="8">
        <f>RTD("cqg.rtd", ,"ContractData", B19, "LastPrice",, "T")</f>
        <v>41.160000000000004</v>
      </c>
      <c r="E19" s="8">
        <f>RTD("cqg.rtd", ,"ContractData", B19, "NetLastQuoteToday",, "T")</f>
        <v>0.27000000000000313</v>
      </c>
      <c r="F19" s="2">
        <f>RTD("cqg.rtd", ,"ContractData", B19, "PerCentNetLastQuote",, "T")/100</f>
        <v>6.6030814380044021E-3</v>
      </c>
      <c r="G19" s="3">
        <f>RTD("cqg.rtd", ,"ContractData", B19, "PerCentNetLastQuote",, "T")/100</f>
        <v>6.6030814380044021E-3</v>
      </c>
      <c r="H19" s="8">
        <f>RTD("cqg.rtd", ,"ContractData", B19, "OpenPrice",, "T")</f>
        <v>40.97</v>
      </c>
      <c r="I19" s="8">
        <f>RTD("cqg.rtd", ,"ContractData", B19, "HIgh",, "T")</f>
        <v>41.2</v>
      </c>
      <c r="J19" s="9">
        <f>RTD("cqg.rtd", ,"ContractData", B19, "LOw",, "T")</f>
        <v>40.76</v>
      </c>
      <c r="K19" s="73">
        <f>RTD("cqg.rtd", ,"ContractData",B19, "T_CVol",, "T")</f>
        <v>91229</v>
      </c>
      <c r="L19" s="73"/>
      <c r="M19" s="73">
        <f xml:space="preserve"> RTD("cqg.rtd",,"StudyData",B19, "MA", "InputChoice=Vol,MAType=Sim,Period="&amp;$N$4&amp;"", "MA",,,"all",,,,"T")</f>
        <v>102468.73333333</v>
      </c>
      <c r="N19" s="73"/>
      <c r="O19" s="10">
        <f t="shared" si="0"/>
        <v>0.89031060531638229</v>
      </c>
      <c r="P19" s="72">
        <f>RTD("cqg.rtd",,"StudyData",B19, "Vol", "VolType=Exchange,CoCType=Auto", "Vol","60C","0",,"FirstHour",,"TRUE","T")</f>
        <v>18113</v>
      </c>
      <c r="Q19" s="72"/>
      <c r="R19" s="72"/>
      <c r="S19" s="72"/>
      <c r="T19" s="72">
        <f xml:space="preserve"> RTD("cqg.rtd",,"StudyData",B19, "MA", "InputChoice=Vol,MAType=Sim,Period="&amp;$T$4&amp;"", "MA","60C","0",,"FirstHour",,"TRUE","T")</f>
        <v>21228.400000000001</v>
      </c>
      <c r="U19" s="72"/>
      <c r="V19" s="11">
        <f t="shared" si="1"/>
        <v>0.85324376778278155</v>
      </c>
      <c r="W19" s="58">
        <f>IF($AD$4=FALSE,0,RTD("cqg.rtd",,"StudyData",B19, "Vol", "VolType=Exchange,CoCType=Auto", "Vol","60C","0",,"LastHour",,"TRUE","T"))</f>
        <v>19537</v>
      </c>
      <c r="X19" s="58"/>
      <c r="Y19" s="58"/>
      <c r="Z19" s="58"/>
      <c r="AA19" s="58">
        <f xml:space="preserve"> RTD("cqg.rtd",,"StudyData",B19, "MA", "InputChoice=Vol,MAType=Sim,Period="&amp;$AA$4&amp;"", "MA","60C","0",,"LastHour",,"TRUE","T")</f>
        <v>25362.400000000001</v>
      </c>
      <c r="AB19" s="60"/>
      <c r="AC19" s="12">
        <f t="shared" si="2"/>
        <v>0.77031353499668798</v>
      </c>
    </row>
    <row r="20" spans="2:29" ht="18" customHeight="1" x14ac:dyDescent="0.3">
      <c r="B20" s="43" t="s">
        <v>21</v>
      </c>
      <c r="C20" s="44" t="str">
        <f>RTD("cqg.rtd", ,"ContractData", B20, "LongDescription",, "T")</f>
        <v>Direxion Daily Small Cap Bear 3X Shares</v>
      </c>
      <c r="D20" s="8">
        <f>RTD("cqg.rtd", ,"ContractData", B20, "LastPrice",, "T")</f>
        <v>15.19</v>
      </c>
      <c r="E20" s="8">
        <f>RTD("cqg.rtd", ,"ContractData", B20, "NetLastQuoteToday",, "T")</f>
        <v>-0.22000000000000064</v>
      </c>
      <c r="F20" s="2">
        <f>RTD("cqg.rtd", ,"ContractData", B20, "PerCentNetLastQuote",, "T")/100</f>
        <v>-1.4276443867618428E-2</v>
      </c>
      <c r="G20" s="3">
        <f>RTD("cqg.rtd", ,"ContractData", B20, "PerCentNetLastQuote",, "T")/100</f>
        <v>-1.4276443867618428E-2</v>
      </c>
      <c r="H20" s="8">
        <f>RTD("cqg.rtd", ,"ContractData", B20, "OpenPrice",, "T")</f>
        <v>15.13</v>
      </c>
      <c r="I20" s="8">
        <f>RTD("cqg.rtd", ,"ContractData", B20, "HIgh",, "T")</f>
        <v>15.27</v>
      </c>
      <c r="J20" s="9">
        <f>RTD("cqg.rtd", ,"ContractData", B20, "LOw",, "T")</f>
        <v>14.8</v>
      </c>
      <c r="K20" s="73">
        <f>RTD("cqg.rtd", ,"ContractData",B20, "T_CVol",, "T")</f>
        <v>158522</v>
      </c>
      <c r="L20" s="73"/>
      <c r="M20" s="73">
        <f xml:space="preserve"> RTD("cqg.rtd",,"StudyData",B20, "MA", "InputChoice=Vol,MAType=Sim,Period="&amp;$N$4&amp;"", "MA",,,"all",,,,"T")</f>
        <v>152553.66666667</v>
      </c>
      <c r="N20" s="73"/>
      <c r="O20" s="10">
        <f t="shared" si="0"/>
        <v>1.0391228442012528</v>
      </c>
      <c r="P20" s="72">
        <f>RTD("cqg.rtd",,"StudyData",B20, "Vol", "VolType=Exchange,CoCType=Auto", "Vol","60C","0",,"FirstHour",,"TRUE","T")</f>
        <v>59266</v>
      </c>
      <c r="Q20" s="72"/>
      <c r="R20" s="72"/>
      <c r="S20" s="72"/>
      <c r="T20" s="72">
        <f xml:space="preserve"> RTD("cqg.rtd",,"StudyData",B20, "MA", "InputChoice=Vol,MAType=Sim,Period="&amp;$T$4&amp;"", "MA","60C","0",,"FirstHour",,"TRUE","T")</f>
        <v>44458.933333330002</v>
      </c>
      <c r="U20" s="72"/>
      <c r="V20" s="11">
        <f t="shared" si="1"/>
        <v>1.3330504255613669</v>
      </c>
      <c r="W20" s="58">
        <f>IF($AD$4=FALSE,0,RTD("cqg.rtd",,"StudyData",B20, "Vol", "VolType=Exchange,CoCType=Auto", "Vol","60C","0",,"LastHour",,"TRUE","T"))</f>
        <v>16651</v>
      </c>
      <c r="X20" s="58"/>
      <c r="Y20" s="58"/>
      <c r="Z20" s="58"/>
      <c r="AA20" s="58">
        <f xml:space="preserve"> RTD("cqg.rtd",,"StudyData",B20, "MA", "InputChoice=Vol,MAType=Sim,Period="&amp;$AA$4&amp;"", "MA","60C","0",,"LastHour",,"TRUE","T")</f>
        <v>24687.566666670002</v>
      </c>
      <c r="AB20" s="60"/>
      <c r="AC20" s="12">
        <f t="shared" si="2"/>
        <v>0.6744690647247974</v>
      </c>
    </row>
    <row r="21" spans="2:29" ht="18" customHeight="1" x14ac:dyDescent="0.3">
      <c r="B21" s="43" t="s">
        <v>22</v>
      </c>
      <c r="C21" s="44" t="str">
        <f>RTD("cqg.rtd", ,"ContractData", B21, "LongDescription",, "T")</f>
        <v>Industrial Select Sector SPDR</v>
      </c>
      <c r="D21" s="8">
        <f>RTD("cqg.rtd", ,"ContractData", B21, "LastPrice",, "T")</f>
        <v>51.980000000000004</v>
      </c>
      <c r="E21" s="8">
        <f>RTD("cqg.rtd", ,"ContractData", B21, "NetLastQuoteToday",, "T")</f>
        <v>0.63000000000000256</v>
      </c>
      <c r="F21" s="2">
        <f>RTD("cqg.rtd", ,"ContractData", B21, "PerCentNetLastQuote",, "T")/100</f>
        <v>1.2268743914313533E-2</v>
      </c>
      <c r="G21" s="3">
        <f>RTD("cqg.rtd", ,"ContractData", B21, "PerCentNetLastQuote",, "T")/100</f>
        <v>1.2268743914313533E-2</v>
      </c>
      <c r="H21" s="8">
        <f>RTD("cqg.rtd", ,"ContractData", B21, "OpenPrice",, "T")</f>
        <v>51.59</v>
      </c>
      <c r="I21" s="8">
        <f>RTD("cqg.rtd", ,"ContractData", B21, "HIgh",, "T")</f>
        <v>52.160000000000004</v>
      </c>
      <c r="J21" s="9">
        <f>RTD("cqg.rtd", ,"ContractData", B21, "LOw",, "T")</f>
        <v>51.59</v>
      </c>
      <c r="K21" s="73">
        <f>RTD("cqg.rtd", ,"ContractData",B21, "T_CVol",, "T")</f>
        <v>111127</v>
      </c>
      <c r="L21" s="73"/>
      <c r="M21" s="73">
        <f xml:space="preserve"> RTD("cqg.rtd",,"StudyData",B21, "MA", "InputChoice=Vol,MAType=Sim,Period="&amp;$N$4&amp;"", "MA",,,"all",,,,"T")</f>
        <v>120432.73333333</v>
      </c>
      <c r="N21" s="73"/>
      <c r="O21" s="10">
        <f t="shared" si="0"/>
        <v>0.92273086331459497</v>
      </c>
      <c r="P21" s="72">
        <f>RTD("cqg.rtd",,"StudyData",B21, "Vol", "VolType=Exchange,CoCType=Auto", "Vol","60C","0",,"FirstHour",,"TRUE","T")</f>
        <v>34116</v>
      </c>
      <c r="Q21" s="72"/>
      <c r="R21" s="72"/>
      <c r="S21" s="72"/>
      <c r="T21" s="72">
        <f xml:space="preserve"> RTD("cqg.rtd",,"StudyData",B21, "MA", "InputChoice=Vol,MAType=Sim,Period="&amp;$T$4&amp;"", "MA","60C","0",,"FirstHour",,"TRUE","T")</f>
        <v>26037.16666667</v>
      </c>
      <c r="U21" s="72"/>
      <c r="V21" s="11">
        <f t="shared" si="1"/>
        <v>1.3102808165249278</v>
      </c>
      <c r="W21" s="58">
        <f>IF($AD$4=FALSE,0,RTD("cqg.rtd",,"StudyData",B21, "Vol", "VolType=Exchange,CoCType=Auto", "Vol","60C","0",,"LastHour",,"TRUE","T"))</f>
        <v>31651</v>
      </c>
      <c r="X21" s="58"/>
      <c r="Y21" s="58"/>
      <c r="Z21" s="58"/>
      <c r="AA21" s="58">
        <f xml:space="preserve"> RTD("cqg.rtd",,"StudyData",B21, "MA", "InputChoice=Vol,MAType=Sim,Period="&amp;$AA$4&amp;"", "MA","60C","0",,"LastHour",,"TRUE","T")</f>
        <v>27743</v>
      </c>
      <c r="AB21" s="60"/>
      <c r="AC21" s="12">
        <f t="shared" si="2"/>
        <v>1.1408643621814512</v>
      </c>
    </row>
    <row r="22" spans="2:29" ht="18" customHeight="1" x14ac:dyDescent="0.3">
      <c r="B22" s="43" t="s">
        <v>23</v>
      </c>
      <c r="C22" s="44" t="str">
        <f>RTD("cqg.rtd", ,"ContractData", B22, "LongDescription",, "T")</f>
        <v>Health Care Select Sector SPDR</v>
      </c>
      <c r="D22" s="8">
        <f>RTD("cqg.rtd", ,"ContractData", B22, "LastPrice",, "T")</f>
        <v>59.01</v>
      </c>
      <c r="E22" s="8">
        <f>RTD("cqg.rtd", ,"ContractData", B22, "NetLastQuoteToday",, "T")</f>
        <v>0.57000000000000028</v>
      </c>
      <c r="F22" s="2">
        <f>RTD("cqg.rtd", ,"ContractData", B22, "PerCentNetLastQuote",, "T")/100</f>
        <v>9.7535934291581097E-3</v>
      </c>
      <c r="G22" s="3">
        <f>RTD("cqg.rtd", ,"ContractData", B22, "PerCentNetLastQuote",, "T")/100</f>
        <v>9.7535934291581097E-3</v>
      </c>
      <c r="H22" s="8">
        <f>RTD("cqg.rtd", ,"ContractData", B22, "OpenPrice",, "T")</f>
        <v>58.800000000000004</v>
      </c>
      <c r="I22" s="8">
        <f>RTD("cqg.rtd", ,"ContractData", B22, "HIgh",, "T")</f>
        <v>59.25</v>
      </c>
      <c r="J22" s="9">
        <f>RTD("cqg.rtd", ,"ContractData", B22, "LOw",, "T")</f>
        <v>58.7</v>
      </c>
      <c r="K22" s="73">
        <f>RTD("cqg.rtd", ,"ContractData",B22, "T_CVol",, "T")</f>
        <v>62267</v>
      </c>
      <c r="L22" s="73"/>
      <c r="M22" s="73">
        <f xml:space="preserve"> RTD("cqg.rtd",,"StudyData",B22, "MA", "InputChoice=Vol,MAType=Sim,Period="&amp;$N$4&amp;"", "MA",,,"all",,,,"T")</f>
        <v>94125</v>
      </c>
      <c r="N22" s="73"/>
      <c r="O22" s="10">
        <f t="shared" si="0"/>
        <v>0.66153519256308102</v>
      </c>
      <c r="P22" s="72">
        <f>RTD("cqg.rtd",,"StudyData",B22, "Vol", "VolType=Exchange,CoCType=Auto", "Vol","60C","0",,"FirstHour",,"TRUE","T")</f>
        <v>19021</v>
      </c>
      <c r="Q22" s="72"/>
      <c r="R22" s="72"/>
      <c r="S22" s="72"/>
      <c r="T22" s="72">
        <f xml:space="preserve"> RTD("cqg.rtd",,"StudyData",B22, "MA", "InputChoice=Vol,MAType=Sim,Period="&amp;$T$4&amp;"", "MA","60C","0",,"FirstHour",,"TRUE","T")</f>
        <v>20147.7</v>
      </c>
      <c r="U22" s="72"/>
      <c r="V22" s="11">
        <f t="shared" si="1"/>
        <v>0.94407798408751364</v>
      </c>
      <c r="W22" s="58">
        <f>IF($AD$4=FALSE,0,RTD("cqg.rtd",,"StudyData",B22, "Vol", "VolType=Exchange,CoCType=Auto", "Vol","60C","0",,"LastHour",,"TRUE","T"))</f>
        <v>16594</v>
      </c>
      <c r="X22" s="58"/>
      <c r="Y22" s="58"/>
      <c r="Z22" s="58"/>
      <c r="AA22" s="58">
        <f xml:space="preserve"> RTD("cqg.rtd",,"StudyData",B22, "MA", "InputChoice=Vol,MAType=Sim,Period="&amp;$AA$4&amp;"", "MA","60C","0",,"LastHour",,"TRUE","T")</f>
        <v>19817.366666670001</v>
      </c>
      <c r="AB22" s="60"/>
      <c r="AC22" s="12">
        <f t="shared" si="2"/>
        <v>0.83734636791621531</v>
      </c>
    </row>
    <row r="23" spans="2:29" ht="18" customHeight="1" x14ac:dyDescent="0.3">
      <c r="B23" s="43" t="s">
        <v>24</v>
      </c>
      <c r="C23" s="44" t="str">
        <f>RTD("cqg.rtd", ,"ContractData", B23, "LongDescription",, "T")</f>
        <v>iShares MSCI Hong Kong ETF</v>
      </c>
      <c r="D23" s="8">
        <f>RTD("cqg.rtd", ,"ContractData", B23, "LastPrice",, "T")</f>
        <v>19.46</v>
      </c>
      <c r="E23" s="8">
        <f>RTD("cqg.rtd", ,"ContractData", B23, "NetLastQuoteToday",, "T")</f>
        <v>0.17999999999999972</v>
      </c>
      <c r="F23" s="2">
        <f>RTD("cqg.rtd", ,"ContractData", B23, "PerCentNetLastQuote",, "T")/100</f>
        <v>9.3360995850622405E-3</v>
      </c>
      <c r="G23" s="3">
        <f>RTD("cqg.rtd", ,"ContractData", B23, "PerCentNetLastQuote",, "T")/100</f>
        <v>9.3360995850622405E-3</v>
      </c>
      <c r="H23" s="8">
        <f>RTD("cqg.rtd", ,"ContractData", B23, "OpenPrice",, "T")</f>
        <v>19.43</v>
      </c>
      <c r="I23" s="8">
        <f>RTD("cqg.rtd", ,"ContractData", B23, "HIgh",, "T")</f>
        <v>19.53</v>
      </c>
      <c r="J23" s="9">
        <f>RTD("cqg.rtd", ,"ContractData", B23, "LOw",, "T")</f>
        <v>19.420000000000002</v>
      </c>
      <c r="K23" s="73">
        <f>RTD("cqg.rtd", ,"ContractData",B23, "T_CVol",, "T")</f>
        <v>22398</v>
      </c>
      <c r="L23" s="73"/>
      <c r="M23" s="73">
        <f xml:space="preserve"> RTD("cqg.rtd",,"StudyData",B23, "MA", "InputChoice=Vol,MAType=Sim,Period="&amp;$N$4&amp;"", "MA",,,"all",,,,"T")</f>
        <v>36843.833333330003</v>
      </c>
      <c r="N23" s="73"/>
      <c r="O23" s="10">
        <f t="shared" si="0"/>
        <v>0.60791720007424199</v>
      </c>
      <c r="P23" s="72">
        <f>RTD("cqg.rtd",,"StudyData",B23, "Vol", "VolType=Exchange,CoCType=Auto", "Vol","60C","0",,"FirstHour",,"TRUE","T")</f>
        <v>8060</v>
      </c>
      <c r="Q23" s="72"/>
      <c r="R23" s="72"/>
      <c r="S23" s="72"/>
      <c r="T23" s="72">
        <f xml:space="preserve"> RTD("cqg.rtd",,"StudyData",B23, "MA", "InputChoice=Vol,MAType=Sim,Period="&amp;$T$4&amp;"", "MA","60C","0",,"FirstHour",,"TRUE","T")</f>
        <v>7522</v>
      </c>
      <c r="U23" s="72"/>
      <c r="V23" s="11">
        <f t="shared" si="1"/>
        <v>1.0715235309758042</v>
      </c>
      <c r="W23" s="58">
        <f>IF($AD$4=FALSE,0,RTD("cqg.rtd",,"StudyData",B23, "Vol", "VolType=Exchange,CoCType=Auto", "Vol","60C","0",,"LastHour",,"TRUE","T"))</f>
        <v>3441</v>
      </c>
      <c r="X23" s="58"/>
      <c r="Y23" s="58"/>
      <c r="Z23" s="58"/>
      <c r="AA23" s="58">
        <f xml:space="preserve"> RTD("cqg.rtd",,"StudyData",B23, "MA", "InputChoice=Vol,MAType=Sim,Period="&amp;$AA$4&amp;"", "MA","60C","0",,"LastHour",,"TRUE","T")</f>
        <v>6593.9</v>
      </c>
      <c r="AB23" s="60"/>
      <c r="AC23" s="12">
        <f t="shared" si="2"/>
        <v>0.52184594852818522</v>
      </c>
    </row>
    <row r="24" spans="2:29" ht="18" customHeight="1" x14ac:dyDescent="0.3">
      <c r="B24" s="43" t="s">
        <v>25</v>
      </c>
      <c r="C24" s="44" t="str">
        <f>RTD("cqg.rtd", ,"ContractData", B24, "LongDescription",, "T")</f>
        <v>The Energy SPDR</v>
      </c>
      <c r="D24" s="8">
        <f>RTD("cqg.rtd", ,"ContractData", B24, "LastPrice",, "T")</f>
        <v>86.84</v>
      </c>
      <c r="E24" s="8">
        <f>RTD("cqg.rtd", ,"ContractData", B24, "NetLastQuoteToday",, "T")</f>
        <v>0.46000000000000796</v>
      </c>
      <c r="F24" s="2">
        <f>RTD("cqg.rtd", ,"ContractData", B24, "PerCentNetLastQuote",, "T")/100</f>
        <v>5.3253067839777726E-3</v>
      </c>
      <c r="G24" s="3">
        <f>RTD("cqg.rtd", ,"ContractData", B24, "PerCentNetLastQuote",, "T")/100</f>
        <v>5.3253067839777726E-3</v>
      </c>
      <c r="H24" s="8">
        <f>RTD("cqg.rtd", ,"ContractData", B24, "OpenPrice",, "T")</f>
        <v>86.72</v>
      </c>
      <c r="I24" s="8">
        <f>RTD("cqg.rtd", ,"ContractData", B24, "HIgh",, "T")</f>
        <v>87.11</v>
      </c>
      <c r="J24" s="9">
        <f>RTD("cqg.rtd", ,"ContractData", B24, "LOw",, "T")</f>
        <v>86.5</v>
      </c>
      <c r="K24" s="73">
        <f>RTD("cqg.rtd", ,"ContractData",B24, "T_CVol",, "T")</f>
        <v>100076</v>
      </c>
      <c r="L24" s="73"/>
      <c r="M24" s="73">
        <f xml:space="preserve"> RTD("cqg.rtd",,"StudyData",B24, "MA", "InputChoice=Vol,MAType=Sim,Period="&amp;$N$4&amp;"", "MA",,,"all",,,,"T")</f>
        <v>123955.53333332999</v>
      </c>
      <c r="N24" s="73"/>
      <c r="O24" s="10">
        <f t="shared" si="0"/>
        <v>0.80735403502225822</v>
      </c>
      <c r="P24" s="72">
        <f>RTD("cqg.rtd",,"StudyData",B24, "Vol", "VolType=Exchange,CoCType=Auto", "Vol","60C","0",,"FirstHour",,"TRUE","T")</f>
        <v>20012</v>
      </c>
      <c r="Q24" s="72"/>
      <c r="R24" s="72"/>
      <c r="S24" s="72"/>
      <c r="T24" s="72">
        <f xml:space="preserve"> RTD("cqg.rtd",,"StudyData",B24, "MA", "InputChoice=Vol,MAType=Sim,Period="&amp;$T$4&amp;"", "MA","60C","0",,"FirstHour",,"TRUE","T")</f>
        <v>29045.733333330001</v>
      </c>
      <c r="U24" s="72"/>
      <c r="V24" s="11">
        <f t="shared" si="1"/>
        <v>0.68898243230224165</v>
      </c>
      <c r="W24" s="58">
        <f>IF($AD$4=FALSE,0,RTD("cqg.rtd",,"StudyData",B24, "Vol", "VolType=Exchange,CoCType=Auto", "Vol","60C","0",,"LastHour",,"TRUE","T"))</f>
        <v>14616</v>
      </c>
      <c r="X24" s="58"/>
      <c r="Y24" s="58"/>
      <c r="Z24" s="58"/>
      <c r="AA24" s="58">
        <f xml:space="preserve"> RTD("cqg.rtd",,"StudyData",B24, "MA", "InputChoice=Vol,MAType=Sim,Period="&amp;$AA$4&amp;"", "MA","60C","0",,"LastHour",,"TRUE","T")</f>
        <v>27207.8</v>
      </c>
      <c r="AB24" s="60"/>
      <c r="AC24" s="12">
        <f t="shared" si="2"/>
        <v>0.53719889149435085</v>
      </c>
    </row>
    <row r="25" spans="2:29" ht="18" customHeight="1" x14ac:dyDescent="0.3">
      <c r="B25" s="43" t="s">
        <v>26</v>
      </c>
      <c r="C25" s="44" t="str">
        <f>RTD("cqg.rtd", ,"ContractData", B25, "LongDescription",, "T")</f>
        <v>Materials Select Sector SPDR</v>
      </c>
      <c r="D25" s="8">
        <f>RTD("cqg.rtd", ,"ContractData", B25, "LastPrice",, "T")</f>
        <v>47.28</v>
      </c>
      <c r="E25" s="8">
        <f>RTD("cqg.rtd", ,"ContractData", B25, "NetLastQuoteToday",, "T")</f>
        <v>0.38000000000000256</v>
      </c>
      <c r="F25" s="2">
        <f>RTD("cqg.rtd", ,"ContractData", B25, "PerCentNetLastQuote",, "T")/100</f>
        <v>8.1023454157782508E-3</v>
      </c>
      <c r="G25" s="3">
        <f>RTD("cqg.rtd", ,"ContractData", B25, "PerCentNetLastQuote",, "T")/100</f>
        <v>8.1023454157782508E-3</v>
      </c>
      <c r="H25" s="8">
        <f>RTD("cqg.rtd", ,"ContractData", B25, "OpenPrice",, "T")</f>
        <v>47.19</v>
      </c>
      <c r="I25" s="8">
        <f>RTD("cqg.rtd", ,"ContractData", B25, "HIgh",, "T")</f>
        <v>47.57</v>
      </c>
      <c r="J25" s="9">
        <f>RTD("cqg.rtd", ,"ContractData", B25, "LOw",, "T")</f>
        <v>47.09</v>
      </c>
      <c r="K25" s="73">
        <f>RTD("cqg.rtd", ,"ContractData",B25, "T_CVol",, "T")</f>
        <v>48398</v>
      </c>
      <c r="L25" s="73"/>
      <c r="M25" s="73">
        <f xml:space="preserve"> RTD("cqg.rtd",,"StudyData",B25, "MA", "InputChoice=Vol,MAType=Sim,Period="&amp;$N$4&amp;"", "MA",,,"all",,,,"T")</f>
        <v>74361.899999999994</v>
      </c>
      <c r="N25" s="73"/>
      <c r="O25" s="10">
        <f t="shared" si="0"/>
        <v>0.6508440478255666</v>
      </c>
      <c r="P25" s="72">
        <f>RTD("cqg.rtd",,"StudyData",B25, "Vol", "VolType=Exchange,CoCType=Auto", "Vol","60C","0",,"FirstHour",,"TRUE","T")</f>
        <v>13316</v>
      </c>
      <c r="Q25" s="72"/>
      <c r="R25" s="72"/>
      <c r="S25" s="72"/>
      <c r="T25" s="72">
        <f xml:space="preserve"> RTD("cqg.rtd",,"StudyData",B25, "MA", "InputChoice=Vol,MAType=Sim,Period="&amp;$T$4&amp;"", "MA","60C","0",,"FirstHour",,"TRUE","T")</f>
        <v>13607.266666670001</v>
      </c>
      <c r="U25" s="72"/>
      <c r="V25" s="11">
        <f t="shared" si="1"/>
        <v>0.97859477044104404</v>
      </c>
      <c r="W25" s="58">
        <f>IF($AD$4=FALSE,0,RTD("cqg.rtd",,"StudyData",B25, "Vol", "VolType=Exchange,CoCType=Auto", "Vol","60C","0",,"LastHour",,"TRUE","T"))</f>
        <v>11174</v>
      </c>
      <c r="X25" s="58"/>
      <c r="Y25" s="58"/>
      <c r="Z25" s="58"/>
      <c r="AA25" s="58">
        <f xml:space="preserve"> RTD("cqg.rtd",,"StudyData",B25, "MA", "InputChoice=Vol,MAType=Sim,Period="&amp;$AA$4&amp;"", "MA","60C","0",,"LastHour",,"TRUE","T")</f>
        <v>15389.93333333</v>
      </c>
      <c r="AB25" s="60"/>
      <c r="AC25" s="12">
        <f t="shared" si="2"/>
        <v>0.72605902559697599</v>
      </c>
    </row>
    <row r="26" spans="2:29" ht="18" customHeight="1" x14ac:dyDescent="0.3">
      <c r="B26" s="43" t="s">
        <v>27</v>
      </c>
      <c r="C26" s="44" t="str">
        <f>RTD("cqg.rtd", ,"ContractData", B26, "LongDescription",, "T")</f>
        <v>Direxion Daily Small Cap Bull 3X Shares</v>
      </c>
      <c r="D26" s="8">
        <f>RTD("cqg.rtd", ,"ContractData", B26, "LastPrice",, "T")</f>
        <v>81.39</v>
      </c>
      <c r="E26" s="8">
        <f>RTD("cqg.rtd", ,"ContractData", B26, "NetLastQuoteToday",, "T")</f>
        <v>1.2099999999999937</v>
      </c>
      <c r="F26" s="2">
        <f>RTD("cqg.rtd", ,"ContractData", B26, "PerCentNetLastQuote",, "T")/100</f>
        <v>1.5091045148416065E-2</v>
      </c>
      <c r="G26" s="3">
        <f>RTD("cqg.rtd", ,"ContractData", B26, "PerCentNetLastQuote",, "T")/100</f>
        <v>1.5091045148416065E-2</v>
      </c>
      <c r="H26" s="8">
        <f>RTD("cqg.rtd", ,"ContractData", B26, "OpenPrice",, "T")</f>
        <v>81.650000000000006</v>
      </c>
      <c r="I26" s="8">
        <f>RTD("cqg.rtd", ,"ContractData", B26, "HIgh",, "T")</f>
        <v>83.4</v>
      </c>
      <c r="J26" s="9">
        <f>RTD("cqg.rtd", ,"ContractData", B26, "LOw",, "T")</f>
        <v>80.95</v>
      </c>
      <c r="K26" s="73">
        <f>RTD("cqg.rtd", ,"ContractData",B26, "T_CVol",, "T")</f>
        <v>58851</v>
      </c>
      <c r="L26" s="73"/>
      <c r="M26" s="73">
        <f xml:space="preserve"> RTD("cqg.rtd",,"StudyData",B26, "MA", "InputChoice=Vol,MAType=Sim,Period="&amp;$N$4&amp;"", "MA",,,"all",,,,"T")</f>
        <v>93743.033333329993</v>
      </c>
      <c r="N26" s="73"/>
      <c r="O26" s="10">
        <f t="shared" si="0"/>
        <v>0.62779065182090432</v>
      </c>
      <c r="P26" s="72">
        <f>RTD("cqg.rtd",,"StudyData",B26, "Vol", "VolType=Exchange,CoCType=Auto", "Vol","60C","0",,"FirstHour",,"TRUE","T")</f>
        <v>19889</v>
      </c>
      <c r="Q26" s="72"/>
      <c r="R26" s="72"/>
      <c r="S26" s="72"/>
      <c r="T26" s="72">
        <f xml:space="preserve"> RTD("cqg.rtd",,"StudyData",B26, "MA", "InputChoice=Vol,MAType=Sim,Period="&amp;$T$4&amp;"", "MA","60C","0",,"FirstHour",,"TRUE","T")</f>
        <v>24453.233333330001</v>
      </c>
      <c r="U26" s="72"/>
      <c r="V26" s="11">
        <f t="shared" si="1"/>
        <v>0.81334847334446747</v>
      </c>
      <c r="W26" s="58">
        <f>IF($AD$4=FALSE,0,RTD("cqg.rtd",,"StudyData",B26, "Vol", "VolType=Exchange,CoCType=Auto", "Vol","60C","0",,"LastHour",,"TRUE","T"))</f>
        <v>5807</v>
      </c>
      <c r="X26" s="58"/>
      <c r="Y26" s="58"/>
      <c r="Z26" s="58"/>
      <c r="AA26" s="58">
        <f xml:space="preserve"> RTD("cqg.rtd",,"StudyData",B26, "MA", "InputChoice=Vol,MAType=Sim,Period="&amp;$AA$4&amp;"", "MA","60C","0",,"LastHour",,"TRUE","T")</f>
        <v>13787.06666667</v>
      </c>
      <c r="AB26" s="60"/>
      <c r="AC26" s="12">
        <f t="shared" si="2"/>
        <v>0.42119184162925127</v>
      </c>
    </row>
    <row r="27" spans="2:29" ht="18" customHeight="1" x14ac:dyDescent="0.3">
      <c r="B27" s="43" t="s">
        <v>28</v>
      </c>
      <c r="C27" s="44" t="str">
        <f>RTD("cqg.rtd", ,"ContractData", B27, "LongDescription",, "T")</f>
        <v>ProShares Ultrashort QQQ</v>
      </c>
      <c r="D27" s="8">
        <f>RTD("cqg.rtd", ,"ContractData", B27, "LastPrice",, "T")</f>
        <v>56.71</v>
      </c>
      <c r="E27" s="8">
        <f>RTD("cqg.rtd", ,"ContractData", B27, "NetLastQuoteToday",, "T")</f>
        <v>-0.99000000000000199</v>
      </c>
      <c r="F27" s="2">
        <f>RTD("cqg.rtd", ,"ContractData", B27, "PerCentNetLastQuote",, "T")/100</f>
        <v>-1.7157712305025996E-2</v>
      </c>
      <c r="G27" s="3">
        <f>RTD("cqg.rtd", ,"ContractData", B27, "PerCentNetLastQuote",, "T")/100</f>
        <v>-1.7157712305025996E-2</v>
      </c>
      <c r="H27" s="8">
        <f>RTD("cqg.rtd", ,"ContractData", B27, "OpenPrice",, "T")</f>
        <v>56.980000000000004</v>
      </c>
      <c r="I27" s="8">
        <f>RTD("cqg.rtd", ,"ContractData", B27, "HIgh",, "T")</f>
        <v>57.03</v>
      </c>
      <c r="J27" s="9">
        <f>RTD("cqg.rtd", ,"ContractData", B27, "LOw",, "T")</f>
        <v>56.11</v>
      </c>
      <c r="K27" s="73">
        <f>RTD("cqg.rtd", ,"ContractData",B27, "T_CVol",, "T")</f>
        <v>42324</v>
      </c>
      <c r="L27" s="73"/>
      <c r="M27" s="73">
        <f xml:space="preserve"> RTD("cqg.rtd",,"StudyData",B27, "MA", "InputChoice=Vol,MAType=Sim,Period="&amp;$N$4&amp;"", "MA",,,"all",,,,"T")</f>
        <v>46155.96666667</v>
      </c>
      <c r="N27" s="73"/>
      <c r="O27" s="10">
        <f t="shared" si="0"/>
        <v>0.91697786996113062</v>
      </c>
      <c r="P27" s="72">
        <f>RTD("cqg.rtd",,"StudyData",B27, "Vol", "VolType=Exchange,CoCType=Auto", "Vol","60C","0",,"FirstHour",,"TRUE","T")</f>
        <v>13943</v>
      </c>
      <c r="Q27" s="72"/>
      <c r="R27" s="72"/>
      <c r="S27" s="72"/>
      <c r="T27" s="72">
        <f xml:space="preserve"> RTD("cqg.rtd",,"StudyData",B27, "MA", "InputChoice=Vol,MAType=Sim,Period="&amp;$T$4&amp;"", "MA","60C","0",,"FirstHour",,"TRUE","T")</f>
        <v>11374.43333333</v>
      </c>
      <c r="U27" s="72"/>
      <c r="V27" s="11">
        <f t="shared" si="1"/>
        <v>1.2258193082149809</v>
      </c>
      <c r="W27" s="58">
        <f>IF($AD$4=FALSE,0,RTD("cqg.rtd",,"StudyData",B27, "Vol", "VolType=Exchange,CoCType=Auto", "Vol","60C","0",,"LastHour",,"TRUE","T"))</f>
        <v>6129</v>
      </c>
      <c r="X27" s="58"/>
      <c r="Y27" s="58"/>
      <c r="Z27" s="58"/>
      <c r="AA27" s="58">
        <f xml:space="preserve"> RTD("cqg.rtd",,"StudyData",B27, "MA", "InputChoice=Vol,MAType=Sim,Period="&amp;$AA$4&amp;"", "MA","60C","0",,"LastHour",,"TRUE","T")</f>
        <v>8202.0333333300005</v>
      </c>
      <c r="AB27" s="60"/>
      <c r="AC27" s="12">
        <f t="shared" si="2"/>
        <v>0.74725372976649984</v>
      </c>
    </row>
    <row r="28" spans="2:29" ht="18" customHeight="1" x14ac:dyDescent="0.3">
      <c r="B28" s="43" t="s">
        <v>29</v>
      </c>
      <c r="C28" s="44" t="str">
        <f>RTD("cqg.rtd", ,"ContractData", B28, "LongDescription",, "T")</f>
        <v>Market Vectors Russia</v>
      </c>
      <c r="D28" s="8">
        <f>RTD("cqg.rtd", ,"ContractData", B28, "LastPrice",, "T")</f>
        <v>22.46</v>
      </c>
      <c r="E28" s="8">
        <f>RTD("cqg.rtd", ,"ContractData", B28, "NetLastQuoteToday",, "T")</f>
        <v>0.65000000000000213</v>
      </c>
      <c r="F28" s="2">
        <f>RTD("cqg.rtd", ,"ContractData", B28, "PerCentNetLastQuote",, "T")/100</f>
        <v>2.9802842732691424E-2</v>
      </c>
      <c r="G28" s="3">
        <f>RTD("cqg.rtd", ,"ContractData", B28, "PerCentNetLastQuote",, "T")/100</f>
        <v>2.9802842732691424E-2</v>
      </c>
      <c r="H28" s="8">
        <f>RTD("cqg.rtd", ,"ContractData", B28, "OpenPrice",, "T")</f>
        <v>21.88</v>
      </c>
      <c r="I28" s="8">
        <f>RTD("cqg.rtd", ,"ContractData", B28, "HIgh",, "T")</f>
        <v>22.47</v>
      </c>
      <c r="J28" s="9">
        <f>RTD("cqg.rtd", ,"ContractData", B28, "LOw",, "T")</f>
        <v>21.88</v>
      </c>
      <c r="K28" s="73">
        <f>RTD("cqg.rtd", ,"ContractData",B28, "T_CVol",, "T")</f>
        <v>98159</v>
      </c>
      <c r="L28" s="73"/>
      <c r="M28" s="73">
        <f xml:space="preserve"> RTD("cqg.rtd",,"StudyData",B28, "MA", "InputChoice=Vol,MAType=Sim,Period="&amp;$N$4&amp;"", "MA",,,"all",,,,"T")</f>
        <v>68556.2</v>
      </c>
      <c r="N28" s="73"/>
      <c r="O28" s="10">
        <f t="shared" si="0"/>
        <v>1.4318033963376033</v>
      </c>
      <c r="P28" s="72">
        <f>RTD("cqg.rtd",,"StudyData",B28, "Vol", "VolType=Exchange,CoCType=Auto", "Vol","60C","0",,"FirstHour",,"TRUE","T")</f>
        <v>31563</v>
      </c>
      <c r="Q28" s="72"/>
      <c r="R28" s="72"/>
      <c r="S28" s="72"/>
      <c r="T28" s="72">
        <f xml:space="preserve"> RTD("cqg.rtd",,"StudyData",B28, "MA", "InputChoice=Vol,MAType=Sim,Period="&amp;$T$4&amp;"", "MA","60C","0",,"FirstHour",,"TRUE","T")</f>
        <v>16085.96666667</v>
      </c>
      <c r="U28" s="72"/>
      <c r="V28" s="11">
        <f t="shared" si="1"/>
        <v>1.9621450581144306</v>
      </c>
      <c r="W28" s="58">
        <f>IF($AD$4=FALSE,0,RTD("cqg.rtd",,"StudyData",B28, "Vol", "VolType=Exchange,CoCType=Auto", "Vol","60C","0",,"LastHour",,"TRUE","T"))</f>
        <v>21842</v>
      </c>
      <c r="X28" s="58"/>
      <c r="Y28" s="58"/>
      <c r="Z28" s="58"/>
      <c r="AA28" s="58">
        <f xml:space="preserve"> RTD("cqg.rtd",,"StudyData",B28, "MA", "InputChoice=Vol,MAType=Sim,Period="&amp;$AA$4&amp;"", "MA","60C","0",,"LastHour",,"TRUE","T")</f>
        <v>13010.83333333</v>
      </c>
      <c r="AB28" s="60"/>
      <c r="AC28" s="12">
        <f t="shared" si="2"/>
        <v>1.6787548837511508</v>
      </c>
    </row>
    <row r="29" spans="2:29" ht="18" customHeight="1" x14ac:dyDescent="0.3">
      <c r="B29" s="43" t="s">
        <v>30</v>
      </c>
      <c r="C29" s="44" t="str">
        <f>RTD("cqg.rtd", ,"ContractData", B29, "LongDescription",, "T")</f>
        <v>SPDR Dow Jones Industrial Avg ETF Trust</v>
      </c>
      <c r="D29" s="8">
        <f>RTD("cqg.rtd", ,"ContractData", B29, "LastPrice",, "T")</f>
        <v>162.30000000000001</v>
      </c>
      <c r="E29" s="8">
        <f>RTD("cqg.rtd", ,"ContractData", B29, "NetLastQuoteToday",, "T")</f>
        <v>1.6500000000000057</v>
      </c>
      <c r="F29" s="2">
        <f>RTD("cqg.rtd", ,"ContractData", B29, "PerCentNetLastQuote",, "T")/100</f>
        <v>1.0270774976657328E-2</v>
      </c>
      <c r="G29" s="3">
        <f>RTD("cqg.rtd", ,"ContractData", B29, "PerCentNetLastQuote",, "T")/100</f>
        <v>1.0270774976657328E-2</v>
      </c>
      <c r="H29" s="8">
        <f>RTD("cqg.rtd", ,"ContractData", B29, "OpenPrice",, "T")</f>
        <v>161.4</v>
      </c>
      <c r="I29" s="8">
        <f>RTD("cqg.rtd", ,"ContractData", B29, "HIgh",, "T")</f>
        <v>162.67000000000002</v>
      </c>
      <c r="J29" s="9">
        <f>RTD("cqg.rtd", ,"ContractData", B29, "LOw",, "T")</f>
        <v>161.33000000000001</v>
      </c>
      <c r="K29" s="73">
        <f>RTD("cqg.rtd", ,"ContractData",B29, "T_CVol",, "T")</f>
        <v>62970</v>
      </c>
      <c r="L29" s="73"/>
      <c r="M29" s="73">
        <f xml:space="preserve"> RTD("cqg.rtd",,"StudyData",B29, "MA", "InputChoice=Vol,MAType=Sim,Period="&amp;$N$4&amp;"", "MA",,,"all",,,,"T")</f>
        <v>74986.033333329993</v>
      </c>
      <c r="N29" s="73"/>
      <c r="O29" s="10">
        <f t="shared" si="0"/>
        <v>0.83975638129948826</v>
      </c>
      <c r="P29" s="72">
        <f>RTD("cqg.rtd",,"StudyData",B29, "Vol", "VolType=Exchange,CoCType=Auto", "Vol","60C","0",,"FirstHour",,"TRUE","T")</f>
        <v>19419</v>
      </c>
      <c r="Q29" s="72"/>
      <c r="R29" s="72"/>
      <c r="S29" s="72"/>
      <c r="T29" s="72">
        <f xml:space="preserve"> RTD("cqg.rtd",,"StudyData",B29, "MA", "InputChoice=Vol,MAType=Sim,Period="&amp;$T$4&amp;"", "MA","60C","0",,"FirstHour",,"TRUE","T")</f>
        <v>17675</v>
      </c>
      <c r="U29" s="72"/>
      <c r="V29" s="11">
        <f t="shared" si="1"/>
        <v>1.0986704384724186</v>
      </c>
      <c r="W29" s="58">
        <f>IF($AD$4=FALSE,0,RTD("cqg.rtd",,"StudyData",B29, "Vol", "VolType=Exchange,CoCType=Auto", "Vol","60C","0",,"LastHour",,"TRUE","T"))</f>
        <v>12963</v>
      </c>
      <c r="X29" s="58"/>
      <c r="Y29" s="58"/>
      <c r="Z29" s="58"/>
      <c r="AA29" s="58">
        <f xml:space="preserve"> RTD("cqg.rtd",,"StudyData",B29, "MA", "InputChoice=Vol,MAType=Sim,Period="&amp;$AA$4&amp;"", "MA","60C","0",,"LastHour",,"TRUE","T")</f>
        <v>14692.53333333</v>
      </c>
      <c r="AB29" s="60"/>
      <c r="AC29" s="12">
        <f t="shared" si="2"/>
        <v>0.88228487939472255</v>
      </c>
    </row>
    <row r="30" spans="2:29" ht="18" customHeight="1" x14ac:dyDescent="0.3">
      <c r="B30" s="43" t="s">
        <v>31</v>
      </c>
      <c r="C30" s="44" t="str">
        <f>RTD("cqg.rtd", ,"ContractData", B30, "LongDescription",, "T")</f>
        <v>Technology Sector SPDR Fund</v>
      </c>
      <c r="D30" s="8">
        <f>RTD("cqg.rtd", ,"ContractData", B30, "LastPrice",, "T")</f>
        <v>36.050000000000004</v>
      </c>
      <c r="E30" s="8">
        <f>RTD("cqg.rtd", ,"ContractData", B30, "NetLastQuoteToday",, "T")</f>
        <v>0.42000000000000171</v>
      </c>
      <c r="F30" s="2">
        <f>RTD("cqg.rtd", ,"ContractData", B30, "PerCentNetLastQuote",, "T")/100</f>
        <v>1.1787819253438114E-2</v>
      </c>
      <c r="G30" s="3">
        <f>RTD("cqg.rtd", ,"ContractData", B30, "PerCentNetLastQuote",, "T")/100</f>
        <v>1.1787819253438114E-2</v>
      </c>
      <c r="H30" s="8">
        <f>RTD("cqg.rtd", ,"ContractData", B30, "OpenPrice",, "T")</f>
        <v>35.81</v>
      </c>
      <c r="I30" s="8">
        <f>RTD("cqg.rtd", ,"ContractData", B30, "HIgh",, "T")</f>
        <v>36.15</v>
      </c>
      <c r="J30" s="9">
        <f>RTD("cqg.rtd", ,"ContractData", B30, "LOw",, "T")</f>
        <v>35.800000000000004</v>
      </c>
      <c r="K30" s="73">
        <f>RTD("cqg.rtd", ,"ContractData",B30, "T_CVol",, "T")</f>
        <v>160770</v>
      </c>
      <c r="L30" s="73"/>
      <c r="M30" s="73">
        <f xml:space="preserve"> RTD("cqg.rtd",,"StudyData",B30, "MA", "InputChoice=Vol,MAType=Sim,Period="&amp;$N$4&amp;"", "MA",,,"all",,,,"T")</f>
        <v>85636.733333330005</v>
      </c>
      <c r="N30" s="73"/>
      <c r="O30" s="10">
        <f t="shared" si="0"/>
        <v>1.8773485832793666</v>
      </c>
      <c r="P30" s="72">
        <f>RTD("cqg.rtd",,"StudyData",B30, "Vol", "VolType=Exchange,CoCType=Auto", "Vol","60C","0",,"FirstHour",,"TRUE","T")</f>
        <v>44817</v>
      </c>
      <c r="Q30" s="72"/>
      <c r="R30" s="72"/>
      <c r="S30" s="72"/>
      <c r="T30" s="72">
        <f xml:space="preserve"> RTD("cqg.rtd",,"StudyData",B30, "MA", "InputChoice=Vol,MAType=Sim,Period="&amp;$T$4&amp;"", "MA","60C","0",,"FirstHour",,"TRUE","T")</f>
        <v>15595.133333330001</v>
      </c>
      <c r="U30" s="72"/>
      <c r="V30" s="11">
        <f t="shared" si="1"/>
        <v>2.8737811368509991</v>
      </c>
      <c r="W30" s="58">
        <f>IF($AD$4=FALSE,0,RTD("cqg.rtd",,"StudyData",B30, "Vol", "VolType=Exchange,CoCType=Auto", "Vol","60C","0",,"LastHour",,"TRUE","T"))</f>
        <v>20788</v>
      </c>
      <c r="X30" s="58"/>
      <c r="Y30" s="58"/>
      <c r="Z30" s="58"/>
      <c r="AA30" s="58">
        <f xml:space="preserve"> RTD("cqg.rtd",,"StudyData",B30, "MA", "InputChoice=Vol,MAType=Sim,Period="&amp;$AA$4&amp;"", "MA","60C","0",,"LastHour",,"TRUE","T")</f>
        <v>21514.766666669999</v>
      </c>
      <c r="AB30" s="60"/>
      <c r="AC30" s="12">
        <f t="shared" si="2"/>
        <v>0.96622009999318825</v>
      </c>
    </row>
    <row r="31" spans="2:29" ht="18" customHeight="1" x14ac:dyDescent="0.3">
      <c r="B31" s="43" t="s">
        <v>32</v>
      </c>
      <c r="C31" s="44" t="str">
        <f>RTD("cqg.rtd", ,"ContractData", B31, "LongDescription",, "T")</f>
        <v>WisdomTree India Earnings Fund</v>
      </c>
      <c r="D31" s="8">
        <f>RTD("cqg.rtd", ,"ContractData", B31, "LastPrice",, "T")</f>
        <v>17.91</v>
      </c>
      <c r="E31" s="8">
        <f>RTD("cqg.rtd", ,"ContractData", B31, "NetLastQuoteToday",, "T")</f>
        <v>0.19999999999999929</v>
      </c>
      <c r="F31" s="2">
        <f>RTD("cqg.rtd", ,"ContractData", B31, "PerCentNetLastQuote",, "T")/100</f>
        <v>1.129305477131564E-2</v>
      </c>
      <c r="G31" s="3">
        <f>RTD("cqg.rtd", ,"ContractData", B31, "PerCentNetLastQuote",, "T")/100</f>
        <v>1.129305477131564E-2</v>
      </c>
      <c r="H31" s="8">
        <f>RTD("cqg.rtd", ,"ContractData", B31, "OpenPrice",, "T")</f>
        <v>17.87</v>
      </c>
      <c r="I31" s="8">
        <f>RTD("cqg.rtd", ,"ContractData", B31, "HIgh",, "T")</f>
        <v>18</v>
      </c>
      <c r="J31" s="9">
        <f>RTD("cqg.rtd", ,"ContractData", B31, "LOw",, "T")</f>
        <v>17.87</v>
      </c>
      <c r="K31" s="73">
        <f>RTD("cqg.rtd", ,"ContractData",B31, "T_CVol",, "T")</f>
        <v>28594</v>
      </c>
      <c r="L31" s="73"/>
      <c r="M31" s="73">
        <f xml:space="preserve"> RTD("cqg.rtd",,"StudyData",B31, "MA", "InputChoice=Vol,MAType=Sim,Period="&amp;$N$4&amp;"", "MA",,,"all",,,,"T")</f>
        <v>40063.066666669998</v>
      </c>
      <c r="N31" s="73"/>
      <c r="O31" s="10">
        <f t="shared" si="0"/>
        <v>0.71372469406563044</v>
      </c>
      <c r="P31" s="72">
        <f>RTD("cqg.rtd",,"StudyData",B31, "Vol", "VolType=Exchange,CoCType=Auto", "Vol","60C","0",,"FirstHour",,"TRUE","T")</f>
        <v>6791</v>
      </c>
      <c r="Q31" s="72"/>
      <c r="R31" s="72"/>
      <c r="S31" s="72"/>
      <c r="T31" s="72">
        <f xml:space="preserve"> RTD("cqg.rtd",,"StudyData",B31, "MA", "InputChoice=Vol,MAType=Sim,Period="&amp;$T$4&amp;"", "MA","60C","0",,"FirstHour",,"TRUE","T")</f>
        <v>10967.1</v>
      </c>
      <c r="U31" s="72"/>
      <c r="V31" s="11">
        <f t="shared" si="1"/>
        <v>0.61921565409269541</v>
      </c>
      <c r="W31" s="58">
        <f>IF($AD$4=FALSE,0,RTD("cqg.rtd",,"StudyData",B31, "Vol", "VolType=Exchange,CoCType=Auto", "Vol","60C","0",,"LastHour",,"TRUE","T"))</f>
        <v>7401</v>
      </c>
      <c r="X31" s="58"/>
      <c r="Y31" s="58"/>
      <c r="Z31" s="58"/>
      <c r="AA31" s="58">
        <f xml:space="preserve"> RTD("cqg.rtd",,"StudyData",B31, "MA", "InputChoice=Vol,MAType=Sim,Period="&amp;$AA$4&amp;"", "MA","60C","0",,"LastHour",,"TRUE","T")</f>
        <v>8483.5666666699999</v>
      </c>
      <c r="AB31" s="60"/>
      <c r="AC31" s="12">
        <f t="shared" si="2"/>
        <v>0.8723925078678102</v>
      </c>
    </row>
    <row r="32" spans="2:29" ht="18" customHeight="1" x14ac:dyDescent="0.3">
      <c r="B32" s="43" t="s">
        <v>33</v>
      </c>
      <c r="C32" s="44" t="str">
        <f>RTD("cqg.rtd", ,"ContractData", B32, "LongDescription",, "T")</f>
        <v>Direxion Daily Financial Bear 3X Shares</v>
      </c>
      <c r="D32" s="8">
        <f>RTD("cqg.rtd", ,"ContractData", B32, "LastPrice",, "T")</f>
        <v>20.27</v>
      </c>
      <c r="E32" s="8">
        <f>RTD("cqg.rtd", ,"ContractData", B32, "NetLastQuoteToday",, "T")</f>
        <v>-0.57000000000000028</v>
      </c>
      <c r="F32" s="2">
        <f>RTD("cqg.rtd", ,"ContractData", B32, "PerCentNetLastQuote",, "T")/100</f>
        <v>-2.7351247600767757E-2</v>
      </c>
      <c r="G32" s="3">
        <f>RTD("cqg.rtd", ,"ContractData", B32, "PerCentNetLastQuote",, "T")/100</f>
        <v>-2.7351247600767757E-2</v>
      </c>
      <c r="H32" s="8">
        <f>RTD("cqg.rtd", ,"ContractData", B32, "OpenPrice",, "T")</f>
        <v>20.45</v>
      </c>
      <c r="I32" s="8">
        <f>RTD("cqg.rtd", ,"ContractData", B32, "HIgh",, "T")</f>
        <v>20.5</v>
      </c>
      <c r="J32" s="9">
        <f>RTD("cqg.rtd", ,"ContractData", B32, "LOw",, "T")</f>
        <v>20.059999999999999</v>
      </c>
      <c r="K32" s="73">
        <f>RTD("cqg.rtd", ,"ContractData",B32, "T_CVol",, "T")</f>
        <v>45841</v>
      </c>
      <c r="L32" s="73"/>
      <c r="M32" s="73">
        <f xml:space="preserve"> RTD("cqg.rtd",,"StudyData",B32, "MA", "InputChoice=Vol,MAType=Sim,Period="&amp;$N$4&amp;"", "MA",,,"all",,,,"T")</f>
        <v>60192.366666670001</v>
      </c>
      <c r="N32" s="73"/>
      <c r="O32" s="10">
        <f t="shared" si="0"/>
        <v>0.7615749726847556</v>
      </c>
      <c r="P32" s="72">
        <f>RTD("cqg.rtd",,"StudyData",B32, "Vol", "VolType=Exchange,CoCType=Auto", "Vol","60C","0",,"FirstHour",,"TRUE","T")</f>
        <v>16584</v>
      </c>
      <c r="Q32" s="72"/>
      <c r="R32" s="72"/>
      <c r="S32" s="72"/>
      <c r="T32" s="72">
        <f xml:space="preserve"> RTD("cqg.rtd",,"StudyData",B32, "MA", "InputChoice=Vol,MAType=Sim,Period="&amp;$T$4&amp;"", "MA","60C","0",,"FirstHour",,"TRUE","T")</f>
        <v>16626.83333333</v>
      </c>
      <c r="U32" s="72"/>
      <c r="V32" s="11">
        <f t="shared" si="1"/>
        <v>0.99742384298493347</v>
      </c>
      <c r="W32" s="58">
        <f>IF($AD$4=FALSE,0,RTD("cqg.rtd",,"StudyData",B32, "Vol", "VolType=Exchange,CoCType=Auto", "Vol","60C","0",,"LastHour",,"TRUE","T"))</f>
        <v>9881</v>
      </c>
      <c r="X32" s="58"/>
      <c r="Y32" s="58"/>
      <c r="Z32" s="58"/>
      <c r="AA32" s="58">
        <f xml:space="preserve"> RTD("cqg.rtd",,"StudyData",B32, "MA", "InputChoice=Vol,MAType=Sim,Period="&amp;$AA$4&amp;"", "MA","60C","0",,"LastHour",,"TRUE","T")</f>
        <v>11103.766666670001</v>
      </c>
      <c r="AB32" s="60"/>
      <c r="AC32" s="12">
        <f t="shared" si="2"/>
        <v>0.88987820949620999</v>
      </c>
    </row>
    <row r="33" spans="2:29" ht="18" customHeight="1" x14ac:dyDescent="0.3">
      <c r="B33" s="43" t="s">
        <v>34</v>
      </c>
      <c r="C33" s="44" t="str">
        <f>RTD("cqg.rtd", ,"ContractData", B33, "LongDescription",, "T")</f>
        <v>ProShares Trust UltraPro Short QQQ</v>
      </c>
      <c r="D33" s="8">
        <f>RTD("cqg.rtd", ,"ContractData", B33, "LastPrice",, "T")</f>
        <v>52.46</v>
      </c>
      <c r="E33" s="8">
        <f>RTD("cqg.rtd", ,"ContractData", B33, "NetLastQuoteToday",, "T")</f>
        <v>-1.4600000000000009</v>
      </c>
      <c r="F33" s="2">
        <f>RTD("cqg.rtd", ,"ContractData", B33, "PerCentNetLastQuote",, "T")/100</f>
        <v>-2.7077151335311571E-2</v>
      </c>
      <c r="G33" s="3">
        <f>RTD("cqg.rtd", ,"ContractData", B33, "PerCentNetLastQuote",, "T")/100</f>
        <v>-2.7077151335311571E-2</v>
      </c>
      <c r="H33" s="8">
        <f>RTD("cqg.rtd", ,"ContractData", B33, "OpenPrice",, "T")</f>
        <v>52.88</v>
      </c>
      <c r="I33" s="8">
        <f>RTD("cqg.rtd", ,"ContractData", B33, "HIgh",, "T")</f>
        <v>52.910000000000004</v>
      </c>
      <c r="J33" s="9">
        <f>RTD("cqg.rtd", ,"ContractData", B33, "LOw",, "T")</f>
        <v>51.63</v>
      </c>
      <c r="K33" s="73">
        <f>RTD("cqg.rtd", ,"ContractData",B33, "T_CVol",, "T")</f>
        <v>28493</v>
      </c>
      <c r="L33" s="73"/>
      <c r="M33" s="73">
        <f xml:space="preserve"> RTD("cqg.rtd",,"StudyData",B33, "MA", "InputChoice=Vol,MAType=Sim,Period="&amp;$N$4&amp;"", "MA",,,"all",,,,"T")</f>
        <v>43217.666666669997</v>
      </c>
      <c r="N33" s="73"/>
      <c r="O33" s="10">
        <f t="shared" si="0"/>
        <v>0.65929056790042195</v>
      </c>
      <c r="P33" s="72">
        <f>RTD("cqg.rtd",,"StudyData",B33, "Vol", "VolType=Exchange,CoCType=Auto", "Vol","60C","0",,"FirstHour",,"TRUE","T")</f>
        <v>6724</v>
      </c>
      <c r="Q33" s="72"/>
      <c r="R33" s="72"/>
      <c r="S33" s="72"/>
      <c r="T33" s="72">
        <f xml:space="preserve"> RTD("cqg.rtd",,"StudyData",B33, "MA", "InputChoice=Vol,MAType=Sim,Period="&amp;$T$4&amp;"", "MA","60C","0",,"FirstHour",,"TRUE","T")</f>
        <v>9702.7000000000007</v>
      </c>
      <c r="U33" s="72"/>
      <c r="V33" s="11">
        <f t="shared" si="1"/>
        <v>0.6930029785523617</v>
      </c>
      <c r="W33" s="58">
        <f>IF($AD$4=FALSE,0,RTD("cqg.rtd",,"StudyData",B33, "Vol", "VolType=Exchange,CoCType=Auto", "Vol","60C","0",,"LastHour",,"TRUE","T"))</f>
        <v>7086</v>
      </c>
      <c r="X33" s="58"/>
      <c r="Y33" s="58"/>
      <c r="Z33" s="58"/>
      <c r="AA33" s="58">
        <f xml:space="preserve"> RTD("cqg.rtd",,"StudyData",B33, "MA", "InputChoice=Vol,MAType=Sim,Period="&amp;$AA$4&amp;"", "MA","60C","0",,"LastHour",,"TRUE","T")</f>
        <v>8311.2333333299994</v>
      </c>
      <c r="AB33" s="60"/>
      <c r="AC33" s="12">
        <f t="shared" si="2"/>
        <v>0.85258104493149944</v>
      </c>
    </row>
    <row r="34" spans="2:29" ht="18" customHeight="1" x14ac:dyDescent="0.3">
      <c r="B34" s="43" t="s">
        <v>35</v>
      </c>
      <c r="C34" s="44" t="str">
        <f>RTD("cqg.rtd", ,"ContractData", B34, "LongDescription",, "T")</f>
        <v>Direxion Daily Financial Bull 3X Shares</v>
      </c>
      <c r="D34" s="8">
        <f>RTD("cqg.rtd", ,"ContractData", B34, "LastPrice",, "T")</f>
        <v>91.49</v>
      </c>
      <c r="E34" s="8">
        <f>RTD("cqg.rtd", ,"ContractData", B34, "NetLastQuoteToday",, "T")</f>
        <v>2.3699999999999903</v>
      </c>
      <c r="F34" s="2">
        <f>RTD("cqg.rtd", ,"ContractData", B34, "PerCentNetLastQuote",, "T")/100</f>
        <v>2.6593357271095151E-2</v>
      </c>
      <c r="G34" s="3">
        <f>RTD("cqg.rtd", ,"ContractData", B34, "PerCentNetLastQuote",, "T")/100</f>
        <v>2.6593357271095151E-2</v>
      </c>
      <c r="H34" s="8">
        <f>RTD("cqg.rtd", ,"ContractData", B34, "OpenPrice",, "T")</f>
        <v>90.65</v>
      </c>
      <c r="I34" s="8">
        <f>RTD("cqg.rtd", ,"ContractData", B34, "HIgh",, "T")</f>
        <v>92.37</v>
      </c>
      <c r="J34" s="9">
        <f>RTD("cqg.rtd", ,"ContractData", B34, "LOw",, "T")</f>
        <v>90.5</v>
      </c>
      <c r="K34" s="73">
        <f>RTD("cqg.rtd", ,"ContractData",B34, "T_CVol",, "T")</f>
        <v>39366</v>
      </c>
      <c r="L34" s="73"/>
      <c r="M34" s="73">
        <f xml:space="preserve"> RTD("cqg.rtd",,"StudyData",B34, "MA", "InputChoice=Vol,MAType=Sim,Period="&amp;$N$4&amp;"", "MA",,,"all",,,,"T")</f>
        <v>54721.633333329999</v>
      </c>
      <c r="N34" s="73"/>
      <c r="O34" s="10">
        <f t="shared" si="0"/>
        <v>0.71938642182346646</v>
      </c>
      <c r="P34" s="72">
        <f>RTD("cqg.rtd",,"StudyData",B34, "Vol", "VolType=Exchange,CoCType=Auto", "Vol","60C","0",,"FirstHour",,"TRUE","T")</f>
        <v>11400</v>
      </c>
      <c r="Q34" s="72"/>
      <c r="R34" s="72"/>
      <c r="S34" s="72"/>
      <c r="T34" s="72">
        <f xml:space="preserve"> RTD("cqg.rtd",,"StudyData",B34, "MA", "InputChoice=Vol,MAType=Sim,Period="&amp;$T$4&amp;"", "MA","60C","0",,"FirstHour",,"TRUE","T")</f>
        <v>11792.6</v>
      </c>
      <c r="U34" s="72"/>
      <c r="V34" s="11">
        <f t="shared" si="1"/>
        <v>0.96670793548496514</v>
      </c>
      <c r="W34" s="58">
        <f>IF($AD$4=FALSE,0,RTD("cqg.rtd",,"StudyData",B34, "Vol", "VolType=Exchange,CoCType=Auto", "Vol","60C","0",,"LastHour",,"TRUE","T"))</f>
        <v>6589</v>
      </c>
      <c r="X34" s="58"/>
      <c r="Y34" s="58"/>
      <c r="Z34" s="58"/>
      <c r="AA34" s="58">
        <f xml:space="preserve"> RTD("cqg.rtd",,"StudyData",B34, "MA", "InputChoice=Vol,MAType=Sim,Period="&amp;$AA$4&amp;"", "MA","60C","0",,"LastHour",,"TRUE","T")</f>
        <v>9931.6</v>
      </c>
      <c r="AB34" s="60"/>
      <c r="AC34" s="12">
        <f t="shared" si="2"/>
        <v>0.66343791534093199</v>
      </c>
    </row>
    <row r="35" spans="2:29" ht="18" customHeight="1" x14ac:dyDescent="0.3">
      <c r="B35" s="43" t="s">
        <v>36</v>
      </c>
      <c r="C35" s="44" t="str">
        <f>RTD("cqg.rtd", ,"ContractData", B35, "LongDescription",, "T")</f>
        <v>WisdomTree Japan Hedged Equity</v>
      </c>
      <c r="D35" s="8">
        <f>RTD("cqg.rtd", ,"ContractData", B35, "LastPrice",, "T")</f>
        <v>45.730000000000004</v>
      </c>
      <c r="E35" s="8">
        <f>RTD("cqg.rtd", ,"ContractData", B35, "NetLastQuoteToday",, "T")</f>
        <v>0.54000000000000625</v>
      </c>
      <c r="F35" s="2">
        <f>RTD("cqg.rtd", ,"ContractData", B35, "PerCentNetLastQuote",, "T")/100</f>
        <v>1.1949546359814118E-2</v>
      </c>
      <c r="G35" s="3">
        <f>RTD("cqg.rtd", ,"ContractData", B35, "PerCentNetLastQuote",, "T")/100</f>
        <v>1.1949546359814118E-2</v>
      </c>
      <c r="H35" s="8">
        <f>RTD("cqg.rtd", ,"ContractData", B35, "OpenPrice",, "T")</f>
        <v>45.58</v>
      </c>
      <c r="I35" s="8">
        <f>RTD("cqg.rtd", ,"ContractData", B35, "HIgh",, "T")</f>
        <v>45.79</v>
      </c>
      <c r="J35" s="9">
        <f>RTD("cqg.rtd", ,"ContractData", B35, "LOw",, "T")</f>
        <v>45.5</v>
      </c>
      <c r="K35" s="73">
        <f>RTD("cqg.rtd", ,"ContractData",B35, "T_CVol",, "T")</f>
        <v>49361</v>
      </c>
      <c r="L35" s="73"/>
      <c r="M35" s="73">
        <f xml:space="preserve"> RTD("cqg.rtd",,"StudyData",B35, "MA", "InputChoice=Vol,MAType=Sim,Period="&amp;$N$4&amp;"", "MA",,,"all",,,,"T")</f>
        <v>67414.933333330002</v>
      </c>
      <c r="N35" s="73"/>
      <c r="O35" s="10">
        <f t="shared" si="0"/>
        <v>0.73219682286025312</v>
      </c>
      <c r="P35" s="72">
        <f>RTD("cqg.rtd",,"StudyData",B35, "Vol", "VolType=Exchange,CoCType=Auto", "Vol","60C","0",,"FirstHour",,"TRUE","T")</f>
        <v>12684</v>
      </c>
      <c r="Q35" s="72"/>
      <c r="R35" s="72"/>
      <c r="S35" s="72"/>
      <c r="T35" s="72">
        <f xml:space="preserve"> RTD("cqg.rtd",,"StudyData",B35, "MA", "InputChoice=Vol,MAType=Sim,Period="&amp;$T$4&amp;"", "MA","60C","0",,"FirstHour",,"TRUE","T")</f>
        <v>13974.2</v>
      </c>
      <c r="U35" s="72"/>
      <c r="V35" s="11">
        <f t="shared" si="1"/>
        <v>0.9076727111390992</v>
      </c>
      <c r="W35" s="58">
        <f>IF($AD$4=FALSE,0,RTD("cqg.rtd",,"StudyData",B35, "Vol", "VolType=Exchange,CoCType=Auto", "Vol","60C","0",,"LastHour",,"TRUE","T"))</f>
        <v>12503</v>
      </c>
      <c r="X35" s="58"/>
      <c r="Y35" s="58"/>
      <c r="Z35" s="58"/>
      <c r="AA35" s="58">
        <f xml:space="preserve"> RTD("cqg.rtd",,"StudyData",B35, "MA", "InputChoice=Vol,MAType=Sim,Period="&amp;$AA$4&amp;"", "MA","60C","0",,"LastHour",,"TRUE","T")</f>
        <v>13806.53333333</v>
      </c>
      <c r="AB35" s="60"/>
      <c r="AC35" s="12">
        <f t="shared" si="2"/>
        <v>0.9055857613306032</v>
      </c>
    </row>
    <row r="36" spans="2:29" ht="18" customHeight="1" x14ac:dyDescent="0.3">
      <c r="B36" s="43" t="s">
        <v>37</v>
      </c>
      <c r="C36" s="44" t="str">
        <f>RTD("cqg.rtd", ,"ContractData", B36, "LongDescription",, "T")</f>
        <v>ProShares Ultra S&amp;P500</v>
      </c>
      <c r="D36" s="8">
        <f>RTD("cqg.rtd", ,"ContractData", B36, "LastPrice",, "T")</f>
        <v>103.68</v>
      </c>
      <c r="E36" s="8">
        <f>RTD("cqg.rtd", ,"ContractData", B36, "NetLastQuoteToday",, "T")</f>
        <v>1.7800000000000011</v>
      </c>
      <c r="F36" s="2">
        <f>RTD("cqg.rtd", ,"ContractData", B36, "PerCentNetLastQuote",, "T")/100</f>
        <v>1.7468105986261039E-2</v>
      </c>
      <c r="G36" s="3">
        <f>RTD("cqg.rtd", ,"ContractData", B36, "PerCentNetLastQuote",, "T")/100</f>
        <v>1.7468105986261039E-2</v>
      </c>
      <c r="H36" s="8">
        <f>RTD("cqg.rtd", ,"ContractData", B36, "OpenPrice",, "T")</f>
        <v>102.94</v>
      </c>
      <c r="I36" s="8">
        <f>RTD("cqg.rtd", ,"ContractData", B36, "HIgh",, "T")</f>
        <v>104.23</v>
      </c>
      <c r="J36" s="9">
        <f>RTD("cqg.rtd", ,"ContractData", B36, "LOw",, "T")</f>
        <v>102.85000000000001</v>
      </c>
      <c r="K36" s="73">
        <f>RTD("cqg.rtd", ,"ContractData",B36, "T_CVol",, "T")</f>
        <v>51981</v>
      </c>
      <c r="L36" s="73"/>
      <c r="M36" s="73">
        <f xml:space="preserve"> RTD("cqg.rtd",,"StudyData",B36, "MA", "InputChoice=Vol,MAType=Sim,Period="&amp;$N$4&amp;"", "MA",,,"all",,,,"T")</f>
        <v>81806.166666670004</v>
      </c>
      <c r="N36" s="73"/>
      <c r="O36" s="10">
        <f t="shared" si="0"/>
        <v>0.63541664544438836</v>
      </c>
      <c r="P36" s="72">
        <f>RTD("cqg.rtd",,"StudyData",B36, "Vol", "VolType=Exchange,CoCType=Auto", "Vol","60C","0",,"FirstHour",,"TRUE","T")</f>
        <v>13979</v>
      </c>
      <c r="Q36" s="72"/>
      <c r="R36" s="72"/>
      <c r="S36" s="72"/>
      <c r="T36" s="72">
        <f xml:space="preserve"> RTD("cqg.rtd",,"StudyData",B36, "MA", "InputChoice=Vol,MAType=Sim,Period="&amp;$T$4&amp;"", "MA","60C","0",,"FirstHour",,"TRUE","T")</f>
        <v>15018.133333330001</v>
      </c>
      <c r="U36" s="72"/>
      <c r="V36" s="11">
        <f t="shared" si="1"/>
        <v>0.93080808977612184</v>
      </c>
      <c r="W36" s="58">
        <f>IF($AD$4=FALSE,0,RTD("cqg.rtd",,"StudyData",B36, "Vol", "VolType=Exchange,CoCType=Auto", "Vol","60C","0",,"LastHour",,"TRUE","T"))</f>
        <v>9173</v>
      </c>
      <c r="X36" s="58"/>
      <c r="Y36" s="58"/>
      <c r="Z36" s="58"/>
      <c r="AA36" s="58">
        <f xml:space="preserve"> RTD("cqg.rtd",,"StudyData",B36, "MA", "InputChoice=Vol,MAType=Sim,Period="&amp;$AA$4&amp;"", "MA","60C","0",,"LastHour",,"TRUE","T")</f>
        <v>14022.56666667</v>
      </c>
      <c r="AB36" s="60"/>
      <c r="AC36" s="12">
        <f t="shared" si="2"/>
        <v>0.65415984234920044</v>
      </c>
    </row>
    <row r="37" spans="2:29" ht="18" customHeight="1" x14ac:dyDescent="0.3">
      <c r="B37" s="43" t="s">
        <v>38</v>
      </c>
      <c r="C37" s="44" t="str">
        <f>RTD("cqg.rtd", ,"ContractData", B37, "LongDescription",, "T")</f>
        <v>ProShares UltraPro Short S&amp;P 500 ETF</v>
      </c>
      <c r="D37" s="8">
        <f>RTD("cqg.rtd", ,"ContractData", B37, "LastPrice",, "T")</f>
        <v>57.61</v>
      </c>
      <c r="E37" s="8">
        <f>RTD("cqg.rtd", ,"ContractData", B37, "NetLastQuoteToday",, "T")</f>
        <v>-1.6600000000000037</v>
      </c>
      <c r="F37" s="2">
        <f>RTD("cqg.rtd", ,"ContractData", B37, "PerCentNetLastQuote",, "T")/100</f>
        <v>-2.8007423654462626E-2</v>
      </c>
      <c r="G37" s="3">
        <f>RTD("cqg.rtd", ,"ContractData", B37, "PerCentNetLastQuote",, "T")/100</f>
        <v>-2.8007423654462626E-2</v>
      </c>
      <c r="H37" s="8">
        <f>RTD("cqg.rtd", ,"ContractData", B37, "OpenPrice",, "T")</f>
        <v>58.35</v>
      </c>
      <c r="I37" s="8">
        <f>RTD("cqg.rtd", ,"ContractData", B37, "HIgh",, "T")</f>
        <v>58.38</v>
      </c>
      <c r="J37" s="9">
        <f>RTD("cqg.rtd", ,"ContractData", B37, "LOw",, "T")</f>
        <v>57.19</v>
      </c>
      <c r="K37" s="73">
        <f>RTD("cqg.rtd", ,"ContractData",B37, "T_CVol",, "T")</f>
        <v>40137</v>
      </c>
      <c r="L37" s="73"/>
      <c r="M37" s="73">
        <f xml:space="preserve"> RTD("cqg.rtd",,"StudyData",B37, "MA", "InputChoice=Vol,MAType=Sim,Period="&amp;$N$4&amp;"", "MA",,,"all",,,,"T")</f>
        <v>49673.833333330003</v>
      </c>
      <c r="N37" s="73"/>
      <c r="O37" s="10">
        <f t="shared" si="0"/>
        <v>0.80801092459818258</v>
      </c>
      <c r="P37" s="72">
        <f>RTD("cqg.rtd",,"StudyData",B37, "Vol", "VolType=Exchange,CoCType=Auto", "Vol","60C","0",,"FirstHour",,"TRUE","T")</f>
        <v>12026</v>
      </c>
      <c r="Q37" s="72"/>
      <c r="R37" s="72"/>
      <c r="S37" s="72"/>
      <c r="T37" s="72">
        <f xml:space="preserve"> RTD("cqg.rtd",,"StudyData",B37, "MA", "InputChoice=Vol,MAType=Sim,Period="&amp;$T$4&amp;"", "MA","60C","0",,"FirstHour",,"TRUE","T")</f>
        <v>11167.06666667</v>
      </c>
      <c r="U37" s="72"/>
      <c r="V37" s="11">
        <f t="shared" si="1"/>
        <v>1.0769166477615497</v>
      </c>
      <c r="W37" s="58">
        <f>IF($AD$4=FALSE,0,RTD("cqg.rtd",,"StudyData",B37, "Vol", "VolType=Exchange,CoCType=Auto", "Vol","60C","0",,"LastHour",,"TRUE","T"))</f>
        <v>5807</v>
      </c>
      <c r="X37" s="58"/>
      <c r="Y37" s="58"/>
      <c r="Z37" s="58"/>
      <c r="AA37" s="58">
        <f xml:space="preserve"> RTD("cqg.rtd",,"StudyData",B37, "MA", "InputChoice=Vol,MAType=Sim,Period="&amp;$AA$4&amp;"", "MA","60C","0",,"LastHour",,"TRUE","T")</f>
        <v>9380.1333333300008</v>
      </c>
      <c r="AB37" s="60"/>
      <c r="AC37" s="12">
        <f t="shared" si="2"/>
        <v>0.61907435573077108</v>
      </c>
    </row>
    <row r="38" spans="2:29" ht="18" customHeight="1" x14ac:dyDescent="0.3">
      <c r="B38" s="43" t="s">
        <v>39</v>
      </c>
      <c r="C38" s="44" t="str">
        <f>RTD("cqg.rtd", ,"ContractData", B38, "LongDescription",, "T")</f>
        <v>iShares Core S&amp;P 500 ETF</v>
      </c>
      <c r="D38" s="8">
        <f>RTD("cqg.rtd", ,"ContractData", B38, "LastPrice",, "T")</f>
        <v>187.46</v>
      </c>
      <c r="E38" s="8">
        <f>RTD("cqg.rtd", ,"ContractData", B38, "NetLastQuoteToday",, "T")</f>
        <v>1.7000000000000171</v>
      </c>
      <c r="F38" s="2">
        <f>RTD("cqg.rtd", ,"ContractData", B38, "PerCentNetLastQuote",, "T")/100</f>
        <v>9.1515934539190356E-3</v>
      </c>
      <c r="G38" s="3">
        <f>RTD("cqg.rtd", ,"ContractData", B38, "PerCentNetLastQuote",, "T")/100</f>
        <v>9.1515934539190356E-3</v>
      </c>
      <c r="H38" s="8">
        <f>RTD("cqg.rtd", ,"ContractData", B38, "OpenPrice",, "T")</f>
        <v>186.68</v>
      </c>
      <c r="I38" s="8">
        <f>RTD("cqg.rtd", ,"ContractData", B38, "HIgh",, "T")</f>
        <v>187.89000000000001</v>
      </c>
      <c r="J38" s="9">
        <f>RTD("cqg.rtd", ,"ContractData", B38, "LOw",, "T")</f>
        <v>186.64000000000001</v>
      </c>
      <c r="K38" s="73">
        <f>RTD("cqg.rtd", ,"ContractData",B38, "T_CVol",, "T")</f>
        <v>31898</v>
      </c>
      <c r="L38" s="73"/>
      <c r="M38" s="73">
        <f xml:space="preserve"> RTD("cqg.rtd",,"StudyData",B38, "MA", "InputChoice=Vol,MAType=Sim,Period="&amp;$N$4&amp;"", "MA",,,"all",,,,"T")</f>
        <v>59901.633333329999</v>
      </c>
      <c r="N38" s="73"/>
      <c r="O38" s="10">
        <f t="shared" si="0"/>
        <v>0.53250634790707052</v>
      </c>
      <c r="P38" s="72">
        <f>RTD("cqg.rtd",,"StudyData",B38, "Vol", "VolType=Exchange,CoCType=Auto", "Vol","60C","0",,"FirstHour",,"TRUE","T")</f>
        <v>10670</v>
      </c>
      <c r="Q38" s="72"/>
      <c r="R38" s="72"/>
      <c r="S38" s="72"/>
      <c r="T38" s="72">
        <f xml:space="preserve"> RTD("cqg.rtd",,"StudyData",B38, "MA", "InputChoice=Vol,MAType=Sim,Period="&amp;$T$4&amp;"", "MA","60C","0",,"FirstHour",,"TRUE","T")</f>
        <v>8092.2666666699997</v>
      </c>
      <c r="U38" s="72"/>
      <c r="V38" s="11">
        <f t="shared" si="1"/>
        <v>1.3185428063001225</v>
      </c>
      <c r="W38" s="58">
        <f>IF($AD$4=FALSE,0,RTD("cqg.rtd",,"StudyData",B38, "Vol", "VolType=Exchange,CoCType=Auto", "Vol","60C","0",,"LastHour",,"TRUE","T"))</f>
        <v>8188</v>
      </c>
      <c r="X38" s="58"/>
      <c r="Y38" s="58"/>
      <c r="Z38" s="58"/>
      <c r="AA38" s="58">
        <f xml:space="preserve"> RTD("cqg.rtd",,"StudyData",B38, "MA", "InputChoice=Vol,MAType=Sim,Period="&amp;$AA$4&amp;"", "MA","60C","0",,"LastHour",,"TRUE","T")</f>
        <v>10512.7</v>
      </c>
      <c r="AB38" s="60"/>
      <c r="AC38" s="12">
        <f t="shared" si="2"/>
        <v>0.77886746506606286</v>
      </c>
    </row>
    <row r="39" spans="2:29" ht="18" customHeight="1" x14ac:dyDescent="0.3">
      <c r="B39" s="43" t="s">
        <v>40</v>
      </c>
      <c r="C39" s="44" t="str">
        <f>RTD("cqg.rtd", ,"ContractData", B39, "LongDescription",, "T")</f>
        <v>Vanguard MSCI Europe ETF</v>
      </c>
      <c r="D39" s="8">
        <f>RTD("cqg.rtd", ,"ContractData", B39, "LastPrice",, "T")</f>
        <v>58.78</v>
      </c>
      <c r="E39" s="8">
        <f>RTD("cqg.rtd", ,"ContractData", B39, "NetLastQuoteToday",, "T")</f>
        <v>0.78000000000000114</v>
      </c>
      <c r="F39" s="2">
        <f>RTD("cqg.rtd", ,"ContractData", B39, "PerCentNetLastQuote",, "T")/100</f>
        <v>1.3448275862068966E-2</v>
      </c>
      <c r="G39" s="3">
        <f>RTD("cqg.rtd", ,"ContractData", B39, "PerCentNetLastQuote",, "T")/100</f>
        <v>1.3448275862068966E-2</v>
      </c>
      <c r="H39" s="8">
        <f>RTD("cqg.rtd", ,"ContractData", B39, "OpenPrice",, "T")</f>
        <v>58.46</v>
      </c>
      <c r="I39" s="8">
        <f>RTD("cqg.rtd", ,"ContractData", B39, "HIgh",, "T")</f>
        <v>58.92</v>
      </c>
      <c r="J39" s="9">
        <f>RTD("cqg.rtd", ,"ContractData", B39, "LOw",, "T")</f>
        <v>58.45</v>
      </c>
      <c r="K39" s="73">
        <f>RTD("cqg.rtd", ,"ContractData",B39, "T_CVol",, "T")</f>
        <v>46562</v>
      </c>
      <c r="L39" s="73"/>
      <c r="M39" s="73">
        <f xml:space="preserve"> RTD("cqg.rtd",,"StudyData",B39, "MA", "InputChoice=Vol,MAType=Sim,Period="&amp;$N$4&amp;"", "MA",,,"all",,,,"T")</f>
        <v>45665.066666669998</v>
      </c>
      <c r="N39" s="73"/>
      <c r="O39" s="10">
        <f t="shared" si="0"/>
        <v>1.0196415640839227</v>
      </c>
      <c r="P39" s="72">
        <f>RTD("cqg.rtd",,"StudyData",B39, "Vol", "VolType=Exchange,CoCType=Auto", "Vol","60C","0",,"FirstHour",,"TRUE","T")</f>
        <v>6217</v>
      </c>
      <c r="Q39" s="72"/>
      <c r="R39" s="72"/>
      <c r="S39" s="72"/>
      <c r="T39" s="72">
        <f xml:space="preserve"> RTD("cqg.rtd",,"StudyData",B39, "MA", "InputChoice=Vol,MAType=Sim,Period="&amp;$T$4&amp;"", "MA","60C","0",,"FirstHour",,"TRUE","T")</f>
        <v>8796.7666666700006</v>
      </c>
      <c r="U39" s="72"/>
      <c r="V39" s="11">
        <f t="shared" si="1"/>
        <v>0.70673694501361983</v>
      </c>
      <c r="W39" s="58">
        <f>IF($AD$4=FALSE,0,RTD("cqg.rtd",,"StudyData",B39, "Vol", "VolType=Exchange,CoCType=Auto", "Vol","60C","0",,"LastHour",,"TRUE","T"))</f>
        <v>6450</v>
      </c>
      <c r="X39" s="58"/>
      <c r="Y39" s="58"/>
      <c r="Z39" s="58"/>
      <c r="AA39" s="58">
        <f xml:space="preserve"> RTD("cqg.rtd",,"StudyData",B39, "MA", "InputChoice=Vol,MAType=Sim,Period="&amp;$AA$4&amp;"", "MA","60C","0",,"LastHour",,"TRUE","T")</f>
        <v>7665.7333333300003</v>
      </c>
      <c r="AB39" s="60"/>
      <c r="AC39" s="12">
        <f t="shared" si="2"/>
        <v>0.84140677995618651</v>
      </c>
    </row>
    <row r="40" spans="2:29" ht="18" customHeight="1" x14ac:dyDescent="0.3">
      <c r="B40" s="43" t="s">
        <v>41</v>
      </c>
      <c r="C40" s="44" t="str">
        <f>RTD("cqg.rtd", ,"ContractData", B40, "LongDescription",, "T")</f>
        <v>iShares MSCI Taiwan ETF</v>
      </c>
      <c r="D40" s="8">
        <f>RTD("cqg.rtd", ,"ContractData", B40, "LastPrice",, "T")</f>
        <v>14.26</v>
      </c>
      <c r="E40" s="8">
        <f>RTD("cqg.rtd", ,"ContractData", B40, "NetLastQuoteToday",, "T")</f>
        <v>0.11999999999999922</v>
      </c>
      <c r="F40" s="2">
        <f>RTD("cqg.rtd", ,"ContractData", B40, "PerCentNetLastQuote",, "T")/100</f>
        <v>8.4865629420084864E-3</v>
      </c>
      <c r="G40" s="3">
        <f>RTD("cqg.rtd", ,"ContractData", B40, "PerCentNetLastQuote",, "T")/100</f>
        <v>8.4865629420084864E-3</v>
      </c>
      <c r="H40" s="8">
        <f>RTD("cqg.rtd", ,"ContractData", B40, "OpenPrice",, "T")</f>
        <v>14.25</v>
      </c>
      <c r="I40" s="8">
        <f>RTD("cqg.rtd", ,"ContractData", B40, "HIgh",, "T")</f>
        <v>14.32</v>
      </c>
      <c r="J40" s="9">
        <f>RTD("cqg.rtd", ,"ContractData", B40, "LOw",, "T")</f>
        <v>14.24</v>
      </c>
      <c r="K40" s="73">
        <f>RTD("cqg.rtd", ,"ContractData",B40, "T_CVol",, "T")</f>
        <v>71177</v>
      </c>
      <c r="L40" s="73"/>
      <c r="M40" s="73">
        <f xml:space="preserve"> RTD("cqg.rtd",,"StudyData",B40, "MA", "InputChoice=Vol,MAType=Sim,Period="&amp;$N$4&amp;"", "MA",,,"all",,,,"T")</f>
        <v>63442.133333329999</v>
      </c>
      <c r="N40" s="73"/>
      <c r="O40" s="10">
        <f t="shared" si="0"/>
        <v>1.1219200279100074</v>
      </c>
      <c r="P40" s="72">
        <f>RTD("cqg.rtd",,"StudyData",B40, "Vol", "VolType=Exchange,CoCType=Auto", "Vol","60C","0",,"FirstHour",,"TRUE","T")</f>
        <v>13647</v>
      </c>
      <c r="Q40" s="72"/>
      <c r="R40" s="72"/>
      <c r="S40" s="72"/>
      <c r="T40" s="72">
        <f xml:space="preserve"> RTD("cqg.rtd",,"StudyData",B40, "MA", "InputChoice=Vol,MAType=Sim,Period="&amp;$T$4&amp;"", "MA","60C","0",,"FirstHour",,"TRUE","T")</f>
        <v>15304.366666669999</v>
      </c>
      <c r="U40" s="72"/>
      <c r="V40" s="11">
        <f t="shared" si="1"/>
        <v>0.89170628861895807</v>
      </c>
      <c r="W40" s="58">
        <f>IF($AD$4=FALSE,0,RTD("cqg.rtd",,"StudyData",B40, "Vol", "VolType=Exchange,CoCType=Auto", "Vol","60C","0",,"LastHour",,"TRUE","T"))</f>
        <v>14042</v>
      </c>
      <c r="X40" s="58"/>
      <c r="Y40" s="58"/>
      <c r="Z40" s="58"/>
      <c r="AA40" s="58">
        <f xml:space="preserve"> RTD("cqg.rtd",,"StudyData",B40, "MA", "InputChoice=Vol,MAType=Sim,Period="&amp;$AA$4&amp;"", "MA","60C","0",,"LastHour",,"TRUE","T")</f>
        <v>14970.3</v>
      </c>
      <c r="AB40" s="60"/>
      <c r="AC40" s="12">
        <f t="shared" si="2"/>
        <v>0.93799055463150371</v>
      </c>
    </row>
    <row r="41" spans="2:29" ht="18" customHeight="1" x14ac:dyDescent="0.3">
      <c r="B41" s="43" t="s">
        <v>42</v>
      </c>
      <c r="C41" s="44" t="str">
        <f>RTD("cqg.rtd", ,"ContractData", B41, "LongDescription",, "T")</f>
        <v>iShares U.S. Home Construction ETF</v>
      </c>
      <c r="D41" s="8">
        <f>RTD("cqg.rtd", ,"ContractData", B41, "LastPrice",, "T")</f>
        <v>24.53</v>
      </c>
      <c r="E41" s="8">
        <f>RTD("cqg.rtd", ,"ContractData", B41, "NetLastQuoteToday",, "T")</f>
        <v>3.0000000000001137E-2</v>
      </c>
      <c r="F41" s="2">
        <f>RTD("cqg.rtd", ,"ContractData", B41, "PerCentNetLastQuote",, "T")/100</f>
        <v>1.2244897959183673E-3</v>
      </c>
      <c r="G41" s="3">
        <f>RTD("cqg.rtd", ,"ContractData", B41, "PerCentNetLastQuote",, "T")/100</f>
        <v>1.2244897959183673E-3</v>
      </c>
      <c r="H41" s="8">
        <f>RTD("cqg.rtd", ,"ContractData", B41, "OpenPrice",, "T")</f>
        <v>24.64</v>
      </c>
      <c r="I41" s="8">
        <f>RTD("cqg.rtd", ,"ContractData", B41, "HIgh",, "T")</f>
        <v>24.84</v>
      </c>
      <c r="J41" s="9">
        <f>RTD("cqg.rtd", ,"ContractData", B41, "LOw",, "T")</f>
        <v>24.39</v>
      </c>
      <c r="K41" s="73">
        <f>RTD("cqg.rtd", ,"ContractData",B41, "T_CVol",, "T")</f>
        <v>47978</v>
      </c>
      <c r="L41" s="73"/>
      <c r="M41" s="73">
        <f xml:space="preserve"> RTD("cqg.rtd",,"StudyData",B41, "MA", "InputChoice=Vol,MAType=Sim,Period="&amp;$N$4&amp;"", "MA",,,"all",,,,"T")</f>
        <v>43886.6</v>
      </c>
      <c r="N41" s="73"/>
      <c r="O41" s="10">
        <f t="shared" si="0"/>
        <v>1.0932266340978796</v>
      </c>
      <c r="P41" s="72">
        <f>RTD("cqg.rtd",,"StudyData",B41, "Vol", "VolType=Exchange,CoCType=Auto", "Vol","60C","0",,"FirstHour",,"TRUE","T")</f>
        <v>22564</v>
      </c>
      <c r="Q41" s="72"/>
      <c r="R41" s="72"/>
      <c r="S41" s="72"/>
      <c r="T41" s="72">
        <f xml:space="preserve"> RTD("cqg.rtd",,"StudyData",B41, "MA", "InputChoice=Vol,MAType=Sim,Period="&amp;$T$4&amp;"", "MA","60C","0",,"FirstHour",,"TRUE","T")</f>
        <v>12183.16666667</v>
      </c>
      <c r="U41" s="72"/>
      <c r="V41" s="11">
        <f t="shared" si="1"/>
        <v>1.8520636397209669</v>
      </c>
      <c r="W41" s="58">
        <f>IF($AD$4=FALSE,0,RTD("cqg.rtd",,"StudyData",B41, "Vol", "VolType=Exchange,CoCType=Auto", "Vol","60C","0",,"LastHour",,"TRUE","T"))</f>
        <v>6463</v>
      </c>
      <c r="X41" s="58"/>
      <c r="Y41" s="58"/>
      <c r="Z41" s="58"/>
      <c r="AA41" s="58">
        <f xml:space="preserve"> RTD("cqg.rtd",,"StudyData",B41, "MA", "InputChoice=Vol,MAType=Sim,Period="&amp;$AA$4&amp;"", "MA","60C","0",,"LastHour",,"TRUE","T")</f>
        <v>8329.5333333300005</v>
      </c>
      <c r="AB41" s="60"/>
      <c r="AC41" s="12">
        <f t="shared" si="2"/>
        <v>0.7759138167007259</v>
      </c>
    </row>
    <row r="42" spans="2:29" ht="18" customHeight="1" x14ac:dyDescent="0.3">
      <c r="B42" s="43" t="s">
        <v>43</v>
      </c>
      <c r="C42" s="44" t="str">
        <f>RTD("cqg.rtd", ,"ContractData", B42, "LongDescription",, "T")</f>
        <v>Direxion Daily Emrg Mkts Bull 3X Shares</v>
      </c>
      <c r="D42" s="8">
        <f>RTD("cqg.rtd", ,"ContractData", B42, "LastPrice",, "T")</f>
        <v>22.330000000000002</v>
      </c>
      <c r="E42" s="8">
        <f>RTD("cqg.rtd", ,"ContractData", B42, "NetLastQuoteToday",, "T")</f>
        <v>0.78000000000000114</v>
      </c>
      <c r="F42" s="2">
        <f>RTD("cqg.rtd", ,"ContractData", B42, "PerCentNetLastQuote",, "T")/100</f>
        <v>3.6194895591647333E-2</v>
      </c>
      <c r="G42" s="3">
        <f>RTD("cqg.rtd", ,"ContractData", B42, "PerCentNetLastQuote",, "T")/100</f>
        <v>3.6194895591647333E-2</v>
      </c>
      <c r="H42" s="8">
        <f>RTD("cqg.rtd", ,"ContractData", B42, "OpenPrice",, "T")</f>
        <v>22.14</v>
      </c>
      <c r="I42" s="8">
        <f>RTD("cqg.rtd", ,"ContractData", B42, "HIgh",, "T")</f>
        <v>22.490000000000002</v>
      </c>
      <c r="J42" s="9">
        <f>RTD("cqg.rtd", ,"ContractData", B42, "LOw",, "T")</f>
        <v>22.13</v>
      </c>
      <c r="K42" s="73">
        <f>RTD("cqg.rtd", ,"ContractData",B42, "T_CVol",, "T")</f>
        <v>25685</v>
      </c>
      <c r="L42" s="73"/>
      <c r="M42" s="73">
        <f xml:space="preserve"> RTD("cqg.rtd",,"StudyData",B42, "MA", "InputChoice=Vol,MAType=Sim,Period="&amp;$N$4&amp;"", "MA",,,"all",,,,"T")</f>
        <v>40218.133333329999</v>
      </c>
      <c r="N42" s="73"/>
      <c r="O42" s="10">
        <f t="shared" si="0"/>
        <v>0.63864227081653369</v>
      </c>
      <c r="P42" s="72">
        <f>RTD("cqg.rtd",,"StudyData",B42, "Vol", "VolType=Exchange,CoCType=Auto", "Vol","60C","0",,"FirstHour",,"TRUE","T")</f>
        <v>8729</v>
      </c>
      <c r="Q42" s="72"/>
      <c r="R42" s="72"/>
      <c r="S42" s="72"/>
      <c r="T42" s="72">
        <f xml:space="preserve"> RTD("cqg.rtd",,"StudyData",B42, "MA", "InputChoice=Vol,MAType=Sim,Period="&amp;$T$4&amp;"", "MA","60C","0",,"FirstHour",,"TRUE","T")</f>
        <v>10226.16666667</v>
      </c>
      <c r="U42" s="72"/>
      <c r="V42" s="11">
        <f t="shared" si="1"/>
        <v>0.85359453689037801</v>
      </c>
      <c r="W42" s="58">
        <f>IF($AD$4=FALSE,0,RTD("cqg.rtd",,"StudyData",B42, "Vol", "VolType=Exchange,CoCType=Auto", "Vol","60C","0",,"LastHour",,"TRUE","T"))</f>
        <v>4300</v>
      </c>
      <c r="X42" s="58"/>
      <c r="Y42" s="58"/>
      <c r="Z42" s="58"/>
      <c r="AA42" s="58">
        <f xml:space="preserve"> RTD("cqg.rtd",,"StudyData",B42, "MA", "InputChoice=Vol,MAType=Sim,Period="&amp;$AA$4&amp;"", "MA","60C","0",,"LastHour",,"TRUE","T")</f>
        <v>7597.5666666699999</v>
      </c>
      <c r="AB42" s="60"/>
      <c r="AC42" s="12">
        <f t="shared" si="2"/>
        <v>0.56597068359581537</v>
      </c>
    </row>
    <row r="43" spans="2:29" s="46" customFormat="1" ht="18" customHeight="1" x14ac:dyDescent="0.3">
      <c r="B43" s="45" t="s">
        <v>44</v>
      </c>
      <c r="C43" s="44" t="str">
        <f>RTD("cqg.rtd", ,"ContractData", B43, "LongDescription",, "T")</f>
        <v>ProShares UltraShort 20+ Year Treasury</v>
      </c>
      <c r="D43" s="13">
        <f>RTD("cqg.rtd", ,"ContractData", B43, "LastPrice",, "T")</f>
        <v>69.41</v>
      </c>
      <c r="E43" s="13">
        <f>RTD("cqg.rtd", ,"ContractData", B43, "NetLastQuoteToday",, "T")</f>
        <v>0.98999999999999488</v>
      </c>
      <c r="F43" s="14">
        <f>RTD("cqg.rtd", ,"ContractData", B43, "PerCentNetLastQuote",, "T")/100</f>
        <v>1.4469453376205787E-2</v>
      </c>
      <c r="G43" s="15">
        <f>RTD("cqg.rtd", ,"ContractData", B43, "PerCentNetLastQuote",, "T")/100</f>
        <v>1.4469453376205787E-2</v>
      </c>
      <c r="H43" s="13">
        <f>RTD("cqg.rtd", ,"ContractData", B43, "OpenPrice",, "T")</f>
        <v>68.760000000000005</v>
      </c>
      <c r="I43" s="13">
        <f>RTD("cqg.rtd", ,"ContractData", B43, "HIgh",, "T")</f>
        <v>69.44</v>
      </c>
      <c r="J43" s="16">
        <f>RTD("cqg.rtd", ,"ContractData", B43, "LOw",, "T")</f>
        <v>68.600000000000009</v>
      </c>
      <c r="K43" s="73">
        <f>RTD("cqg.rtd", ,"ContractData",B43, "T_CVol",, "T")</f>
        <v>24962</v>
      </c>
      <c r="L43" s="73"/>
      <c r="M43" s="73">
        <f xml:space="preserve"> RTD("cqg.rtd",,"StudyData",B43, "MA", "InputChoice=Vol,MAType=Sim,Period="&amp;$N$4&amp;"", "MA",,,"all",,,,"T")</f>
        <v>30269.633333329999</v>
      </c>
      <c r="N43" s="73"/>
      <c r="O43" s="17">
        <f t="shared" si="0"/>
        <v>0.82465485211260403</v>
      </c>
      <c r="P43" s="57">
        <f>RTD("cqg.rtd",,"StudyData",B43, "Vol", "VolType=Exchange,CoCType=Auto", "Vol","60C","0",,"FirstHour",,"TRUE","T")</f>
        <v>5347</v>
      </c>
      <c r="Q43" s="57"/>
      <c r="R43" s="57"/>
      <c r="S43" s="57"/>
      <c r="T43" s="57">
        <f xml:space="preserve"> RTD("cqg.rtd",,"StudyData",B43, "MA", "InputChoice=Vol,MAType=Sim,Period="&amp;$T$4&amp;"", "MA","60C","0",,"FirstHour",,"TRUE","T")</f>
        <v>6964.9333333300001</v>
      </c>
      <c r="U43" s="57"/>
      <c r="V43" s="18">
        <f t="shared" si="1"/>
        <v>0.76770296916015834</v>
      </c>
      <c r="W43" s="59">
        <f>IF($AD$4=FALSE,0,RTD("cqg.rtd",,"StudyData",B43, "Vol", "VolType=Exchange,CoCType=Auto", "Vol","60C","0",,"LastHour",,"TRUE","T"))</f>
        <v>4246</v>
      </c>
      <c r="X43" s="59"/>
      <c r="Y43" s="59"/>
      <c r="Z43" s="59"/>
      <c r="AA43" s="59">
        <f xml:space="preserve"> RTD("cqg.rtd",,"StudyData",B43, "MA", "InputChoice=Vol,MAType=Sim,Period="&amp;$AA$4&amp;"", "MA","60C","0",,"LastHour",,"TRUE","T")</f>
        <v>5087.3</v>
      </c>
      <c r="AB43" s="74"/>
      <c r="AC43" s="19">
        <f t="shared" si="2"/>
        <v>0.8346274054999705</v>
      </c>
    </row>
    <row r="44" spans="2:29" s="46" customFormat="1" x14ac:dyDescent="0.3">
      <c r="B44" s="69" t="s">
        <v>49</v>
      </c>
      <c r="C44" s="70"/>
      <c r="D44" s="47"/>
      <c r="E44" s="67"/>
      <c r="F44" s="67"/>
      <c r="G44" s="71" t="s">
        <v>46</v>
      </c>
      <c r="H44" s="71"/>
      <c r="I44" s="67">
        <f>RTD("cqg.rtd", ,"SystemInfo", "Linetime")</f>
        <v>41715.636736111112</v>
      </c>
      <c r="J44" s="67"/>
      <c r="K44" s="77"/>
      <c r="L44" s="77"/>
      <c r="M44" s="68" t="s">
        <v>47</v>
      </c>
      <c r="N44" s="68"/>
      <c r="O44" s="68"/>
      <c r="P44" s="67">
        <f>RTD("cqg.rtd", ,"SystemInfo", "Linetime")+5/24</f>
        <v>41715.845069444447</v>
      </c>
      <c r="Q44" s="67"/>
      <c r="R44" s="48"/>
      <c r="S44" s="48"/>
      <c r="T44" s="77"/>
      <c r="U44" s="77"/>
      <c r="V44" s="49"/>
      <c r="W44" s="68" t="s">
        <v>48</v>
      </c>
      <c r="X44" s="68"/>
      <c r="Y44" s="78">
        <f>RTD("cqg.rtd", ,"SystemInfo", "Linetime")+14/24</f>
        <v>41716.220069444447</v>
      </c>
      <c r="Z44" s="78"/>
      <c r="AA44" s="78"/>
      <c r="AB44" s="78"/>
      <c r="AC44" s="50"/>
    </row>
    <row r="45" spans="2:29" s="46" customFormat="1" x14ac:dyDescent="0.3">
      <c r="B45" s="51"/>
      <c r="C45" s="51"/>
      <c r="D45" s="52"/>
      <c r="E45" s="52"/>
      <c r="F45" s="53"/>
      <c r="G45" s="54"/>
      <c r="H45" s="52"/>
      <c r="I45" s="52"/>
      <c r="J45" s="52"/>
      <c r="K45" s="75"/>
      <c r="L45" s="75"/>
      <c r="M45" s="75"/>
      <c r="N45" s="75"/>
      <c r="O45" s="55"/>
      <c r="P45" s="75"/>
      <c r="Q45" s="75"/>
      <c r="R45" s="56"/>
      <c r="S45" s="56"/>
      <c r="T45" s="75"/>
      <c r="U45" s="75"/>
      <c r="V45" s="55"/>
      <c r="W45" s="75"/>
      <c r="X45" s="75"/>
      <c r="Y45" s="56"/>
      <c r="Z45" s="56"/>
      <c r="AA45" s="75"/>
      <c r="AB45" s="76"/>
      <c r="AC45" s="55"/>
    </row>
  </sheetData>
  <sheetProtection algorithmName="SHA-512" hashValue="etxUyQ8o+SOktMcmOtvp8nnyMRu5cpYv50iqfftliJPv6TtxgSChRl+jojtluVTmD55bwNLiI8uhsmRQl5RNIA==" saltValue="uvpmsr03P4WaX7henq15Yw==" spinCount="100000" sheet="1" objects="1" scenarios="1" selectLockedCells="1"/>
  <mergeCells count="332">
    <mergeCell ref="K5:L5"/>
    <mergeCell ref="M5:N5"/>
    <mergeCell ref="P5:Q5"/>
    <mergeCell ref="T5:U5"/>
    <mergeCell ref="W5:X5"/>
    <mergeCell ref="AA5:AB5"/>
    <mergeCell ref="R5:S5"/>
    <mergeCell ref="Y5:Z5"/>
    <mergeCell ref="K4:M4"/>
    <mergeCell ref="W4:Z4"/>
    <mergeCell ref="P4:S4"/>
    <mergeCell ref="AA6:AB6"/>
    <mergeCell ref="K7:L7"/>
    <mergeCell ref="M7:N7"/>
    <mergeCell ref="P7:Q7"/>
    <mergeCell ref="T7:U7"/>
    <mergeCell ref="W7:X7"/>
    <mergeCell ref="AA7:AB7"/>
    <mergeCell ref="Y7:Z7"/>
    <mergeCell ref="K6:L6"/>
    <mergeCell ref="M6:N6"/>
    <mergeCell ref="P6:Q6"/>
    <mergeCell ref="T6:U6"/>
    <mergeCell ref="W6:X6"/>
    <mergeCell ref="R6:S6"/>
    <mergeCell ref="R7:S7"/>
    <mergeCell ref="Y6:Z6"/>
    <mergeCell ref="AA8:AB8"/>
    <mergeCell ref="K9:L9"/>
    <mergeCell ref="M9:N9"/>
    <mergeCell ref="P9:Q9"/>
    <mergeCell ref="T9:U9"/>
    <mergeCell ref="W9:X9"/>
    <mergeCell ref="AA9:AB9"/>
    <mergeCell ref="Y8:Z8"/>
    <mergeCell ref="Y9:Z9"/>
    <mergeCell ref="K8:L8"/>
    <mergeCell ref="M8:N8"/>
    <mergeCell ref="P8:Q8"/>
    <mergeCell ref="T8:U8"/>
    <mergeCell ref="W8:X8"/>
    <mergeCell ref="R8:S8"/>
    <mergeCell ref="R9:S9"/>
    <mergeCell ref="AA10:AB10"/>
    <mergeCell ref="K11:L11"/>
    <mergeCell ref="M11:N11"/>
    <mergeCell ref="P11:Q11"/>
    <mergeCell ref="T11:U11"/>
    <mergeCell ref="W11:X11"/>
    <mergeCell ref="AA11:AB11"/>
    <mergeCell ref="Y10:Z10"/>
    <mergeCell ref="Y11:Z11"/>
    <mergeCell ref="K10:L10"/>
    <mergeCell ref="M10:N10"/>
    <mergeCell ref="P10:Q10"/>
    <mergeCell ref="T10:U10"/>
    <mergeCell ref="W10:X10"/>
    <mergeCell ref="R10:S10"/>
    <mergeCell ref="R11:S11"/>
    <mergeCell ref="AA12:AB12"/>
    <mergeCell ref="K13:L13"/>
    <mergeCell ref="M13:N13"/>
    <mergeCell ref="P13:Q13"/>
    <mergeCell ref="T13:U13"/>
    <mergeCell ref="W13:X13"/>
    <mergeCell ref="AA13:AB13"/>
    <mergeCell ref="Y12:Z12"/>
    <mergeCell ref="Y13:Z13"/>
    <mergeCell ref="K12:L12"/>
    <mergeCell ref="M12:N12"/>
    <mergeCell ref="P12:Q12"/>
    <mergeCell ref="T12:U12"/>
    <mergeCell ref="W12:X12"/>
    <mergeCell ref="R12:S12"/>
    <mergeCell ref="R13:S13"/>
    <mergeCell ref="AA14:AB14"/>
    <mergeCell ref="K15:L15"/>
    <mergeCell ref="M15:N15"/>
    <mergeCell ref="P15:Q15"/>
    <mergeCell ref="T15:U15"/>
    <mergeCell ref="W15:X15"/>
    <mergeCell ref="AA15:AB15"/>
    <mergeCell ref="Y14:Z14"/>
    <mergeCell ref="Y15:Z15"/>
    <mergeCell ref="K14:L14"/>
    <mergeCell ref="M14:N14"/>
    <mergeCell ref="P14:Q14"/>
    <mergeCell ref="T14:U14"/>
    <mergeCell ref="W14:X14"/>
    <mergeCell ref="R14:S14"/>
    <mergeCell ref="R15:S15"/>
    <mergeCell ref="AA16:AB16"/>
    <mergeCell ref="K17:L17"/>
    <mergeCell ref="M17:N17"/>
    <mergeCell ref="P17:Q17"/>
    <mergeCell ref="T17:U17"/>
    <mergeCell ref="W17:X17"/>
    <mergeCell ref="AA17:AB17"/>
    <mergeCell ref="Y16:Z16"/>
    <mergeCell ref="Y17:Z17"/>
    <mergeCell ref="K16:L16"/>
    <mergeCell ref="M16:N16"/>
    <mergeCell ref="P16:Q16"/>
    <mergeCell ref="T16:U16"/>
    <mergeCell ref="W16:X16"/>
    <mergeCell ref="AA18:AB18"/>
    <mergeCell ref="K19:L19"/>
    <mergeCell ref="M19:N19"/>
    <mergeCell ref="P19:Q19"/>
    <mergeCell ref="T19:U19"/>
    <mergeCell ref="W19:X19"/>
    <mergeCell ref="AA19:AB19"/>
    <mergeCell ref="Y18:Z18"/>
    <mergeCell ref="Y19:Z19"/>
    <mergeCell ref="K18:L18"/>
    <mergeCell ref="M18:N18"/>
    <mergeCell ref="P18:Q18"/>
    <mergeCell ref="T18:U18"/>
    <mergeCell ref="W18:X18"/>
    <mergeCell ref="AA20:AB20"/>
    <mergeCell ref="K21:L21"/>
    <mergeCell ref="M21:N21"/>
    <mergeCell ref="P21:Q21"/>
    <mergeCell ref="T21:U21"/>
    <mergeCell ref="W21:X21"/>
    <mergeCell ref="AA21:AB21"/>
    <mergeCell ref="Y20:Z20"/>
    <mergeCell ref="Y21:Z21"/>
    <mergeCell ref="K20:L20"/>
    <mergeCell ref="M20:N20"/>
    <mergeCell ref="P20:Q20"/>
    <mergeCell ref="T20:U20"/>
    <mergeCell ref="W20:X20"/>
    <mergeCell ref="AA22:AB22"/>
    <mergeCell ref="K23:L23"/>
    <mergeCell ref="M23:N23"/>
    <mergeCell ref="P23:Q23"/>
    <mergeCell ref="T23:U23"/>
    <mergeCell ref="W23:X23"/>
    <mergeCell ref="AA23:AB23"/>
    <mergeCell ref="Y22:Z22"/>
    <mergeCell ref="Y23:Z23"/>
    <mergeCell ref="K22:L22"/>
    <mergeCell ref="M22:N22"/>
    <mergeCell ref="P22:Q22"/>
    <mergeCell ref="T22:U22"/>
    <mergeCell ref="W22:X22"/>
    <mergeCell ref="AA24:AB24"/>
    <mergeCell ref="K25:L25"/>
    <mergeCell ref="M25:N25"/>
    <mergeCell ref="P25:Q25"/>
    <mergeCell ref="T25:U25"/>
    <mergeCell ref="W25:X25"/>
    <mergeCell ref="AA25:AB25"/>
    <mergeCell ref="Y24:Z24"/>
    <mergeCell ref="Y25:Z25"/>
    <mergeCell ref="K24:L24"/>
    <mergeCell ref="M24:N24"/>
    <mergeCell ref="P24:Q24"/>
    <mergeCell ref="T24:U24"/>
    <mergeCell ref="W24:X24"/>
    <mergeCell ref="AA26:AB26"/>
    <mergeCell ref="K27:L27"/>
    <mergeCell ref="M27:N27"/>
    <mergeCell ref="P27:Q27"/>
    <mergeCell ref="T27:U27"/>
    <mergeCell ref="W27:X27"/>
    <mergeCell ref="AA27:AB27"/>
    <mergeCell ref="R26:S26"/>
    <mergeCell ref="Y26:Z26"/>
    <mergeCell ref="Y27:Z27"/>
    <mergeCell ref="K26:L26"/>
    <mergeCell ref="M26:N26"/>
    <mergeCell ref="P26:Q26"/>
    <mergeCell ref="T26:U26"/>
    <mergeCell ref="W26:X26"/>
    <mergeCell ref="R27:S27"/>
    <mergeCell ref="K29:L29"/>
    <mergeCell ref="M29:N29"/>
    <mergeCell ref="P29:Q29"/>
    <mergeCell ref="T29:U29"/>
    <mergeCell ref="W29:X29"/>
    <mergeCell ref="AA29:AB29"/>
    <mergeCell ref="R28:S28"/>
    <mergeCell ref="R29:S29"/>
    <mergeCell ref="Y28:Z28"/>
    <mergeCell ref="Y29:Z29"/>
    <mergeCell ref="K28:L28"/>
    <mergeCell ref="M28:N28"/>
    <mergeCell ref="P28:Q28"/>
    <mergeCell ref="T28:U28"/>
    <mergeCell ref="W28:X28"/>
    <mergeCell ref="K31:L31"/>
    <mergeCell ref="M31:N31"/>
    <mergeCell ref="P31:Q31"/>
    <mergeCell ref="T31:U31"/>
    <mergeCell ref="W31:X31"/>
    <mergeCell ref="AA31:AB31"/>
    <mergeCell ref="R30:S30"/>
    <mergeCell ref="R31:S31"/>
    <mergeCell ref="Y30:Z30"/>
    <mergeCell ref="Y31:Z31"/>
    <mergeCell ref="K30:L30"/>
    <mergeCell ref="M30:N30"/>
    <mergeCell ref="P30:Q30"/>
    <mergeCell ref="T30:U30"/>
    <mergeCell ref="W30:X30"/>
    <mergeCell ref="K33:L33"/>
    <mergeCell ref="M33:N33"/>
    <mergeCell ref="P33:Q33"/>
    <mergeCell ref="T33:U33"/>
    <mergeCell ref="W33:X33"/>
    <mergeCell ref="AA33:AB33"/>
    <mergeCell ref="R32:S32"/>
    <mergeCell ref="R33:S33"/>
    <mergeCell ref="Y32:Z32"/>
    <mergeCell ref="Y33:Z33"/>
    <mergeCell ref="K32:L32"/>
    <mergeCell ref="M32:N32"/>
    <mergeCell ref="P32:Q32"/>
    <mergeCell ref="T32:U32"/>
    <mergeCell ref="W32:X32"/>
    <mergeCell ref="K35:L35"/>
    <mergeCell ref="M35:N35"/>
    <mergeCell ref="P35:Q35"/>
    <mergeCell ref="T35:U35"/>
    <mergeCell ref="W35:X35"/>
    <mergeCell ref="AA35:AB35"/>
    <mergeCell ref="R34:S34"/>
    <mergeCell ref="R35:S35"/>
    <mergeCell ref="Y34:Z34"/>
    <mergeCell ref="Y35:Z35"/>
    <mergeCell ref="K34:L34"/>
    <mergeCell ref="M34:N34"/>
    <mergeCell ref="P34:Q34"/>
    <mergeCell ref="T34:U34"/>
    <mergeCell ref="W34:X34"/>
    <mergeCell ref="K37:L37"/>
    <mergeCell ref="M37:N37"/>
    <mergeCell ref="P37:Q37"/>
    <mergeCell ref="T37:U37"/>
    <mergeCell ref="W37:X37"/>
    <mergeCell ref="AA37:AB37"/>
    <mergeCell ref="R36:S36"/>
    <mergeCell ref="R37:S37"/>
    <mergeCell ref="Y36:Z36"/>
    <mergeCell ref="Y37:Z37"/>
    <mergeCell ref="K36:L36"/>
    <mergeCell ref="M36:N36"/>
    <mergeCell ref="P36:Q36"/>
    <mergeCell ref="T36:U36"/>
    <mergeCell ref="W36:X36"/>
    <mergeCell ref="K39:L39"/>
    <mergeCell ref="M39:N39"/>
    <mergeCell ref="P39:Q39"/>
    <mergeCell ref="T39:U39"/>
    <mergeCell ref="W39:X39"/>
    <mergeCell ref="AA39:AB39"/>
    <mergeCell ref="R38:S38"/>
    <mergeCell ref="R39:S39"/>
    <mergeCell ref="Y38:Z38"/>
    <mergeCell ref="Y39:Z39"/>
    <mergeCell ref="K38:L38"/>
    <mergeCell ref="M38:N38"/>
    <mergeCell ref="P38:Q38"/>
    <mergeCell ref="T38:U38"/>
    <mergeCell ref="W38:X38"/>
    <mergeCell ref="K42:L42"/>
    <mergeCell ref="M42:N42"/>
    <mergeCell ref="P42:Q42"/>
    <mergeCell ref="T42:U42"/>
    <mergeCell ref="W42:X42"/>
    <mergeCell ref="AA40:AB40"/>
    <mergeCell ref="K41:L41"/>
    <mergeCell ref="M41:N41"/>
    <mergeCell ref="P41:Q41"/>
    <mergeCell ref="T41:U41"/>
    <mergeCell ref="W41:X41"/>
    <mergeCell ref="AA41:AB41"/>
    <mergeCell ref="R40:S40"/>
    <mergeCell ref="R41:S41"/>
    <mergeCell ref="Y40:Z40"/>
    <mergeCell ref="Y41:Z41"/>
    <mergeCell ref="K40:L40"/>
    <mergeCell ref="M40:N40"/>
    <mergeCell ref="P40:Q40"/>
    <mergeCell ref="T40:U40"/>
    <mergeCell ref="W40:X40"/>
    <mergeCell ref="K45:L45"/>
    <mergeCell ref="M45:N45"/>
    <mergeCell ref="P45:Q45"/>
    <mergeCell ref="T45:U45"/>
    <mergeCell ref="W45:X45"/>
    <mergeCell ref="AA45:AB45"/>
    <mergeCell ref="K44:L44"/>
    <mergeCell ref="P44:Q44"/>
    <mergeCell ref="T44:U44"/>
    <mergeCell ref="W44:X44"/>
    <mergeCell ref="Y44:AB44"/>
    <mergeCell ref="B2:AC3"/>
    <mergeCell ref="E44:F44"/>
    <mergeCell ref="M44:O44"/>
    <mergeCell ref="B44:C44"/>
    <mergeCell ref="I44:J44"/>
    <mergeCell ref="G44:H44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AA42:AB42"/>
    <mergeCell ref="K43:L43"/>
    <mergeCell ref="M43:N43"/>
    <mergeCell ref="P43:Q43"/>
    <mergeCell ref="T43:U43"/>
    <mergeCell ref="W43:X43"/>
    <mergeCell ref="AA43:AB43"/>
    <mergeCell ref="R42:S42"/>
    <mergeCell ref="R43:S43"/>
    <mergeCell ref="Y42:Z42"/>
    <mergeCell ref="Y43:Z43"/>
    <mergeCell ref="AA38:AB38"/>
    <mergeCell ref="AA36:AB36"/>
    <mergeCell ref="AA34:AB34"/>
    <mergeCell ref="AA32:AB32"/>
    <mergeCell ref="AA30:AB30"/>
    <mergeCell ref="AA28:AB28"/>
  </mergeCells>
  <conditionalFormatting sqref="F5:F43 F45">
    <cfRule type="colorScale" priority="424">
      <colorScale>
        <cfvo type="min"/>
        <cfvo type="percentile" val="0"/>
        <cfvo type="max"/>
        <color rgb="FFFF0000"/>
        <color theme="4" tint="0.79998168889431442"/>
        <color rgb="FF00B050"/>
      </colorScale>
    </cfRule>
  </conditionalFormatting>
  <conditionalFormatting sqref="G5:G43 G45">
    <cfRule type="dataBar" priority="4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{333210A6-E927-4AA8-9157-FF893C2D72B3}</x14:id>
        </ext>
      </extLst>
    </cfRule>
  </conditionalFormatting>
  <conditionalFormatting sqref="O5:O43 O45">
    <cfRule type="colorScale" priority="422">
      <colorScale>
        <cfvo type="min"/>
        <cfvo type="percentile" val="50"/>
        <cfvo type="max"/>
        <color rgb="FFFF0000"/>
        <color theme="4" tint="0.79998168889431442"/>
        <color rgb="FF00B050"/>
      </colorScale>
    </cfRule>
  </conditionalFormatting>
  <conditionalFormatting sqref="V5:V45">
    <cfRule type="colorScale" priority="421">
      <colorScale>
        <cfvo type="min"/>
        <cfvo type="percentile" val="50"/>
        <cfvo type="max"/>
        <color rgb="FFFF0000"/>
        <color theme="4" tint="0.79998168889431442"/>
        <color rgb="FF00B050"/>
      </colorScale>
    </cfRule>
  </conditionalFormatting>
  <conditionalFormatting sqref="AC5:AC45">
    <cfRule type="colorScale" priority="420">
      <colorScale>
        <cfvo type="min"/>
        <cfvo type="percentile" val="50"/>
        <cfvo type="max"/>
        <color rgb="FFFF0000"/>
        <color theme="4" tint="0.79998168889431442"/>
        <color rgb="FF00B050"/>
      </colorScale>
    </cfRule>
  </conditionalFormatting>
  <conditionalFormatting sqref="T5:U5">
    <cfRule type="expression" dxfId="316" priority="374">
      <formula>P5&gt;T5</formula>
    </cfRule>
  </conditionalFormatting>
  <conditionalFormatting sqref="T6:U6">
    <cfRule type="expression" dxfId="315" priority="372">
      <formula>P6&gt;T6</formula>
    </cfRule>
  </conditionalFormatting>
  <conditionalFormatting sqref="T7:U7">
    <cfRule type="expression" dxfId="314" priority="370">
      <formula>P7&gt;T7</formula>
    </cfRule>
  </conditionalFormatting>
  <conditionalFormatting sqref="T8:U8">
    <cfRule type="expression" dxfId="313" priority="368">
      <formula>P8&gt;T8</formula>
    </cfRule>
  </conditionalFormatting>
  <conditionalFormatting sqref="T9:U9">
    <cfRule type="expression" dxfId="312" priority="366">
      <formula>P9&gt;T9</formula>
    </cfRule>
  </conditionalFormatting>
  <conditionalFormatting sqref="T10:U10">
    <cfRule type="expression" dxfId="311" priority="364">
      <formula>P10&gt;T10</formula>
    </cfRule>
  </conditionalFormatting>
  <conditionalFormatting sqref="T11:U11">
    <cfRule type="expression" dxfId="310" priority="362">
      <formula>P11&gt;T11</formula>
    </cfRule>
  </conditionalFormatting>
  <conditionalFormatting sqref="T12:U12">
    <cfRule type="expression" dxfId="309" priority="360">
      <formula>P12&gt;T12</formula>
    </cfRule>
  </conditionalFormatting>
  <conditionalFormatting sqref="T13:U13">
    <cfRule type="expression" dxfId="308" priority="358">
      <formula>P13&gt;T13</formula>
    </cfRule>
  </conditionalFormatting>
  <conditionalFormatting sqref="T14:U14">
    <cfRule type="expression" dxfId="307" priority="356">
      <formula>P14&gt;T14</formula>
    </cfRule>
  </conditionalFormatting>
  <conditionalFormatting sqref="T15:U15">
    <cfRule type="expression" dxfId="306" priority="354">
      <formula>P15&gt;T15</formula>
    </cfRule>
  </conditionalFormatting>
  <conditionalFormatting sqref="T16:U16">
    <cfRule type="expression" dxfId="305" priority="352">
      <formula>P16&gt;T16</formula>
    </cfRule>
  </conditionalFormatting>
  <conditionalFormatting sqref="T17:U17">
    <cfRule type="expression" dxfId="304" priority="350">
      <formula>P17&gt;T17</formula>
    </cfRule>
  </conditionalFormatting>
  <conditionalFormatting sqref="T18:U18">
    <cfRule type="expression" dxfId="303" priority="348">
      <formula>P18&gt;T18</formula>
    </cfRule>
  </conditionalFormatting>
  <conditionalFormatting sqref="T19:U19">
    <cfRule type="expression" dxfId="302" priority="346">
      <formula>P19&gt;T19</formula>
    </cfRule>
  </conditionalFormatting>
  <conditionalFormatting sqref="T20:U20">
    <cfRule type="expression" dxfId="301" priority="344">
      <formula>P20&gt;T20</formula>
    </cfRule>
  </conditionalFormatting>
  <conditionalFormatting sqref="T21:U21">
    <cfRule type="expression" dxfId="300" priority="342">
      <formula>P21&gt;T21</formula>
    </cfRule>
  </conditionalFormatting>
  <conditionalFormatting sqref="T22:U22">
    <cfRule type="expression" dxfId="299" priority="340">
      <formula>P22&gt;T22</formula>
    </cfRule>
  </conditionalFormatting>
  <conditionalFormatting sqref="T23:U23">
    <cfRule type="expression" dxfId="298" priority="338">
      <formula>P23&gt;T23</formula>
    </cfRule>
  </conditionalFormatting>
  <conditionalFormatting sqref="T24:U24">
    <cfRule type="expression" dxfId="297" priority="336">
      <formula>P24&gt;T24</formula>
    </cfRule>
  </conditionalFormatting>
  <conditionalFormatting sqref="T25:U25">
    <cfRule type="expression" dxfId="296" priority="334">
      <formula>P25&gt;T25</formula>
    </cfRule>
  </conditionalFormatting>
  <conditionalFormatting sqref="T26:U26">
    <cfRule type="expression" dxfId="295" priority="332">
      <formula>P26&gt;T26</formula>
    </cfRule>
  </conditionalFormatting>
  <conditionalFormatting sqref="T27:U27">
    <cfRule type="expression" dxfId="294" priority="330">
      <formula>P27&gt;T27</formula>
    </cfRule>
  </conditionalFormatting>
  <conditionalFormatting sqref="T28:U28">
    <cfRule type="expression" dxfId="293" priority="328">
      <formula>P28&gt;T28</formula>
    </cfRule>
  </conditionalFormatting>
  <conditionalFormatting sqref="T29:U29">
    <cfRule type="expression" dxfId="292" priority="326">
      <formula>P29&gt;T29</formula>
    </cfRule>
  </conditionalFormatting>
  <conditionalFormatting sqref="T30:U30">
    <cfRule type="expression" dxfId="291" priority="324">
      <formula>P30&gt;T30</formula>
    </cfRule>
  </conditionalFormatting>
  <conditionalFormatting sqref="T31:U31">
    <cfRule type="expression" dxfId="290" priority="322">
      <formula>P31&gt;T31</formula>
    </cfRule>
  </conditionalFormatting>
  <conditionalFormatting sqref="T32:U32">
    <cfRule type="expression" dxfId="289" priority="320">
      <formula>P32&gt;T32</formula>
    </cfRule>
  </conditionalFormatting>
  <conditionalFormatting sqref="T33:U33">
    <cfRule type="expression" dxfId="288" priority="318">
      <formula>P33&gt;T33</formula>
    </cfRule>
  </conditionalFormatting>
  <conditionalFormatting sqref="T34:U34">
    <cfRule type="expression" dxfId="287" priority="316">
      <formula>P34&gt;T34</formula>
    </cfRule>
  </conditionalFormatting>
  <conditionalFormatting sqref="T35:U35">
    <cfRule type="expression" dxfId="286" priority="314">
      <formula>P35&gt;T35</formula>
    </cfRule>
  </conditionalFormatting>
  <conditionalFormatting sqref="T36:U36">
    <cfRule type="expression" dxfId="285" priority="312">
      <formula>P36&gt;T36</formula>
    </cfRule>
  </conditionalFormatting>
  <conditionalFormatting sqref="T37:U37">
    <cfRule type="expression" dxfId="284" priority="310">
      <formula>P37&gt;T37</formula>
    </cfRule>
  </conditionalFormatting>
  <conditionalFormatting sqref="T38:U38">
    <cfRule type="expression" dxfId="283" priority="308">
      <formula>P38&gt;T38</formula>
    </cfRule>
  </conditionalFormatting>
  <conditionalFormatting sqref="T39:U39">
    <cfRule type="expression" dxfId="282" priority="306">
      <formula>P39&gt;T39</formula>
    </cfRule>
  </conditionalFormatting>
  <conditionalFormatting sqref="T40:U40">
    <cfRule type="expression" dxfId="281" priority="304">
      <formula>P40&gt;T40</formula>
    </cfRule>
  </conditionalFormatting>
  <conditionalFormatting sqref="T41:U41">
    <cfRule type="expression" dxfId="280" priority="302">
      <formula>P41&gt;T41</formula>
    </cfRule>
  </conditionalFormatting>
  <conditionalFormatting sqref="T42:U42">
    <cfRule type="expression" dxfId="279" priority="300">
      <formula>P42&gt;T42</formula>
    </cfRule>
  </conditionalFormatting>
  <conditionalFormatting sqref="T43:U43">
    <cfRule type="expression" dxfId="278" priority="298">
      <formula>P43&gt;T43</formula>
    </cfRule>
  </conditionalFormatting>
  <conditionalFormatting sqref="T4">
    <cfRule type="expression" dxfId="277" priority="297">
      <formula>H1&gt;G1</formula>
    </cfRule>
  </conditionalFormatting>
  <conditionalFormatting sqref="K5:L5">
    <cfRule type="expression" dxfId="276" priority="296">
      <formula>K5&gt;M5</formula>
    </cfRule>
  </conditionalFormatting>
  <conditionalFormatting sqref="M5:N5">
    <cfRule type="expression" dxfId="275" priority="295">
      <formula>K5&gt;M5</formula>
    </cfRule>
  </conditionalFormatting>
  <conditionalFormatting sqref="K6:L6">
    <cfRule type="expression" dxfId="274" priority="294">
      <formula>K6&gt;M6</formula>
    </cfRule>
  </conditionalFormatting>
  <conditionalFormatting sqref="M6:N6">
    <cfRule type="expression" dxfId="273" priority="293">
      <formula>K6&gt;M6</formula>
    </cfRule>
  </conditionalFormatting>
  <conditionalFormatting sqref="K7:L7">
    <cfRule type="expression" dxfId="272" priority="292">
      <formula>K7&gt;M7</formula>
    </cfRule>
  </conditionalFormatting>
  <conditionalFormatting sqref="M7:N7">
    <cfRule type="expression" dxfId="271" priority="291">
      <formula>K7&gt;M7</formula>
    </cfRule>
  </conditionalFormatting>
  <conditionalFormatting sqref="K8:L8">
    <cfRule type="expression" dxfId="270" priority="290">
      <formula>K8&gt;M8</formula>
    </cfRule>
  </conditionalFormatting>
  <conditionalFormatting sqref="M8:N8">
    <cfRule type="expression" dxfId="269" priority="289">
      <formula>K8&gt;M8</formula>
    </cfRule>
  </conditionalFormatting>
  <conditionalFormatting sqref="K9:L9">
    <cfRule type="expression" dxfId="268" priority="288">
      <formula>K9&gt;M9</formula>
    </cfRule>
  </conditionalFormatting>
  <conditionalFormatting sqref="M9:N9">
    <cfRule type="expression" dxfId="267" priority="287">
      <formula>K9&gt;M9</formula>
    </cfRule>
  </conditionalFormatting>
  <conditionalFormatting sqref="K43:L43">
    <cfRule type="expression" dxfId="266" priority="218">
      <formula>K43&gt;M43</formula>
    </cfRule>
  </conditionalFormatting>
  <conditionalFormatting sqref="M43:N43">
    <cfRule type="expression" dxfId="265" priority="217">
      <formula>K43&gt;M43</formula>
    </cfRule>
  </conditionalFormatting>
  <conditionalFormatting sqref="K10:L10">
    <cfRule type="expression" dxfId="264" priority="284">
      <formula>K10&gt;M10</formula>
    </cfRule>
  </conditionalFormatting>
  <conditionalFormatting sqref="M10:N10">
    <cfRule type="expression" dxfId="263" priority="283">
      <formula>K10&gt;M10</formula>
    </cfRule>
  </conditionalFormatting>
  <conditionalFormatting sqref="K11:L11">
    <cfRule type="expression" dxfId="262" priority="282">
      <formula>K11&gt;M11</formula>
    </cfRule>
  </conditionalFormatting>
  <conditionalFormatting sqref="M11:N11">
    <cfRule type="expression" dxfId="261" priority="281">
      <formula>K11&gt;M11</formula>
    </cfRule>
  </conditionalFormatting>
  <conditionalFormatting sqref="K12:L12">
    <cfRule type="expression" dxfId="260" priority="280">
      <formula>K12&gt;M12</formula>
    </cfRule>
  </conditionalFormatting>
  <conditionalFormatting sqref="M12:N12">
    <cfRule type="expression" dxfId="259" priority="279">
      <formula>K12&gt;M12</formula>
    </cfRule>
  </conditionalFormatting>
  <conditionalFormatting sqref="K13:L13">
    <cfRule type="expression" dxfId="258" priority="278">
      <formula>K13&gt;M13</formula>
    </cfRule>
  </conditionalFormatting>
  <conditionalFormatting sqref="M13:N13">
    <cfRule type="expression" dxfId="257" priority="277">
      <formula>K13&gt;M13</formula>
    </cfRule>
  </conditionalFormatting>
  <conditionalFormatting sqref="K14:L14">
    <cfRule type="expression" dxfId="256" priority="276">
      <formula>K14&gt;M14</formula>
    </cfRule>
  </conditionalFormatting>
  <conditionalFormatting sqref="M14:N14">
    <cfRule type="expression" dxfId="255" priority="275">
      <formula>K14&gt;M14</formula>
    </cfRule>
  </conditionalFormatting>
  <conditionalFormatting sqref="K15:L15">
    <cfRule type="expression" dxfId="254" priority="274">
      <formula>K15&gt;M15</formula>
    </cfRule>
  </conditionalFormatting>
  <conditionalFormatting sqref="M15:N15">
    <cfRule type="expression" dxfId="253" priority="273">
      <formula>K15&gt;M15</formula>
    </cfRule>
  </conditionalFormatting>
  <conditionalFormatting sqref="K16:L16">
    <cfRule type="expression" dxfId="252" priority="272">
      <formula>K16&gt;M16</formula>
    </cfRule>
  </conditionalFormatting>
  <conditionalFormatting sqref="M16:N16">
    <cfRule type="expression" dxfId="251" priority="271">
      <formula>K16&gt;M16</formula>
    </cfRule>
  </conditionalFormatting>
  <conditionalFormatting sqref="K17:L17">
    <cfRule type="expression" dxfId="250" priority="270">
      <formula>K17&gt;M17</formula>
    </cfRule>
  </conditionalFormatting>
  <conditionalFormatting sqref="M17:N17">
    <cfRule type="expression" dxfId="249" priority="269">
      <formula>K17&gt;M17</formula>
    </cfRule>
  </conditionalFormatting>
  <conditionalFormatting sqref="K18:L18">
    <cfRule type="expression" dxfId="248" priority="268">
      <formula>K18&gt;M18</formula>
    </cfRule>
  </conditionalFormatting>
  <conditionalFormatting sqref="M18:N18">
    <cfRule type="expression" dxfId="247" priority="267">
      <formula>K18&gt;M18</formula>
    </cfRule>
  </conditionalFormatting>
  <conditionalFormatting sqref="K19:L19">
    <cfRule type="expression" dxfId="246" priority="266">
      <formula>K19&gt;M19</formula>
    </cfRule>
  </conditionalFormatting>
  <conditionalFormatting sqref="M19:N19">
    <cfRule type="expression" dxfId="245" priority="265">
      <formula>K19&gt;M19</formula>
    </cfRule>
  </conditionalFormatting>
  <conditionalFormatting sqref="K20:L20">
    <cfRule type="expression" dxfId="244" priority="264">
      <formula>K20&gt;M20</formula>
    </cfRule>
  </conditionalFormatting>
  <conditionalFormatting sqref="M20:N20">
    <cfRule type="expression" dxfId="243" priority="263">
      <formula>K20&gt;M20</formula>
    </cfRule>
  </conditionalFormatting>
  <conditionalFormatting sqref="K21:L21">
    <cfRule type="expression" dxfId="242" priority="262">
      <formula>K21&gt;M21</formula>
    </cfRule>
  </conditionalFormatting>
  <conditionalFormatting sqref="M21:N21">
    <cfRule type="expression" dxfId="241" priority="261">
      <formula>K21&gt;M21</formula>
    </cfRule>
  </conditionalFormatting>
  <conditionalFormatting sqref="K22:L22">
    <cfRule type="expression" dxfId="240" priority="260">
      <formula>K22&gt;M22</formula>
    </cfRule>
  </conditionalFormatting>
  <conditionalFormatting sqref="M22:N22">
    <cfRule type="expression" dxfId="239" priority="259">
      <formula>K22&gt;M22</formula>
    </cfRule>
  </conditionalFormatting>
  <conditionalFormatting sqref="K23:L23">
    <cfRule type="expression" dxfId="238" priority="258">
      <formula>K23&gt;M23</formula>
    </cfRule>
  </conditionalFormatting>
  <conditionalFormatting sqref="M23:N23">
    <cfRule type="expression" dxfId="237" priority="257">
      <formula>K23&gt;M23</formula>
    </cfRule>
  </conditionalFormatting>
  <conditionalFormatting sqref="K24:L24">
    <cfRule type="expression" dxfId="236" priority="256">
      <formula>K24&gt;M24</formula>
    </cfRule>
  </conditionalFormatting>
  <conditionalFormatting sqref="M24:N24">
    <cfRule type="expression" dxfId="235" priority="255">
      <formula>K24&gt;M24</formula>
    </cfRule>
  </conditionalFormatting>
  <conditionalFormatting sqref="K25:L25">
    <cfRule type="expression" dxfId="234" priority="254">
      <formula>K25&gt;M25</formula>
    </cfRule>
  </conditionalFormatting>
  <conditionalFormatting sqref="M25:N25">
    <cfRule type="expression" dxfId="233" priority="253">
      <formula>K25&gt;M25</formula>
    </cfRule>
  </conditionalFormatting>
  <conditionalFormatting sqref="K26:L26">
    <cfRule type="expression" dxfId="232" priority="252">
      <formula>K26&gt;M26</formula>
    </cfRule>
  </conditionalFormatting>
  <conditionalFormatting sqref="M26:N26">
    <cfRule type="expression" dxfId="231" priority="251">
      <formula>K26&gt;M26</formula>
    </cfRule>
  </conditionalFormatting>
  <conditionalFormatting sqref="K27:L27">
    <cfRule type="expression" dxfId="230" priority="250">
      <formula>K27&gt;M27</formula>
    </cfRule>
  </conditionalFormatting>
  <conditionalFormatting sqref="M27:N27">
    <cfRule type="expression" dxfId="229" priority="249">
      <formula>K27&gt;M27</formula>
    </cfRule>
  </conditionalFormatting>
  <conditionalFormatting sqref="K28:L28">
    <cfRule type="expression" dxfId="228" priority="248">
      <formula>K28&gt;M28</formula>
    </cfRule>
  </conditionalFormatting>
  <conditionalFormatting sqref="M28:N28">
    <cfRule type="expression" dxfId="227" priority="247">
      <formula>K28&gt;M28</formula>
    </cfRule>
  </conditionalFormatting>
  <conditionalFormatting sqref="K29:L29">
    <cfRule type="expression" dxfId="226" priority="246">
      <formula>K29&gt;M29</formula>
    </cfRule>
  </conditionalFormatting>
  <conditionalFormatting sqref="M29:N29">
    <cfRule type="expression" dxfId="225" priority="245">
      <formula>K29&gt;M29</formula>
    </cfRule>
  </conditionalFormatting>
  <conditionalFormatting sqref="K30:L30">
    <cfRule type="expression" dxfId="224" priority="244">
      <formula>K30&gt;M30</formula>
    </cfRule>
  </conditionalFormatting>
  <conditionalFormatting sqref="M30:N30">
    <cfRule type="expression" dxfId="223" priority="243">
      <formula>K30&gt;M30</formula>
    </cfRule>
  </conditionalFormatting>
  <conditionalFormatting sqref="K31:L31">
    <cfRule type="expression" dxfId="222" priority="242">
      <formula>K31&gt;M31</formula>
    </cfRule>
  </conditionalFormatting>
  <conditionalFormatting sqref="M31:N31">
    <cfRule type="expression" dxfId="221" priority="241">
      <formula>K31&gt;M31</formula>
    </cfRule>
  </conditionalFormatting>
  <conditionalFormatting sqref="K32:L32">
    <cfRule type="expression" dxfId="220" priority="240">
      <formula>K32&gt;M32</formula>
    </cfRule>
  </conditionalFormatting>
  <conditionalFormatting sqref="M32:N32">
    <cfRule type="expression" dxfId="219" priority="239">
      <formula>K32&gt;M32</formula>
    </cfRule>
  </conditionalFormatting>
  <conditionalFormatting sqref="K33:L33">
    <cfRule type="expression" dxfId="218" priority="238">
      <formula>K33&gt;M33</formula>
    </cfRule>
  </conditionalFormatting>
  <conditionalFormatting sqref="M33:N33">
    <cfRule type="expression" dxfId="217" priority="237">
      <formula>K33&gt;M33</formula>
    </cfRule>
  </conditionalFormatting>
  <conditionalFormatting sqref="K34:L34">
    <cfRule type="expression" dxfId="216" priority="236">
      <formula>K34&gt;M34</formula>
    </cfRule>
  </conditionalFormatting>
  <conditionalFormatting sqref="M34:N34">
    <cfRule type="expression" dxfId="215" priority="235">
      <formula>K34&gt;M34</formula>
    </cfRule>
  </conditionalFormatting>
  <conditionalFormatting sqref="K35:L35">
    <cfRule type="expression" dxfId="214" priority="234">
      <formula>K35&gt;M35</formula>
    </cfRule>
  </conditionalFormatting>
  <conditionalFormatting sqref="M35:N35">
    <cfRule type="expression" dxfId="213" priority="233">
      <formula>K35&gt;M35</formula>
    </cfRule>
  </conditionalFormatting>
  <conditionalFormatting sqref="K36:L36">
    <cfRule type="expression" dxfId="212" priority="232">
      <formula>K36&gt;M36</formula>
    </cfRule>
  </conditionalFormatting>
  <conditionalFormatting sqref="M36:N36">
    <cfRule type="expression" dxfId="211" priority="231">
      <formula>K36&gt;M36</formula>
    </cfRule>
  </conditionalFormatting>
  <conditionalFormatting sqref="K37:L37">
    <cfRule type="expression" dxfId="210" priority="230">
      <formula>K37&gt;M37</formula>
    </cfRule>
  </conditionalFormatting>
  <conditionalFormatting sqref="M37:N37">
    <cfRule type="expression" dxfId="209" priority="229">
      <formula>K37&gt;M37</formula>
    </cfRule>
  </conditionalFormatting>
  <conditionalFormatting sqref="K38:L38">
    <cfRule type="expression" dxfId="208" priority="228">
      <formula>K38&gt;M38</formula>
    </cfRule>
  </conditionalFormatting>
  <conditionalFormatting sqref="M38:N38">
    <cfRule type="expression" dxfId="207" priority="227">
      <formula>K38&gt;M38</formula>
    </cfRule>
  </conditionalFormatting>
  <conditionalFormatting sqref="K39:L39">
    <cfRule type="expression" dxfId="206" priority="226">
      <formula>K39&gt;M39</formula>
    </cfRule>
  </conditionalFormatting>
  <conditionalFormatting sqref="M39:N39">
    <cfRule type="expression" dxfId="205" priority="225">
      <formula>K39&gt;M39</formula>
    </cfRule>
  </conditionalFormatting>
  <conditionalFormatting sqref="K40:L40">
    <cfRule type="expression" dxfId="204" priority="224">
      <formula>K40&gt;M40</formula>
    </cfRule>
  </conditionalFormatting>
  <conditionalFormatting sqref="M40:N40">
    <cfRule type="expression" dxfId="203" priority="223">
      <formula>K40&gt;M40</formula>
    </cfRule>
  </conditionalFormatting>
  <conditionalFormatting sqref="K41:L41">
    <cfRule type="expression" dxfId="202" priority="222">
      <formula>K41&gt;M41</formula>
    </cfRule>
  </conditionalFormatting>
  <conditionalFormatting sqref="M41:N41">
    <cfRule type="expression" dxfId="201" priority="221">
      <formula>K41&gt;M41</formula>
    </cfRule>
  </conditionalFormatting>
  <conditionalFormatting sqref="K42:L42">
    <cfRule type="expression" dxfId="200" priority="220">
      <formula>K42&gt;M42</formula>
    </cfRule>
  </conditionalFormatting>
  <conditionalFormatting sqref="M42:N42">
    <cfRule type="expression" dxfId="199" priority="219">
      <formula>K42&gt;M42</formula>
    </cfRule>
  </conditionalFormatting>
  <conditionalFormatting sqref="P5:R5 P6:Q43">
    <cfRule type="expression" dxfId="198" priority="427">
      <formula>P5&gt;T5</formula>
    </cfRule>
  </conditionalFormatting>
  <conditionalFormatting sqref="R6">
    <cfRule type="expression" dxfId="197" priority="211">
      <formula>R6&gt;V6</formula>
    </cfRule>
  </conditionalFormatting>
  <conditionalFormatting sqref="R27">
    <cfRule type="expression" dxfId="196" priority="210">
      <formula>R27&gt;V27</formula>
    </cfRule>
  </conditionalFormatting>
  <conditionalFormatting sqref="W5:X5">
    <cfRule type="expression" dxfId="195" priority="209">
      <formula>W5&gt;AA5</formula>
    </cfRule>
  </conditionalFormatting>
  <conditionalFormatting sqref="AA5:AB5">
    <cfRule type="expression" dxfId="194" priority="208">
      <formula>W5&gt;AA5</formula>
    </cfRule>
  </conditionalFormatting>
  <conditionalFormatting sqref="W6:X6">
    <cfRule type="expression" dxfId="193" priority="205">
      <formula>W6&gt;AA6</formula>
    </cfRule>
  </conditionalFormatting>
  <conditionalFormatting sqref="AA6:AB6">
    <cfRule type="expression" dxfId="192" priority="204">
      <formula>W6&gt;AA6</formula>
    </cfRule>
  </conditionalFormatting>
  <conditionalFormatting sqref="W7:X7">
    <cfRule type="expression" dxfId="191" priority="203">
      <formula>W7&gt;AA7</formula>
    </cfRule>
  </conditionalFormatting>
  <conditionalFormatting sqref="AA7:AB7">
    <cfRule type="expression" dxfId="190" priority="202">
      <formula>W7&gt;AA7</formula>
    </cfRule>
  </conditionalFormatting>
  <conditionalFormatting sqref="W8:X8">
    <cfRule type="expression" dxfId="189" priority="201">
      <formula>W8&gt;AA8</formula>
    </cfRule>
  </conditionalFormatting>
  <conditionalFormatting sqref="AA8:AB8">
    <cfRule type="expression" dxfId="188" priority="200">
      <formula>W8&gt;AA8</formula>
    </cfRule>
  </conditionalFormatting>
  <conditionalFormatting sqref="W9:X9">
    <cfRule type="expression" dxfId="187" priority="199">
      <formula>W9&gt;AA9</formula>
    </cfRule>
  </conditionalFormatting>
  <conditionalFormatting sqref="AA9:AB9">
    <cfRule type="expression" dxfId="186" priority="198">
      <formula>W9&gt;AA9</formula>
    </cfRule>
  </conditionalFormatting>
  <conditionalFormatting sqref="W10:X10">
    <cfRule type="expression" dxfId="185" priority="197">
      <formula>W10&gt;AA10</formula>
    </cfRule>
  </conditionalFormatting>
  <conditionalFormatting sqref="AA10:AB10">
    <cfRule type="expression" dxfId="184" priority="196">
      <formula>W10&gt;AA10</formula>
    </cfRule>
  </conditionalFormatting>
  <conditionalFormatting sqref="W11:X11">
    <cfRule type="expression" dxfId="183" priority="195">
      <formula>W11&gt;AA11</formula>
    </cfRule>
  </conditionalFormatting>
  <conditionalFormatting sqref="AA11:AB11">
    <cfRule type="expression" dxfId="182" priority="194">
      <formula>W11&gt;AA11</formula>
    </cfRule>
  </conditionalFormatting>
  <conditionalFormatting sqref="W12:X12">
    <cfRule type="expression" dxfId="181" priority="193">
      <formula>W12&gt;AA12</formula>
    </cfRule>
  </conditionalFormatting>
  <conditionalFormatting sqref="AA12:AB12">
    <cfRule type="expression" dxfId="180" priority="192">
      <formula>W12&gt;AA12</formula>
    </cfRule>
  </conditionalFormatting>
  <conditionalFormatting sqref="W13:X13">
    <cfRule type="expression" dxfId="179" priority="191">
      <formula>W13&gt;AA13</formula>
    </cfRule>
  </conditionalFormatting>
  <conditionalFormatting sqref="AA13:AB13">
    <cfRule type="expression" dxfId="178" priority="190">
      <formula>W13&gt;AA13</formula>
    </cfRule>
  </conditionalFormatting>
  <conditionalFormatting sqref="W14:X14">
    <cfRule type="expression" dxfId="177" priority="189">
      <formula>W14&gt;AA14</formula>
    </cfRule>
  </conditionalFormatting>
  <conditionalFormatting sqref="AA14:AB14">
    <cfRule type="expression" dxfId="176" priority="188">
      <formula>W14&gt;AA14</formula>
    </cfRule>
  </conditionalFormatting>
  <conditionalFormatting sqref="W15:X15">
    <cfRule type="expression" dxfId="175" priority="187">
      <formula>W15&gt;AA15</formula>
    </cfRule>
  </conditionalFormatting>
  <conditionalFormatting sqref="AA15:AB15">
    <cfRule type="expression" dxfId="174" priority="186">
      <formula>W15&gt;AA15</formula>
    </cfRule>
  </conditionalFormatting>
  <conditionalFormatting sqref="W16:X16">
    <cfRule type="expression" dxfId="173" priority="185">
      <formula>W16&gt;AA16</formula>
    </cfRule>
  </conditionalFormatting>
  <conditionalFormatting sqref="AA16:AB16">
    <cfRule type="expression" dxfId="172" priority="184">
      <formula>W16&gt;AA16</formula>
    </cfRule>
  </conditionalFormatting>
  <conditionalFormatting sqref="W17:X17">
    <cfRule type="expression" dxfId="171" priority="183">
      <formula>W17&gt;AA17</formula>
    </cfRule>
  </conditionalFormatting>
  <conditionalFormatting sqref="AA17:AB17">
    <cfRule type="expression" dxfId="170" priority="182">
      <formula>W17&gt;AA17</formula>
    </cfRule>
  </conditionalFormatting>
  <conditionalFormatting sqref="W18:X18">
    <cfRule type="expression" dxfId="169" priority="181">
      <formula>W18&gt;AA18</formula>
    </cfRule>
  </conditionalFormatting>
  <conditionalFormatting sqref="AA18:AB18">
    <cfRule type="expression" dxfId="168" priority="180">
      <formula>W18&gt;AA18</formula>
    </cfRule>
  </conditionalFormatting>
  <conditionalFormatting sqref="W19:X19">
    <cfRule type="expression" dxfId="167" priority="179">
      <formula>W19&gt;AA19</formula>
    </cfRule>
  </conditionalFormatting>
  <conditionalFormatting sqref="AA19:AB19">
    <cfRule type="expression" dxfId="166" priority="178">
      <formula>W19&gt;AA19</formula>
    </cfRule>
  </conditionalFormatting>
  <conditionalFormatting sqref="W20:X20">
    <cfRule type="expression" dxfId="165" priority="177">
      <formula>W20&gt;AA20</formula>
    </cfRule>
  </conditionalFormatting>
  <conditionalFormatting sqref="AA20:AB20">
    <cfRule type="expression" dxfId="164" priority="176">
      <formula>W20&gt;AA20</formula>
    </cfRule>
  </conditionalFormatting>
  <conditionalFormatting sqref="W21:X21">
    <cfRule type="expression" dxfId="163" priority="175">
      <formula>W21&gt;AA21</formula>
    </cfRule>
  </conditionalFormatting>
  <conditionalFormatting sqref="AA21:AB21">
    <cfRule type="expression" dxfId="162" priority="174">
      <formula>W21&gt;AA21</formula>
    </cfRule>
  </conditionalFormatting>
  <conditionalFormatting sqref="W22:X22">
    <cfRule type="expression" dxfId="161" priority="173">
      <formula>W22&gt;AA22</formula>
    </cfRule>
  </conditionalFormatting>
  <conditionalFormatting sqref="AA22:AB22">
    <cfRule type="expression" dxfId="160" priority="172">
      <formula>W22&gt;AA22</formula>
    </cfRule>
  </conditionalFormatting>
  <conditionalFormatting sqref="W23:X23">
    <cfRule type="expression" dxfId="159" priority="171">
      <formula>W23&gt;AA23</formula>
    </cfRule>
  </conditionalFormatting>
  <conditionalFormatting sqref="AA23:AB23">
    <cfRule type="expression" dxfId="158" priority="170">
      <formula>W23&gt;AA23</formula>
    </cfRule>
  </conditionalFormatting>
  <conditionalFormatting sqref="W24:X24">
    <cfRule type="expression" dxfId="157" priority="169">
      <formula>W24&gt;AA24</formula>
    </cfRule>
  </conditionalFormatting>
  <conditionalFormatting sqref="AA24:AB24">
    <cfRule type="expression" dxfId="156" priority="168">
      <formula>W24&gt;AA24</formula>
    </cfRule>
  </conditionalFormatting>
  <conditionalFormatting sqref="W25:X25">
    <cfRule type="expression" dxfId="155" priority="167">
      <formula>W25&gt;AA25</formula>
    </cfRule>
  </conditionalFormatting>
  <conditionalFormatting sqref="AA25:AB25">
    <cfRule type="expression" dxfId="154" priority="166">
      <formula>W25&gt;AA25</formula>
    </cfRule>
  </conditionalFormatting>
  <conditionalFormatting sqref="W26:X26">
    <cfRule type="expression" dxfId="153" priority="165">
      <formula>W26&gt;AA26</formula>
    </cfRule>
  </conditionalFormatting>
  <conditionalFormatting sqref="AA26:AB26">
    <cfRule type="expression" dxfId="152" priority="164">
      <formula>W26&gt;AA26</formula>
    </cfRule>
  </conditionalFormatting>
  <conditionalFormatting sqref="W27:X27">
    <cfRule type="expression" dxfId="151" priority="163">
      <formula>W27&gt;AA27</formula>
    </cfRule>
  </conditionalFormatting>
  <conditionalFormatting sqref="AA27:AB27">
    <cfRule type="expression" dxfId="150" priority="162">
      <formula>W27&gt;AA27</formula>
    </cfRule>
  </conditionalFormatting>
  <conditionalFormatting sqref="W28:X28">
    <cfRule type="expression" dxfId="149" priority="161">
      <formula>W28&gt;AA28</formula>
    </cfRule>
  </conditionalFormatting>
  <conditionalFormatting sqref="AA28:AB28">
    <cfRule type="expression" dxfId="148" priority="160">
      <formula>W28&gt;AA28</formula>
    </cfRule>
  </conditionalFormatting>
  <conditionalFormatting sqref="W29:X29">
    <cfRule type="expression" dxfId="147" priority="159">
      <formula>W29&gt;AA29</formula>
    </cfRule>
  </conditionalFormatting>
  <conditionalFormatting sqref="AA29:AB29">
    <cfRule type="expression" dxfId="146" priority="158">
      <formula>W29&gt;AA29</formula>
    </cfRule>
  </conditionalFormatting>
  <conditionalFormatting sqref="W30:X30">
    <cfRule type="expression" dxfId="145" priority="157">
      <formula>W30&gt;AA30</formula>
    </cfRule>
  </conditionalFormatting>
  <conditionalFormatting sqref="AA30:AB30">
    <cfRule type="expression" dxfId="144" priority="156">
      <formula>W30&gt;AA30</formula>
    </cfRule>
  </conditionalFormatting>
  <conditionalFormatting sqref="W31:X31">
    <cfRule type="expression" dxfId="143" priority="155">
      <formula>W31&gt;AA31</formula>
    </cfRule>
  </conditionalFormatting>
  <conditionalFormatting sqref="AA31:AB31">
    <cfRule type="expression" dxfId="142" priority="154">
      <formula>W31&gt;AA31</formula>
    </cfRule>
  </conditionalFormatting>
  <conditionalFormatting sqref="W32:X32">
    <cfRule type="expression" dxfId="141" priority="153">
      <formula>W32&gt;AA32</formula>
    </cfRule>
  </conditionalFormatting>
  <conditionalFormatting sqref="AA32:AB32">
    <cfRule type="expression" dxfId="140" priority="152">
      <formula>W32&gt;AA32</formula>
    </cfRule>
  </conditionalFormatting>
  <conditionalFormatting sqref="W33:X33">
    <cfRule type="expression" dxfId="139" priority="151">
      <formula>W33&gt;AA33</formula>
    </cfRule>
  </conditionalFormatting>
  <conditionalFormatting sqref="AA33:AB33">
    <cfRule type="expression" dxfId="138" priority="150">
      <formula>W33&gt;AA33</formula>
    </cfRule>
  </conditionalFormatting>
  <conditionalFormatting sqref="W34:X34">
    <cfRule type="expression" dxfId="137" priority="149">
      <formula>W34&gt;AA34</formula>
    </cfRule>
  </conditionalFormatting>
  <conditionalFormatting sqref="AA34:AB34">
    <cfRule type="expression" dxfId="136" priority="148">
      <formula>W34&gt;AA34</formula>
    </cfRule>
  </conditionalFormatting>
  <conditionalFormatting sqref="W35:X35">
    <cfRule type="expression" dxfId="135" priority="147">
      <formula>W35&gt;AA35</formula>
    </cfRule>
  </conditionalFormatting>
  <conditionalFormatting sqref="AA35:AB35">
    <cfRule type="expression" dxfId="134" priority="146">
      <formula>W35&gt;AA35</formula>
    </cfRule>
  </conditionalFormatting>
  <conditionalFormatting sqref="W36:X36">
    <cfRule type="expression" dxfId="133" priority="145">
      <formula>W36&gt;AA36</formula>
    </cfRule>
  </conditionalFormatting>
  <conditionalFormatting sqref="AA36:AB36">
    <cfRule type="expression" dxfId="132" priority="144">
      <formula>W36&gt;AA36</formula>
    </cfRule>
  </conditionalFormatting>
  <conditionalFormatting sqref="W37:X37">
    <cfRule type="expression" dxfId="131" priority="143">
      <formula>W37&gt;AA37</formula>
    </cfRule>
  </conditionalFormatting>
  <conditionalFormatting sqref="AA37:AB37">
    <cfRule type="expression" dxfId="130" priority="142">
      <formula>W37&gt;AA37</formula>
    </cfRule>
  </conditionalFormatting>
  <conditionalFormatting sqref="W38:X38">
    <cfRule type="expression" dxfId="129" priority="141">
      <formula>W38&gt;AA38</formula>
    </cfRule>
  </conditionalFormatting>
  <conditionalFormatting sqref="AA38:AB38">
    <cfRule type="expression" dxfId="128" priority="140">
      <formula>W38&gt;AA38</formula>
    </cfRule>
  </conditionalFormatting>
  <conditionalFormatting sqref="W39:X39">
    <cfRule type="expression" dxfId="127" priority="139">
      <formula>W39&gt;AA39</formula>
    </cfRule>
  </conditionalFormatting>
  <conditionalFormatting sqref="AA39:AB39">
    <cfRule type="expression" dxfId="126" priority="138">
      <formula>W39&gt;AA39</formula>
    </cfRule>
  </conditionalFormatting>
  <conditionalFormatting sqref="W40:X40">
    <cfRule type="expression" dxfId="125" priority="137">
      <formula>W40&gt;AA40</formula>
    </cfRule>
  </conditionalFormatting>
  <conditionalFormatting sqref="AA40:AB40">
    <cfRule type="expression" dxfId="124" priority="136">
      <formula>W40&gt;AA40</formula>
    </cfRule>
  </conditionalFormatting>
  <conditionalFormatting sqref="W41:X41">
    <cfRule type="expression" dxfId="123" priority="135">
      <formula>W41&gt;AA41</formula>
    </cfRule>
  </conditionalFormatting>
  <conditionalFormatting sqref="AA41:AB41">
    <cfRule type="expression" dxfId="122" priority="134">
      <formula>W41&gt;AA41</formula>
    </cfRule>
  </conditionalFormatting>
  <conditionalFormatting sqref="W42:X42">
    <cfRule type="expression" dxfId="121" priority="133">
      <formula>W42&gt;AA42</formula>
    </cfRule>
  </conditionalFormatting>
  <conditionalFormatting sqref="AA42:AB42">
    <cfRule type="expression" dxfId="120" priority="132">
      <formula>W42&gt;AA42</formula>
    </cfRule>
  </conditionalFormatting>
  <conditionalFormatting sqref="W43:X43">
    <cfRule type="expression" dxfId="119" priority="131">
      <formula>W43&gt;AA43</formula>
    </cfRule>
  </conditionalFormatting>
  <conditionalFormatting sqref="AA43:AB43">
    <cfRule type="expression" dxfId="118" priority="130">
      <formula>W43&gt;AA43</formula>
    </cfRule>
  </conditionalFormatting>
  <conditionalFormatting sqref="Y5">
    <cfRule type="expression" dxfId="117" priority="129">
      <formula>Y5&gt;AC5</formula>
    </cfRule>
  </conditionalFormatting>
  <conditionalFormatting sqref="R7">
    <cfRule type="expression" dxfId="116" priority="128">
      <formula>R7&gt;V7</formula>
    </cfRule>
  </conditionalFormatting>
  <conditionalFormatting sqref="R8">
    <cfRule type="expression" dxfId="115" priority="127">
      <formula>R8&gt;V8</formula>
    </cfRule>
  </conditionalFormatting>
  <conditionalFormatting sqref="R9">
    <cfRule type="expression" dxfId="114" priority="126">
      <formula>R9&gt;V9</formula>
    </cfRule>
  </conditionalFormatting>
  <conditionalFormatting sqref="R10">
    <cfRule type="expression" dxfId="113" priority="125">
      <formula>R10&gt;V10</formula>
    </cfRule>
  </conditionalFormatting>
  <conditionalFormatting sqref="Y6">
    <cfRule type="expression" dxfId="112" priority="124">
      <formula>Y6&gt;AC6</formula>
    </cfRule>
  </conditionalFormatting>
  <conditionalFormatting sqref="R11">
    <cfRule type="expression" dxfId="111" priority="123">
      <formula>R11&gt;V11</formula>
    </cfRule>
  </conditionalFormatting>
  <conditionalFormatting sqref="R12">
    <cfRule type="expression" dxfId="110" priority="122">
      <formula>R12&gt;V12</formula>
    </cfRule>
  </conditionalFormatting>
  <conditionalFormatting sqref="R13">
    <cfRule type="expression" dxfId="109" priority="121">
      <formula>R13&gt;V13</formula>
    </cfRule>
  </conditionalFormatting>
  <conditionalFormatting sqref="R14">
    <cfRule type="expression" dxfId="108" priority="120">
      <formula>R14&gt;V14</formula>
    </cfRule>
  </conditionalFormatting>
  <conditionalFormatting sqref="R15">
    <cfRule type="expression" dxfId="107" priority="119">
      <formula>R15&gt;V15</formula>
    </cfRule>
  </conditionalFormatting>
  <conditionalFormatting sqref="R16">
    <cfRule type="expression" dxfId="106" priority="118">
      <formula>R16&gt;V16</formula>
    </cfRule>
  </conditionalFormatting>
  <conditionalFormatting sqref="R17">
    <cfRule type="expression" dxfId="105" priority="117">
      <formula>R17&gt;V17</formula>
    </cfRule>
  </conditionalFormatting>
  <conditionalFormatting sqref="R18">
    <cfRule type="expression" dxfId="104" priority="116">
      <formula>R18&gt;V18</formula>
    </cfRule>
  </conditionalFormatting>
  <conditionalFormatting sqref="R19">
    <cfRule type="expression" dxfId="103" priority="115">
      <formula>R19&gt;V19</formula>
    </cfRule>
  </conditionalFormatting>
  <conditionalFormatting sqref="R20">
    <cfRule type="expression" dxfId="102" priority="114">
      <formula>R20&gt;V20</formula>
    </cfRule>
  </conditionalFormatting>
  <conditionalFormatting sqref="R21">
    <cfRule type="expression" dxfId="101" priority="113">
      <formula>R21&gt;V21</formula>
    </cfRule>
  </conditionalFormatting>
  <conditionalFormatting sqref="R22">
    <cfRule type="expression" dxfId="100" priority="112">
      <formula>R22&gt;V22</formula>
    </cfRule>
  </conditionalFormatting>
  <conditionalFormatting sqref="R23">
    <cfRule type="expression" dxfId="99" priority="111">
      <formula>R23&gt;V23</formula>
    </cfRule>
  </conditionalFormatting>
  <conditionalFormatting sqref="R24">
    <cfRule type="expression" dxfId="98" priority="110">
      <formula>R24&gt;V24</formula>
    </cfRule>
  </conditionalFormatting>
  <conditionalFormatting sqref="R25">
    <cfRule type="expression" dxfId="97" priority="109">
      <formula>R25&gt;V25</formula>
    </cfRule>
  </conditionalFormatting>
  <conditionalFormatting sqref="R26">
    <cfRule type="expression" dxfId="96" priority="108">
      <formula>R26&gt;V26</formula>
    </cfRule>
  </conditionalFormatting>
  <conditionalFormatting sqref="R28">
    <cfRule type="expression" dxfId="95" priority="107">
      <formula>R28&gt;V28</formula>
    </cfRule>
  </conditionalFormatting>
  <conditionalFormatting sqref="R29">
    <cfRule type="expression" dxfId="94" priority="106">
      <formula>R29&gt;V29</formula>
    </cfRule>
  </conditionalFormatting>
  <conditionalFormatting sqref="R30">
    <cfRule type="expression" dxfId="93" priority="105">
      <formula>R30&gt;V30</formula>
    </cfRule>
  </conditionalFormatting>
  <conditionalFormatting sqref="R31">
    <cfRule type="expression" dxfId="92" priority="104">
      <formula>R31&gt;V31</formula>
    </cfRule>
  </conditionalFormatting>
  <conditionalFormatting sqref="R32">
    <cfRule type="expression" dxfId="91" priority="103">
      <formula>R32&gt;V32</formula>
    </cfRule>
  </conditionalFormatting>
  <conditionalFormatting sqref="R33">
    <cfRule type="expression" dxfId="90" priority="102">
      <formula>R33&gt;V33</formula>
    </cfRule>
  </conditionalFormatting>
  <conditionalFormatting sqref="R34">
    <cfRule type="expression" dxfId="89" priority="101">
      <formula>R34&gt;V34</formula>
    </cfRule>
  </conditionalFormatting>
  <conditionalFormatting sqref="R35">
    <cfRule type="expression" dxfId="88" priority="100">
      <formula>R35&gt;V35</formula>
    </cfRule>
  </conditionalFormatting>
  <conditionalFormatting sqref="R36">
    <cfRule type="expression" dxfId="87" priority="99">
      <formula>R36&gt;V36</formula>
    </cfRule>
  </conditionalFormatting>
  <conditionalFormatting sqref="R37">
    <cfRule type="expression" dxfId="86" priority="98">
      <formula>R37&gt;V37</formula>
    </cfRule>
  </conditionalFormatting>
  <conditionalFormatting sqref="R38">
    <cfRule type="expression" dxfId="85" priority="97">
      <formula>R38&gt;V38</formula>
    </cfRule>
  </conditionalFormatting>
  <conditionalFormatting sqref="R39">
    <cfRule type="expression" dxfId="84" priority="96">
      <formula>R39&gt;V39</formula>
    </cfRule>
  </conditionalFormatting>
  <conditionalFormatting sqref="R40">
    <cfRule type="expression" dxfId="83" priority="95">
      <formula>R40&gt;V40</formula>
    </cfRule>
  </conditionalFormatting>
  <conditionalFormatting sqref="R41">
    <cfRule type="expression" dxfId="82" priority="94">
      <formula>R41&gt;V41</formula>
    </cfRule>
  </conditionalFormatting>
  <conditionalFormatting sqref="R42">
    <cfRule type="expression" dxfId="81" priority="93">
      <formula>R42&gt;V42</formula>
    </cfRule>
  </conditionalFormatting>
  <conditionalFormatting sqref="R43">
    <cfRule type="expression" dxfId="80" priority="92">
      <formula>R43&gt;V43</formula>
    </cfRule>
  </conditionalFormatting>
  <conditionalFormatting sqref="Y7">
    <cfRule type="expression" dxfId="79" priority="91">
      <formula>Y7&gt;AC7</formula>
    </cfRule>
  </conditionalFormatting>
  <conditionalFormatting sqref="Y8">
    <cfRule type="expression" dxfId="78" priority="90">
      <formula>Y8&gt;AC8</formula>
    </cfRule>
  </conditionalFormatting>
  <conditionalFormatting sqref="Y9">
    <cfRule type="expression" dxfId="77" priority="89">
      <formula>Y9&gt;AC9</formula>
    </cfRule>
  </conditionalFormatting>
  <conditionalFormatting sqref="Y10">
    <cfRule type="expression" dxfId="76" priority="88">
      <formula>Y10&gt;AC10</formula>
    </cfRule>
  </conditionalFormatting>
  <conditionalFormatting sqref="Y11">
    <cfRule type="expression" dxfId="75" priority="87">
      <formula>Y11&gt;AC11</formula>
    </cfRule>
  </conditionalFormatting>
  <conditionalFormatting sqref="Y12">
    <cfRule type="expression" dxfId="74" priority="86">
      <formula>Y12&gt;AC12</formula>
    </cfRule>
  </conditionalFormatting>
  <conditionalFormatting sqref="Y13">
    <cfRule type="expression" dxfId="73" priority="85">
      <formula>Y13&gt;AC13</formula>
    </cfRule>
  </conditionalFormatting>
  <conditionalFormatting sqref="Y14">
    <cfRule type="expression" dxfId="72" priority="84">
      <formula>Y14&gt;AC14</formula>
    </cfRule>
  </conditionalFormatting>
  <conditionalFormatting sqref="Y15">
    <cfRule type="expression" dxfId="71" priority="83">
      <formula>Y15&gt;AC15</formula>
    </cfRule>
  </conditionalFormatting>
  <conditionalFormatting sqref="Y16">
    <cfRule type="expression" dxfId="70" priority="82">
      <formula>Y16&gt;AC16</formula>
    </cfRule>
  </conditionalFormatting>
  <conditionalFormatting sqref="Y17">
    <cfRule type="expression" dxfId="69" priority="81">
      <formula>Y17&gt;AC17</formula>
    </cfRule>
  </conditionalFormatting>
  <conditionalFormatting sqref="Y18">
    <cfRule type="expression" dxfId="68" priority="80">
      <formula>Y18&gt;AC18</formula>
    </cfRule>
  </conditionalFormatting>
  <conditionalFormatting sqref="Y19">
    <cfRule type="expression" dxfId="67" priority="79">
      <formula>Y19&gt;AC19</formula>
    </cfRule>
  </conditionalFormatting>
  <conditionalFormatting sqref="Y20">
    <cfRule type="expression" dxfId="66" priority="78">
      <formula>Y20&gt;AC20</formula>
    </cfRule>
  </conditionalFormatting>
  <conditionalFormatting sqref="Y21">
    <cfRule type="expression" dxfId="65" priority="77">
      <formula>Y21&gt;AC21</formula>
    </cfRule>
  </conditionalFormatting>
  <conditionalFormatting sqref="Y22">
    <cfRule type="expression" dxfId="64" priority="76">
      <formula>Y22&gt;AC22</formula>
    </cfRule>
  </conditionalFormatting>
  <conditionalFormatting sqref="Y23">
    <cfRule type="expression" dxfId="63" priority="75">
      <formula>Y23&gt;AC23</formula>
    </cfRule>
  </conditionalFormatting>
  <conditionalFormatting sqref="Y24">
    <cfRule type="expression" dxfId="62" priority="74">
      <formula>Y24&gt;AC24</formula>
    </cfRule>
  </conditionalFormatting>
  <conditionalFormatting sqref="Y25">
    <cfRule type="expression" dxfId="61" priority="73">
      <formula>Y25&gt;AC25</formula>
    </cfRule>
  </conditionalFormatting>
  <conditionalFormatting sqref="Y26">
    <cfRule type="expression" dxfId="60" priority="72">
      <formula>Y26&gt;AC26</formula>
    </cfRule>
  </conditionalFormatting>
  <conditionalFormatting sqref="Y27">
    <cfRule type="expression" dxfId="59" priority="71">
      <formula>Y27&gt;AC27</formula>
    </cfRule>
  </conditionalFormatting>
  <conditionalFormatting sqref="Y28">
    <cfRule type="expression" dxfId="58" priority="70">
      <formula>Y28&gt;AC28</formula>
    </cfRule>
  </conditionalFormatting>
  <conditionalFormatting sqref="Y29">
    <cfRule type="expression" dxfId="57" priority="69">
      <formula>Y29&gt;AC29</formula>
    </cfRule>
  </conditionalFormatting>
  <conditionalFormatting sqref="Y30">
    <cfRule type="expression" dxfId="56" priority="68">
      <formula>Y30&gt;AC30</formula>
    </cfRule>
  </conditionalFormatting>
  <conditionalFormatting sqref="Y31">
    <cfRule type="expression" dxfId="55" priority="67">
      <formula>Y31&gt;AC31</formula>
    </cfRule>
  </conditionalFormatting>
  <conditionalFormatting sqref="Y32">
    <cfRule type="expression" dxfId="54" priority="66">
      <formula>Y32&gt;AC32</formula>
    </cfRule>
  </conditionalFormatting>
  <conditionalFormatting sqref="Y33">
    <cfRule type="expression" dxfId="53" priority="65">
      <formula>Y33&gt;AC33</formula>
    </cfRule>
  </conditionalFormatting>
  <conditionalFormatting sqref="Y34">
    <cfRule type="expression" dxfId="52" priority="64">
      <formula>Y34&gt;AC34</formula>
    </cfRule>
  </conditionalFormatting>
  <conditionalFormatting sqref="Y35">
    <cfRule type="expression" dxfId="51" priority="63">
      <formula>Y35&gt;AC35</formula>
    </cfRule>
  </conditionalFormatting>
  <conditionalFormatting sqref="Y36">
    <cfRule type="expression" dxfId="50" priority="62">
      <formula>Y36&gt;AC36</formula>
    </cfRule>
  </conditionalFormatting>
  <conditionalFormatting sqref="Y37">
    <cfRule type="expression" dxfId="49" priority="61">
      <formula>Y37&gt;AC37</formula>
    </cfRule>
  </conditionalFormatting>
  <conditionalFormatting sqref="Y38">
    <cfRule type="expression" dxfId="48" priority="60">
      <formula>Y38&gt;AC38</formula>
    </cfRule>
  </conditionalFormatting>
  <conditionalFormatting sqref="Y39">
    <cfRule type="expression" dxfId="47" priority="59">
      <formula>Y39&gt;AC39</formula>
    </cfRule>
  </conditionalFormatting>
  <conditionalFormatting sqref="Y40">
    <cfRule type="expression" dxfId="46" priority="58">
      <formula>Y40&gt;AC40</formula>
    </cfRule>
  </conditionalFormatting>
  <conditionalFormatting sqref="Y41">
    <cfRule type="expression" dxfId="45" priority="57">
      <formula>Y41&gt;AC41</formula>
    </cfRule>
  </conditionalFormatting>
  <conditionalFormatting sqref="Y42">
    <cfRule type="expression" dxfId="44" priority="56">
      <formula>Y42&gt;AC42</formula>
    </cfRule>
  </conditionalFormatting>
  <conditionalFormatting sqref="Y43">
    <cfRule type="expression" dxfId="43" priority="55">
      <formula>Y43&gt;AC43</formula>
    </cfRule>
  </conditionalFormatting>
  <conditionalFormatting sqref="C5">
    <cfRule type="expression" dxfId="42" priority="54">
      <formula>P5&gt;T5</formula>
    </cfRule>
  </conditionalFormatting>
  <conditionalFormatting sqref="C6">
    <cfRule type="expression" dxfId="41" priority="53">
      <formula>P6&gt;T6</formula>
    </cfRule>
  </conditionalFormatting>
  <conditionalFormatting sqref="C7">
    <cfRule type="expression" dxfId="40" priority="52">
      <formula>P7&gt;T7</formula>
    </cfRule>
  </conditionalFormatting>
  <conditionalFormatting sqref="C8">
    <cfRule type="expression" dxfId="39" priority="51">
      <formula>P8&gt;T8</formula>
    </cfRule>
  </conditionalFormatting>
  <conditionalFormatting sqref="C9">
    <cfRule type="expression" dxfId="38" priority="50">
      <formula>P9&gt;T9</formula>
    </cfRule>
  </conditionalFormatting>
  <conditionalFormatting sqref="C10">
    <cfRule type="expression" dxfId="37" priority="49">
      <formula>P10&gt;T10</formula>
    </cfRule>
  </conditionalFormatting>
  <conditionalFormatting sqref="C11">
    <cfRule type="expression" dxfId="36" priority="48">
      <formula>P11&gt;T11</formula>
    </cfRule>
  </conditionalFormatting>
  <conditionalFormatting sqref="C12">
    <cfRule type="expression" dxfId="35" priority="47">
      <formula>P12&gt;T12</formula>
    </cfRule>
  </conditionalFormatting>
  <conditionalFormatting sqref="C13">
    <cfRule type="expression" dxfId="34" priority="46">
      <formula>P13&gt;T13</formula>
    </cfRule>
  </conditionalFormatting>
  <conditionalFormatting sqref="C14">
    <cfRule type="expression" dxfId="33" priority="45">
      <formula>P14&gt;T14</formula>
    </cfRule>
  </conditionalFormatting>
  <conditionalFormatting sqref="C15">
    <cfRule type="expression" dxfId="32" priority="36">
      <formula>P15&gt;T15</formula>
    </cfRule>
  </conditionalFormatting>
  <conditionalFormatting sqref="C16">
    <cfRule type="expression" dxfId="31" priority="35">
      <formula>P16&gt;T16</formula>
    </cfRule>
  </conditionalFormatting>
  <conditionalFormatting sqref="C17">
    <cfRule type="expression" dxfId="30" priority="34">
      <formula>P17&gt;T17</formula>
    </cfRule>
  </conditionalFormatting>
  <conditionalFormatting sqref="C18">
    <cfRule type="expression" dxfId="29" priority="33">
      <formula>P18&gt;T18</formula>
    </cfRule>
  </conditionalFormatting>
  <conditionalFormatting sqref="C19">
    <cfRule type="expression" dxfId="28" priority="32">
      <formula>P19&gt;T19</formula>
    </cfRule>
  </conditionalFormatting>
  <conditionalFormatting sqref="C20">
    <cfRule type="expression" dxfId="27" priority="31">
      <formula>P20&gt;T20</formula>
    </cfRule>
  </conditionalFormatting>
  <conditionalFormatting sqref="C21">
    <cfRule type="expression" dxfId="26" priority="30">
      <formula>P21&gt;T21</formula>
    </cfRule>
  </conditionalFormatting>
  <conditionalFormatting sqref="C22">
    <cfRule type="expression" dxfId="25" priority="29">
      <formula>P22&gt;T22</formula>
    </cfRule>
  </conditionalFormatting>
  <conditionalFormatting sqref="C23">
    <cfRule type="expression" dxfId="24" priority="28">
      <formula>P23&gt;T23</formula>
    </cfRule>
  </conditionalFormatting>
  <conditionalFormatting sqref="C24">
    <cfRule type="expression" dxfId="23" priority="27">
      <formula>P24&gt;T24</formula>
    </cfRule>
  </conditionalFormatting>
  <conditionalFormatting sqref="C25">
    <cfRule type="expression" dxfId="22" priority="26">
      <formula>P25&gt;T25</formula>
    </cfRule>
  </conditionalFormatting>
  <conditionalFormatting sqref="C26">
    <cfRule type="expression" dxfId="21" priority="25">
      <formula>P26&gt;T26</formula>
    </cfRule>
  </conditionalFormatting>
  <conditionalFormatting sqref="C27">
    <cfRule type="expression" dxfId="20" priority="24">
      <formula>P27&gt;T27</formula>
    </cfRule>
  </conditionalFormatting>
  <conditionalFormatting sqref="C28">
    <cfRule type="expression" dxfId="19" priority="23">
      <formula>P28&gt;T28</formula>
    </cfRule>
  </conditionalFormatting>
  <conditionalFormatting sqref="C29">
    <cfRule type="expression" dxfId="18" priority="22">
      <formula>P29&gt;T29</formula>
    </cfRule>
  </conditionalFormatting>
  <conditionalFormatting sqref="C30">
    <cfRule type="expression" dxfId="17" priority="21">
      <formula>P30&gt;T30</formula>
    </cfRule>
  </conditionalFormatting>
  <conditionalFormatting sqref="C31">
    <cfRule type="expression" dxfId="16" priority="18">
      <formula>P31&gt;T31</formula>
    </cfRule>
  </conditionalFormatting>
  <conditionalFormatting sqref="C32">
    <cfRule type="expression" dxfId="15" priority="17">
      <formula>P32&gt;T32</formula>
    </cfRule>
  </conditionalFormatting>
  <conditionalFormatting sqref="C33">
    <cfRule type="expression" dxfId="14" priority="16">
      <formula>P33&gt;T33</formula>
    </cfRule>
  </conditionalFormatting>
  <conditionalFormatting sqref="C34">
    <cfRule type="expression" dxfId="13" priority="15">
      <formula>P34&gt;T34</formula>
    </cfRule>
  </conditionalFormatting>
  <conditionalFormatting sqref="C35">
    <cfRule type="expression" dxfId="12" priority="14">
      <formula>P35&gt;T35</formula>
    </cfRule>
  </conditionalFormatting>
  <conditionalFormatting sqref="C36">
    <cfRule type="expression" dxfId="11" priority="13">
      <formula>P36&gt;T36</formula>
    </cfRule>
  </conditionalFormatting>
  <conditionalFormatting sqref="C37">
    <cfRule type="expression" dxfId="10" priority="12">
      <formula>P37&gt;T37</formula>
    </cfRule>
  </conditionalFormatting>
  <conditionalFormatting sqref="C38">
    <cfRule type="expression" dxfId="9" priority="11">
      <formula>P38&gt;T38</formula>
    </cfRule>
  </conditionalFormatting>
  <conditionalFormatting sqref="C39">
    <cfRule type="expression" dxfId="8" priority="10">
      <formula>P39&gt;T39</formula>
    </cfRule>
  </conditionalFormatting>
  <conditionalFormatting sqref="C40">
    <cfRule type="expression" dxfId="7" priority="9">
      <formula>P40&gt;T40</formula>
    </cfRule>
  </conditionalFormatting>
  <conditionalFormatting sqref="C41">
    <cfRule type="expression" dxfId="6" priority="7">
      <formula>P41&gt;T41</formula>
    </cfRule>
  </conditionalFormatting>
  <conditionalFormatting sqref="C42">
    <cfRule type="expression" dxfId="5" priority="6">
      <formula>P42&gt;T42</formula>
    </cfRule>
  </conditionalFormatting>
  <conditionalFormatting sqref="C43">
    <cfRule type="expression" dxfId="4" priority="5">
      <formula>P43&gt;T43</formula>
    </cfRule>
  </conditionalFormatting>
  <conditionalFormatting sqref="AA4">
    <cfRule type="expression" dxfId="3" priority="4">
      <formula>AND(D1&gt;=F1,D1&lt;=G1)</formula>
    </cfRule>
  </conditionalFormatting>
  <conditionalFormatting sqref="AB4">
    <cfRule type="expression" dxfId="2" priority="3">
      <formula>AND(D1&gt;=F1,D1&lt;=G1)</formula>
    </cfRule>
  </conditionalFormatting>
  <conditionalFormatting sqref="AC4">
    <cfRule type="expression" dxfId="1" priority="2">
      <formula>AND(D1&gt;=F1,D1&lt;=G1)</formula>
    </cfRule>
  </conditionalFormatting>
  <conditionalFormatting sqref="W4:Z4">
    <cfRule type="expression" dxfId="0" priority="1">
      <formula>AND(D1&gt;=F1,D1&lt;=G1)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3210A6-E927-4AA8-9157-FF893C2D72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G5:G43 G45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Volume!D4:D15</xm:f>
              <xm:sqref>R5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Volume!E4:E15</xm:f>
              <xm:sqref>R6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Volume!Z4:Z15</xm:f>
              <xm:sqref>R27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Volume!D19:D30</xm:f>
              <xm:sqref>Y5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Volume!F4:F15</xm:f>
              <xm:sqref>R7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Volume!G4:G15</xm:f>
              <xm:sqref>R8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Volume!H4:H15</xm:f>
              <xm:sqref>R9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Volume!I4:I15</xm:f>
              <xm:sqref>R10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Volume!E19:E30</xm:f>
              <xm:sqref>Y6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Volume!J4:J15</xm:f>
              <xm:sqref>R11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Volume!K4:K15</xm:f>
              <xm:sqref>R12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Volume!L4:L15</xm:f>
              <xm:sqref>R13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Volume!M4:M15</xm:f>
              <xm:sqref>R14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Volume!N4:N15</xm:f>
              <xm:sqref>R15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Volume!O4:O15</xm:f>
              <xm:sqref>R16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Volume!P4:P15</xm:f>
              <xm:sqref>R17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Volume!Q4:Q15</xm:f>
              <xm:sqref>R18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Volume!R4:R15</xm:f>
              <xm:sqref>R19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Volume!S4:S15</xm:f>
              <xm:sqref>R20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Volume!T4:T15</xm:f>
              <xm:sqref>R21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Volume!U4:U15</xm:f>
              <xm:sqref>R22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Volume!V4:V15</xm:f>
              <xm:sqref>R23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Volume!W4:W15</xm:f>
              <xm:sqref>R24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Volume!X4:X15</xm:f>
              <xm:sqref>R25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Volume!Y4:Y15</xm:f>
              <xm:sqref>R26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Volume!AA4:AA15</xm:f>
              <xm:sqref>R28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Volume!AB4:AB15</xm:f>
              <xm:sqref>R29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Volume!AC4:AC15</xm:f>
              <xm:sqref>R30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Volume!AD4:AD15</xm:f>
              <xm:sqref>R31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Volume!AE4:AE15</xm:f>
              <xm:sqref>R32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Volume!AF4:AF15</xm:f>
              <xm:sqref>R33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Volume!AG4:AG15</xm:f>
              <xm:sqref>R34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Volume!AH4:AH15</xm:f>
              <xm:sqref>R35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Volume!AI4:AI15</xm:f>
              <xm:sqref>R36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Volume!AJ4:AJ15</xm:f>
              <xm:sqref>R37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Volume!AK4:AK15</xm:f>
              <xm:sqref>R38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Volume!AL4:AL15</xm:f>
              <xm:sqref>R39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Volume!AM4:AM15</xm:f>
              <xm:sqref>R40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Volume!AN4:AN15</xm:f>
              <xm:sqref>R41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Volume!AO4:AO15</xm:f>
              <xm:sqref>R42</xm:sqref>
            </x14:sparkline>
          </x14:sparklines>
        </x14:sparklineGroup>
        <x14:sparklineGroup type="column" displayEmptyCellsAs="gap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Volume!AP4:AP15</xm:f>
              <xm:sqref>R43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Volume!F19:F30</xm:f>
              <xm:sqref>Y7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Volume!G19:G30</xm:f>
              <xm:sqref>Y8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Volume!H19:H30</xm:f>
              <xm:sqref>Y9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Volume!I19:I30</xm:f>
              <xm:sqref>Y10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Volume!J19:J30</xm:f>
              <xm:sqref>Y11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Volume!K19:K30</xm:f>
              <xm:sqref>Y12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Volume!L19:L30</xm:f>
              <xm:sqref>Y13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Volume!M19:M30</xm:f>
              <xm:sqref>Y14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Volume!N19:N30</xm:f>
              <xm:sqref>Y15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Volume!O19:O30</xm:f>
              <xm:sqref>Y16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Volume!P19:P30</xm:f>
              <xm:sqref>Y17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Volume!Q19:Q30</xm:f>
              <xm:sqref>Y18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Volume!R19:R30</xm:f>
              <xm:sqref>Y19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Volume!S19:S30</xm:f>
              <xm:sqref>Y20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Volume!T19:T30</xm:f>
              <xm:sqref>Y21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Volume!U19:U30</xm:f>
              <xm:sqref>Y22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Volume!V19:V30</xm:f>
              <xm:sqref>Y23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Volume!W19:W30</xm:f>
              <xm:sqref>Y24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Volume!X19:X30</xm:f>
              <xm:sqref>Y25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Volume!Y19:Y30</xm:f>
              <xm:sqref>Y26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Volume!Z19:Z30</xm:f>
              <xm:sqref>Y27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Volume!AA19:AA30</xm:f>
              <xm:sqref>Y28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Volume!AB19:AB30</xm:f>
              <xm:sqref>Y29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Volume!AC19:AC30</xm:f>
              <xm:sqref>Y30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Volume!AD19:AD30</xm:f>
              <xm:sqref>Y31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Volume!AE19:AE30</xm:f>
              <xm:sqref>Y32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Volume!AF19:AF30</xm:f>
              <xm:sqref>Y33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Volume!AG19:AG30</xm:f>
              <xm:sqref>Y34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Volume!AH19:AH30</xm:f>
              <xm:sqref>Y35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Volume!AI19:AI30</xm:f>
              <xm:sqref>Y36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Volume!AJ19:AJ30</xm:f>
              <xm:sqref>Y37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Volume!AK19:AK30</xm:f>
              <xm:sqref>Y38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Volume!AL19:AL30</xm:f>
              <xm:sqref>Y39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Volume!AM19:AM30</xm:f>
              <xm:sqref>Y40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Volume!AN19:AN30</xm:f>
              <xm:sqref>Y41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Volume!AO19:AO30</xm:f>
              <xm:sqref>Y42</xm:sqref>
            </x14:sparkline>
          </x14:sparklines>
        </x14:sparklineGroup>
        <x14:sparklineGroup type="column" displayEmptyCellsAs="gap">
          <x14:colorSeries theme="1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Volume!AP19:AP30</xm:f>
              <xm:sqref>Y43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P30"/>
  <sheetViews>
    <sheetView workbookViewId="0">
      <selection sqref="A1:XFD1048576"/>
    </sheetView>
  </sheetViews>
  <sheetFormatPr defaultColWidth="9.140625" defaultRowHeight="15" x14ac:dyDescent="0.25"/>
  <cols>
    <col min="1" max="3" width="9.140625" style="22"/>
    <col min="4" max="5" width="9.140625" style="22" customWidth="1"/>
    <col min="6" max="16384" width="9.140625" style="22"/>
  </cols>
  <sheetData>
    <row r="1" spans="1:42" x14ac:dyDescent="0.25">
      <c r="D1" s="22" t="str">
        <f>'Main Display'!B5</f>
        <v>S.SPY</v>
      </c>
      <c r="E1" s="22" t="str">
        <f>'Main Display'!B6</f>
        <v>S.US.EEM</v>
      </c>
      <c r="F1" s="22" t="str">
        <f>'Main Display'!B7</f>
        <v>S.US.XLF</v>
      </c>
      <c r="G1" s="22" t="str">
        <f>'Main Display'!B8</f>
        <v>S.US.GDX</v>
      </c>
      <c r="H1" s="22" t="str">
        <f>'Main Display'!B9</f>
        <v>S.US.IWM</v>
      </c>
      <c r="I1" s="22" t="str">
        <f>'Main Display'!B10</f>
        <v>S.US.VXX</v>
      </c>
      <c r="J1" s="22" t="str">
        <f>'Main Display'!B11</f>
        <v>S.US.EWJ</v>
      </c>
      <c r="K1" s="22" t="str">
        <f>'Main Display'!B12</f>
        <v>S.US.QQQ</v>
      </c>
      <c r="L1" s="22" t="str">
        <f>'Main Display'!B13</f>
        <v>S.US.FXI</v>
      </c>
      <c r="M1" s="22" t="str">
        <f>'Main Display'!B14</f>
        <v>S.US.EWZ</v>
      </c>
      <c r="N1" s="22" t="str">
        <f>'Main Display'!B15</f>
        <v>S.US.EFA</v>
      </c>
      <c r="O1" s="22" t="str">
        <f>'Main Display'!B16</f>
        <v>S.US.VWO</v>
      </c>
      <c r="P1" s="22" t="str">
        <f>'Main Display'!B17</f>
        <v>S.US.SDS</v>
      </c>
      <c r="Q1" s="22" t="str">
        <f>'Main Display'!B18</f>
        <v>S.US.IYR</v>
      </c>
      <c r="R1" s="22" t="str">
        <f>'Main Display'!B19</f>
        <v>S.US.XLU</v>
      </c>
      <c r="S1" s="22" t="str">
        <f>'Main Display'!B20</f>
        <v>S.US.TZA</v>
      </c>
      <c r="T1" s="22" t="str">
        <f>'Main Display'!B21</f>
        <v>S.US.XLI</v>
      </c>
      <c r="U1" s="22" t="str">
        <f>'Main Display'!B22</f>
        <v>S.US.XLV</v>
      </c>
      <c r="V1" s="22" t="str">
        <f>'Main Display'!B23</f>
        <v>S.US.EWH</v>
      </c>
      <c r="W1" s="22" t="str">
        <f>'Main Display'!B24</f>
        <v>S.US.XLE</v>
      </c>
      <c r="X1" s="22" t="str">
        <f>'Main Display'!B25</f>
        <v>S.US.XLB</v>
      </c>
      <c r="Y1" s="22" t="str">
        <f>'Main Display'!B26</f>
        <v>S.US.TNA</v>
      </c>
      <c r="Z1" s="22" t="str">
        <f>'Main Display'!B27</f>
        <v>S.US.QID</v>
      </c>
      <c r="AA1" s="22" t="str">
        <f>'Main Display'!B28</f>
        <v>S.US.RSX</v>
      </c>
      <c r="AB1" s="22" t="str">
        <f>'Main Display'!B29</f>
        <v>S.US.DIA</v>
      </c>
      <c r="AC1" s="22" t="str">
        <f>'Main Display'!B30</f>
        <v>S.US.XLK</v>
      </c>
      <c r="AD1" s="22" t="str">
        <f>'Main Display'!B31</f>
        <v>S.US.EPI</v>
      </c>
      <c r="AE1" s="22" t="str">
        <f>'Main Display'!B32</f>
        <v>S.US.FAZ</v>
      </c>
      <c r="AF1" s="22" t="str">
        <f>'Main Display'!B33</f>
        <v>S.US.SQQQ</v>
      </c>
      <c r="AG1" s="22" t="str">
        <f>'Main Display'!B34</f>
        <v>S.US.FAS</v>
      </c>
      <c r="AH1" s="22" t="str">
        <f>'Main Display'!B35</f>
        <v>S.US.DXJ</v>
      </c>
      <c r="AI1" s="22" t="str">
        <f>'Main Display'!B36</f>
        <v>S.US.SSO</v>
      </c>
      <c r="AJ1" s="22" t="str">
        <f>'Main Display'!B37</f>
        <v>S.US.SPXU</v>
      </c>
      <c r="AK1" s="22" t="str">
        <f>'Main Display'!B38</f>
        <v>S.US.IVV</v>
      </c>
      <c r="AL1" s="22" t="str">
        <f>'Main Display'!B39</f>
        <v>S.US.VGK</v>
      </c>
      <c r="AM1" s="22" t="str">
        <f>'Main Display'!B40</f>
        <v>S.US.EWT</v>
      </c>
      <c r="AN1" s="22" t="str">
        <f>'Main Display'!B41</f>
        <v>S.US.ITB</v>
      </c>
      <c r="AO1" s="22" t="str">
        <f>'Main Display'!B42</f>
        <v>S.US.EDC</v>
      </c>
      <c r="AP1" s="22" t="str">
        <f>'Main Display'!B43</f>
        <v>S.US.TBT</v>
      </c>
    </row>
    <row r="2" spans="1:42" ht="17.25" x14ac:dyDescent="0.3">
      <c r="A2" s="23">
        <f ca="1">DAY(TODAY())</f>
        <v>17</v>
      </c>
    </row>
    <row r="3" spans="1:42" ht="17.25" x14ac:dyDescent="0.3">
      <c r="A3" s="23">
        <f ca="1">MONTH(TODAY())</f>
        <v>3</v>
      </c>
    </row>
    <row r="4" spans="1:42" x14ac:dyDescent="0.25">
      <c r="A4" s="22">
        <v>8</v>
      </c>
      <c r="B4" s="22">
        <v>30</v>
      </c>
      <c r="D4" s="22">
        <f ca="1" xml:space="preserve"> RTD("cqg.rtd",,"StudyData", "(Vol("&amp;$D$1&amp;",VolType=Exchange,CoCType:=Auto) when LocalMonth("&amp;$D$1&amp;")="&amp;$A$3&amp;" and LocalDay("&amp;$D$1&amp;")="&amp;$A$2&amp;" and LocalHour("&amp;$D$1&amp;")="&amp;$A$4&amp;" and LocalMinute("&amp;$D$1&amp;")="&amp;$B$4&amp;")", "Bar", "", "Close", "5", "0", "all", "", "","False","T")</f>
        <v>26086</v>
      </c>
      <c r="E4" s="22">
        <f ca="1" xml:space="preserve"> RTD("cqg.rtd",,"StudyData", "(Vol("&amp;$E$1&amp;",VolType=Exchange,CoCType:=Auto) when LocalMonth("&amp;$E$1&amp;")="&amp;$A$3&amp;" and LocalDay("&amp;$E$1&amp;")="&amp;$A$2&amp;" and LocalHour("&amp;$E$1&amp;")="&amp;$A$4&amp;" and LocalMinute("&amp;$E$1&amp;")="&amp;$B$4&amp;")", "Bar", "", "Close", "5", "0", "all", "", "","False","T")</f>
        <v>19620</v>
      </c>
      <c r="F4" s="22">
        <f ca="1" xml:space="preserve"> RTD("cqg.rtd",,"StudyData", "(Vol("&amp;$F$1&amp;",VolType=Exchange,CoCType:=Auto) when LocalMonth("&amp;$F$1&amp;")="&amp;$A$3&amp;" and LocalDay("&amp;$F$1&amp;")="&amp;$A$2&amp;" and LocalHour("&amp;$F$1&amp;")="&amp;$A$4&amp;" and LocalMinute("&amp;$F$1&amp;")="&amp;$B$4&amp;")", "Bar", "", "Close", "5", "0", "all", "", "","False","T")</f>
        <v>8689</v>
      </c>
      <c r="G4" s="22">
        <f ca="1" xml:space="preserve"> RTD("cqg.rtd",,"StudyData", "(Vol("&amp;$G$1&amp;",VolType=Exchange,CoCType:=Auto) when LocalMonth("&amp;$G$1&amp;")="&amp;$A$3&amp;" and LocalDay("&amp;$G$1&amp;")="&amp;$A$2&amp;" and LocalHour("&amp;$G$1&amp;")="&amp;$A$4&amp;" and LocalMinute("&amp;$G$1&amp;")="&amp;$B$4&amp;")", "Bar", "", "Close", "5", "0", "all", "", "","False","T")</f>
        <v>11061</v>
      </c>
      <c r="H4" s="22">
        <f ca="1" xml:space="preserve"> RTD("cqg.rtd",,"StudyData", "(Vol("&amp;$H$1&amp;",VolType=Exchange,CoCType:=Auto) when LocalMonth("&amp;$H$1&amp;")="&amp;$A$3&amp;" and LocalDay("&amp;$H$1&amp;")="&amp;$A$2&amp;" and LocalHour("&amp;$H$1&amp;")="&amp;$A$4&amp;" and LocalMinute("&amp;$H$1&amp;")="&amp;$B$4&amp;")", "Bar", "", "Close", "5", "0", "all", "", "","False","T")</f>
        <v>14220</v>
      </c>
      <c r="I4" s="22">
        <f ca="1" xml:space="preserve"> RTD("cqg.rtd",,"StudyData", "(Vol("&amp;$I$1&amp;",VolType=Exchange,CoCType:=Auto) when LocalMonth("&amp;$I$1&amp;")="&amp;$A$3&amp;" and LocalDay("&amp;$I$1&amp;")="&amp;$A$2&amp;" and LocalHour("&amp;$I$1&amp;")="&amp;$A$4&amp;" and LocalMinute("&amp;$I$1&amp;")="&amp;$B$4&amp;")", "Bar", "", "Close", "5", "0", "all", "", "","False","T")</f>
        <v>12032</v>
      </c>
      <c r="J4" s="22">
        <f ca="1" xml:space="preserve"> RTD("cqg.rtd",,"StudyData", "(Vol("&amp;$J$1&amp;",VolType=Exchange,CoCType:=Auto) when LocalMonth("&amp;$J$1&amp;")="&amp;$A$3&amp;" and LocalDay("&amp;$J$1&amp;")="&amp;$A$2&amp;" and LocalHour("&amp;$J$1&amp;")="&amp;$A$4&amp;" and LocalMinute("&amp;$J$1&amp;")="&amp;$B$4&amp;")", "Bar", "", "Close", "5", "0", "all", "", "","False","T")</f>
        <v>3274</v>
      </c>
      <c r="K4" s="22">
        <f ca="1" xml:space="preserve"> RTD("cqg.rtd",,"StudyData", "(Vol("&amp;$K$1&amp;",VolType=Exchange,CoCType:=Auto) when LocalMonth("&amp;$K$1&amp;")="&amp;$A$3&amp;" and LocalDay("&amp;$K$1&amp;")="&amp;$A$2&amp;" and LocalHour("&amp;$K$1&amp;")="&amp;$A$4&amp;" and LocalMinute("&amp;$K$1&amp;")="&amp;$B$4&amp;")", "Bar", "", "Close", "5", "0", "all", "", "","False","T")</f>
        <v>7912</v>
      </c>
      <c r="L4" s="22">
        <f ca="1" xml:space="preserve"> RTD("cqg.rtd",,"StudyData", "(Vol("&amp;$L$1&amp;",VolType=Exchange,CoCType:=Auto) when LocalMonth("&amp;$L$1&amp;")="&amp;$A$3&amp;" and LocalDay("&amp;$L$1&amp;")="&amp;$A$2&amp;" and LocalHour("&amp;$L$1&amp;")="&amp;$A$4&amp;" and LocalMinute("&amp;$L$1&amp;")="&amp;$B$4&amp;")", "Bar", "", "Close", "5", "0", "all", "", "","False","T")</f>
        <v>4906</v>
      </c>
      <c r="M4" s="22">
        <f ca="1" xml:space="preserve"> RTD("cqg.rtd",,"StudyData", "(Vol("&amp;$M$1&amp;",VolType=Exchange,CoCType:=Auto) when LocalMonth("&amp;$M$1&amp;")="&amp;$A$3&amp;" and LocalDay("&amp;$M$1&amp;")="&amp;$A$2&amp;" and LocalHour("&amp;$M$1&amp;")="&amp;$A$4&amp;" and LocalMinute("&amp;$M$1&amp;")="&amp;$B$4&amp;")", "Bar", "", "Close", "5", "0", "all", "", "","False","T")</f>
        <v>3133</v>
      </c>
      <c r="N4" s="22">
        <f ca="1" xml:space="preserve"> RTD("cqg.rtd",,"StudyData", "(Vol("&amp;$N$1&amp;",VolType=Exchange,CoCType:=Auto) when LocalMonth("&amp;$N$1&amp;")="&amp;$A$3&amp;" and LocalDay("&amp;$N$1&amp;")="&amp;$A$2&amp;" and LocalHour("&amp;$N$1&amp;")="&amp;$A$4&amp;" and LocalMinute("&amp;$N$1&amp;")="&amp;$B$4&amp;")", "Bar", "", "Close", "5", "0", "all", "", "","False","T")</f>
        <v>3625</v>
      </c>
      <c r="O4" s="22">
        <f ca="1" xml:space="preserve"> RTD("cqg.rtd",,"StudyData", "(Vol("&amp;$O$1&amp;",VolType=Exchange,CoCType:=Auto) when LocalMonth("&amp;$O$1&amp;")="&amp;$A$3&amp;" and LocalDay("&amp;$O$1&amp;")="&amp;$A$2&amp;" and LocalHour("&amp;$O$1&amp;")="&amp;$A$4&amp;" and LocalMinute("&amp;$O$1&amp;")="&amp;$B$4&amp;")", "Bar", "", "Close", "5", "0", "all", "", "","False","T")</f>
        <v>7141</v>
      </c>
      <c r="P4" s="22">
        <f ca="1" xml:space="preserve"> RTD("cqg.rtd",,"StudyData", "(Vol("&amp;$P$1&amp;",VolType=Exchange,CoCType:=Auto) when LocalMonth("&amp;$P$1&amp;")="&amp;$A$3&amp;" and LocalDay("&amp;$P$1&amp;")="&amp;$A$2&amp;" and LocalHour("&amp;$P$1&amp;")="&amp;$A$4&amp;" and LocalMinute("&amp;$P$1&amp;")="&amp;$B$4&amp;")", "Bar", "", "Close", "5", "0", "all", "", "","False","T")</f>
        <v>3759</v>
      </c>
      <c r="Q4" s="22">
        <f ca="1" xml:space="preserve"> RTD("cqg.rtd",,"StudyData", "(Vol("&amp;$Q$1&amp;",VolType=Exchange,CoCType:=Auto) when LocalMonth("&amp;$Q$1&amp;")="&amp;$A$3&amp;" and LocalDay("&amp;$Q$1&amp;")="&amp;$A$2&amp;" and LocalHour("&amp;$Q$1&amp;")="&amp;$A$4&amp;" and LocalMinute("&amp;$Q$1&amp;")="&amp;$B$4&amp;")", "Bar", "", "Close", "5", "0", "all", "", "","False","T")</f>
        <v>1101</v>
      </c>
      <c r="R4" s="22">
        <f ca="1" xml:space="preserve"> RTD("cqg.rtd",,"StudyData", "(Vol("&amp;$R$1&amp;",VolType=Exchange,CoCType:=Auto) when LocalMonth("&amp;$R$1&amp;")="&amp;$A$3&amp;" and LocalDay("&amp;$R$1&amp;")="&amp;$A$2&amp;" and LocalHour("&amp;$R$1&amp;")="&amp;$A$4&amp;" and LocalMinute("&amp;$R$1&amp;")="&amp;$B$4&amp;")", "Bar", "", "Close", "5", "0", "all", "", "","False","T")</f>
        <v>1963</v>
      </c>
      <c r="S4" s="22">
        <f ca="1" xml:space="preserve"> RTD("cqg.rtd",,"StudyData", "(Vol("&amp;$S$1&amp;",VolType=Exchange,CoCType:=Auto) when LocalMonth("&amp;$S$1&amp;")="&amp;$A$3&amp;" and LocalDay("&amp;$S$1&amp;")="&amp;$A$2&amp;" and LocalHour("&amp;$S$1&amp;")="&amp;$A$4&amp;" and LocalMinute("&amp;$S$1&amp;")="&amp;$B$4&amp;")", "Bar", "", "Close", "5", "0", "all", "", "","False","T")</f>
        <v>6704</v>
      </c>
      <c r="T4" s="22">
        <f ca="1" xml:space="preserve"> RTD("cqg.rtd",,"StudyData", "(Vol("&amp;$T$1&amp;",VolType=Exchange,CoCType:=Auto) when LocalMonth("&amp;$T$1&amp;")="&amp;$A$3&amp;" and LocalDay("&amp;$T$1&amp;")="&amp;$A$2&amp;" and LocalHour("&amp;$T$1&amp;")="&amp;$A$4&amp;" and LocalMinute("&amp;$T$1&amp;")="&amp;$B$4&amp;")", "Bar", "", "Close", "5", "0", "all", "", "","False","T")</f>
        <v>4887</v>
      </c>
      <c r="U4" s="22">
        <f ca="1" xml:space="preserve"> RTD("cqg.rtd",,"StudyData", "(Vol("&amp;$U$1&amp;",VolType=Exchange,CoCType:=Auto) when LocalMonth("&amp;$U$1&amp;")="&amp;$A$3&amp;" and LocalDay("&amp;$U$1&amp;")="&amp;$A$2&amp;" and LocalHour("&amp;$U$1&amp;")="&amp;$A$4&amp;" and LocalMinute("&amp;$U$1&amp;")="&amp;$B$4&amp;")", "Bar", "", "Close", "5", "0", "all", "", "","False","T")</f>
        <v>949</v>
      </c>
      <c r="V4" s="22">
        <f ca="1" xml:space="preserve"> RTD("cqg.rtd",,"StudyData", "(Vol("&amp;$V$1&amp;",VolType=Exchange,CoCType:=Auto) when LocalMonth("&amp;$V$1&amp;")="&amp;$A$3&amp;" and LocalDay("&amp;$V$1&amp;")="&amp;$A$2&amp;" and LocalHour("&amp;$V$1&amp;")="&amp;$A$4&amp;" and LocalMinute("&amp;$V$1&amp;")="&amp;$B$4&amp;")", "Bar", "", "Close", "5", "0", "all", "", "","False","T")</f>
        <v>358</v>
      </c>
      <c r="W4" s="22">
        <f ca="1" xml:space="preserve"> RTD("cqg.rtd",,"StudyData", "(Vol("&amp;$W$1&amp;",VolType=Exchange,CoCType:=Auto) when LocalMonth("&amp;$W$1&amp;")="&amp;$A$3&amp;" and LocalDay("&amp;$W$1&amp;")="&amp;$A$2&amp;" and LocalHour("&amp;$W$1&amp;")="&amp;$A$4&amp;" and LocalMinute("&amp;$W$1&amp;")="&amp;$B$4&amp;")", "Bar", "", "Close", "5", "0", "all", "", "","False","T")</f>
        <v>1912</v>
      </c>
      <c r="X4" s="22">
        <f ca="1" xml:space="preserve"> RTD("cqg.rtd",,"StudyData", "(Vol("&amp;$X$1&amp;",VolType=Exchange,CoCType:=Auto) when LocalMonth("&amp;$X$1&amp;")="&amp;$A$3&amp;" and LocalDay("&amp;$X$1&amp;")="&amp;$A$2&amp;" and LocalHour("&amp;$X$1&amp;")="&amp;$A$4&amp;" and LocalMinute("&amp;$X$1&amp;")="&amp;$B$4&amp;")", "Bar", "", "Close", "5", "0", "all", "", "","False","T")</f>
        <v>3839</v>
      </c>
      <c r="Y4" s="22">
        <f ca="1" xml:space="preserve"> RTD("cqg.rtd",,"StudyData", "(Vol("&amp;$Y$1&amp;",VolType=Exchange,CoCType:=Auto) when LocalMonth("&amp;$Y$1&amp;")="&amp;$A$3&amp;" and LocalDay("&amp;$Y$1&amp;")="&amp;$A$2&amp;" and LocalHour("&amp;$Y$1&amp;")="&amp;$A$4&amp;" and LocalMinute("&amp;$Y$1&amp;")="&amp;$B$4&amp;")", "Bar", "", "Close", "5", "0", "all", "", "","False","T")</f>
        <v>2505</v>
      </c>
      <c r="Z4" s="22">
        <f ca="1" xml:space="preserve"> RTD("cqg.rtd",,"StudyData", "(Vol("&amp;$Z$1&amp;",VolType=Exchange,CoCType:=Auto) when LocalMonth("&amp;$Z$1&amp;")="&amp;$A$3&amp;" and LocalDay("&amp;$Z$1&amp;")="&amp;$A$2&amp;" and LocalHour("&amp;$Z$1&amp;")="&amp;$A$4&amp;" and LocalMinute("&amp;$Z$1&amp;")="&amp;$B$4&amp;")", "Bar", "", "Close", "5", "0", "all", "", "","False","T")</f>
        <v>1120</v>
      </c>
      <c r="AA4" s="22">
        <f ca="1" xml:space="preserve"> RTD("cqg.rtd",,"StudyData", "(Vol("&amp;$AA$1&amp;",VolType=Exchange,CoCType:=Auto) when LocalMonth("&amp;$AA$1&amp;")="&amp;$A$3&amp;" and LocalDay("&amp;$AA$1&amp;")="&amp;$A$2&amp;" and LocalHour("&amp;$AA$1&amp;")="&amp;$A$4&amp;" and LocalMinute("&amp;$AA$1&amp;")="&amp;$B$4&amp;")", "Bar", "", "Close", "5", "0", "all", "", "","False","T")</f>
        <v>3881</v>
      </c>
      <c r="AB4" s="22">
        <f ca="1" xml:space="preserve"> RTD("cqg.rtd",,"StudyData", "(Vol("&amp;$AB$1&amp;",VolType=Exchange,CoCType:=Auto) when LocalMonth("&amp;$AB$1&amp;")="&amp;$A$3&amp;" and LocalDay("&amp;$AB$1&amp;")="&amp;$A$2&amp;" and LocalHour("&amp;$AB$1&amp;")="&amp;$A$4&amp;" and LocalMinute("&amp;$AB$1&amp;")="&amp;$B$4&amp;")", "Bar", "", "Close", "5", "0", "all", "", "","False","T")</f>
        <v>1963</v>
      </c>
      <c r="AC4" s="22">
        <f ca="1" xml:space="preserve"> RTD("cqg.rtd",,"StudyData", "(Vol("&amp;$AC$1&amp;",VolType=Exchange,CoCType:=Auto) when LocalMonth("&amp;$AC$1&amp;")="&amp;$A$3&amp;" and LocalDay("&amp;$AC$1&amp;")="&amp;$A$2&amp;" and LocalHour("&amp;$AC$1&amp;")="&amp;$A$4&amp;" and LocalMinute("&amp;$AC$1&amp;")="&amp;$B$4&amp;")", "Bar", "", "Close", "5", "0", "all", "", "","False","T")</f>
        <v>3246</v>
      </c>
      <c r="AD4" s="22">
        <f ca="1" xml:space="preserve"> RTD("cqg.rtd",,"StudyData", "(Vol("&amp;$AD$1&amp;",VolType=Exchange,CoCType:=Auto) when LocalMonth("&amp;$AD$1&amp;")="&amp;$A$3&amp;" and LocalDay("&amp;$AD$1&amp;")="&amp;$A$2&amp;" and LocalHour("&amp;$AD$1&amp;")="&amp;$A$4&amp;" and LocalMinute("&amp;$AD$1&amp;")="&amp;$B$4&amp;")", "Bar", "", "Close", "5", "0", "all", "", "","False","T")</f>
        <v>892</v>
      </c>
      <c r="AE4" s="22">
        <f ca="1" xml:space="preserve"> RTD("cqg.rtd",,"StudyData", "(Vol("&amp;$AE$1&amp;",VolType=Exchange,CoCType:=Auto) when LocalMonth("&amp;$AE$1&amp;")="&amp;$A$3&amp;" and LocalDay("&amp;$AE$1&amp;")="&amp;$A$2&amp;" and LocalHour("&amp;$AE$1&amp;")="&amp;$A$4&amp;" and LocalMinute("&amp;$AE$1&amp;")="&amp;$B$4&amp;")", "Bar", "", "Close", "5", "0", "all", "", "","False","T")</f>
        <v>2253</v>
      </c>
      <c r="AF4" s="22">
        <f ca="1" xml:space="preserve"> RTD("cqg.rtd",,"StudyData", "(Vol("&amp;$AF$1&amp;",VolType=Exchange,CoCType:=Auto) when LocalMonth("&amp;$AF$1&amp;")="&amp;$A$3&amp;" and LocalDay("&amp;$AF$1&amp;")="&amp;$A$2&amp;" and LocalHour("&amp;$AF$1&amp;")="&amp;$A$4&amp;" and LocalMinute("&amp;$AF$1&amp;")="&amp;$B$4&amp;")", "Bar", "", "Close", "5", "0", "all", "", "","False","T")</f>
        <v>538</v>
      </c>
      <c r="AG4" s="22">
        <f ca="1" xml:space="preserve"> RTD("cqg.rtd",,"StudyData", "(Vol("&amp;$AG$1&amp;",VolType=Exchange,CoCType:=Auto) when LocalMonth("&amp;$AG$1&amp;")="&amp;$A$3&amp;" and LocalDay("&amp;$AG$1&amp;")="&amp;$A$2&amp;" and LocalHour("&amp;$AG$1&amp;")="&amp;$A$4&amp;" and LocalMinute("&amp;$AG$1&amp;")="&amp;$B$4&amp;")", "Bar", "", "Close", "5", "0", "all", "", "","False","T")</f>
        <v>1045</v>
      </c>
      <c r="AH4" s="22">
        <f ca="1" xml:space="preserve"> RTD("cqg.rtd",,"StudyData", "(Vol("&amp;$AH$1&amp;",VolType=Exchange,CoCType:=Auto) when LocalMonth("&amp;$AH$1&amp;")="&amp;$A$3&amp;" and LocalDay("&amp;$AH$1&amp;")="&amp;$A$2&amp;" and LocalHour("&amp;$AH$1&amp;")="&amp;$A$4&amp;" and LocalMinute("&amp;$AH$1&amp;")="&amp;$B$4&amp;")", "Bar", "", "Close", "5", "0", "all", "", "","False","T")</f>
        <v>866</v>
      </c>
      <c r="AI4" s="22">
        <f ca="1" xml:space="preserve"> RTD("cqg.rtd",,"StudyData", "(Vol("&amp;$AI$1&amp;",VolType=Exchange,CoCType:=Auto) when LocalMonth("&amp;$AI$1&amp;")="&amp;$A$3&amp;" and LocalDay("&amp;$AI$1&amp;")="&amp;$A$2&amp;" and LocalHour("&amp;$AI$1&amp;")="&amp;$A$4&amp;" and LocalMinute("&amp;$AI$1&amp;")="&amp;$B$4&amp;")", "Bar", "", "Close", "5", "0", "all", "", "","False","T")</f>
        <v>1316</v>
      </c>
      <c r="AJ4" s="22">
        <f ca="1" xml:space="preserve"> RTD("cqg.rtd",,"StudyData", "(Vol("&amp;$AJ$1&amp;",VolType=Exchange,CoCType:=Auto) when LocalMonth("&amp;$AJ$1&amp;")="&amp;$A$3&amp;" and LocalDay("&amp;$AJ$1&amp;")="&amp;$A$2&amp;" and LocalHour("&amp;$AJ$1&amp;")="&amp;$A$4&amp;" and LocalMinute("&amp;$AJ$1&amp;")="&amp;$B$4&amp;")", "Bar", "", "Close", "5", "0", "all", "", "","False","T")</f>
        <v>841</v>
      </c>
      <c r="AK4" s="22">
        <f ca="1" xml:space="preserve"> RTD("cqg.rtd",,"StudyData", "(Vol("&amp;$AK$1&amp;",VolType=Exchange,CoCType:=Auto) when LocalMonth("&amp;$AK$1&amp;")="&amp;$A$3&amp;" and LocalDay("&amp;$AK$1&amp;")="&amp;$A$2&amp;" and LocalHour("&amp;$AK$1&amp;")="&amp;$A$4&amp;" and LocalMinute("&amp;$AK$1&amp;")="&amp;$B$4&amp;")", "Bar", "", "Close", "5", "0", "all", "", "","False","T")</f>
        <v>672</v>
      </c>
      <c r="AL4" s="22">
        <f ca="1" xml:space="preserve"> RTD("cqg.rtd",,"StudyData", "(Vol("&amp;$AL$1&amp;",VolType=Exchange,CoCType:=Auto) when LocalMonth("&amp;$AL$1&amp;")="&amp;$A$3&amp;" and LocalDay("&amp;$AL$1&amp;")="&amp;$A$2&amp;" and LocalHour("&amp;$AL$1&amp;")="&amp;$A$4&amp;" and LocalMinute("&amp;$AL$1&amp;")="&amp;$B$4&amp;")", "Bar", "", "Close", "5", "0", "all", "", "","False","T")</f>
        <v>351</v>
      </c>
      <c r="AM4" s="22">
        <f ca="1" xml:space="preserve"> RTD("cqg.rtd",,"StudyData", "(Vol("&amp;$AM$1&amp;",VolType=Exchange,CoCType:=Auto) when LocalMonth("&amp;$AM$1&amp;")="&amp;$A$3&amp;" and LocalDay("&amp;$AM$1&amp;")="&amp;$A$2&amp;" and LocalHour("&amp;$AM$1&amp;")="&amp;$A$4&amp;" and LocalMinute("&amp;$AM$1&amp;")="&amp;$B$4&amp;")", "Bar", "", "Close", "5", "0", "all", "", "","False","T")</f>
        <v>453</v>
      </c>
      <c r="AN4" s="22">
        <f ca="1" xml:space="preserve"> RTD("cqg.rtd",,"StudyData", "(Vol("&amp;$AN$1&amp;",VolType=Exchange,CoCType:=Auto) when LocalMonth("&amp;$AN$1&amp;")="&amp;$A$3&amp;" and LocalDay("&amp;$AN$1&amp;")="&amp;$A$2&amp;" and LocalHour("&amp;$AN$1&amp;")="&amp;$A$4&amp;" and LocalMinute("&amp;$AN$1&amp;")="&amp;$B$4&amp;")", "Bar", "", "Close", "5", "0", "all", "", "","False","T")</f>
        <v>657</v>
      </c>
      <c r="AO4" s="22">
        <f ca="1" xml:space="preserve"> RTD("cqg.rtd",,"StudyData", "(Vol("&amp;$AO$1&amp;",VolType=Exchange,CoCType:=Auto) when LocalMonth("&amp;$AO$1&amp;")="&amp;$A$3&amp;" and LocalDay("&amp;$AO$1&amp;")="&amp;$A$2&amp;" and LocalHour("&amp;$AO$1&amp;")="&amp;$A$4&amp;" and LocalMinute("&amp;$AO$1&amp;")="&amp;$B$4&amp;")", "Bar", "", "Close", "5", "0", "all", "", "","False","T")</f>
        <v>675</v>
      </c>
      <c r="AP4" s="22">
        <f ca="1" xml:space="preserve"> RTD("cqg.rtd",,"StudyData", "(Vol("&amp;$AP$1&amp;",VolType=Exchange,CoCType:=Auto) when LocalMonth("&amp;$AP$1&amp;")="&amp;$A$3&amp;" and LocalDay("&amp;$AP$1&amp;")="&amp;$A$2&amp;" and LocalHour("&amp;$AP$1&amp;")="&amp;$A$4&amp;" and LocalMinute("&amp;$AP$1&amp;")="&amp;$B$4&amp;")", "Bar", "", "Close", "5", "0", "all", "", "","False","T")</f>
        <v>669</v>
      </c>
    </row>
    <row r="5" spans="1:42" x14ac:dyDescent="0.25">
      <c r="A5" s="22">
        <v>8</v>
      </c>
      <c r="B5" s="22">
        <f>B4+5</f>
        <v>35</v>
      </c>
      <c r="D5" s="22">
        <f ca="1" xml:space="preserve"> RTD("cqg.rtd",,"StudyData", "(Vol("&amp;$D$1&amp;",VolType=Exchange,CoCType:=Auto) when LocalMonth("&amp;$D$1&amp;")="&amp;$A$3&amp;" and LocalDay("&amp;$D$1&amp;")="&amp;$A$2&amp;" and LocalHour("&amp;$D$1&amp;")="&amp;$A$5&amp;" and LocalMinute("&amp;$D$1&amp;")="&amp;$B$5&amp;")", "Bar", "", "Close", "5", "0", "all", "", "","False","T")</f>
        <v>38687</v>
      </c>
      <c r="E5" s="22">
        <f ca="1" xml:space="preserve"> RTD("cqg.rtd",,"StudyData", "(Vol("&amp;$E$1&amp;",VolType=Exchange,CoCType:=Auto) when LocalMonth("&amp;$E$1&amp;")="&amp;$A$3&amp;" and LocalDay("&amp;$E$1&amp;")="&amp;$A$2&amp;" and LocalHour("&amp;$E$1&amp;")="&amp;$A$5&amp;" and LocalMinute("&amp;$E$1&amp;")="&amp;$B$5&amp;")", "Bar", "", "Close", "5", "0", "all", "", "","False","T")</f>
        <v>21560</v>
      </c>
      <c r="F5" s="22">
        <f ca="1" xml:space="preserve"> RTD("cqg.rtd",,"StudyData", "(Vol("&amp;$F$1&amp;",VolType=Exchange,CoCType:=Auto) when LocalMonth("&amp;$F$1&amp;")="&amp;$A$3&amp;" and LocalDay("&amp;$F$1&amp;")="&amp;$A$2&amp;" and LocalHour("&amp;$F$1&amp;")="&amp;$A$5&amp;" and LocalMinute("&amp;$F$1&amp;")="&amp;$B$5&amp;")", "Bar", "", "Close", "5", "0", "all", "", "","False","T")</f>
        <v>15096</v>
      </c>
      <c r="G5" s="22">
        <f ca="1" xml:space="preserve"> RTD("cqg.rtd",,"StudyData", "(Vol("&amp;$G$1&amp;",VolType=Exchange,CoCType:=Auto) when LocalMonth("&amp;$G$1&amp;")="&amp;$A$3&amp;" and LocalDay("&amp;$G$1&amp;")="&amp;$A$2&amp;" and LocalHour("&amp;$G$1&amp;")="&amp;$A$5&amp;" and LocalMinute("&amp;$G$1&amp;")="&amp;$B$5&amp;")", "Bar", "", "Close", "5", "0", "all", "", "","False","T")</f>
        <v>11708</v>
      </c>
      <c r="H5" s="22">
        <f ca="1" xml:space="preserve"> RTD("cqg.rtd",,"StudyData", "(Vol("&amp;$H$1&amp;",VolType=Exchange,CoCType:=Auto) when LocalMonth("&amp;$H$1&amp;")="&amp;$A$3&amp;" and LocalDay("&amp;$H$1&amp;")="&amp;$A$2&amp;" and LocalHour("&amp;$H$1&amp;")="&amp;$A$5&amp;" and LocalMinute("&amp;$H$1&amp;")="&amp;$B$5&amp;")", "Bar", "", "Close", "5", "0", "all", "", "","False","T")</f>
        <v>17102</v>
      </c>
      <c r="I5" s="22">
        <f ca="1" xml:space="preserve"> RTD("cqg.rtd",,"StudyData", "(Vol("&amp;$I$1&amp;",VolType=Exchange,CoCType:=Auto) when LocalMonth("&amp;$I$1&amp;")="&amp;$A$3&amp;" and LocalDay("&amp;$I$1&amp;")="&amp;$A$2&amp;" and LocalHour("&amp;$I$1&amp;")="&amp;$A$5&amp;" and LocalMinute("&amp;$I$1&amp;")="&amp;$B$5&amp;")", "Bar", "", "Close", "5", "0", "all", "", "","False","T")</f>
        <v>18558</v>
      </c>
      <c r="J5" s="22">
        <f ca="1" xml:space="preserve"> RTD("cqg.rtd",,"StudyData", "(Vol("&amp;$J$1&amp;",VolType=Exchange,CoCType:=Auto) when LocalMonth("&amp;$J$1&amp;")="&amp;$A$3&amp;" and LocalDay("&amp;$J$1&amp;")="&amp;$A$2&amp;" and LocalHour("&amp;$J$1&amp;")="&amp;$A$5&amp;" and LocalMinute("&amp;$J$1&amp;")="&amp;$B$5&amp;")", "Bar", "", "Close", "5", "0", "all", "", "","False","T")</f>
        <v>6559</v>
      </c>
      <c r="K5" s="22">
        <f ca="1" xml:space="preserve"> RTD("cqg.rtd",,"StudyData", "(Vol("&amp;$K$1&amp;",VolType=Exchange,CoCType:=Auto) when LocalMonth("&amp;$K$1&amp;")="&amp;$A$3&amp;" and LocalDay("&amp;$K$1&amp;")="&amp;$A$2&amp;" and LocalHour("&amp;$K$1&amp;")="&amp;$A$5&amp;" and LocalMinute("&amp;$K$1&amp;")="&amp;$B$5&amp;")", "Bar", "", "Close", "5", "0", "all", "", "","False","T")</f>
        <v>12708</v>
      </c>
      <c r="L5" s="22">
        <f ca="1" xml:space="preserve"> RTD("cqg.rtd",,"StudyData", "(Vol("&amp;$L$1&amp;",VolType=Exchange,CoCType:=Auto) when LocalMonth("&amp;$L$1&amp;")="&amp;$A$3&amp;" and LocalDay("&amp;$L$1&amp;")="&amp;$A$2&amp;" and LocalHour("&amp;$L$1&amp;")="&amp;$A$5&amp;" and LocalMinute("&amp;$L$1&amp;")="&amp;$B$5&amp;")", "Bar", "", "Close", "5", "0", "all", "", "","False","T")</f>
        <v>7334</v>
      </c>
      <c r="M5" s="22">
        <f ca="1" xml:space="preserve"> RTD("cqg.rtd",,"StudyData", "(Vol("&amp;$M$1&amp;",VolType=Exchange,CoCType:=Auto) when LocalMonth("&amp;$M$1&amp;")="&amp;$A$3&amp;" and LocalDay("&amp;$M$1&amp;")="&amp;$A$2&amp;" and LocalHour("&amp;$M$1&amp;")="&amp;$A$5&amp;" and LocalMinute("&amp;$M$1&amp;")="&amp;$B$5&amp;")", "Bar", "", "Close", "5", "0", "all", "", "","False","T")</f>
        <v>5661</v>
      </c>
      <c r="N5" s="22">
        <f ca="1" xml:space="preserve"> RTD("cqg.rtd",,"StudyData", "(Vol("&amp;$N$1&amp;",VolType=Exchange,CoCType:=Auto) when LocalMonth("&amp;$N$1&amp;")="&amp;$A$3&amp;" and LocalDay("&amp;$N$1&amp;")="&amp;$A$2&amp;" and LocalHour("&amp;$N$1&amp;")="&amp;$A$5&amp;" and LocalMinute("&amp;$N$1&amp;")="&amp;$B$5&amp;")", "Bar", "", "Close", "5", "0", "all", "", "","False","T")</f>
        <v>7964</v>
      </c>
      <c r="O5" s="22">
        <f ca="1" xml:space="preserve"> RTD("cqg.rtd",,"StudyData", "(Vol("&amp;$O$1&amp;",VolType=Exchange,CoCType:=Auto) when LocalMonth("&amp;$O$1&amp;")="&amp;$A$3&amp;" and LocalDay("&amp;$O$1&amp;")="&amp;$A$2&amp;" and LocalHour("&amp;$O$1&amp;")="&amp;$A$5&amp;" and LocalMinute("&amp;$O$1&amp;")="&amp;$B$5&amp;")", "Bar", "", "Close", "5", "0", "all", "", "","False","T")</f>
        <v>7294</v>
      </c>
      <c r="P5" s="22">
        <f ca="1" xml:space="preserve"> RTD("cqg.rtd",,"StudyData", "(Vol("&amp;$P$1&amp;",VolType=Exchange,CoCType:=Auto) when LocalMonth("&amp;$P$1&amp;")="&amp;$A$3&amp;" and LocalDay("&amp;$P$1&amp;")="&amp;$A$2&amp;" and LocalHour("&amp;$P$1&amp;")="&amp;$A$5&amp;" and LocalMinute("&amp;$P$1&amp;")="&amp;$B$5&amp;")", "Bar", "", "Close", "5", "0", "all", "", "","False","T")</f>
        <v>5885</v>
      </c>
      <c r="Q5" s="22">
        <f ca="1" xml:space="preserve"> RTD("cqg.rtd",,"StudyData", "(Vol("&amp;$Q$1&amp;",VolType=Exchange,CoCType:=Auto) when LocalMonth("&amp;$Q$1&amp;")="&amp;$A$3&amp;" and LocalDay("&amp;$Q$1&amp;")="&amp;$A$2&amp;" and LocalHour("&amp;$Q$1&amp;")="&amp;$A$5&amp;" and LocalMinute("&amp;$Q$1&amp;")="&amp;$B$5&amp;")", "Bar", "", "Close", "5", "0", "all", "", "","False","T")</f>
        <v>1952</v>
      </c>
      <c r="R5" s="22">
        <f ca="1" xml:space="preserve"> RTD("cqg.rtd",,"StudyData", "(Vol("&amp;$R$1&amp;",VolType=Exchange,CoCType:=Auto) when LocalMonth("&amp;$R$1&amp;")="&amp;$A$3&amp;" and LocalDay("&amp;$R$1&amp;")="&amp;$A$2&amp;" and LocalHour("&amp;$R$1&amp;")="&amp;$A$5&amp;" and LocalMinute("&amp;$R$1&amp;")="&amp;$B$5&amp;")", "Bar", "", "Close", "5", "0", "all", "", "","False","T")</f>
        <v>3033</v>
      </c>
      <c r="S5" s="22">
        <f ca="1" xml:space="preserve"> RTD("cqg.rtd",,"StudyData", "(Vol("&amp;$S$1&amp;",VolType=Exchange,CoCType:=Auto) when LocalMonth("&amp;$S$1&amp;")="&amp;$A$3&amp;" and LocalDay("&amp;$S$1&amp;")="&amp;$A$2&amp;" and LocalHour("&amp;$S$1&amp;")="&amp;$A$5&amp;" and LocalMinute("&amp;$S$1&amp;")="&amp;$B$5&amp;")", "Bar", "", "Close", "5", "0", "all", "", "","False","T")</f>
        <v>9424</v>
      </c>
      <c r="T5" s="22">
        <f ca="1" xml:space="preserve"> RTD("cqg.rtd",,"StudyData", "(Vol("&amp;$T$1&amp;",VolType=Exchange,CoCType:=Auto) when LocalMonth("&amp;$T$1&amp;")="&amp;$A$3&amp;" and LocalDay("&amp;$T$1&amp;")="&amp;$A$2&amp;" and LocalHour("&amp;$T$1&amp;")="&amp;$A$5&amp;" and LocalMinute("&amp;$T$1&amp;")="&amp;$B$5&amp;")", "Bar", "", "Close", "5", "0", "all", "", "","False","T")</f>
        <v>4643</v>
      </c>
      <c r="U5" s="22">
        <f ca="1" xml:space="preserve"> RTD("cqg.rtd",,"StudyData", "(Vol("&amp;$U$1&amp;",VolType=Exchange,CoCType:=Auto) when LocalMonth("&amp;$U$1&amp;")="&amp;$A$3&amp;" and LocalDay("&amp;$U$1&amp;")="&amp;$A$2&amp;" and LocalHour("&amp;$U$1&amp;")="&amp;$A$5&amp;" and LocalMinute("&amp;$U$1&amp;")="&amp;$B$5&amp;")", "Bar", "", "Close", "5", "0", "all", "", "","False","T")</f>
        <v>1331</v>
      </c>
      <c r="V5" s="22">
        <f ca="1" xml:space="preserve"> RTD("cqg.rtd",,"StudyData", "(Vol("&amp;$V$1&amp;",VolType=Exchange,CoCType:=Auto) when LocalMonth("&amp;$V$1&amp;")="&amp;$A$3&amp;" and LocalDay("&amp;$V$1&amp;")="&amp;$A$2&amp;" and LocalHour("&amp;$V$1&amp;")="&amp;$A$5&amp;" and LocalMinute("&amp;$V$1&amp;")="&amp;$B$5&amp;")", "Bar", "", "Close", "5", "0", "all", "", "","False","T")</f>
        <v>883</v>
      </c>
      <c r="W5" s="22">
        <f ca="1" xml:space="preserve"> RTD("cqg.rtd",,"StudyData", "(Vol("&amp;$W$1&amp;",VolType=Exchange,CoCType:=Auto) when LocalMonth("&amp;$W$1&amp;")="&amp;$A$3&amp;" and LocalDay("&amp;$W$1&amp;")="&amp;$A$2&amp;" and LocalHour("&amp;$W$1&amp;")="&amp;$A$5&amp;" and LocalMinute("&amp;$W$1&amp;")="&amp;$B$5&amp;")", "Bar", "", "Close", "5", "0", "all", "", "","False","T")</f>
        <v>5139</v>
      </c>
      <c r="X5" s="22">
        <f ca="1" xml:space="preserve"> RTD("cqg.rtd",,"StudyData", "(Vol("&amp;$X$1&amp;",VolType=Exchange,CoCType:=Auto) when LocalMonth("&amp;$X$1&amp;")="&amp;$A$3&amp;" and LocalDay("&amp;$X$1&amp;")="&amp;$A$2&amp;" and LocalHour("&amp;$X$1&amp;")="&amp;$A$5&amp;" and LocalMinute("&amp;$X$1&amp;")="&amp;$B$5&amp;")", "Bar", "", "Close", "5", "0", "all", "", "","False","T")</f>
        <v>1194</v>
      </c>
      <c r="Y5" s="22">
        <f ca="1" xml:space="preserve"> RTD("cqg.rtd",,"StudyData", "(Vol("&amp;$Y$1&amp;",VolType=Exchange,CoCType:=Auto) when LocalMonth("&amp;$Y$1&amp;")="&amp;$A$3&amp;" and LocalDay("&amp;$Y$1&amp;")="&amp;$A$2&amp;" and LocalHour("&amp;$Y$1&amp;")="&amp;$A$5&amp;" and LocalMinute("&amp;$Y$1&amp;")="&amp;$B$5&amp;")", "Bar", "", "Close", "5", "0", "all", "", "","False","T")</f>
        <v>3526</v>
      </c>
      <c r="Z5" s="22">
        <f ca="1" xml:space="preserve"> RTD("cqg.rtd",,"StudyData", "(Vol("&amp;$Z$1&amp;",VolType=Exchange,CoCType:=Auto) when LocalMonth("&amp;$Z$1&amp;")="&amp;$A$3&amp;" and LocalDay("&amp;$Z$1&amp;")="&amp;$A$2&amp;" and LocalHour("&amp;$Z$1&amp;")="&amp;$A$5&amp;" and LocalMinute("&amp;$Z$1&amp;")="&amp;$B$5&amp;")", "Bar", "", "Close", "5", "0", "all", "", "","False","T")</f>
        <v>2258</v>
      </c>
      <c r="AA5" s="22">
        <f ca="1" xml:space="preserve"> RTD("cqg.rtd",,"StudyData", "(Vol("&amp;$AA$1&amp;",VolType=Exchange,CoCType:=Auto) when LocalMonth("&amp;$AA$1&amp;")="&amp;$A$3&amp;" and LocalDay("&amp;$AA$1&amp;")="&amp;$A$2&amp;" and LocalHour("&amp;$AA$1&amp;")="&amp;$A$5&amp;" and LocalMinute("&amp;$AA$1&amp;")="&amp;$B$5&amp;")", "Bar", "", "Close", "5", "0", "all", "", "","False","T")</f>
        <v>3703</v>
      </c>
      <c r="AB5" s="22">
        <f ca="1" xml:space="preserve"> RTD("cqg.rtd",,"StudyData", "(Vol("&amp;$AB$1&amp;",VolType=Exchange,CoCType:=Auto) when LocalMonth("&amp;$AB$1&amp;")="&amp;$A$3&amp;" and LocalDay("&amp;$AB$1&amp;")="&amp;$A$2&amp;" and LocalHour("&amp;$AB$1&amp;")="&amp;$A$5&amp;" and LocalMinute("&amp;$AB$1&amp;")="&amp;$B$5&amp;")", "Bar", "", "Close", "5", "0", "all", "", "","False","T")</f>
        <v>4187</v>
      </c>
      <c r="AC5" s="22">
        <f ca="1" xml:space="preserve"> RTD("cqg.rtd",,"StudyData", "(Vol("&amp;$AC$1&amp;",VolType=Exchange,CoCType:=Auto) when LocalMonth("&amp;$AC$1&amp;")="&amp;$A$3&amp;" and LocalDay("&amp;$AC$1&amp;")="&amp;$A$2&amp;" and LocalHour("&amp;$AC$1&amp;")="&amp;$A$5&amp;" and LocalMinute("&amp;$AC$1&amp;")="&amp;$B$5&amp;")", "Bar", "", "Close", "5", "0", "all", "", "","False","T")</f>
        <v>18158</v>
      </c>
      <c r="AD5" s="22">
        <f ca="1" xml:space="preserve"> RTD("cqg.rtd",,"StudyData", "(Vol("&amp;$AD$1&amp;",VolType=Exchange,CoCType:=Auto) when LocalMonth("&amp;$AD$1&amp;")="&amp;$A$3&amp;" and LocalDay("&amp;$AD$1&amp;")="&amp;$A$2&amp;" and LocalHour("&amp;$AD$1&amp;")="&amp;$A$5&amp;" and LocalMinute("&amp;$AD$1&amp;")="&amp;$B$5&amp;")", "Bar", "", "Close", "5", "0", "all", "", "","False","T")</f>
        <v>1866</v>
      </c>
      <c r="AE5" s="22">
        <f ca="1" xml:space="preserve"> RTD("cqg.rtd",,"StudyData", "(Vol("&amp;$AE$1&amp;",VolType=Exchange,CoCType:=Auto) when LocalMonth("&amp;$AE$1&amp;")="&amp;$A$3&amp;" and LocalDay("&amp;$AE$1&amp;")="&amp;$A$2&amp;" and LocalHour("&amp;$AE$1&amp;")="&amp;$A$5&amp;" and LocalMinute("&amp;$AE$1&amp;")="&amp;$B$5&amp;")", "Bar", "", "Close", "5", "0", "all", "", "","False","T")</f>
        <v>3482</v>
      </c>
      <c r="AF5" s="22">
        <f ca="1" xml:space="preserve"> RTD("cqg.rtd",,"StudyData", "(Vol("&amp;$AF$1&amp;",VolType=Exchange,CoCType:=Auto) when LocalMonth("&amp;$AF$1&amp;")="&amp;$A$3&amp;" and LocalDay("&amp;$AF$1&amp;")="&amp;$A$2&amp;" and LocalHour("&amp;$AF$1&amp;")="&amp;$A$5&amp;" and LocalMinute("&amp;$AF$1&amp;")="&amp;$B$5&amp;")", "Bar", "", "Close", "5", "0", "all", "", "","False","T")</f>
        <v>1047</v>
      </c>
      <c r="AG5" s="22">
        <f ca="1" xml:space="preserve"> RTD("cqg.rtd",,"StudyData", "(Vol("&amp;$AG$1&amp;",VolType=Exchange,CoCType:=Auto) when LocalMonth("&amp;$AG$1&amp;")="&amp;$A$3&amp;" and LocalDay("&amp;$AG$1&amp;")="&amp;$A$2&amp;" and LocalHour("&amp;$AG$1&amp;")="&amp;$A$5&amp;" and LocalMinute("&amp;$AG$1&amp;")="&amp;$B$5&amp;")", "Bar", "", "Close", "5", "0", "all", "", "","False","T")</f>
        <v>2131</v>
      </c>
      <c r="AH5" s="22">
        <f ca="1" xml:space="preserve"> RTD("cqg.rtd",,"StudyData", "(Vol("&amp;$AH$1&amp;",VolType=Exchange,CoCType:=Auto) when LocalMonth("&amp;$AH$1&amp;")="&amp;$A$3&amp;" and LocalDay("&amp;$AH$1&amp;")="&amp;$A$2&amp;" and LocalHour("&amp;$AH$1&amp;")="&amp;$A$5&amp;" and LocalMinute("&amp;$AH$1&amp;")="&amp;$B$5&amp;")", "Bar", "", "Close", "5", "0", "all", "", "","False","T")</f>
        <v>1455</v>
      </c>
      <c r="AI5" s="22">
        <f ca="1" xml:space="preserve"> RTD("cqg.rtd",,"StudyData", "(Vol("&amp;$AI$1&amp;",VolType=Exchange,CoCType:=Auto) when LocalMonth("&amp;$AI$1&amp;")="&amp;$A$3&amp;" and LocalDay("&amp;$AI$1&amp;")="&amp;$A$2&amp;" and LocalHour("&amp;$AI$1&amp;")="&amp;$A$5&amp;" and LocalMinute("&amp;$AI$1&amp;")="&amp;$B$5&amp;")", "Bar", "", "Close", "5", "0", "all", "", "","False","T")</f>
        <v>1879</v>
      </c>
      <c r="AJ5" s="22">
        <f ca="1" xml:space="preserve"> RTD("cqg.rtd",,"StudyData", "(Vol("&amp;$AJ$1&amp;",VolType=Exchange,CoCType:=Auto) when LocalMonth("&amp;$AJ$1&amp;")="&amp;$A$3&amp;" and LocalDay("&amp;$AJ$1&amp;")="&amp;$A$2&amp;" and LocalHour("&amp;$AJ$1&amp;")="&amp;$A$5&amp;" and LocalMinute("&amp;$AJ$1&amp;")="&amp;$B$5&amp;")", "Bar", "", "Close", "5", "0", "all", "", "","False","T")</f>
        <v>1901</v>
      </c>
      <c r="AK5" s="22">
        <f ca="1" xml:space="preserve"> RTD("cqg.rtd",,"StudyData", "(Vol("&amp;$AK$1&amp;",VolType=Exchange,CoCType:=Auto) when LocalMonth("&amp;$AK$1&amp;")="&amp;$A$3&amp;" and LocalDay("&amp;$AK$1&amp;")="&amp;$A$2&amp;" and LocalHour("&amp;$AK$1&amp;")="&amp;$A$5&amp;" and LocalMinute("&amp;$AK$1&amp;")="&amp;$B$5&amp;")", "Bar", "", "Close", "5", "0", "all", "", "","False","T")</f>
        <v>1833</v>
      </c>
      <c r="AL5" s="22">
        <f ca="1" xml:space="preserve"> RTD("cqg.rtd",,"StudyData", "(Vol("&amp;$AL$1&amp;",VolType=Exchange,CoCType:=Auto) when LocalMonth("&amp;$AL$1&amp;")="&amp;$A$3&amp;" and LocalDay("&amp;$AL$1&amp;")="&amp;$A$2&amp;" and LocalHour("&amp;$AL$1&amp;")="&amp;$A$5&amp;" and LocalMinute("&amp;$AL$1&amp;")="&amp;$B$5&amp;")", "Bar", "", "Close", "5", "0", "all", "", "","False","T")</f>
        <v>455</v>
      </c>
      <c r="AM5" s="22">
        <f ca="1" xml:space="preserve"> RTD("cqg.rtd",,"StudyData", "(Vol("&amp;$AM$1&amp;",VolType=Exchange,CoCType:=Auto) when LocalMonth("&amp;$AM$1&amp;")="&amp;$A$3&amp;" and LocalDay("&amp;$AM$1&amp;")="&amp;$A$2&amp;" and LocalHour("&amp;$AM$1&amp;")="&amp;$A$5&amp;" and LocalMinute("&amp;$AM$1&amp;")="&amp;$B$5&amp;")", "Bar", "", "Close", "5", "0", "all", "", "","False","T")</f>
        <v>1084</v>
      </c>
      <c r="AN5" s="22">
        <f ca="1" xml:space="preserve"> RTD("cqg.rtd",,"StudyData", "(Vol("&amp;$AN$1&amp;",VolType=Exchange,CoCType:=Auto) when LocalMonth("&amp;$AN$1&amp;")="&amp;$A$3&amp;" and LocalDay("&amp;$AN$1&amp;")="&amp;$A$2&amp;" and LocalHour("&amp;$AN$1&amp;")="&amp;$A$5&amp;" and LocalMinute("&amp;$AN$1&amp;")="&amp;$B$5&amp;")", "Bar", "", "Close", "5", "0", "all", "", "","False","T")</f>
        <v>884</v>
      </c>
      <c r="AO5" s="22">
        <f ca="1" xml:space="preserve"> RTD("cqg.rtd",,"StudyData", "(Vol("&amp;$AO$1&amp;",VolType=Exchange,CoCType:=Auto) when LocalMonth("&amp;$AO$1&amp;")="&amp;$A$3&amp;" and LocalDay("&amp;$AO$1&amp;")="&amp;$A$2&amp;" and LocalHour("&amp;$AO$1&amp;")="&amp;$A$5&amp;" and LocalMinute("&amp;$AO$1&amp;")="&amp;$B$5&amp;")", "Bar", "", "Close", "5", "0", "all", "", "","False","T")</f>
        <v>1742</v>
      </c>
      <c r="AP5" s="22">
        <f ca="1" xml:space="preserve"> RTD("cqg.rtd",,"StudyData", "(Vol("&amp;$AP$1&amp;",VolType=Exchange,CoCType:=Auto) when LocalMonth("&amp;$AP$1&amp;")="&amp;$A$3&amp;" and LocalDay("&amp;$AP$1&amp;")="&amp;$A$2&amp;" and LocalHour("&amp;$AP$1&amp;")="&amp;$A$5&amp;" and LocalMinute("&amp;$AP$1&amp;")="&amp;$B$5&amp;")", "Bar", "", "Close", "5", "0", "all", "", "","False","T")</f>
        <v>533</v>
      </c>
    </row>
    <row r="6" spans="1:42" x14ac:dyDescent="0.25">
      <c r="A6" s="22">
        <v>8</v>
      </c>
      <c r="B6" s="22">
        <f t="shared" ref="B6:B9" si="0">B5+5</f>
        <v>40</v>
      </c>
      <c r="D6" s="22">
        <f ca="1" xml:space="preserve"> RTD("cqg.rtd",,"StudyData", "(Vol("&amp;$D$1&amp;",VolType=Exchange,CoCType:=Auto) when LocalMonth("&amp;$D$1&amp;")="&amp;$A$3&amp;" and LocalDay("&amp;$D$1&amp;")="&amp;$A$2&amp;" and LocalHour("&amp;$D$1&amp;")="&amp;$A$6&amp;" and LocalMinute("&amp;$D$1&amp;")="&amp;$B$6&amp;")", "Bar", "", "Close", "5", "0", "all", "", "","False","T")</f>
        <v>33350</v>
      </c>
      <c r="E6" s="22">
        <f ca="1" xml:space="preserve"> RTD("cqg.rtd",,"StudyData", "(Vol("&amp;$E$1&amp;",VolType=Exchange,CoCType:=Auto) when LocalMonth("&amp;$E$1&amp;")="&amp;$A$3&amp;" and LocalDay("&amp;$E$1&amp;")="&amp;$A$2&amp;" and LocalHour("&amp;$E$1&amp;")="&amp;$A$6&amp;" and LocalMinute("&amp;$E$1&amp;")="&amp;$B$6&amp;")", "Bar", "", "Close", "5", "0", "all", "", "","False","T")</f>
        <v>18887</v>
      </c>
      <c r="F6" s="22">
        <f ca="1" xml:space="preserve"> RTD("cqg.rtd",,"StudyData", "(Vol("&amp;$F$1&amp;",VolType=Exchange,CoCType:=Auto) when LocalMonth("&amp;$F$1&amp;")="&amp;$A$3&amp;" and LocalDay("&amp;$F$1&amp;")="&amp;$A$2&amp;" and LocalHour("&amp;$F$1&amp;")="&amp;$A$6&amp;" and LocalMinute("&amp;$F$1&amp;")="&amp;$B$6&amp;")", "Bar", "", "Close", "5", "0", "all", "", "","False","T")</f>
        <v>15695</v>
      </c>
      <c r="G6" s="22">
        <f ca="1" xml:space="preserve"> RTD("cqg.rtd",,"StudyData", "(Vol("&amp;$G$1&amp;",VolType=Exchange,CoCType:=Auto) when LocalMonth("&amp;$G$1&amp;")="&amp;$A$3&amp;" and LocalDay("&amp;$G$1&amp;")="&amp;$A$2&amp;" and LocalHour("&amp;$G$1&amp;")="&amp;$A$6&amp;" and LocalMinute("&amp;$G$1&amp;")="&amp;$B$6&amp;")", "Bar", "", "Close", "5", "0", "all", "", "","False","T")</f>
        <v>6728</v>
      </c>
      <c r="H6" s="22">
        <f ca="1" xml:space="preserve"> RTD("cqg.rtd",,"StudyData", "(Vol("&amp;$H$1&amp;",VolType=Exchange,CoCType:=Auto) when LocalMonth("&amp;$H$1&amp;")="&amp;$A$3&amp;" and LocalDay("&amp;$H$1&amp;")="&amp;$A$2&amp;" and LocalHour("&amp;$H$1&amp;")="&amp;$A$6&amp;" and LocalMinute("&amp;$H$1&amp;")="&amp;$B$6&amp;")", "Bar", "", "Close", "5", "0", "all", "", "","False","T")</f>
        <v>10932</v>
      </c>
      <c r="I6" s="22">
        <f ca="1" xml:space="preserve"> RTD("cqg.rtd",,"StudyData", "(Vol("&amp;$I$1&amp;",VolType=Exchange,CoCType:=Auto) when LocalMonth("&amp;$I$1&amp;")="&amp;$A$3&amp;" and LocalDay("&amp;$I$1&amp;")="&amp;$A$2&amp;" and LocalHour("&amp;$I$1&amp;")="&amp;$A$6&amp;" and LocalMinute("&amp;$I$1&amp;")="&amp;$B$6&amp;")", "Bar", "", "Close", "5", "0", "all", "", "","False","T")</f>
        <v>14465</v>
      </c>
      <c r="J6" s="22">
        <f ca="1" xml:space="preserve"> RTD("cqg.rtd",,"StudyData", "(Vol("&amp;$J$1&amp;",VolType=Exchange,CoCType:=Auto) when LocalMonth("&amp;$J$1&amp;")="&amp;$A$3&amp;" and LocalDay("&amp;$J$1&amp;")="&amp;$A$2&amp;" and LocalHour("&amp;$J$1&amp;")="&amp;$A$6&amp;" and LocalMinute("&amp;$J$1&amp;")="&amp;$B$6&amp;")", "Bar", "", "Close", "5", "0", "all", "", "","False","T")</f>
        <v>13639</v>
      </c>
      <c r="K6" s="22">
        <f ca="1" xml:space="preserve"> RTD("cqg.rtd",,"StudyData", "(Vol("&amp;$K$1&amp;",VolType=Exchange,CoCType:=Auto) when LocalMonth("&amp;$K$1&amp;")="&amp;$A$3&amp;" and LocalDay("&amp;$K$1&amp;")="&amp;$A$2&amp;" and LocalHour("&amp;$K$1&amp;")="&amp;$A$6&amp;" and LocalMinute("&amp;$K$1&amp;")="&amp;$B$6&amp;")", "Bar", "", "Close", "5", "0", "all", "", "","False","T")</f>
        <v>7684</v>
      </c>
      <c r="L6" s="22">
        <f ca="1" xml:space="preserve"> RTD("cqg.rtd",,"StudyData", "(Vol("&amp;$L$1&amp;",VolType=Exchange,CoCType:=Auto) when LocalMonth("&amp;$L$1&amp;")="&amp;$A$3&amp;" and LocalDay("&amp;$L$1&amp;")="&amp;$A$2&amp;" and LocalHour("&amp;$L$1&amp;")="&amp;$A$6&amp;" and LocalMinute("&amp;$L$1&amp;")="&amp;$B$6&amp;")", "Bar", "", "Close", "5", "0", "all", "", "","False","T")</f>
        <v>6024</v>
      </c>
      <c r="M6" s="22">
        <f ca="1" xml:space="preserve"> RTD("cqg.rtd",,"StudyData", "(Vol("&amp;$M$1&amp;",VolType=Exchange,CoCType:=Auto) when LocalMonth("&amp;$M$1&amp;")="&amp;$A$3&amp;" and LocalDay("&amp;$M$1&amp;")="&amp;$A$2&amp;" and LocalHour("&amp;$M$1&amp;")="&amp;$A$6&amp;" and LocalMinute("&amp;$M$1&amp;")="&amp;$B$6&amp;")", "Bar", "", "Close", "5", "0", "all", "", "","False","T")</f>
        <v>4636</v>
      </c>
      <c r="N6" s="22">
        <f ca="1" xml:space="preserve"> RTD("cqg.rtd",,"StudyData", "(Vol("&amp;$N$1&amp;",VolType=Exchange,CoCType:=Auto) when LocalMonth("&amp;$N$1&amp;")="&amp;$A$3&amp;" and LocalDay("&amp;$N$1&amp;")="&amp;$A$2&amp;" and LocalHour("&amp;$N$1&amp;")="&amp;$A$6&amp;" and LocalMinute("&amp;$N$1&amp;")="&amp;$B$6&amp;")", "Bar", "", "Close", "5", "0", "all", "", "","False","T")</f>
        <v>9784</v>
      </c>
      <c r="O6" s="22">
        <f ca="1" xml:space="preserve"> RTD("cqg.rtd",,"StudyData", "(Vol("&amp;$O$1&amp;",VolType=Exchange,CoCType:=Auto) when LocalMonth("&amp;$O$1&amp;")="&amp;$A$3&amp;" and LocalDay("&amp;$O$1&amp;")="&amp;$A$2&amp;" and LocalHour("&amp;$O$1&amp;")="&amp;$A$6&amp;" and LocalMinute("&amp;$O$1&amp;")="&amp;$B$6&amp;")", "Bar", "", "Close", "5", "0", "all", "", "","False","T")</f>
        <v>3689</v>
      </c>
      <c r="P6" s="22">
        <f ca="1" xml:space="preserve"> RTD("cqg.rtd",,"StudyData", "(Vol("&amp;$P$1&amp;",VolType=Exchange,CoCType:=Auto) when LocalMonth("&amp;$P$1&amp;")="&amp;$A$3&amp;" and LocalDay("&amp;$P$1&amp;")="&amp;$A$2&amp;" and LocalHour("&amp;$P$1&amp;")="&amp;$A$6&amp;" and LocalMinute("&amp;$P$1&amp;")="&amp;$B$6&amp;")", "Bar", "", "Close", "5", "0", "all", "", "","False","T")</f>
        <v>4318</v>
      </c>
      <c r="Q6" s="22">
        <f ca="1" xml:space="preserve"> RTD("cqg.rtd",,"StudyData", "(Vol("&amp;$Q$1&amp;",VolType=Exchange,CoCType:=Auto) when LocalMonth("&amp;$Q$1&amp;")="&amp;$A$3&amp;" and LocalDay("&amp;$Q$1&amp;")="&amp;$A$2&amp;" and LocalHour("&amp;$Q$1&amp;")="&amp;$A$6&amp;" and LocalMinute("&amp;$Q$1&amp;")="&amp;$B$6&amp;")", "Bar", "", "Close", "5", "0", "all", "", "","False","T")</f>
        <v>762</v>
      </c>
      <c r="R6" s="22">
        <f ca="1" xml:space="preserve"> RTD("cqg.rtd",,"StudyData", "(Vol("&amp;$R$1&amp;",VolType=Exchange,CoCType:=Auto) when LocalMonth("&amp;$R$1&amp;")="&amp;$A$3&amp;" and LocalDay("&amp;$R$1&amp;")="&amp;$A$2&amp;" and LocalHour("&amp;$R$1&amp;")="&amp;$A$6&amp;" and LocalMinute("&amp;$R$1&amp;")="&amp;$B$6&amp;")", "Bar", "", "Close", "5", "0", "all", "", "","False","T")</f>
        <v>1970</v>
      </c>
      <c r="S6" s="22">
        <f ca="1" xml:space="preserve"> RTD("cqg.rtd",,"StudyData", "(Vol("&amp;$S$1&amp;",VolType=Exchange,CoCType:=Auto) when LocalMonth("&amp;$S$1&amp;")="&amp;$A$3&amp;" and LocalDay("&amp;$S$1&amp;")="&amp;$A$2&amp;" and LocalHour("&amp;$S$1&amp;")="&amp;$A$6&amp;" and LocalMinute("&amp;$S$1&amp;")="&amp;$B$6&amp;")", "Bar", "", "Close", "5", "0", "all", "", "","False","T")</f>
        <v>6346</v>
      </c>
      <c r="T6" s="22">
        <f ca="1" xml:space="preserve"> RTD("cqg.rtd",,"StudyData", "(Vol("&amp;$T$1&amp;",VolType=Exchange,CoCType:=Auto) when LocalMonth("&amp;$T$1&amp;")="&amp;$A$3&amp;" and LocalDay("&amp;$T$1&amp;")="&amp;$A$2&amp;" and LocalHour("&amp;$T$1&amp;")="&amp;$A$6&amp;" and LocalMinute("&amp;$T$1&amp;")="&amp;$B$6&amp;")", "Bar", "", "Close", "5", "0", "all", "", "","False","T")</f>
        <v>6084</v>
      </c>
      <c r="U6" s="22">
        <f ca="1" xml:space="preserve"> RTD("cqg.rtd",,"StudyData", "(Vol("&amp;$U$1&amp;",VolType=Exchange,CoCType:=Auto) when LocalMonth("&amp;$U$1&amp;")="&amp;$A$3&amp;" and LocalDay("&amp;$U$1&amp;")="&amp;$A$2&amp;" and LocalHour("&amp;$U$1&amp;")="&amp;$A$6&amp;" and LocalMinute("&amp;$U$1&amp;")="&amp;$B$6&amp;")", "Bar", "", "Close", "5", "0", "all", "", "","False","T")</f>
        <v>753</v>
      </c>
      <c r="V6" s="22">
        <f ca="1" xml:space="preserve"> RTD("cqg.rtd",,"StudyData", "(Vol("&amp;$V$1&amp;",VolType=Exchange,CoCType:=Auto) when LocalMonth("&amp;$V$1&amp;")="&amp;$A$3&amp;" and LocalDay("&amp;$V$1&amp;")="&amp;$A$2&amp;" and LocalHour("&amp;$V$1&amp;")="&amp;$A$6&amp;" and LocalMinute("&amp;$V$1&amp;")="&amp;$B$6&amp;")", "Bar", "", "Close", "5", "0", "all", "", "","False","T")</f>
        <v>631</v>
      </c>
      <c r="W6" s="22">
        <f ca="1" xml:space="preserve"> RTD("cqg.rtd",,"StudyData", "(Vol("&amp;$W$1&amp;",VolType=Exchange,CoCType:=Auto) when LocalMonth("&amp;$W$1&amp;")="&amp;$A$3&amp;" and LocalDay("&amp;$W$1&amp;")="&amp;$A$2&amp;" and LocalHour("&amp;$W$1&amp;")="&amp;$A$6&amp;" and LocalMinute("&amp;$W$1&amp;")="&amp;$B$6&amp;")", "Bar", "", "Close", "5", "0", "all", "", "","False","T")</f>
        <v>3898</v>
      </c>
      <c r="X6" s="22">
        <f ca="1" xml:space="preserve"> RTD("cqg.rtd",,"StudyData", "(Vol("&amp;$X$1&amp;",VolType=Exchange,CoCType:=Auto) when LocalMonth("&amp;$X$1&amp;")="&amp;$A$3&amp;" and LocalDay("&amp;$X$1&amp;")="&amp;$A$2&amp;" and LocalHour("&amp;$X$1&amp;")="&amp;$A$6&amp;" and LocalMinute("&amp;$X$1&amp;")="&amp;$B$6&amp;")", "Bar", "", "Close", "5", "0", "all", "", "","False","T")</f>
        <v>1535</v>
      </c>
      <c r="Y6" s="22">
        <f ca="1" xml:space="preserve"> RTD("cqg.rtd",,"StudyData", "(Vol("&amp;$Y$1&amp;",VolType=Exchange,CoCType:=Auto) when LocalMonth("&amp;$Y$1&amp;")="&amp;$A$3&amp;" and LocalDay("&amp;$Y$1&amp;")="&amp;$A$2&amp;" and LocalHour("&amp;$Y$1&amp;")="&amp;$A$6&amp;" and LocalMinute("&amp;$Y$1&amp;")="&amp;$B$6&amp;")", "Bar", "", "Close", "5", "0", "all", "", "","False","T")</f>
        <v>1841</v>
      </c>
      <c r="Z6" s="22">
        <f ca="1" xml:space="preserve"> RTD("cqg.rtd",,"StudyData", "(Vol("&amp;$Z$1&amp;",VolType=Exchange,CoCType:=Auto) when LocalMonth("&amp;$Z$1&amp;")="&amp;$A$3&amp;" and LocalDay("&amp;$Z$1&amp;")="&amp;$A$2&amp;" and LocalHour("&amp;$Z$1&amp;")="&amp;$A$6&amp;" and LocalMinute("&amp;$Z$1&amp;")="&amp;$B$6&amp;")", "Bar", "", "Close", "5", "0", "all", "", "","False","T")</f>
        <v>2229</v>
      </c>
      <c r="AA6" s="22">
        <f ca="1" xml:space="preserve"> RTD("cqg.rtd",,"StudyData", "(Vol("&amp;$AA$1&amp;",VolType=Exchange,CoCType:=Auto) when LocalMonth("&amp;$AA$1&amp;")="&amp;$A$3&amp;" and LocalDay("&amp;$AA$1&amp;")="&amp;$A$2&amp;" and LocalHour("&amp;$AA$1&amp;")="&amp;$A$6&amp;" and LocalMinute("&amp;$AA$1&amp;")="&amp;$B$6&amp;")", "Bar", "", "Close", "5", "0", "all", "", "","False","T")</f>
        <v>1736</v>
      </c>
      <c r="AB6" s="22">
        <f ca="1" xml:space="preserve"> RTD("cqg.rtd",,"StudyData", "(Vol("&amp;$AB$1&amp;",VolType=Exchange,CoCType:=Auto) when LocalMonth("&amp;$AB$1&amp;")="&amp;$A$3&amp;" and LocalDay("&amp;$AB$1&amp;")="&amp;$A$2&amp;" and LocalHour("&amp;$AB$1&amp;")="&amp;$A$6&amp;" and LocalMinute("&amp;$AB$1&amp;")="&amp;$B$6&amp;")", "Bar", "", "Close", "5", "0", "all", "", "","False","T")</f>
        <v>2480</v>
      </c>
      <c r="AC6" s="22">
        <f ca="1" xml:space="preserve"> RTD("cqg.rtd",,"StudyData", "(Vol("&amp;$AC$1&amp;",VolType=Exchange,CoCType:=Auto) when LocalMonth("&amp;$AC$1&amp;")="&amp;$A$3&amp;" and LocalDay("&amp;$AC$1&amp;")="&amp;$A$2&amp;" and LocalHour("&amp;$AC$1&amp;")="&amp;$A$6&amp;" and LocalMinute("&amp;$AC$1&amp;")="&amp;$B$6&amp;")", "Bar", "", "Close", "5", "0", "all", "", "","False","T")</f>
        <v>8788</v>
      </c>
      <c r="AD6" s="22">
        <f ca="1" xml:space="preserve"> RTD("cqg.rtd",,"StudyData", "(Vol("&amp;$AD$1&amp;",VolType=Exchange,CoCType:=Auto) when LocalMonth("&amp;$AD$1&amp;")="&amp;$A$3&amp;" and LocalDay("&amp;$AD$1&amp;")="&amp;$A$2&amp;" and LocalHour("&amp;$AD$1&amp;")="&amp;$A$6&amp;" and LocalMinute("&amp;$AD$1&amp;")="&amp;$B$6&amp;")", "Bar", "", "Close", "5", "0", "all", "", "","False","T")</f>
        <v>924</v>
      </c>
      <c r="AE6" s="22">
        <f ca="1" xml:space="preserve"> RTD("cqg.rtd",,"StudyData", "(Vol("&amp;$AE$1&amp;",VolType=Exchange,CoCType:=Auto) when LocalMonth("&amp;$AE$1&amp;")="&amp;$A$3&amp;" and LocalDay("&amp;$AE$1&amp;")="&amp;$A$2&amp;" and LocalHour("&amp;$AE$1&amp;")="&amp;$A$6&amp;" and LocalMinute("&amp;$AE$1&amp;")="&amp;$B$6&amp;")", "Bar", "", "Close", "5", "0", "all", "", "","False","T")</f>
        <v>1960</v>
      </c>
      <c r="AF6" s="22">
        <f ca="1" xml:space="preserve"> RTD("cqg.rtd",,"StudyData", "(Vol("&amp;$AF$1&amp;",VolType=Exchange,CoCType:=Auto) when LocalMonth("&amp;$AF$1&amp;")="&amp;$A$3&amp;" and LocalDay("&amp;$AF$1&amp;")="&amp;$A$2&amp;" and LocalHour("&amp;$AF$1&amp;")="&amp;$A$6&amp;" and LocalMinute("&amp;$AF$1&amp;")="&amp;$B$6&amp;")", "Bar", "", "Close", "5", "0", "all", "", "","False","T")</f>
        <v>926</v>
      </c>
      <c r="AG6" s="22">
        <f ca="1" xml:space="preserve"> RTD("cqg.rtd",,"StudyData", "(Vol("&amp;$AG$1&amp;",VolType=Exchange,CoCType:=Auto) when LocalMonth("&amp;$AG$1&amp;")="&amp;$A$3&amp;" and LocalDay("&amp;$AG$1&amp;")="&amp;$A$2&amp;" and LocalHour("&amp;$AG$1&amp;")="&amp;$A$6&amp;" and LocalMinute("&amp;$AG$1&amp;")="&amp;$B$6&amp;")", "Bar", "", "Close", "5", "0", "all", "", "","False","T")</f>
        <v>1240</v>
      </c>
      <c r="AH6" s="22">
        <f ca="1" xml:space="preserve"> RTD("cqg.rtd",,"StudyData", "(Vol("&amp;$AH$1&amp;",VolType=Exchange,CoCType:=Auto) when LocalMonth("&amp;$AH$1&amp;")="&amp;$A$3&amp;" and LocalDay("&amp;$AH$1&amp;")="&amp;$A$2&amp;" and LocalHour("&amp;$AH$1&amp;")="&amp;$A$6&amp;" and LocalMinute("&amp;$AH$1&amp;")="&amp;$B$6&amp;")", "Bar", "", "Close", "5", "0", "all", "", "","False","T")</f>
        <v>1047</v>
      </c>
      <c r="AI6" s="22">
        <f ca="1" xml:space="preserve"> RTD("cqg.rtd",,"StudyData", "(Vol("&amp;$AI$1&amp;",VolType=Exchange,CoCType:=Auto) when LocalMonth("&amp;$AI$1&amp;")="&amp;$A$3&amp;" and LocalDay("&amp;$AI$1&amp;")="&amp;$A$2&amp;" and LocalHour("&amp;$AI$1&amp;")="&amp;$A$6&amp;" and LocalMinute("&amp;$AI$1&amp;")="&amp;$B$6&amp;")", "Bar", "", "Close", "5", "0", "all", "", "","False","T")</f>
        <v>1755</v>
      </c>
      <c r="AJ6" s="22">
        <f ca="1" xml:space="preserve"> RTD("cqg.rtd",,"StudyData", "(Vol("&amp;$AJ$1&amp;",VolType=Exchange,CoCType:=Auto) when LocalMonth("&amp;$AJ$1&amp;")="&amp;$A$3&amp;" and LocalDay("&amp;$AJ$1&amp;")="&amp;$A$2&amp;" and LocalHour("&amp;$AJ$1&amp;")="&amp;$A$6&amp;" and LocalMinute("&amp;$AJ$1&amp;")="&amp;$B$6&amp;")", "Bar", "", "Close", "5", "0", "all", "", "","False","T")</f>
        <v>1927</v>
      </c>
      <c r="AK6" s="22">
        <f ca="1" xml:space="preserve"> RTD("cqg.rtd",,"StudyData", "(Vol("&amp;$AK$1&amp;",VolType=Exchange,CoCType:=Auto) when LocalMonth("&amp;$AK$1&amp;")="&amp;$A$3&amp;" and LocalDay("&amp;$AK$1&amp;")="&amp;$A$2&amp;" and LocalHour("&amp;$AK$1&amp;")="&amp;$A$6&amp;" and LocalMinute("&amp;$AK$1&amp;")="&amp;$B$6&amp;")", "Bar", "", "Close", "5", "0", "all", "", "","False","T")</f>
        <v>1254</v>
      </c>
      <c r="AL6" s="22">
        <f ca="1" xml:space="preserve"> RTD("cqg.rtd",,"StudyData", "(Vol("&amp;$AL$1&amp;",VolType=Exchange,CoCType:=Auto) when LocalMonth("&amp;$AL$1&amp;")="&amp;$A$3&amp;" and LocalDay("&amp;$AL$1&amp;")="&amp;$A$2&amp;" and LocalHour("&amp;$AL$1&amp;")="&amp;$A$6&amp;" and LocalMinute("&amp;$AL$1&amp;")="&amp;$B$6&amp;")", "Bar", "", "Close", "5", "0", "all", "", "","False","T")</f>
        <v>593</v>
      </c>
      <c r="AM6" s="22">
        <f ca="1" xml:space="preserve"> RTD("cqg.rtd",,"StudyData", "(Vol("&amp;$AM$1&amp;",VolType=Exchange,CoCType:=Auto) when LocalMonth("&amp;$AM$1&amp;")="&amp;$A$3&amp;" and LocalDay("&amp;$AM$1&amp;")="&amp;$A$2&amp;" and LocalHour("&amp;$AM$1&amp;")="&amp;$A$6&amp;" and LocalMinute("&amp;$AM$1&amp;")="&amp;$B$6&amp;")", "Bar", "", "Close", "5", "0", "all", "", "","False","T")</f>
        <v>217</v>
      </c>
      <c r="AN6" s="22">
        <f ca="1" xml:space="preserve"> RTD("cqg.rtd",,"StudyData", "(Vol("&amp;$AN$1&amp;",VolType=Exchange,CoCType:=Auto) when LocalMonth("&amp;$AN$1&amp;")="&amp;$A$3&amp;" and LocalDay("&amp;$AN$1&amp;")="&amp;$A$2&amp;" and LocalHour("&amp;$AN$1&amp;")="&amp;$A$6&amp;" and LocalMinute("&amp;$AN$1&amp;")="&amp;$B$6&amp;")", "Bar", "", "Close", "5", "0", "all", "", "","False","T")</f>
        <v>880</v>
      </c>
      <c r="AO6" s="22">
        <f ca="1" xml:space="preserve"> RTD("cqg.rtd",,"StudyData", "(Vol("&amp;$AO$1&amp;",VolType=Exchange,CoCType:=Auto) when LocalMonth("&amp;$AO$1&amp;")="&amp;$A$3&amp;" and LocalDay("&amp;$AO$1&amp;")="&amp;$A$2&amp;" and LocalHour("&amp;$AO$1&amp;")="&amp;$A$6&amp;" and LocalMinute("&amp;$AO$1&amp;")="&amp;$B$6&amp;")", "Bar", "", "Close", "5", "0", "all", "", "","False","T")</f>
        <v>1502</v>
      </c>
      <c r="AP6" s="22">
        <f ca="1" xml:space="preserve"> RTD("cqg.rtd",,"StudyData", "(Vol("&amp;$AP$1&amp;",VolType=Exchange,CoCType:=Auto) when LocalMonth("&amp;$AP$1&amp;")="&amp;$A$3&amp;" and LocalDay("&amp;$AP$1&amp;")="&amp;$A$2&amp;" and LocalHour("&amp;$AP$1&amp;")="&amp;$A$6&amp;" and LocalMinute("&amp;$AP$1&amp;")="&amp;$B$6&amp;")", "Bar", "", "Close", "5", "0", "all", "", "","False","T")</f>
        <v>360</v>
      </c>
    </row>
    <row r="7" spans="1:42" x14ac:dyDescent="0.25">
      <c r="A7" s="22">
        <v>8</v>
      </c>
      <c r="B7" s="22">
        <f t="shared" si="0"/>
        <v>45</v>
      </c>
      <c r="D7" s="22">
        <f ca="1" xml:space="preserve"> RTD("cqg.rtd",,"StudyData", "(Vol("&amp;$D$1&amp;",VolType=Exchange,CoCType:=Auto) when LocalMonth("&amp;$D$1&amp;")="&amp;$A$3&amp;" and LocalDay("&amp;$D$1&amp;")="&amp;$A$2&amp;" and LocalHour("&amp;$D$1&amp;")="&amp;$A$7&amp;" and LocalMinute("&amp;$D$1&amp;")="&amp;$B$7&amp;")", "Bar", "", "Close", "5", "0", "all", "", "","False","T")</f>
        <v>21691</v>
      </c>
      <c r="E7" s="22">
        <f ca="1" xml:space="preserve"> RTD("cqg.rtd",,"StudyData", "(Vol("&amp;$E$1&amp;",VolType=Exchange,CoCType:=Auto) when LocalMonth("&amp;$E$1&amp;")="&amp;$A$3&amp;" and LocalDay("&amp;$E$1&amp;")="&amp;$A$2&amp;" and LocalHour("&amp;$E$1&amp;")="&amp;$A$7&amp;" and LocalMinute("&amp;$E$1&amp;")="&amp;$B$7&amp;")", "Bar", "", "Close", "5", "0", "all", "", "","False","T")</f>
        <v>12074</v>
      </c>
      <c r="F7" s="22">
        <f ca="1" xml:space="preserve"> RTD("cqg.rtd",,"StudyData", "(Vol("&amp;$F$1&amp;",VolType=Exchange,CoCType:=Auto) when LocalMonth("&amp;$F$1&amp;")="&amp;$A$3&amp;" and LocalDay("&amp;$F$1&amp;")="&amp;$A$2&amp;" and LocalHour("&amp;$F$1&amp;")="&amp;$A$7&amp;" and LocalMinute("&amp;$F$1&amp;")="&amp;$B$7&amp;")", "Bar", "", "Close", "5", "0", "all", "", "","False","T")</f>
        <v>7145</v>
      </c>
      <c r="G7" s="22">
        <f ca="1" xml:space="preserve"> RTD("cqg.rtd",,"StudyData", "(Vol("&amp;$G$1&amp;",VolType=Exchange,CoCType:=Auto) when LocalMonth("&amp;$G$1&amp;")="&amp;$A$3&amp;" and LocalDay("&amp;$G$1&amp;")="&amp;$A$2&amp;" and LocalHour("&amp;$G$1&amp;")="&amp;$A$7&amp;" and LocalMinute("&amp;$G$1&amp;")="&amp;$B$7&amp;")", "Bar", "", "Close", "5", "0", "all", "", "","False","T")</f>
        <v>6048</v>
      </c>
      <c r="H7" s="22">
        <f ca="1" xml:space="preserve"> RTD("cqg.rtd",,"StudyData", "(Vol("&amp;$H$1&amp;",VolType=Exchange,CoCType:=Auto) when LocalMonth("&amp;$H$1&amp;")="&amp;$A$3&amp;" and LocalDay("&amp;$H$1&amp;")="&amp;$A$2&amp;" and LocalHour("&amp;$H$1&amp;")="&amp;$A$7&amp;" and LocalMinute("&amp;$H$1&amp;")="&amp;$B$7&amp;")", "Bar", "", "Close", "5", "0", "all", "", "","False","T")</f>
        <v>9015</v>
      </c>
      <c r="I7" s="22">
        <f ca="1" xml:space="preserve"> RTD("cqg.rtd",,"StudyData", "(Vol("&amp;$I$1&amp;",VolType=Exchange,CoCType:=Auto) when LocalMonth("&amp;$I$1&amp;")="&amp;$A$3&amp;" and LocalDay("&amp;$I$1&amp;")="&amp;$A$2&amp;" and LocalHour("&amp;$I$1&amp;")="&amp;$A$7&amp;" and LocalMinute("&amp;$I$1&amp;")="&amp;$B$7&amp;")", "Bar", "", "Close", "5", "0", "all", "", "","False","T")</f>
        <v>13754</v>
      </c>
      <c r="J7" s="22">
        <f ca="1" xml:space="preserve"> RTD("cqg.rtd",,"StudyData", "(Vol("&amp;$J$1&amp;",VolType=Exchange,CoCType:=Auto) when LocalMonth("&amp;$J$1&amp;")="&amp;$A$3&amp;" and LocalDay("&amp;$J$1&amp;")="&amp;$A$2&amp;" and LocalHour("&amp;$J$1&amp;")="&amp;$A$7&amp;" and LocalMinute("&amp;$J$1&amp;")="&amp;$B$7&amp;")", "Bar", "", "Close", "5", "0", "all", "", "","False","T")</f>
        <v>2818</v>
      </c>
      <c r="K7" s="22">
        <f ca="1" xml:space="preserve"> RTD("cqg.rtd",,"StudyData", "(Vol("&amp;$K$1&amp;",VolType=Exchange,CoCType:=Auto) when LocalMonth("&amp;$K$1&amp;")="&amp;$A$3&amp;" and LocalDay("&amp;$K$1&amp;")="&amp;$A$2&amp;" and LocalHour("&amp;$K$1&amp;")="&amp;$A$7&amp;" and LocalMinute("&amp;$K$1&amp;")="&amp;$B$7&amp;")", "Bar", "", "Close", "5", "0", "all", "", "","False","T")</f>
        <v>6257</v>
      </c>
      <c r="L7" s="22">
        <f ca="1" xml:space="preserve"> RTD("cqg.rtd",,"StudyData", "(Vol("&amp;$L$1&amp;",VolType=Exchange,CoCType:=Auto) when LocalMonth("&amp;$L$1&amp;")="&amp;$A$3&amp;" and LocalDay("&amp;$L$1&amp;")="&amp;$A$2&amp;" and LocalHour("&amp;$L$1&amp;")="&amp;$A$7&amp;" and LocalMinute("&amp;$L$1&amp;")="&amp;$B$7&amp;")", "Bar", "", "Close", "5", "0", "all", "", "","False","T")</f>
        <v>6299</v>
      </c>
      <c r="M7" s="22">
        <f ca="1" xml:space="preserve"> RTD("cqg.rtd",,"StudyData", "(Vol("&amp;$M$1&amp;",VolType=Exchange,CoCType:=Auto) when LocalMonth("&amp;$M$1&amp;")="&amp;$A$3&amp;" and LocalDay("&amp;$M$1&amp;")="&amp;$A$2&amp;" and LocalHour("&amp;$M$1&amp;")="&amp;$A$7&amp;" and LocalMinute("&amp;$M$1&amp;")="&amp;$B$7&amp;")", "Bar", "", "Close", "5", "0", "all", "", "","False","T")</f>
        <v>1939</v>
      </c>
      <c r="N7" s="22">
        <f ca="1" xml:space="preserve"> RTD("cqg.rtd",,"StudyData", "(Vol("&amp;$N$1&amp;",VolType=Exchange,CoCType:=Auto) when LocalMonth("&amp;$N$1&amp;")="&amp;$A$3&amp;" and LocalDay("&amp;$N$1&amp;")="&amp;$A$2&amp;" and LocalHour("&amp;$N$1&amp;")="&amp;$A$7&amp;" and LocalMinute("&amp;$N$1&amp;")="&amp;$B$7&amp;")", "Bar", "", "Close", "5", "0", "all", "", "","False","T")</f>
        <v>6621</v>
      </c>
      <c r="O7" s="22">
        <f ca="1" xml:space="preserve"> RTD("cqg.rtd",,"StudyData", "(Vol("&amp;$O$1&amp;",VolType=Exchange,CoCType:=Auto) when LocalMonth("&amp;$O$1&amp;")="&amp;$A$3&amp;" and LocalDay("&amp;$O$1&amp;")="&amp;$A$2&amp;" and LocalHour("&amp;$O$1&amp;")="&amp;$A$7&amp;" and LocalMinute("&amp;$O$1&amp;")="&amp;$B$7&amp;")", "Bar", "", "Close", "5", "0", "all", "", "","False","T")</f>
        <v>3191</v>
      </c>
      <c r="P7" s="22">
        <f ca="1" xml:space="preserve"> RTD("cqg.rtd",,"StudyData", "(Vol("&amp;$P$1&amp;",VolType=Exchange,CoCType:=Auto) when LocalMonth("&amp;$P$1&amp;")="&amp;$A$3&amp;" and LocalDay("&amp;$P$1&amp;")="&amp;$A$2&amp;" and LocalHour("&amp;$P$1&amp;")="&amp;$A$7&amp;" and LocalMinute("&amp;$P$1&amp;")="&amp;$B$7&amp;")", "Bar", "", "Close", "5", "0", "all", "", "","False","T")</f>
        <v>3389</v>
      </c>
      <c r="Q7" s="22">
        <f ca="1" xml:space="preserve"> RTD("cqg.rtd",,"StudyData", "(Vol("&amp;$Q$1&amp;",VolType=Exchange,CoCType:=Auto) when LocalMonth("&amp;$Q$1&amp;")="&amp;$A$3&amp;" and LocalDay("&amp;$Q$1&amp;")="&amp;$A$2&amp;" and LocalHour("&amp;$Q$1&amp;")="&amp;$A$7&amp;" and LocalMinute("&amp;$Q$1&amp;")="&amp;$B$7&amp;")", "Bar", "", "Close", "5", "0", "all", "", "","False","T")</f>
        <v>548</v>
      </c>
      <c r="R7" s="22">
        <f ca="1" xml:space="preserve"> RTD("cqg.rtd",,"StudyData", "(Vol("&amp;$R$1&amp;",VolType=Exchange,CoCType:=Auto) when LocalMonth("&amp;$R$1&amp;")="&amp;$A$3&amp;" and LocalDay("&amp;$R$1&amp;")="&amp;$A$2&amp;" and LocalHour("&amp;$R$1&amp;")="&amp;$A$7&amp;" and LocalMinute("&amp;$R$1&amp;")="&amp;$B$7&amp;")", "Bar", "", "Close", "5", "0", "all", "", "","False","T")</f>
        <v>1579</v>
      </c>
      <c r="S7" s="22">
        <f ca="1" xml:space="preserve"> RTD("cqg.rtd",,"StudyData", "(Vol("&amp;$S$1&amp;",VolType=Exchange,CoCType:=Auto) when LocalMonth("&amp;$S$1&amp;")="&amp;$A$3&amp;" and LocalDay("&amp;$S$1&amp;")="&amp;$A$2&amp;" and LocalHour("&amp;$S$1&amp;")="&amp;$A$7&amp;" and LocalMinute("&amp;$S$1&amp;")="&amp;$B$7&amp;")", "Bar", "", "Close", "5", "0", "all", "", "","False","T")</f>
        <v>4883</v>
      </c>
      <c r="T7" s="22">
        <f ca="1" xml:space="preserve"> RTD("cqg.rtd",,"StudyData", "(Vol("&amp;$T$1&amp;",VolType=Exchange,CoCType:=Auto) when LocalMonth("&amp;$T$1&amp;")="&amp;$A$3&amp;" and LocalDay("&amp;$T$1&amp;")="&amp;$A$2&amp;" and LocalHour("&amp;$T$1&amp;")="&amp;$A$7&amp;" and LocalMinute("&amp;$T$1&amp;")="&amp;$B$7&amp;")", "Bar", "", "Close", "5", "0", "all", "", "","False","T")</f>
        <v>3863</v>
      </c>
      <c r="U7" s="22">
        <f ca="1" xml:space="preserve"> RTD("cqg.rtd",,"StudyData", "(Vol("&amp;$U$1&amp;",VolType=Exchange,CoCType:=Auto) when LocalMonth("&amp;$U$1&amp;")="&amp;$A$3&amp;" and LocalDay("&amp;$U$1&amp;")="&amp;$A$2&amp;" and LocalHour("&amp;$U$1&amp;")="&amp;$A$7&amp;" and LocalMinute("&amp;$U$1&amp;")="&amp;$B$7&amp;")", "Bar", "", "Close", "5", "0", "all", "", "","False","T")</f>
        <v>1277</v>
      </c>
      <c r="V7" s="22">
        <f ca="1" xml:space="preserve"> RTD("cqg.rtd",,"StudyData", "(Vol("&amp;$V$1&amp;",VolType=Exchange,CoCType:=Auto) when LocalMonth("&amp;$V$1&amp;")="&amp;$A$3&amp;" and LocalDay("&amp;$V$1&amp;")="&amp;$A$2&amp;" and LocalHour("&amp;$V$1&amp;")="&amp;$A$7&amp;" and LocalMinute("&amp;$V$1&amp;")="&amp;$B$7&amp;")", "Bar", "", "Close", "5", "0", "all", "", "","False","T")</f>
        <v>168</v>
      </c>
      <c r="W7" s="22">
        <f ca="1" xml:space="preserve"> RTD("cqg.rtd",,"StudyData", "(Vol("&amp;$W$1&amp;",VolType=Exchange,CoCType:=Auto) when LocalMonth("&amp;$W$1&amp;")="&amp;$A$3&amp;" and LocalDay("&amp;$W$1&amp;")="&amp;$A$2&amp;" and LocalHour("&amp;$W$1&amp;")="&amp;$A$7&amp;" and LocalMinute("&amp;$W$1&amp;")="&amp;$B$7&amp;")", "Bar", "", "Close", "5", "0", "all", "", "","False","T")</f>
        <v>1134</v>
      </c>
      <c r="X7" s="22">
        <f ca="1" xml:space="preserve"> RTD("cqg.rtd",,"StudyData", "(Vol("&amp;$X$1&amp;",VolType=Exchange,CoCType:=Auto) when LocalMonth("&amp;$X$1&amp;")="&amp;$A$3&amp;" and LocalDay("&amp;$X$1&amp;")="&amp;$A$2&amp;" and LocalHour("&amp;$X$1&amp;")="&amp;$A$7&amp;" and LocalMinute("&amp;$X$1&amp;")="&amp;$B$7&amp;")", "Bar", "", "Close", "5", "0", "all", "", "","False","T")</f>
        <v>774</v>
      </c>
      <c r="Y7" s="22">
        <f ca="1" xml:space="preserve"> RTD("cqg.rtd",,"StudyData", "(Vol("&amp;$Y$1&amp;",VolType=Exchange,CoCType:=Auto) when LocalMonth("&amp;$Y$1&amp;")="&amp;$A$3&amp;" and LocalDay("&amp;$Y$1&amp;")="&amp;$A$2&amp;" and LocalHour("&amp;$Y$1&amp;")="&amp;$A$7&amp;" and LocalMinute("&amp;$Y$1&amp;")="&amp;$B$7&amp;")", "Bar", "", "Close", "5", "0", "all", "", "","False","T")</f>
        <v>1946</v>
      </c>
      <c r="Z7" s="22">
        <f ca="1" xml:space="preserve"> RTD("cqg.rtd",,"StudyData", "(Vol("&amp;$Z$1&amp;",VolType=Exchange,CoCType:=Auto) when LocalMonth("&amp;$Z$1&amp;")="&amp;$A$3&amp;" and LocalDay("&amp;$Z$1&amp;")="&amp;$A$2&amp;" and LocalHour("&amp;$Z$1&amp;")="&amp;$A$7&amp;" and LocalMinute("&amp;$Z$1&amp;")="&amp;$B$7&amp;")", "Bar", "", "Close", "5", "0", "all", "", "","False","T")</f>
        <v>814</v>
      </c>
      <c r="AA7" s="22">
        <f ca="1" xml:space="preserve"> RTD("cqg.rtd",,"StudyData", "(Vol("&amp;$AA$1&amp;",VolType=Exchange,CoCType:=Auto) when LocalMonth("&amp;$AA$1&amp;")="&amp;$A$3&amp;" and LocalDay("&amp;$AA$1&amp;")="&amp;$A$2&amp;" and LocalHour("&amp;$AA$1&amp;")="&amp;$A$7&amp;" and LocalMinute("&amp;$AA$1&amp;")="&amp;$B$7&amp;")", "Bar", "", "Close", "5", "0", "all", "", "","False","T")</f>
        <v>1591</v>
      </c>
      <c r="AB7" s="22">
        <f ca="1" xml:space="preserve"> RTD("cqg.rtd",,"StudyData", "(Vol("&amp;$AB$1&amp;",VolType=Exchange,CoCType:=Auto) when LocalMonth("&amp;$AB$1&amp;")="&amp;$A$3&amp;" and LocalDay("&amp;$AB$1&amp;")="&amp;$A$2&amp;" and LocalHour("&amp;$AB$1&amp;")="&amp;$A$7&amp;" and LocalMinute("&amp;$AB$1&amp;")="&amp;$B$7&amp;")", "Bar", "", "Close", "5", "0", "all", "", "","False","T")</f>
        <v>983</v>
      </c>
      <c r="AC7" s="22">
        <f ca="1" xml:space="preserve"> RTD("cqg.rtd",,"StudyData", "(Vol("&amp;$AC$1&amp;",VolType=Exchange,CoCType:=Auto) when LocalMonth("&amp;$AC$1&amp;")="&amp;$A$3&amp;" and LocalDay("&amp;$AC$1&amp;")="&amp;$A$2&amp;" and LocalHour("&amp;$AC$1&amp;")="&amp;$A$7&amp;" and LocalMinute("&amp;$AC$1&amp;")="&amp;$B$7&amp;")", "Bar", "", "Close", "5", "0", "all", "", "","False","T")</f>
        <v>953</v>
      </c>
      <c r="AD7" s="22">
        <f ca="1" xml:space="preserve"> RTD("cqg.rtd",,"StudyData", "(Vol("&amp;$AD$1&amp;",VolType=Exchange,CoCType:=Auto) when LocalMonth("&amp;$AD$1&amp;")="&amp;$A$3&amp;" and LocalDay("&amp;$AD$1&amp;")="&amp;$A$2&amp;" and LocalHour("&amp;$AD$1&amp;")="&amp;$A$7&amp;" and LocalMinute("&amp;$AD$1&amp;")="&amp;$B$7&amp;")", "Bar", "", "Close", "5", "0", "all", "", "","False","T")</f>
        <v>690</v>
      </c>
      <c r="AE7" s="22">
        <f ca="1" xml:space="preserve"> RTD("cqg.rtd",,"StudyData", "(Vol("&amp;$AE$1&amp;",VolType=Exchange,CoCType:=Auto) when LocalMonth("&amp;$AE$1&amp;")="&amp;$A$3&amp;" and LocalDay("&amp;$AE$1&amp;")="&amp;$A$2&amp;" and LocalHour("&amp;$AE$1&amp;")="&amp;$A$7&amp;" and LocalMinute("&amp;$AE$1&amp;")="&amp;$B$7&amp;")", "Bar", "", "Close", "5", "0", "all", "", "","False","T")</f>
        <v>862</v>
      </c>
      <c r="AF7" s="22">
        <f ca="1" xml:space="preserve"> RTD("cqg.rtd",,"StudyData", "(Vol("&amp;$AF$1&amp;",VolType=Exchange,CoCType:=Auto) when LocalMonth("&amp;$AF$1&amp;")="&amp;$A$3&amp;" and LocalDay("&amp;$AF$1&amp;")="&amp;$A$2&amp;" and LocalHour("&amp;$AF$1&amp;")="&amp;$A$7&amp;" and LocalMinute("&amp;$AF$1&amp;")="&amp;$B$7&amp;")", "Bar", "", "Close", "5", "0", "all", "", "","False","T")</f>
        <v>572</v>
      </c>
      <c r="AG7" s="22">
        <f ca="1" xml:space="preserve"> RTD("cqg.rtd",,"StudyData", "(Vol("&amp;$AG$1&amp;",VolType=Exchange,CoCType:=Auto) when LocalMonth("&amp;$AG$1&amp;")="&amp;$A$3&amp;" and LocalDay("&amp;$AG$1&amp;")="&amp;$A$2&amp;" and LocalHour("&amp;$AG$1&amp;")="&amp;$A$7&amp;" and LocalMinute("&amp;$AG$1&amp;")="&amp;$B$7&amp;")", "Bar", "", "Close", "5", "0", "all", "", "","False","T")</f>
        <v>806</v>
      </c>
      <c r="AH7" s="22">
        <f ca="1" xml:space="preserve"> RTD("cqg.rtd",,"StudyData", "(Vol("&amp;$AH$1&amp;",VolType=Exchange,CoCType:=Auto) when LocalMonth("&amp;$AH$1&amp;")="&amp;$A$3&amp;" and LocalDay("&amp;$AH$1&amp;")="&amp;$A$2&amp;" and LocalHour("&amp;$AH$1&amp;")="&amp;$A$7&amp;" and LocalMinute("&amp;$AH$1&amp;")="&amp;$B$7&amp;")", "Bar", "", "Close", "5", "0", "all", "", "","False","T")</f>
        <v>452</v>
      </c>
      <c r="AI7" s="22">
        <f ca="1" xml:space="preserve"> RTD("cqg.rtd",,"StudyData", "(Vol("&amp;$AI$1&amp;",VolType=Exchange,CoCType:=Auto) when LocalMonth("&amp;$AI$1&amp;")="&amp;$A$3&amp;" and LocalDay("&amp;$AI$1&amp;")="&amp;$A$2&amp;" and LocalHour("&amp;$AI$1&amp;")="&amp;$A$7&amp;" and LocalMinute("&amp;$AI$1&amp;")="&amp;$B$7&amp;")", "Bar", "", "Close", "5", "0", "all", "", "","False","T")</f>
        <v>849</v>
      </c>
      <c r="AJ7" s="22">
        <f ca="1" xml:space="preserve"> RTD("cqg.rtd",,"StudyData", "(Vol("&amp;$AJ$1&amp;",VolType=Exchange,CoCType:=Auto) when LocalMonth("&amp;$AJ$1&amp;")="&amp;$A$3&amp;" and LocalDay("&amp;$AJ$1&amp;")="&amp;$A$2&amp;" and LocalHour("&amp;$AJ$1&amp;")="&amp;$A$7&amp;" and LocalMinute("&amp;$AJ$1&amp;")="&amp;$B$7&amp;")", "Bar", "", "Close", "5", "0", "all", "", "","False","T")</f>
        <v>852</v>
      </c>
      <c r="AK7" s="22">
        <f ca="1" xml:space="preserve"> RTD("cqg.rtd",,"StudyData", "(Vol("&amp;$AK$1&amp;",VolType=Exchange,CoCType:=Auto) when LocalMonth("&amp;$AK$1&amp;")="&amp;$A$3&amp;" and LocalDay("&amp;$AK$1&amp;")="&amp;$A$2&amp;" and LocalHour("&amp;$AK$1&amp;")="&amp;$A$7&amp;" and LocalMinute("&amp;$AK$1&amp;")="&amp;$B$7&amp;")", "Bar", "", "Close", "5", "0", "all", "", "","False","T")</f>
        <v>815</v>
      </c>
      <c r="AL7" s="22">
        <f ca="1" xml:space="preserve"> RTD("cqg.rtd",,"StudyData", "(Vol("&amp;$AL$1&amp;",VolType=Exchange,CoCType:=Auto) when LocalMonth("&amp;$AL$1&amp;")="&amp;$A$3&amp;" and LocalDay("&amp;$AL$1&amp;")="&amp;$A$2&amp;" and LocalHour("&amp;$AL$1&amp;")="&amp;$A$7&amp;" and LocalMinute("&amp;$AL$1&amp;")="&amp;$B$7&amp;")", "Bar", "", "Close", "5", "0", "all", "", "","False","T")</f>
        <v>344</v>
      </c>
      <c r="AM7" s="22">
        <f ca="1" xml:space="preserve"> RTD("cqg.rtd",,"StudyData", "(Vol("&amp;$AM$1&amp;",VolType=Exchange,CoCType:=Auto) when LocalMonth("&amp;$AM$1&amp;")="&amp;$A$3&amp;" and LocalDay("&amp;$AM$1&amp;")="&amp;$A$2&amp;" and LocalHour("&amp;$AM$1&amp;")="&amp;$A$7&amp;" and LocalMinute("&amp;$AM$1&amp;")="&amp;$B$7&amp;")", "Bar", "", "Close", "5", "0", "all", "", "","False","T")</f>
        <v>1284</v>
      </c>
      <c r="AN7" s="22">
        <f ca="1" xml:space="preserve"> RTD("cqg.rtd",,"StudyData", "(Vol("&amp;$AN$1&amp;",VolType=Exchange,CoCType:=Auto) when LocalMonth("&amp;$AN$1&amp;")="&amp;$A$3&amp;" and LocalDay("&amp;$AN$1&amp;")="&amp;$A$2&amp;" and LocalHour("&amp;$AN$1&amp;")="&amp;$A$7&amp;" and LocalMinute("&amp;$AN$1&amp;")="&amp;$B$7&amp;")", "Bar", "", "Close", "5", "0", "all", "", "","False","T")</f>
        <v>1845</v>
      </c>
      <c r="AO7" s="22">
        <f ca="1" xml:space="preserve"> RTD("cqg.rtd",,"StudyData", "(Vol("&amp;$AO$1&amp;",VolType=Exchange,CoCType:=Auto) when LocalMonth("&amp;$AO$1&amp;")="&amp;$A$3&amp;" and LocalDay("&amp;$AO$1&amp;")="&amp;$A$2&amp;" and LocalHour("&amp;$AO$1&amp;")="&amp;$A$7&amp;" and LocalMinute("&amp;$AO$1&amp;")="&amp;$B$7&amp;")", "Bar", "", "Close", "5", "0", "all", "", "","False","T")</f>
        <v>379</v>
      </c>
      <c r="AP7" s="22">
        <f ca="1" xml:space="preserve"> RTD("cqg.rtd",,"StudyData", "(Vol("&amp;$AP$1&amp;",VolType=Exchange,CoCType:=Auto) when LocalMonth("&amp;$AP$1&amp;")="&amp;$A$3&amp;" and LocalDay("&amp;$AP$1&amp;")="&amp;$A$2&amp;" and LocalHour("&amp;$AP$1&amp;")="&amp;$A$7&amp;" and LocalMinute("&amp;$AP$1&amp;")="&amp;$B$7&amp;")", "Bar", "", "Close", "5", "0", "all", "", "","False","T")</f>
        <v>390</v>
      </c>
    </row>
    <row r="8" spans="1:42" x14ac:dyDescent="0.25">
      <c r="A8" s="22">
        <v>8</v>
      </c>
      <c r="B8" s="22">
        <f t="shared" si="0"/>
        <v>50</v>
      </c>
      <c r="D8" s="22">
        <f ca="1" xml:space="preserve"> RTD("cqg.rtd",,"StudyData", "(Vol("&amp;$D$1&amp;",VolType=Exchange,CoCType:=Auto) when LocalMonth("&amp;$D$1&amp;")="&amp;$A$3&amp;" and LocalDay("&amp;$D$1&amp;")="&amp;$A$2&amp;" and LocalHour("&amp;$D$1&amp;")="&amp;$A$8&amp;" and LocalMinute("&amp;$D$1&amp;")="&amp;$B$8&amp;")", "Bar", "", "Close", "5", "0", "all", "", "","False","T")</f>
        <v>26741</v>
      </c>
      <c r="E8" s="22">
        <f ca="1" xml:space="preserve"> RTD("cqg.rtd",,"StudyData", "(Vol("&amp;$E$1&amp;",VolType=Exchange,CoCType:=Auto) when LocalMonth("&amp;$E$1&amp;")="&amp;$A$3&amp;" and LocalDay("&amp;$E$1&amp;")="&amp;$A$2&amp;" and LocalHour("&amp;$E$1&amp;")="&amp;$A$8&amp;" and LocalMinute("&amp;$E$1&amp;")="&amp;$B$8&amp;")", "Bar", "", "Close", "5", "0", "all", "", "","False","T")</f>
        <v>11513</v>
      </c>
      <c r="F8" s="22">
        <f ca="1" xml:space="preserve"> RTD("cqg.rtd",,"StudyData", "(Vol("&amp;$F$1&amp;",VolType=Exchange,CoCType:=Auto) when LocalMonth("&amp;$F$1&amp;")="&amp;$A$3&amp;" and LocalDay("&amp;$F$1&amp;")="&amp;$A$2&amp;" and LocalHour("&amp;$F$1&amp;")="&amp;$A$8&amp;" and LocalMinute("&amp;$F$1&amp;")="&amp;$B$8&amp;")", "Bar", "", "Close", "5", "0", "all", "", "","False","T")</f>
        <v>5287</v>
      </c>
      <c r="G8" s="22">
        <f ca="1" xml:space="preserve"> RTD("cqg.rtd",,"StudyData", "(Vol("&amp;$G$1&amp;",VolType=Exchange,CoCType:=Auto) when LocalMonth("&amp;$G$1&amp;")="&amp;$A$3&amp;" and LocalDay("&amp;$G$1&amp;")="&amp;$A$2&amp;" and LocalHour("&amp;$G$1&amp;")="&amp;$A$8&amp;" and LocalMinute("&amp;$G$1&amp;")="&amp;$B$8&amp;")", "Bar", "", "Close", "5", "0", "all", "", "","False","T")</f>
        <v>4805</v>
      </c>
      <c r="H8" s="22">
        <f ca="1" xml:space="preserve"> RTD("cqg.rtd",,"StudyData", "(Vol("&amp;$H$1&amp;",VolType=Exchange,CoCType:=Auto) when LocalMonth("&amp;$H$1&amp;")="&amp;$A$3&amp;" and LocalDay("&amp;$H$1&amp;")="&amp;$A$2&amp;" and LocalHour("&amp;$H$1&amp;")="&amp;$A$8&amp;" and LocalMinute("&amp;$H$1&amp;")="&amp;$B$8&amp;")", "Bar", "", "Close", "5", "0", "all", "", "","False","T")</f>
        <v>6776</v>
      </c>
      <c r="I8" s="22">
        <f ca="1" xml:space="preserve"> RTD("cqg.rtd",,"StudyData", "(Vol("&amp;$I$1&amp;",VolType=Exchange,CoCType:=Auto) when LocalMonth("&amp;$I$1&amp;")="&amp;$A$3&amp;" and LocalDay("&amp;$I$1&amp;")="&amp;$A$2&amp;" and LocalHour("&amp;$I$1&amp;")="&amp;$A$8&amp;" and LocalMinute("&amp;$I$1&amp;")="&amp;$B$8&amp;")", "Bar", "", "Close", "5", "0", "all", "", "","False","T")</f>
        <v>12801</v>
      </c>
      <c r="J8" s="22">
        <f ca="1" xml:space="preserve"> RTD("cqg.rtd",,"StudyData", "(Vol("&amp;$J$1&amp;",VolType=Exchange,CoCType:=Auto) when LocalMonth("&amp;$J$1&amp;")="&amp;$A$3&amp;" and LocalDay("&amp;$J$1&amp;")="&amp;$A$2&amp;" and LocalHour("&amp;$J$1&amp;")="&amp;$A$8&amp;" and LocalMinute("&amp;$J$1&amp;")="&amp;$B$8&amp;")", "Bar", "", "Close", "5", "0", "all", "", "","False","T")</f>
        <v>2791</v>
      </c>
      <c r="K8" s="22">
        <f ca="1" xml:space="preserve"> RTD("cqg.rtd",,"StudyData", "(Vol("&amp;$K$1&amp;",VolType=Exchange,CoCType:=Auto) when LocalMonth("&amp;$K$1&amp;")="&amp;$A$3&amp;" and LocalDay("&amp;$K$1&amp;")="&amp;$A$2&amp;" and LocalHour("&amp;$K$1&amp;")="&amp;$A$8&amp;" and LocalMinute("&amp;$K$1&amp;")="&amp;$B$8&amp;")", "Bar", "", "Close", "5", "0", "all", "", "","False","T")</f>
        <v>5785</v>
      </c>
      <c r="L8" s="22">
        <f ca="1" xml:space="preserve"> RTD("cqg.rtd",,"StudyData", "(Vol("&amp;$L$1&amp;",VolType=Exchange,CoCType:=Auto) when LocalMonth("&amp;$L$1&amp;")="&amp;$A$3&amp;" and LocalDay("&amp;$L$1&amp;")="&amp;$A$2&amp;" and LocalHour("&amp;$L$1&amp;")="&amp;$A$8&amp;" and LocalMinute("&amp;$L$1&amp;")="&amp;$B$8&amp;")", "Bar", "", "Close", "5", "0", "all", "", "","False","T")</f>
        <v>3907</v>
      </c>
      <c r="M8" s="22">
        <f ca="1" xml:space="preserve"> RTD("cqg.rtd",,"StudyData", "(Vol("&amp;$M$1&amp;",VolType=Exchange,CoCType:=Auto) when LocalMonth("&amp;$M$1&amp;")="&amp;$A$3&amp;" and LocalDay("&amp;$M$1&amp;")="&amp;$A$2&amp;" and LocalHour("&amp;$M$1&amp;")="&amp;$A$8&amp;" and LocalMinute("&amp;$M$1&amp;")="&amp;$B$8&amp;")", "Bar", "", "Close", "5", "0", "all", "", "","False","T")</f>
        <v>1420</v>
      </c>
      <c r="N8" s="22">
        <f ca="1" xml:space="preserve"> RTD("cqg.rtd",,"StudyData", "(Vol("&amp;$N$1&amp;",VolType=Exchange,CoCType:=Auto) when LocalMonth("&amp;$N$1&amp;")="&amp;$A$3&amp;" and LocalDay("&amp;$N$1&amp;")="&amp;$A$2&amp;" and LocalHour("&amp;$N$1&amp;")="&amp;$A$8&amp;" and LocalMinute("&amp;$N$1&amp;")="&amp;$B$8&amp;")", "Bar", "", "Close", "5", "0", "all", "", "","False","T")</f>
        <v>5598</v>
      </c>
      <c r="O8" s="22">
        <f ca="1" xml:space="preserve"> RTD("cqg.rtd",,"StudyData", "(Vol("&amp;$O$1&amp;",VolType=Exchange,CoCType:=Auto) when LocalMonth("&amp;$O$1&amp;")="&amp;$A$3&amp;" and LocalDay("&amp;$O$1&amp;")="&amp;$A$2&amp;" and LocalHour("&amp;$O$1&amp;")="&amp;$A$8&amp;" and LocalMinute("&amp;$O$1&amp;")="&amp;$B$8&amp;")", "Bar", "", "Close", "5", "0", "all", "", "","False","T")</f>
        <v>1859</v>
      </c>
      <c r="P8" s="22">
        <f ca="1" xml:space="preserve"> RTD("cqg.rtd",,"StudyData", "(Vol("&amp;$P$1&amp;",VolType=Exchange,CoCType:=Auto) when LocalMonth("&amp;$P$1&amp;")="&amp;$A$3&amp;" and LocalDay("&amp;$P$1&amp;")="&amp;$A$2&amp;" and LocalHour("&amp;$P$1&amp;")="&amp;$A$8&amp;" and LocalMinute("&amp;$P$1&amp;")="&amp;$B$8&amp;")", "Bar", "", "Close", "5", "0", "all", "", "","False","T")</f>
        <v>1852</v>
      </c>
      <c r="Q8" s="22">
        <f ca="1" xml:space="preserve"> RTD("cqg.rtd",,"StudyData", "(Vol("&amp;$Q$1&amp;",VolType=Exchange,CoCType:=Auto) when LocalMonth("&amp;$Q$1&amp;")="&amp;$A$3&amp;" and LocalDay("&amp;$Q$1&amp;")="&amp;$A$2&amp;" and LocalHour("&amp;$Q$1&amp;")="&amp;$A$8&amp;" and LocalMinute("&amp;$Q$1&amp;")="&amp;$B$8&amp;")", "Bar", "", "Close", "5", "0", "all", "", "","False","T")</f>
        <v>485</v>
      </c>
      <c r="R8" s="22">
        <f ca="1" xml:space="preserve"> RTD("cqg.rtd",,"StudyData", "(Vol("&amp;$R$1&amp;",VolType=Exchange,CoCType:=Auto) when LocalMonth("&amp;$R$1&amp;")="&amp;$A$3&amp;" and LocalDay("&amp;$R$1&amp;")="&amp;$A$2&amp;" and LocalHour("&amp;$R$1&amp;")="&amp;$A$8&amp;" and LocalMinute("&amp;$R$1&amp;")="&amp;$B$8&amp;")", "Bar", "", "Close", "5", "0", "all", "", "","False","T")</f>
        <v>559</v>
      </c>
      <c r="S8" s="22">
        <f ca="1" xml:space="preserve"> RTD("cqg.rtd",,"StudyData", "(Vol("&amp;$S$1&amp;",VolType=Exchange,CoCType:=Auto) when LocalMonth("&amp;$S$1&amp;")="&amp;$A$3&amp;" and LocalDay("&amp;$S$1&amp;")="&amp;$A$2&amp;" and LocalHour("&amp;$S$1&amp;")="&amp;$A$8&amp;" and LocalMinute("&amp;$S$1&amp;")="&amp;$B$8&amp;")", "Bar", "", "Close", "5", "0", "all", "", "","False","T")</f>
        <v>4784</v>
      </c>
      <c r="T8" s="22">
        <f ca="1" xml:space="preserve"> RTD("cqg.rtd",,"StudyData", "(Vol("&amp;$T$1&amp;",VolType=Exchange,CoCType:=Auto) when LocalMonth("&amp;$T$1&amp;")="&amp;$A$3&amp;" and LocalDay("&amp;$T$1&amp;")="&amp;$A$2&amp;" and LocalHour("&amp;$T$1&amp;")="&amp;$A$8&amp;" and LocalMinute("&amp;$T$1&amp;")="&amp;$B$8&amp;")", "Bar", "", "Close", "5", "0", "all", "", "","False","T")</f>
        <v>2805</v>
      </c>
      <c r="U8" s="22">
        <f ca="1" xml:space="preserve"> RTD("cqg.rtd",,"StudyData", "(Vol("&amp;$U$1&amp;",VolType=Exchange,CoCType:=Auto) when LocalMonth("&amp;$U$1&amp;")="&amp;$A$3&amp;" and LocalDay("&amp;$U$1&amp;")="&amp;$A$2&amp;" and LocalHour("&amp;$U$1&amp;")="&amp;$A$8&amp;" and LocalMinute("&amp;$U$1&amp;")="&amp;$B$8&amp;")", "Bar", "", "Close", "5", "0", "all", "", "","False","T")</f>
        <v>1168</v>
      </c>
      <c r="V8" s="22">
        <f ca="1" xml:space="preserve"> RTD("cqg.rtd",,"StudyData", "(Vol("&amp;$V$1&amp;",VolType=Exchange,CoCType:=Auto) when LocalMonth("&amp;$V$1&amp;")="&amp;$A$3&amp;" and LocalDay("&amp;$V$1&amp;")="&amp;$A$2&amp;" and LocalHour("&amp;$V$1&amp;")="&amp;$A$8&amp;" and LocalMinute("&amp;$V$1&amp;")="&amp;$B$8&amp;")", "Bar", "", "Close", "5", "0", "all", "", "","False","T")</f>
        <v>64</v>
      </c>
      <c r="W8" s="22">
        <f ca="1" xml:space="preserve"> RTD("cqg.rtd",,"StudyData", "(Vol("&amp;$W$1&amp;",VolType=Exchange,CoCType:=Auto) when LocalMonth("&amp;$W$1&amp;")="&amp;$A$3&amp;" and LocalDay("&amp;$W$1&amp;")="&amp;$A$2&amp;" and LocalHour("&amp;$W$1&amp;")="&amp;$A$8&amp;" and LocalMinute("&amp;$W$1&amp;")="&amp;$B$8&amp;")", "Bar", "", "Close", "5", "0", "all", "", "","False","T")</f>
        <v>901</v>
      </c>
      <c r="X8" s="22">
        <f ca="1" xml:space="preserve"> RTD("cqg.rtd",,"StudyData", "(Vol("&amp;$X$1&amp;",VolType=Exchange,CoCType:=Auto) when LocalMonth("&amp;$X$1&amp;")="&amp;$A$3&amp;" and LocalDay("&amp;$X$1&amp;")="&amp;$A$2&amp;" and LocalHour("&amp;$X$1&amp;")="&amp;$A$8&amp;" and LocalMinute("&amp;$X$1&amp;")="&amp;$B$8&amp;")", "Bar", "", "Close", "5", "0", "all", "", "","False","T")</f>
        <v>636</v>
      </c>
      <c r="Y8" s="22">
        <f ca="1" xml:space="preserve"> RTD("cqg.rtd",,"StudyData", "(Vol("&amp;$Y$1&amp;",VolType=Exchange,CoCType:=Auto) when LocalMonth("&amp;$Y$1&amp;")="&amp;$A$3&amp;" and LocalDay("&amp;$Y$1&amp;")="&amp;$A$2&amp;" and LocalHour("&amp;$Y$1&amp;")="&amp;$A$8&amp;" and LocalMinute("&amp;$Y$1&amp;")="&amp;$B$8&amp;")", "Bar", "", "Close", "5", "0", "all", "", "","False","T")</f>
        <v>1661</v>
      </c>
      <c r="Z8" s="22">
        <f ca="1" xml:space="preserve"> RTD("cqg.rtd",,"StudyData", "(Vol("&amp;$Z$1&amp;",VolType=Exchange,CoCType:=Auto) when LocalMonth("&amp;$Z$1&amp;")="&amp;$A$3&amp;" and LocalDay("&amp;$Z$1&amp;")="&amp;$A$2&amp;" and LocalHour("&amp;$Z$1&amp;")="&amp;$A$8&amp;" and LocalMinute("&amp;$Z$1&amp;")="&amp;$B$8&amp;")", "Bar", "", "Close", "5", "0", "all", "", "","False","T")</f>
        <v>598</v>
      </c>
      <c r="AA8" s="22">
        <f ca="1" xml:space="preserve"> RTD("cqg.rtd",,"StudyData", "(Vol("&amp;$AA$1&amp;",VolType=Exchange,CoCType:=Auto) when LocalMonth("&amp;$AA$1&amp;")="&amp;$A$3&amp;" and LocalDay("&amp;$AA$1&amp;")="&amp;$A$2&amp;" and LocalHour("&amp;$AA$1&amp;")="&amp;$A$8&amp;" and LocalMinute("&amp;$AA$1&amp;")="&amp;$B$8&amp;")", "Bar", "", "Close", "5", "0", "all", "", "","False","T")</f>
        <v>2716</v>
      </c>
      <c r="AB8" s="22">
        <f ca="1" xml:space="preserve"> RTD("cqg.rtd",,"StudyData", "(Vol("&amp;$AB$1&amp;",VolType=Exchange,CoCType:=Auto) when LocalMonth("&amp;$AB$1&amp;")="&amp;$A$3&amp;" and LocalDay("&amp;$AB$1&amp;")="&amp;$A$2&amp;" and LocalHour("&amp;$AB$1&amp;")="&amp;$A$8&amp;" and LocalMinute("&amp;$AB$1&amp;")="&amp;$B$8&amp;")", "Bar", "", "Close", "5", "0", "all", "", "","False","T")</f>
        <v>1101</v>
      </c>
      <c r="AC8" s="22">
        <f ca="1" xml:space="preserve"> RTD("cqg.rtd",,"StudyData", "(Vol("&amp;$AC$1&amp;",VolType=Exchange,CoCType:=Auto) when LocalMonth("&amp;$AC$1&amp;")="&amp;$A$3&amp;" and LocalDay("&amp;$AC$1&amp;")="&amp;$A$2&amp;" and LocalHour("&amp;$AC$1&amp;")="&amp;$A$8&amp;" and LocalMinute("&amp;$AC$1&amp;")="&amp;$B$8&amp;")", "Bar", "", "Close", "5", "0", "all", "", "","False","T")</f>
        <v>5824</v>
      </c>
      <c r="AD8" s="22">
        <f ca="1" xml:space="preserve"> RTD("cqg.rtd",,"StudyData", "(Vol("&amp;$AD$1&amp;",VolType=Exchange,CoCType:=Auto) when LocalMonth("&amp;$AD$1&amp;")="&amp;$A$3&amp;" and LocalDay("&amp;$AD$1&amp;")="&amp;$A$2&amp;" and LocalHour("&amp;$AD$1&amp;")="&amp;$A$8&amp;" and LocalMinute("&amp;$AD$1&amp;")="&amp;$B$8&amp;")", "Bar", "", "Close", "5", "0", "all", "", "","False","T")</f>
        <v>945</v>
      </c>
      <c r="AE8" s="22">
        <f ca="1" xml:space="preserve"> RTD("cqg.rtd",,"StudyData", "(Vol("&amp;$AE$1&amp;",VolType=Exchange,CoCType:=Auto) when LocalMonth("&amp;$AE$1&amp;")="&amp;$A$3&amp;" and LocalDay("&amp;$AE$1&amp;")="&amp;$A$2&amp;" and LocalHour("&amp;$AE$1&amp;")="&amp;$A$8&amp;" and LocalMinute("&amp;$AE$1&amp;")="&amp;$B$8&amp;")", "Bar", "", "Close", "5", "0", "all", "", "","False","T")</f>
        <v>743</v>
      </c>
      <c r="AF8" s="22">
        <f ca="1" xml:space="preserve"> RTD("cqg.rtd",,"StudyData", "(Vol("&amp;$AF$1&amp;",VolType=Exchange,CoCType:=Auto) when LocalMonth("&amp;$AF$1&amp;")="&amp;$A$3&amp;" and LocalDay("&amp;$AF$1&amp;")="&amp;$A$2&amp;" and LocalHour("&amp;$AF$1&amp;")="&amp;$A$8&amp;" and LocalMinute("&amp;$AF$1&amp;")="&amp;$B$8&amp;")", "Bar", "", "Close", "5", "0", "all", "", "","False","T")</f>
        <v>349</v>
      </c>
      <c r="AG8" s="22">
        <f ca="1" xml:space="preserve"> RTD("cqg.rtd",,"StudyData", "(Vol("&amp;$AG$1&amp;",VolType=Exchange,CoCType:=Auto) when LocalMonth("&amp;$AG$1&amp;")="&amp;$A$3&amp;" and LocalDay("&amp;$AG$1&amp;")="&amp;$A$2&amp;" and LocalHour("&amp;$AG$1&amp;")="&amp;$A$8&amp;" and LocalMinute("&amp;$AG$1&amp;")="&amp;$B$8&amp;")", "Bar", "", "Close", "5", "0", "all", "", "","False","T")</f>
        <v>585</v>
      </c>
      <c r="AH8" s="22">
        <f ca="1" xml:space="preserve"> RTD("cqg.rtd",,"StudyData", "(Vol("&amp;$AH$1&amp;",VolType=Exchange,CoCType:=Auto) when LocalMonth("&amp;$AH$1&amp;")="&amp;$A$3&amp;" and LocalDay("&amp;$AH$1&amp;")="&amp;$A$2&amp;" and LocalHour("&amp;$AH$1&amp;")="&amp;$A$8&amp;" and LocalMinute("&amp;$AH$1&amp;")="&amp;$B$8&amp;")", "Bar", "", "Close", "5", "0", "all", "", "","False","T")</f>
        <v>620</v>
      </c>
      <c r="AI8" s="22">
        <f ca="1" xml:space="preserve"> RTD("cqg.rtd",,"StudyData", "(Vol("&amp;$AI$1&amp;",VolType=Exchange,CoCType:=Auto) when LocalMonth("&amp;$AI$1&amp;")="&amp;$A$3&amp;" and LocalDay("&amp;$AI$1&amp;")="&amp;$A$2&amp;" and LocalHour("&amp;$AI$1&amp;")="&amp;$A$8&amp;" and LocalMinute("&amp;$AI$1&amp;")="&amp;$B$8&amp;")", "Bar", "", "Close", "5", "0", "all", "", "","False","T")</f>
        <v>656</v>
      </c>
      <c r="AJ8" s="22">
        <f ca="1" xml:space="preserve"> RTD("cqg.rtd",,"StudyData", "(Vol("&amp;$AJ$1&amp;",VolType=Exchange,CoCType:=Auto) when LocalMonth("&amp;$AJ$1&amp;")="&amp;$A$3&amp;" and LocalDay("&amp;$AJ$1&amp;")="&amp;$A$2&amp;" and LocalHour("&amp;$AJ$1&amp;")="&amp;$A$8&amp;" and LocalMinute("&amp;$AJ$1&amp;")="&amp;$B$8&amp;")", "Bar", "", "Close", "5", "0", "all", "", "","False","T")</f>
        <v>599</v>
      </c>
      <c r="AK8" s="22">
        <f ca="1" xml:space="preserve"> RTD("cqg.rtd",,"StudyData", "(Vol("&amp;$AK$1&amp;",VolType=Exchange,CoCType:=Auto) when LocalMonth("&amp;$AK$1&amp;")="&amp;$A$3&amp;" and LocalDay("&amp;$AK$1&amp;")="&amp;$A$2&amp;" and LocalHour("&amp;$AK$1&amp;")="&amp;$A$8&amp;" and LocalMinute("&amp;$AK$1&amp;")="&amp;$B$8&amp;")", "Bar", "", "Close", "5", "0", "all", "", "","False","T")</f>
        <v>951</v>
      </c>
      <c r="AL8" s="22">
        <f ca="1" xml:space="preserve"> RTD("cqg.rtd",,"StudyData", "(Vol("&amp;$AL$1&amp;",VolType=Exchange,CoCType:=Auto) when LocalMonth("&amp;$AL$1&amp;")="&amp;$A$3&amp;" and LocalDay("&amp;$AL$1&amp;")="&amp;$A$2&amp;" and LocalHour("&amp;$AL$1&amp;")="&amp;$A$8&amp;" and LocalMinute("&amp;$AL$1&amp;")="&amp;$B$8&amp;")", "Bar", "", "Close", "5", "0", "all", "", "","False","T")</f>
        <v>1140</v>
      </c>
      <c r="AM8" s="22">
        <f ca="1" xml:space="preserve"> RTD("cqg.rtd",,"StudyData", "(Vol("&amp;$AM$1&amp;",VolType=Exchange,CoCType:=Auto) when LocalMonth("&amp;$AM$1&amp;")="&amp;$A$3&amp;" and LocalDay("&amp;$AM$1&amp;")="&amp;$A$2&amp;" and LocalHour("&amp;$AM$1&amp;")="&amp;$A$8&amp;" and LocalMinute("&amp;$AM$1&amp;")="&amp;$B$8&amp;")", "Bar", "", "Close", "5", "0", "all", "", "","False","T")</f>
        <v>7563</v>
      </c>
      <c r="AN8" s="22">
        <f ca="1" xml:space="preserve"> RTD("cqg.rtd",,"StudyData", "(Vol("&amp;$AN$1&amp;",VolType=Exchange,CoCType:=Auto) when LocalMonth("&amp;$AN$1&amp;")="&amp;$A$3&amp;" and LocalDay("&amp;$AN$1&amp;")="&amp;$A$2&amp;" and LocalHour("&amp;$AN$1&amp;")="&amp;$A$8&amp;" and LocalMinute("&amp;$AN$1&amp;")="&amp;$B$8&amp;")", "Bar", "", "Close", "5", "0", "all", "", "","False","T")</f>
        <v>992</v>
      </c>
      <c r="AO8" s="22">
        <f ca="1" xml:space="preserve"> RTD("cqg.rtd",,"StudyData", "(Vol("&amp;$AO$1&amp;",VolType=Exchange,CoCType:=Auto) when LocalMonth("&amp;$AO$1&amp;")="&amp;$A$3&amp;" and LocalDay("&amp;$AO$1&amp;")="&amp;$A$2&amp;" and LocalHour("&amp;$AO$1&amp;")="&amp;$A$8&amp;" and LocalMinute("&amp;$AO$1&amp;")="&amp;$B$8&amp;")", "Bar", "", "Close", "5", "0", "all", "", "","False","T")</f>
        <v>1197</v>
      </c>
      <c r="AP8" s="22">
        <f ca="1" xml:space="preserve"> RTD("cqg.rtd",,"StudyData", "(Vol("&amp;$AP$1&amp;",VolType=Exchange,CoCType:=Auto) when LocalMonth("&amp;$AP$1&amp;")="&amp;$A$3&amp;" and LocalDay("&amp;$AP$1&amp;")="&amp;$A$2&amp;" and LocalHour("&amp;$AP$1&amp;")="&amp;$A$8&amp;" and LocalMinute("&amp;$AP$1&amp;")="&amp;$B$8&amp;")", "Bar", "", "Close", "5", "0", "all", "", "","False","T")</f>
        <v>365</v>
      </c>
    </row>
    <row r="9" spans="1:42" x14ac:dyDescent="0.25">
      <c r="A9" s="22">
        <v>8</v>
      </c>
      <c r="B9" s="22">
        <f t="shared" si="0"/>
        <v>55</v>
      </c>
      <c r="D9" s="22">
        <f ca="1" xml:space="preserve"> RTD("cqg.rtd",,"StudyData", "(Vol("&amp;$D$1&amp;",VolType=Exchange,CoCType:=Auto) when LocalMonth("&amp;$D$1&amp;")="&amp;$A$3&amp;" and LocalDay("&amp;$D$1&amp;")="&amp;$A$2&amp;" and LocalHour("&amp;$D$1&amp;")="&amp;$A$9&amp;" and LocalMinute("&amp;$D$1&amp;")="&amp;$B$9&amp;")", "Bar", "", "Close", "5", "0", "all", "", "","False","T")</f>
        <v>18990</v>
      </c>
      <c r="E9" s="22">
        <f ca="1" xml:space="preserve"> RTD("cqg.rtd",,"StudyData", "(Vol("&amp;$E$1&amp;",VolType=Exchange,CoCType:=Auto) when LocalMonth("&amp;$E$1&amp;")="&amp;$A$3&amp;" and LocalDay("&amp;$E$1&amp;")="&amp;$A$2&amp;" and LocalHour("&amp;$E$1&amp;")="&amp;$A$9&amp;" and LocalMinute("&amp;$E$1&amp;")="&amp;$B$9&amp;")", "Bar", "", "Close", "5", "0", "all", "", "","False","T")</f>
        <v>6754</v>
      </c>
      <c r="F9" s="22">
        <f ca="1" xml:space="preserve"> RTD("cqg.rtd",,"StudyData", "(Vol("&amp;$F$1&amp;",VolType=Exchange,CoCType:=Auto) when LocalMonth("&amp;$F$1&amp;")="&amp;$A$3&amp;" and LocalDay("&amp;$F$1&amp;")="&amp;$A$2&amp;" and LocalHour("&amp;$F$1&amp;")="&amp;$A$9&amp;" and LocalMinute("&amp;$F$1&amp;")="&amp;$B$9&amp;")", "Bar", "", "Close", "5", "0", "all", "", "","False","T")</f>
        <v>5776</v>
      </c>
      <c r="G9" s="22">
        <f ca="1" xml:space="preserve"> RTD("cqg.rtd",,"StudyData", "(Vol("&amp;$G$1&amp;",VolType=Exchange,CoCType:=Auto) when LocalMonth("&amp;$G$1&amp;")="&amp;$A$3&amp;" and LocalDay("&amp;$G$1&amp;")="&amp;$A$2&amp;" and LocalHour("&amp;$G$1&amp;")="&amp;$A$9&amp;" and LocalMinute("&amp;$G$1&amp;")="&amp;$B$9&amp;")", "Bar", "", "Close", "5", "0", "all", "", "","False","T")</f>
        <v>3238</v>
      </c>
      <c r="H9" s="22">
        <f ca="1" xml:space="preserve"> RTD("cqg.rtd",,"StudyData", "(Vol("&amp;$H$1&amp;",VolType=Exchange,CoCType:=Auto) when LocalMonth("&amp;$H$1&amp;")="&amp;$A$3&amp;" and LocalDay("&amp;$H$1&amp;")="&amp;$A$2&amp;" and LocalHour("&amp;$H$1&amp;")="&amp;$A$9&amp;" and LocalMinute("&amp;$H$1&amp;")="&amp;$B$9&amp;")", "Bar", "", "Close", "5", "0", "all", "", "","False","T")</f>
        <v>5170</v>
      </c>
      <c r="I9" s="22">
        <f ca="1" xml:space="preserve"> RTD("cqg.rtd",,"StudyData", "(Vol("&amp;$I$1&amp;",VolType=Exchange,CoCType:=Auto) when LocalMonth("&amp;$I$1&amp;")="&amp;$A$3&amp;" and LocalDay("&amp;$I$1&amp;")="&amp;$A$2&amp;" and LocalHour("&amp;$I$1&amp;")="&amp;$A$9&amp;" and LocalMinute("&amp;$I$1&amp;")="&amp;$B$9&amp;")", "Bar", "", "Close", "5", "0", "all", "", "","False","T")</f>
        <v>8021</v>
      </c>
      <c r="J9" s="22">
        <f ca="1" xml:space="preserve"> RTD("cqg.rtd",,"StudyData", "(Vol("&amp;$J$1&amp;",VolType=Exchange,CoCType:=Auto) when LocalMonth("&amp;$J$1&amp;")="&amp;$A$3&amp;" and LocalDay("&amp;$J$1&amp;")="&amp;$A$2&amp;" and LocalHour("&amp;$J$1&amp;")="&amp;$A$9&amp;" and LocalMinute("&amp;$J$1&amp;")="&amp;$B$9&amp;")", "Bar", "", "Close", "5", "0", "all", "", "","False","T")</f>
        <v>8042</v>
      </c>
      <c r="K9" s="22">
        <f ca="1" xml:space="preserve"> RTD("cqg.rtd",,"StudyData", "(Vol("&amp;$K$1&amp;",VolType=Exchange,CoCType:=Auto) when LocalMonth("&amp;$K$1&amp;")="&amp;$A$3&amp;" and LocalDay("&amp;$K$1&amp;")="&amp;$A$2&amp;" and LocalHour("&amp;$K$1&amp;")="&amp;$A$9&amp;" and LocalMinute("&amp;$K$1&amp;")="&amp;$B$9&amp;")", "Bar", "", "Close", "5", "0", "all", "", "","False","T")</f>
        <v>9403</v>
      </c>
      <c r="L9" s="22">
        <f ca="1" xml:space="preserve"> RTD("cqg.rtd",,"StudyData", "(Vol("&amp;$L$1&amp;",VolType=Exchange,CoCType:=Auto) when LocalMonth("&amp;$L$1&amp;")="&amp;$A$3&amp;" and LocalDay("&amp;$L$1&amp;")="&amp;$A$2&amp;" and LocalHour("&amp;$L$1&amp;")="&amp;$A$9&amp;" and LocalMinute("&amp;$L$1&amp;")="&amp;$B$9&amp;")", "Bar", "", "Close", "5", "0", "all", "", "","False","T")</f>
        <v>5619</v>
      </c>
      <c r="M9" s="22">
        <f ca="1" xml:space="preserve"> RTD("cqg.rtd",,"StudyData", "(Vol("&amp;$M$1&amp;",VolType=Exchange,CoCType:=Auto) when LocalMonth("&amp;$M$1&amp;")="&amp;$A$3&amp;" and LocalDay("&amp;$M$1&amp;")="&amp;$A$2&amp;" and LocalHour("&amp;$M$1&amp;")="&amp;$A$9&amp;" and LocalMinute("&amp;$M$1&amp;")="&amp;$B$9&amp;")", "Bar", "", "Close", "5", "0", "all", "", "","False","T")</f>
        <v>2029</v>
      </c>
      <c r="N9" s="22">
        <f ca="1" xml:space="preserve"> RTD("cqg.rtd",,"StudyData", "(Vol("&amp;$N$1&amp;",VolType=Exchange,CoCType:=Auto) when LocalMonth("&amp;$N$1&amp;")="&amp;$A$3&amp;" and LocalDay("&amp;$N$1&amp;")="&amp;$A$2&amp;" and LocalHour("&amp;$N$1&amp;")="&amp;$A$9&amp;" and LocalMinute("&amp;$N$1&amp;")="&amp;$B$9&amp;")", "Bar", "", "Close", "5", "0", "all", "", "","False","T")</f>
        <v>11077</v>
      </c>
      <c r="O9" s="22">
        <f ca="1" xml:space="preserve"> RTD("cqg.rtd",,"StudyData", "(Vol("&amp;$O$1&amp;",VolType=Exchange,CoCType:=Auto) when LocalMonth("&amp;$O$1&amp;")="&amp;$A$3&amp;" and LocalDay("&amp;$O$1&amp;")="&amp;$A$2&amp;" and LocalHour("&amp;$O$1&amp;")="&amp;$A$9&amp;" and LocalMinute("&amp;$O$1&amp;")="&amp;$B$9&amp;")", "Bar", "", "Close", "5", "0", "all", "", "","False","T")</f>
        <v>2317</v>
      </c>
      <c r="P9" s="22">
        <f ca="1" xml:space="preserve"> RTD("cqg.rtd",,"StudyData", "(Vol("&amp;$P$1&amp;",VolType=Exchange,CoCType:=Auto) when LocalMonth("&amp;$P$1&amp;")="&amp;$A$3&amp;" and LocalDay("&amp;$P$1&amp;")="&amp;$A$2&amp;" and LocalHour("&amp;$P$1&amp;")="&amp;$A$9&amp;" and LocalMinute("&amp;$P$1&amp;")="&amp;$B$9&amp;")", "Bar", "", "Close", "5", "0", "all", "", "","False","T")</f>
        <v>1139</v>
      </c>
      <c r="Q9" s="22">
        <f ca="1" xml:space="preserve"> RTD("cqg.rtd",,"StudyData", "(Vol("&amp;$Q$1&amp;",VolType=Exchange,CoCType:=Auto) when LocalMonth("&amp;$Q$1&amp;")="&amp;$A$3&amp;" and LocalDay("&amp;$Q$1&amp;")="&amp;$A$2&amp;" and LocalHour("&amp;$Q$1&amp;")="&amp;$A$9&amp;" and LocalMinute("&amp;$Q$1&amp;")="&amp;$B$9&amp;")", "Bar", "", "Close", "5", "0", "all", "", "","False","T")</f>
        <v>508</v>
      </c>
      <c r="R9" s="22">
        <f ca="1" xml:space="preserve"> RTD("cqg.rtd",,"StudyData", "(Vol("&amp;$R$1&amp;",VolType=Exchange,CoCType:=Auto) when LocalMonth("&amp;$R$1&amp;")="&amp;$A$3&amp;" and LocalDay("&amp;$R$1&amp;")="&amp;$A$2&amp;" and LocalHour("&amp;$R$1&amp;")="&amp;$A$9&amp;" and LocalMinute("&amp;$R$1&amp;")="&amp;$B$9&amp;")", "Bar", "", "Close", "5", "0", "all", "", "","False","T")</f>
        <v>533</v>
      </c>
      <c r="S9" s="22">
        <f ca="1" xml:space="preserve"> RTD("cqg.rtd",,"StudyData", "(Vol("&amp;$S$1&amp;",VolType=Exchange,CoCType:=Auto) when LocalMonth("&amp;$S$1&amp;")="&amp;$A$3&amp;" and LocalDay("&amp;$S$1&amp;")="&amp;$A$2&amp;" and LocalHour("&amp;$S$1&amp;")="&amp;$A$9&amp;" and LocalMinute("&amp;$S$1&amp;")="&amp;$B$9&amp;")", "Bar", "", "Close", "5", "0", "all", "", "","False","T")</f>
        <v>4085</v>
      </c>
      <c r="T9" s="22">
        <f ca="1" xml:space="preserve"> RTD("cqg.rtd",,"StudyData", "(Vol("&amp;$T$1&amp;",VolType=Exchange,CoCType:=Auto) when LocalMonth("&amp;$T$1&amp;")="&amp;$A$3&amp;" and LocalDay("&amp;$T$1&amp;")="&amp;$A$2&amp;" and LocalHour("&amp;$T$1&amp;")="&amp;$A$9&amp;" and LocalMinute("&amp;$T$1&amp;")="&amp;$B$9&amp;")", "Bar", "", "Close", "5", "0", "all", "", "","False","T")</f>
        <v>1159</v>
      </c>
      <c r="U9" s="22">
        <f ca="1" xml:space="preserve"> RTD("cqg.rtd",,"StudyData", "(Vol("&amp;$U$1&amp;",VolType=Exchange,CoCType:=Auto) when LocalMonth("&amp;$U$1&amp;")="&amp;$A$3&amp;" and LocalDay("&amp;$U$1&amp;")="&amp;$A$2&amp;" and LocalHour("&amp;$U$1&amp;")="&amp;$A$9&amp;" and LocalMinute("&amp;$U$1&amp;")="&amp;$B$9&amp;")", "Bar", "", "Close", "5", "0", "all", "", "","False","T")</f>
        <v>379</v>
      </c>
      <c r="V9" s="22">
        <f ca="1" xml:space="preserve"> RTD("cqg.rtd",,"StudyData", "(Vol("&amp;$V$1&amp;",VolType=Exchange,CoCType:=Auto) when LocalMonth("&amp;$V$1&amp;")="&amp;$A$3&amp;" and LocalDay("&amp;$V$1&amp;")="&amp;$A$2&amp;" and LocalHour("&amp;$V$1&amp;")="&amp;$A$9&amp;" and LocalMinute("&amp;$V$1&amp;")="&amp;$B$9&amp;")", "Bar", "", "Close", "5", "0", "all", "", "","False","T")</f>
        <v>1141</v>
      </c>
      <c r="W9" s="22">
        <f ca="1" xml:space="preserve"> RTD("cqg.rtd",,"StudyData", "(Vol("&amp;$W$1&amp;",VolType=Exchange,CoCType:=Auto) when LocalMonth("&amp;$W$1&amp;")="&amp;$A$3&amp;" and LocalDay("&amp;$W$1&amp;")="&amp;$A$2&amp;" and LocalHour("&amp;$W$1&amp;")="&amp;$A$9&amp;" and LocalMinute("&amp;$W$1&amp;")="&amp;$B$9&amp;")", "Bar", "", "Close", "5", "0", "all", "", "","False","T")</f>
        <v>587</v>
      </c>
      <c r="X9" s="22">
        <f ca="1" xml:space="preserve"> RTD("cqg.rtd",,"StudyData", "(Vol("&amp;$X$1&amp;",VolType=Exchange,CoCType:=Auto) when LocalMonth("&amp;$X$1&amp;")="&amp;$A$3&amp;" and LocalDay("&amp;$X$1&amp;")="&amp;$A$2&amp;" and LocalHour("&amp;$X$1&amp;")="&amp;$A$9&amp;" and LocalMinute("&amp;$X$1&amp;")="&amp;$B$9&amp;")", "Bar", "", "Close", "5", "0", "all", "", "","False","T")</f>
        <v>2024</v>
      </c>
      <c r="Y9" s="22">
        <f ca="1" xml:space="preserve"> RTD("cqg.rtd",,"StudyData", "(Vol("&amp;$Y$1&amp;",VolType=Exchange,CoCType:=Auto) when LocalMonth("&amp;$Y$1&amp;")="&amp;$A$3&amp;" and LocalDay("&amp;$Y$1&amp;")="&amp;$A$2&amp;" and LocalHour("&amp;$Y$1&amp;")="&amp;$A$9&amp;" and LocalMinute("&amp;$Y$1&amp;")="&amp;$B$9&amp;")", "Bar", "", "Close", "5", "0", "all", "", "","False","T")</f>
        <v>1407</v>
      </c>
      <c r="Z9" s="22">
        <f ca="1" xml:space="preserve"> RTD("cqg.rtd",,"StudyData", "(Vol("&amp;$Z$1&amp;",VolType=Exchange,CoCType:=Auto) when LocalMonth("&amp;$Z$1&amp;")="&amp;$A$3&amp;" and LocalDay("&amp;$Z$1&amp;")="&amp;$A$2&amp;" and LocalHour("&amp;$Z$1&amp;")="&amp;$A$9&amp;" and LocalMinute("&amp;$Z$1&amp;")="&amp;$B$9&amp;")", "Bar", "", "Close", "5", "0", "all", "", "","False","T")</f>
        <v>1107</v>
      </c>
      <c r="AA9" s="22">
        <f ca="1" xml:space="preserve"> RTD("cqg.rtd",,"StudyData", "(Vol("&amp;$AA$1&amp;",VolType=Exchange,CoCType:=Auto) when LocalMonth("&amp;$AA$1&amp;")="&amp;$A$3&amp;" and LocalDay("&amp;$AA$1&amp;")="&amp;$A$2&amp;" and LocalHour("&amp;$AA$1&amp;")="&amp;$A$9&amp;" and LocalMinute("&amp;$AA$1&amp;")="&amp;$B$9&amp;")", "Bar", "", "Close", "5", "0", "all", "", "","False","T")</f>
        <v>1390</v>
      </c>
      <c r="AB9" s="22">
        <f ca="1" xml:space="preserve"> RTD("cqg.rtd",,"StudyData", "(Vol("&amp;$AB$1&amp;",VolType=Exchange,CoCType:=Auto) when LocalMonth("&amp;$AB$1&amp;")="&amp;$A$3&amp;" and LocalDay("&amp;$AB$1&amp;")="&amp;$A$2&amp;" and LocalHour("&amp;$AB$1&amp;")="&amp;$A$9&amp;" and LocalMinute("&amp;$AB$1&amp;")="&amp;$B$9&amp;")", "Bar", "", "Close", "5", "0", "all", "", "","False","T")</f>
        <v>1082</v>
      </c>
      <c r="AC9" s="22">
        <f ca="1" xml:space="preserve"> RTD("cqg.rtd",,"StudyData", "(Vol("&amp;$AC$1&amp;",VolType=Exchange,CoCType:=Auto) when LocalMonth("&amp;$AC$1&amp;")="&amp;$A$3&amp;" and LocalDay("&amp;$AC$1&amp;")="&amp;$A$2&amp;" and LocalHour("&amp;$AC$1&amp;")="&amp;$A$9&amp;" and LocalMinute("&amp;$AC$1&amp;")="&amp;$B$9&amp;")", "Bar", "", "Close", "5", "0", "all", "", "","False","T")</f>
        <v>4613</v>
      </c>
      <c r="AD9" s="22">
        <f ca="1" xml:space="preserve"> RTD("cqg.rtd",,"StudyData", "(Vol("&amp;$AD$1&amp;",VolType=Exchange,CoCType:=Auto) when LocalMonth("&amp;$AD$1&amp;")="&amp;$A$3&amp;" and LocalDay("&amp;$AD$1&amp;")="&amp;$A$2&amp;" and LocalHour("&amp;$AD$1&amp;")="&amp;$A$9&amp;" and LocalMinute("&amp;$AD$1&amp;")="&amp;$B$9&amp;")", "Bar", "", "Close", "5", "0", "all", "", "","False","T")</f>
        <v>286</v>
      </c>
      <c r="AE9" s="22">
        <f ca="1" xml:space="preserve"> RTD("cqg.rtd",,"StudyData", "(Vol("&amp;$AE$1&amp;",VolType=Exchange,CoCType:=Auto) when LocalMonth("&amp;$AE$1&amp;")="&amp;$A$3&amp;" and LocalDay("&amp;$AE$1&amp;")="&amp;$A$2&amp;" and LocalHour("&amp;$AE$1&amp;")="&amp;$A$9&amp;" and LocalMinute("&amp;$AE$1&amp;")="&amp;$B$9&amp;")", "Bar", "", "Close", "5", "0", "all", "", "","False","T")</f>
        <v>631</v>
      </c>
      <c r="AF9" s="22">
        <f ca="1" xml:space="preserve"> RTD("cqg.rtd",,"StudyData", "(Vol("&amp;$AF$1&amp;",VolType=Exchange,CoCType:=Auto) when LocalMonth("&amp;$AF$1&amp;")="&amp;$A$3&amp;" and LocalDay("&amp;$AF$1&amp;")="&amp;$A$2&amp;" and LocalHour("&amp;$AF$1&amp;")="&amp;$A$9&amp;" and LocalMinute("&amp;$AF$1&amp;")="&amp;$B$9&amp;")", "Bar", "", "Close", "5", "0", "all", "", "","False","T")</f>
        <v>460</v>
      </c>
      <c r="AG9" s="22">
        <f ca="1" xml:space="preserve"> RTD("cqg.rtd",,"StudyData", "(Vol("&amp;$AG$1&amp;",VolType=Exchange,CoCType:=Auto) when LocalMonth("&amp;$AG$1&amp;")="&amp;$A$3&amp;" and LocalDay("&amp;$AG$1&amp;")="&amp;$A$2&amp;" and LocalHour("&amp;$AG$1&amp;")="&amp;$A$9&amp;" and LocalMinute("&amp;$AG$1&amp;")="&amp;$B$9&amp;")", "Bar", "", "Close", "5", "0", "all", "", "","False","T")</f>
        <v>643</v>
      </c>
      <c r="AH9" s="22">
        <f ca="1" xml:space="preserve"> RTD("cqg.rtd",,"StudyData", "(Vol("&amp;$AH$1&amp;",VolType=Exchange,CoCType:=Auto) when LocalMonth("&amp;$AH$1&amp;")="&amp;$A$3&amp;" and LocalDay("&amp;$AH$1&amp;")="&amp;$A$2&amp;" and LocalHour("&amp;$AH$1&amp;")="&amp;$A$9&amp;" and LocalMinute("&amp;$AH$1&amp;")="&amp;$B$9&amp;")", "Bar", "", "Close", "5", "0", "all", "", "","False","T")</f>
        <v>2647</v>
      </c>
      <c r="AI9" s="22">
        <f ca="1" xml:space="preserve"> RTD("cqg.rtd",,"StudyData", "(Vol("&amp;$AI$1&amp;",VolType=Exchange,CoCType:=Auto) when LocalMonth("&amp;$AI$1&amp;")="&amp;$A$3&amp;" and LocalDay("&amp;$AI$1&amp;")="&amp;$A$2&amp;" and LocalHour("&amp;$AI$1&amp;")="&amp;$A$9&amp;" and LocalMinute("&amp;$AI$1&amp;")="&amp;$B$9&amp;")", "Bar", "", "Close", "5", "0", "all", "", "","False","T")</f>
        <v>567</v>
      </c>
      <c r="AJ9" s="22">
        <f ca="1" xml:space="preserve"> RTD("cqg.rtd",,"StudyData", "(Vol("&amp;$AJ$1&amp;",VolType=Exchange,CoCType:=Auto) when LocalMonth("&amp;$AJ$1&amp;")="&amp;$A$3&amp;" and LocalDay("&amp;$AJ$1&amp;")="&amp;$A$2&amp;" and LocalHour("&amp;$AJ$1&amp;")="&amp;$A$9&amp;" and LocalMinute("&amp;$AJ$1&amp;")="&amp;$B$9&amp;")", "Bar", "", "Close", "5", "0", "all", "", "","False","T")</f>
        <v>759</v>
      </c>
      <c r="AK9" s="22">
        <f ca="1" xml:space="preserve"> RTD("cqg.rtd",,"StudyData", "(Vol("&amp;$AK$1&amp;",VolType=Exchange,CoCType:=Auto) when LocalMonth("&amp;$AK$1&amp;")="&amp;$A$3&amp;" and LocalDay("&amp;$AK$1&amp;")="&amp;$A$2&amp;" and LocalHour("&amp;$AK$1&amp;")="&amp;$A$9&amp;" and LocalMinute("&amp;$AK$1&amp;")="&amp;$B$9&amp;")", "Bar", "", "Close", "5", "0", "all", "", "","False","T")</f>
        <v>569</v>
      </c>
      <c r="AL9" s="22">
        <f ca="1" xml:space="preserve"> RTD("cqg.rtd",,"StudyData", "(Vol("&amp;$AL$1&amp;",VolType=Exchange,CoCType:=Auto) when LocalMonth("&amp;$AL$1&amp;")="&amp;$A$3&amp;" and LocalDay("&amp;$AL$1&amp;")="&amp;$A$2&amp;" and LocalHour("&amp;$AL$1&amp;")="&amp;$A$9&amp;" and LocalMinute("&amp;$AL$1&amp;")="&amp;$B$9&amp;")", "Bar", "", "Close", "5", "0", "all", "", "","False","T")</f>
        <v>357</v>
      </c>
      <c r="AM9" s="22">
        <f ca="1" xml:space="preserve"> RTD("cqg.rtd",,"StudyData", "(Vol("&amp;$AM$1&amp;",VolType=Exchange,CoCType:=Auto) when LocalMonth("&amp;$AM$1&amp;")="&amp;$A$3&amp;" and LocalDay("&amp;$AM$1&amp;")="&amp;$A$2&amp;" and LocalHour("&amp;$AM$1&amp;")="&amp;$A$9&amp;" and LocalMinute("&amp;$AM$1&amp;")="&amp;$B$9&amp;")", "Bar", "", "Close", "5", "0", "all", "", "","False","T")</f>
        <v>980</v>
      </c>
      <c r="AN9" s="22">
        <f ca="1" xml:space="preserve"> RTD("cqg.rtd",,"StudyData", "(Vol("&amp;$AN$1&amp;",VolType=Exchange,CoCType:=Auto) when LocalMonth("&amp;$AN$1&amp;")="&amp;$A$3&amp;" and LocalDay("&amp;$AN$1&amp;")="&amp;$A$2&amp;" and LocalHour("&amp;$AN$1&amp;")="&amp;$A$9&amp;" and LocalMinute("&amp;$AN$1&amp;")="&amp;$B$9&amp;")", "Bar", "", "Close", "5", "0", "all", "", "","False","T")</f>
        <v>3725</v>
      </c>
      <c r="AO9" s="22">
        <f ca="1" xml:space="preserve"> RTD("cqg.rtd",,"StudyData", "(Vol("&amp;$AO$1&amp;",VolType=Exchange,CoCType:=Auto) when LocalMonth("&amp;$AO$1&amp;")="&amp;$A$3&amp;" and LocalDay("&amp;$AO$1&amp;")="&amp;$A$2&amp;" and LocalHour("&amp;$AO$1&amp;")="&amp;$A$9&amp;" and LocalMinute("&amp;$AO$1&amp;")="&amp;$B$9&amp;")", "Bar", "", "Close", "5", "0", "all", "", "","False","T")</f>
        <v>597</v>
      </c>
      <c r="AP9" s="22">
        <f ca="1" xml:space="preserve"> RTD("cqg.rtd",,"StudyData", "(Vol("&amp;$AP$1&amp;",VolType=Exchange,CoCType:=Auto) when LocalMonth("&amp;$AP$1&amp;")="&amp;$A$3&amp;" and LocalDay("&amp;$AP$1&amp;")="&amp;$A$2&amp;" and LocalHour("&amp;$AP$1&amp;")="&amp;$A$9&amp;" and LocalMinute("&amp;$AP$1&amp;")="&amp;$B$9&amp;")", "Bar", "", "Close", "5", "0", "all", "", "","False","T")</f>
        <v>515</v>
      </c>
    </row>
    <row r="10" spans="1:42" x14ac:dyDescent="0.25">
      <c r="A10" s="22">
        <v>9</v>
      </c>
      <c r="B10" s="22">
        <v>0</v>
      </c>
      <c r="D10" s="22">
        <f ca="1" xml:space="preserve"> RTD("cqg.rtd",,"StudyData", "(Vol("&amp;$D$1&amp;",VolType=Exchange,CoCType:=Auto) when LocalMonth("&amp;$D$1&amp;")="&amp;$A$3&amp;" and LocalDay("&amp;$D$1&amp;")="&amp;$A$2&amp;" and LocalHour("&amp;$D$1&amp;")="&amp;$A$10&amp;" and LocalMinute("&amp;$D$1&amp;")="&amp;$B$10&amp;")", "Bar", "", "Close", "5", "0", "all", "", "","False","T")</f>
        <v>32172</v>
      </c>
      <c r="E10" s="22">
        <f ca="1" xml:space="preserve"> RTD("cqg.rtd",,"StudyData", "(Vol("&amp;$E$1&amp;",VolType=Exchange,CoCType:=Auto) when LocalMonth("&amp;$E$1&amp;")="&amp;$A$3&amp;" and LocalDay("&amp;$E$1&amp;")="&amp;$A$2&amp;" and LocalHour("&amp;$E$1&amp;")="&amp;$A$10&amp;" and LocalMinute("&amp;$E$1&amp;")="&amp;$B$10&amp;")", "Bar", "", "Close", "5", "0", "all", "", "","False","T")</f>
        <v>7527</v>
      </c>
      <c r="F10" s="22">
        <f ca="1" xml:space="preserve"> RTD("cqg.rtd",,"StudyData", "(Vol("&amp;$F$1&amp;",VolType=Exchange,CoCType:=Auto) when LocalMonth("&amp;$F$1&amp;")="&amp;$A$3&amp;" and LocalDay("&amp;$F$1&amp;")="&amp;$A$2&amp;" and LocalHour("&amp;$F$1&amp;")="&amp;$A$10&amp;" and LocalMinute("&amp;$F$1&amp;")="&amp;$B$10&amp;")", "Bar", "", "Close", "5", "0", "all", "", "","False","T")</f>
        <v>5844</v>
      </c>
      <c r="G10" s="22">
        <f ca="1" xml:space="preserve"> RTD("cqg.rtd",,"StudyData", "(Vol("&amp;$G$1&amp;",VolType=Exchange,CoCType:=Auto) when LocalMonth("&amp;$G$1&amp;")="&amp;$A$3&amp;" and LocalDay("&amp;$G$1&amp;")="&amp;$A$2&amp;" and LocalHour("&amp;$G$1&amp;")="&amp;$A$10&amp;" and LocalMinute("&amp;$G$1&amp;")="&amp;$B$10&amp;")", "Bar", "", "Close", "5", "0", "all", "", "","False","T")</f>
        <v>3899</v>
      </c>
      <c r="H10" s="22">
        <f ca="1" xml:space="preserve"> RTD("cqg.rtd",,"StudyData", "(Vol("&amp;$H$1&amp;",VolType=Exchange,CoCType:=Auto) when LocalMonth("&amp;$H$1&amp;")="&amp;$A$3&amp;" and LocalDay("&amp;$H$1&amp;")="&amp;$A$2&amp;" and LocalHour("&amp;$H$1&amp;")="&amp;$A$10&amp;" and LocalMinute("&amp;$H$1&amp;")="&amp;$B$10&amp;")", "Bar", "", "Close", "5", "0", "all", "", "","False","T")</f>
        <v>7471</v>
      </c>
      <c r="I10" s="22">
        <f ca="1" xml:space="preserve"> RTD("cqg.rtd",,"StudyData", "(Vol("&amp;$I$1&amp;",VolType=Exchange,CoCType:=Auto) when LocalMonth("&amp;$I$1&amp;")="&amp;$A$3&amp;" and LocalDay("&amp;$I$1&amp;")="&amp;$A$2&amp;" and LocalHour("&amp;$I$1&amp;")="&amp;$A$10&amp;" and LocalMinute("&amp;$I$1&amp;")="&amp;$B$10&amp;")", "Bar", "", "Close", "5", "0", "all", "", "","False","T")</f>
        <v>9058</v>
      </c>
      <c r="J10" s="22">
        <f ca="1" xml:space="preserve"> RTD("cqg.rtd",,"StudyData", "(Vol("&amp;$J$1&amp;",VolType=Exchange,CoCType:=Auto) when LocalMonth("&amp;$J$1&amp;")="&amp;$A$3&amp;" and LocalDay("&amp;$J$1&amp;")="&amp;$A$2&amp;" and LocalHour("&amp;$J$1&amp;")="&amp;$A$10&amp;" and LocalMinute("&amp;$J$1&amp;")="&amp;$B$10&amp;")", "Bar", "", "Close", "5", "0", "all", "", "","False","T")</f>
        <v>13840</v>
      </c>
      <c r="K10" s="22">
        <f ca="1" xml:space="preserve"> RTD("cqg.rtd",,"StudyData", "(Vol("&amp;$K$1&amp;",VolType=Exchange,CoCType:=Auto) when LocalMonth("&amp;$K$1&amp;")="&amp;$A$3&amp;" and LocalDay("&amp;$K$1&amp;")="&amp;$A$2&amp;" and LocalHour("&amp;$K$1&amp;")="&amp;$A$10&amp;" and LocalMinute("&amp;$K$1&amp;")="&amp;$B$10&amp;")", "Bar", "", "Close", "5", "0", "all", "", "","False","T")</f>
        <v>9069</v>
      </c>
      <c r="L10" s="22">
        <f ca="1" xml:space="preserve"> RTD("cqg.rtd",,"StudyData", "(Vol("&amp;$L$1&amp;",VolType=Exchange,CoCType:=Auto) when LocalMonth("&amp;$L$1&amp;")="&amp;$A$3&amp;" and LocalDay("&amp;$L$1&amp;")="&amp;$A$2&amp;" and LocalHour("&amp;$L$1&amp;")="&amp;$A$10&amp;" and LocalMinute("&amp;$L$1&amp;")="&amp;$B$10&amp;")", "Bar", "", "Close", "5", "0", "all", "", "","False","T")</f>
        <v>7312</v>
      </c>
      <c r="M10" s="22">
        <f ca="1" xml:space="preserve"> RTD("cqg.rtd",,"StudyData", "(Vol("&amp;$M$1&amp;",VolType=Exchange,CoCType:=Auto) when LocalMonth("&amp;$M$1&amp;")="&amp;$A$3&amp;" and LocalDay("&amp;$M$1&amp;")="&amp;$A$2&amp;" and LocalHour("&amp;$M$1&amp;")="&amp;$A$10&amp;" and LocalMinute("&amp;$M$1&amp;")="&amp;$B$10&amp;")", "Bar", "", "Close", "5", "0", "all", "", "","False","T")</f>
        <v>1746</v>
      </c>
      <c r="N10" s="22">
        <f ca="1" xml:space="preserve"> RTD("cqg.rtd",,"StudyData", "(Vol("&amp;$N$1&amp;",VolType=Exchange,CoCType:=Auto) when LocalMonth("&amp;$N$1&amp;")="&amp;$A$3&amp;" and LocalDay("&amp;$N$1&amp;")="&amp;$A$2&amp;" and LocalHour("&amp;$N$1&amp;")="&amp;$A$10&amp;" and LocalMinute("&amp;$N$1&amp;")="&amp;$B$10&amp;")", "Bar", "", "Close", "5", "0", "all", "", "","False","T")</f>
        <v>6689</v>
      </c>
      <c r="O10" s="22">
        <f ca="1" xml:space="preserve"> RTD("cqg.rtd",,"StudyData", "(Vol("&amp;$O$1&amp;",VolType=Exchange,CoCType:=Auto) when LocalMonth("&amp;$O$1&amp;")="&amp;$A$3&amp;" and LocalDay("&amp;$O$1&amp;")="&amp;$A$2&amp;" and LocalHour("&amp;$O$1&amp;")="&amp;$A$10&amp;" and LocalMinute("&amp;$O$1&amp;")="&amp;$B$10&amp;")", "Bar", "", "Close", "5", "0", "all", "", "","False","T")</f>
        <v>1732</v>
      </c>
      <c r="P10" s="22">
        <f ca="1" xml:space="preserve"> RTD("cqg.rtd",,"StudyData", "(Vol("&amp;$P$1&amp;",VolType=Exchange,CoCType:=Auto) when LocalMonth("&amp;$P$1&amp;")="&amp;$A$3&amp;" and LocalDay("&amp;$P$1&amp;")="&amp;$A$2&amp;" and LocalHour("&amp;$P$1&amp;")="&amp;$A$10&amp;" and LocalMinute("&amp;$P$1&amp;")="&amp;$B$10&amp;")", "Bar", "", "Close", "5", "0", "all", "", "","False","T")</f>
        <v>5923</v>
      </c>
      <c r="Q10" s="22">
        <f ca="1" xml:space="preserve"> RTD("cqg.rtd",,"StudyData", "(Vol("&amp;$Q$1&amp;",VolType=Exchange,CoCType:=Auto) when LocalMonth("&amp;$Q$1&amp;")="&amp;$A$3&amp;" and LocalDay("&amp;$Q$1&amp;")="&amp;$A$2&amp;" and LocalHour("&amp;$Q$1&amp;")="&amp;$A$10&amp;" and LocalMinute("&amp;$Q$1&amp;")="&amp;$B$10&amp;")", "Bar", "", "Close", "5", "0", "all", "", "","False","T")</f>
        <v>1675</v>
      </c>
      <c r="R10" s="22">
        <f ca="1" xml:space="preserve"> RTD("cqg.rtd",,"StudyData", "(Vol("&amp;$R$1&amp;",VolType=Exchange,CoCType:=Auto) when LocalMonth("&amp;$R$1&amp;")="&amp;$A$3&amp;" and LocalDay("&amp;$R$1&amp;")="&amp;$A$2&amp;" and LocalHour("&amp;$R$1&amp;")="&amp;$A$10&amp;" and LocalMinute("&amp;$R$1&amp;")="&amp;$B$10&amp;")", "Bar", "", "Close", "5", "0", "all", "", "","False","T")</f>
        <v>1604</v>
      </c>
      <c r="S10" s="22">
        <f ca="1" xml:space="preserve"> RTD("cqg.rtd",,"StudyData", "(Vol("&amp;$S$1&amp;",VolType=Exchange,CoCType:=Auto) when LocalMonth("&amp;$S$1&amp;")="&amp;$A$3&amp;" and LocalDay("&amp;$S$1&amp;")="&amp;$A$2&amp;" and LocalHour("&amp;$S$1&amp;")="&amp;$A$10&amp;" and LocalMinute("&amp;$S$1&amp;")="&amp;$B$10&amp;")", "Bar", "", "Close", "5", "0", "all", "", "","False","T")</f>
        <v>4819</v>
      </c>
      <c r="T10" s="22">
        <f ca="1" xml:space="preserve"> RTD("cqg.rtd",,"StudyData", "(Vol("&amp;$T$1&amp;",VolType=Exchange,CoCType:=Auto) when LocalMonth("&amp;$T$1&amp;")="&amp;$A$3&amp;" and LocalDay("&amp;$T$1&amp;")="&amp;$A$2&amp;" and LocalHour("&amp;$T$1&amp;")="&amp;$A$10&amp;" and LocalMinute("&amp;$T$1&amp;")="&amp;$B$10&amp;")", "Bar", "", "Close", "5", "0", "all", "", "","False","T")</f>
        <v>2560</v>
      </c>
      <c r="U10" s="22">
        <f ca="1" xml:space="preserve"> RTD("cqg.rtd",,"StudyData", "(Vol("&amp;$U$1&amp;",VolType=Exchange,CoCType:=Auto) when LocalMonth("&amp;$U$1&amp;")="&amp;$A$3&amp;" and LocalDay("&amp;$U$1&amp;")="&amp;$A$2&amp;" and LocalHour("&amp;$U$1&amp;")="&amp;$A$10&amp;" and LocalMinute("&amp;$U$1&amp;")="&amp;$B$10&amp;")", "Bar", "", "Close", "5", "0", "all", "", "","False","T")</f>
        <v>1578</v>
      </c>
      <c r="V10" s="22">
        <f ca="1" xml:space="preserve"> RTD("cqg.rtd",,"StudyData", "(Vol("&amp;$V$1&amp;",VolType=Exchange,CoCType:=Auto) when LocalMonth("&amp;$V$1&amp;")="&amp;$A$3&amp;" and LocalDay("&amp;$V$1&amp;")="&amp;$A$2&amp;" and LocalHour("&amp;$V$1&amp;")="&amp;$A$10&amp;" and LocalMinute("&amp;$V$1&amp;")="&amp;$B$10&amp;")", "Bar", "", "Close", "5", "0", "all", "", "","False","T")</f>
        <v>1326</v>
      </c>
      <c r="W10" s="22">
        <f ca="1" xml:space="preserve"> RTD("cqg.rtd",,"StudyData", "(Vol("&amp;$W$1&amp;",VolType=Exchange,CoCType:=Auto) when LocalMonth("&amp;$W$1&amp;")="&amp;$A$3&amp;" and LocalDay("&amp;$W$1&amp;")="&amp;$A$2&amp;" and LocalHour("&amp;$W$1&amp;")="&amp;$A$10&amp;" and LocalMinute("&amp;$W$1&amp;")="&amp;$B$10&amp;")", "Bar", "", "Close", "5", "0", "all", "", "","False","T")</f>
        <v>1363</v>
      </c>
      <c r="X10" s="22">
        <f ca="1" xml:space="preserve"> RTD("cqg.rtd",,"StudyData", "(Vol("&amp;$X$1&amp;",VolType=Exchange,CoCType:=Auto) when LocalMonth("&amp;$X$1&amp;")="&amp;$A$3&amp;" and LocalDay("&amp;$X$1&amp;")="&amp;$A$2&amp;" and LocalHour("&amp;$X$1&amp;")="&amp;$A$10&amp;" and LocalMinute("&amp;$X$1&amp;")="&amp;$B$10&amp;")", "Bar", "", "Close", "5", "0", "all", "", "","False","T")</f>
        <v>1056</v>
      </c>
      <c r="Y10" s="22">
        <f ca="1" xml:space="preserve"> RTD("cqg.rtd",,"StudyData", "(Vol("&amp;$Y$1&amp;",VolType=Exchange,CoCType:=Auto) when LocalMonth("&amp;$Y$1&amp;")="&amp;$A$3&amp;" and LocalDay("&amp;$Y$1&amp;")="&amp;$A$2&amp;" and LocalHour("&amp;$Y$1&amp;")="&amp;$A$10&amp;" and LocalMinute("&amp;$Y$1&amp;")="&amp;$B$10&amp;")", "Bar", "", "Close", "5", "0", "all", "", "","False","T")</f>
        <v>2219</v>
      </c>
      <c r="Z10" s="22">
        <f ca="1" xml:space="preserve"> RTD("cqg.rtd",,"StudyData", "(Vol("&amp;$Z$1&amp;",VolType=Exchange,CoCType:=Auto) when LocalMonth("&amp;$Z$1&amp;")="&amp;$A$3&amp;" and LocalDay("&amp;$Z$1&amp;")="&amp;$A$2&amp;" and LocalHour("&amp;$Z$1&amp;")="&amp;$A$10&amp;" and LocalMinute("&amp;$Z$1&amp;")="&amp;$B$10&amp;")", "Bar", "", "Close", "5", "0", "all", "", "","False","T")</f>
        <v>1790</v>
      </c>
      <c r="AA10" s="22">
        <f ca="1" xml:space="preserve"> RTD("cqg.rtd",,"StudyData", "(Vol("&amp;$AA$1&amp;",VolType=Exchange,CoCType:=Auto) when LocalMonth("&amp;$AA$1&amp;")="&amp;$A$3&amp;" and LocalDay("&amp;$AA$1&amp;")="&amp;$A$2&amp;" and LocalHour("&amp;$AA$1&amp;")="&amp;$A$10&amp;" and LocalMinute("&amp;$AA$1&amp;")="&amp;$B$10&amp;")", "Bar", "", "Close", "5", "0", "all", "", "","False","T")</f>
        <v>5279</v>
      </c>
      <c r="AB10" s="22">
        <f ca="1" xml:space="preserve"> RTD("cqg.rtd",,"StudyData", "(Vol("&amp;$AB$1&amp;",VolType=Exchange,CoCType:=Auto) when LocalMonth("&amp;$AB$1&amp;")="&amp;$A$3&amp;" and LocalDay("&amp;$AB$1&amp;")="&amp;$A$2&amp;" and LocalHour("&amp;$AB$1&amp;")="&amp;$A$10&amp;" and LocalMinute("&amp;$AB$1&amp;")="&amp;$B$10&amp;")", "Bar", "", "Close", "5", "0", "all", "", "","False","T")</f>
        <v>2574</v>
      </c>
      <c r="AC10" s="22">
        <f ca="1" xml:space="preserve"> RTD("cqg.rtd",,"StudyData", "(Vol("&amp;$AC$1&amp;",VolType=Exchange,CoCType:=Auto) when LocalMonth("&amp;$AC$1&amp;")="&amp;$A$3&amp;" and LocalDay("&amp;$AC$1&amp;")="&amp;$A$2&amp;" and LocalHour("&amp;$AC$1&amp;")="&amp;$A$10&amp;" and LocalMinute("&amp;$AC$1&amp;")="&amp;$B$10&amp;")", "Bar", "", "Close", "5", "0", "all", "", "","False","T")</f>
        <v>1105</v>
      </c>
      <c r="AD10" s="22">
        <f ca="1" xml:space="preserve"> RTD("cqg.rtd",,"StudyData", "(Vol("&amp;$AD$1&amp;",VolType=Exchange,CoCType:=Auto) when LocalMonth("&amp;$AD$1&amp;")="&amp;$A$3&amp;" and LocalDay("&amp;$AD$1&amp;")="&amp;$A$2&amp;" and LocalHour("&amp;$AD$1&amp;")="&amp;$A$10&amp;" and LocalMinute("&amp;$AD$1&amp;")="&amp;$B$10&amp;")", "Bar", "", "Close", "5", "0", "all", "", "","False","T")</f>
        <v>198</v>
      </c>
      <c r="AE10" s="22">
        <f ca="1" xml:space="preserve"> RTD("cqg.rtd",,"StudyData", "(Vol("&amp;$AE$1&amp;",VolType=Exchange,CoCType:=Auto) when LocalMonth("&amp;$AE$1&amp;")="&amp;$A$3&amp;" and LocalDay("&amp;$AE$1&amp;")="&amp;$A$2&amp;" and LocalHour("&amp;$AE$1&amp;")="&amp;$A$10&amp;" and LocalMinute("&amp;$AE$1&amp;")="&amp;$B$10&amp;")", "Bar", "", "Close", "5", "0", "all", "", "","False","T")</f>
        <v>1670</v>
      </c>
      <c r="AF10" s="22">
        <f ca="1" xml:space="preserve"> RTD("cqg.rtd",,"StudyData", "(Vol("&amp;$AF$1&amp;",VolType=Exchange,CoCType:=Auto) when LocalMonth("&amp;$AF$1&amp;")="&amp;$A$3&amp;" and LocalDay("&amp;$AF$1&amp;")="&amp;$A$2&amp;" and LocalHour("&amp;$AF$1&amp;")="&amp;$A$10&amp;" and LocalMinute("&amp;$AF$1&amp;")="&amp;$B$10&amp;")", "Bar", "", "Close", "5", "0", "all", "", "","False","T")</f>
        <v>719</v>
      </c>
      <c r="AG10" s="22">
        <f ca="1" xml:space="preserve"> RTD("cqg.rtd",,"StudyData", "(Vol("&amp;$AG$1&amp;",VolType=Exchange,CoCType:=Auto) when LocalMonth("&amp;$AG$1&amp;")="&amp;$A$3&amp;" and LocalDay("&amp;$AG$1&amp;")="&amp;$A$2&amp;" and LocalHour("&amp;$AG$1&amp;")="&amp;$A$10&amp;" and LocalMinute("&amp;$AG$1&amp;")="&amp;$B$10&amp;")", "Bar", "", "Close", "5", "0", "all", "", "","False","T")</f>
        <v>982</v>
      </c>
      <c r="AH10" s="22">
        <f ca="1" xml:space="preserve"> RTD("cqg.rtd",,"StudyData", "(Vol("&amp;$AH$1&amp;",VolType=Exchange,CoCType:=Auto) when LocalMonth("&amp;$AH$1&amp;")="&amp;$A$3&amp;" and LocalDay("&amp;$AH$1&amp;")="&amp;$A$2&amp;" and LocalHour("&amp;$AH$1&amp;")="&amp;$A$10&amp;" and LocalMinute("&amp;$AH$1&amp;")="&amp;$B$10&amp;")", "Bar", "", "Close", "5", "0", "all", "", "","False","T")</f>
        <v>572</v>
      </c>
      <c r="AI10" s="22">
        <f ca="1" xml:space="preserve"> RTD("cqg.rtd",,"StudyData", "(Vol("&amp;$AI$1&amp;",VolType=Exchange,CoCType:=Auto) when LocalMonth("&amp;$AI$1&amp;")="&amp;$A$3&amp;" and LocalDay("&amp;$AI$1&amp;")="&amp;$A$2&amp;" and LocalHour("&amp;$AI$1&amp;")="&amp;$A$10&amp;" and LocalMinute("&amp;$AI$1&amp;")="&amp;$B$10&amp;")", "Bar", "", "Close", "5", "0", "all", "", "","False","T")</f>
        <v>1844</v>
      </c>
      <c r="AJ10" s="22">
        <f ca="1" xml:space="preserve"> RTD("cqg.rtd",,"StudyData", "(Vol("&amp;$AJ$1&amp;",VolType=Exchange,CoCType:=Auto) when LocalMonth("&amp;$AJ$1&amp;")="&amp;$A$3&amp;" and LocalDay("&amp;$AJ$1&amp;")="&amp;$A$2&amp;" and LocalHour("&amp;$AJ$1&amp;")="&amp;$A$10&amp;" and LocalMinute("&amp;$AJ$1&amp;")="&amp;$B$10&amp;")", "Bar", "", "Close", "5", "0", "all", "", "","False","T")</f>
        <v>1556</v>
      </c>
      <c r="AK10" s="22">
        <f ca="1" xml:space="preserve"> RTD("cqg.rtd",,"StudyData", "(Vol("&amp;$AK$1&amp;",VolType=Exchange,CoCType:=Auto) when LocalMonth("&amp;$AK$1&amp;")="&amp;$A$3&amp;" and LocalDay("&amp;$AK$1&amp;")="&amp;$A$2&amp;" and LocalHour("&amp;$AK$1&amp;")="&amp;$A$10&amp;" and LocalMinute("&amp;$AK$1&amp;")="&amp;$B$10&amp;")", "Bar", "", "Close", "5", "0", "all", "", "","False","T")</f>
        <v>1094</v>
      </c>
      <c r="AL10" s="22">
        <f ca="1" xml:space="preserve"> RTD("cqg.rtd",,"StudyData", "(Vol("&amp;$AL$1&amp;",VolType=Exchange,CoCType:=Auto) when LocalMonth("&amp;$AL$1&amp;")="&amp;$A$3&amp;" and LocalDay("&amp;$AL$1&amp;")="&amp;$A$2&amp;" and LocalHour("&amp;$AL$1&amp;")="&amp;$A$10&amp;" and LocalMinute("&amp;$AL$1&amp;")="&amp;$B$10&amp;")", "Bar", "", "Close", "5", "0", "all", "", "","False","T")</f>
        <v>558</v>
      </c>
      <c r="AM10" s="22">
        <f ca="1" xml:space="preserve"> RTD("cqg.rtd",,"StudyData", "(Vol("&amp;$AM$1&amp;",VolType=Exchange,CoCType:=Auto) when LocalMonth("&amp;$AM$1&amp;")="&amp;$A$3&amp;" and LocalDay("&amp;$AM$1&amp;")="&amp;$A$2&amp;" and LocalHour("&amp;$AM$1&amp;")="&amp;$A$10&amp;" and LocalMinute("&amp;$AM$1&amp;")="&amp;$B$10&amp;")", "Bar", "", "Close", "5", "0", "all", "", "","False","T")</f>
        <v>850</v>
      </c>
      <c r="AN10" s="22">
        <f ca="1" xml:space="preserve"> RTD("cqg.rtd",,"StudyData", "(Vol("&amp;$AN$1&amp;",VolType=Exchange,CoCType:=Auto) when LocalMonth("&amp;$AN$1&amp;")="&amp;$A$3&amp;" and LocalDay("&amp;$AN$1&amp;")="&amp;$A$2&amp;" and LocalHour("&amp;$AN$1&amp;")="&amp;$A$10&amp;" and LocalMinute("&amp;$AN$1&amp;")="&amp;$B$10&amp;")", "Bar", "", "Close", "5", "0", "all", "", "","False","T")</f>
        <v>6442</v>
      </c>
      <c r="AO10" s="22">
        <f ca="1" xml:space="preserve"> RTD("cqg.rtd",,"StudyData", "(Vol("&amp;$AO$1&amp;",VolType=Exchange,CoCType:=Auto) when LocalMonth("&amp;$AO$1&amp;")="&amp;$A$3&amp;" and LocalDay("&amp;$AO$1&amp;")="&amp;$A$2&amp;" and LocalHour("&amp;$AO$1&amp;")="&amp;$A$10&amp;" and LocalMinute("&amp;$AO$1&amp;")="&amp;$B$10&amp;")", "Bar", "", "Close", "5", "0", "all", "", "","False","T")</f>
        <v>493</v>
      </c>
      <c r="AP10" s="22">
        <f ca="1" xml:space="preserve"> RTD("cqg.rtd",,"StudyData", "(Vol("&amp;$AP$1&amp;",VolType=Exchange,CoCType:=Auto) when LocalMonth("&amp;$AP$1&amp;")="&amp;$A$3&amp;" and LocalDay("&amp;$AP$1&amp;")="&amp;$A$2&amp;" and LocalHour("&amp;$AP$1&amp;")="&amp;$A$10&amp;" and LocalMinute("&amp;$AP$1&amp;")="&amp;$B$10&amp;")", "Bar", "", "Close", "5", "0", "all", "", "","False","T")</f>
        <v>921</v>
      </c>
    </row>
    <row r="11" spans="1:42" x14ac:dyDescent="0.25">
      <c r="A11" s="22">
        <v>9</v>
      </c>
      <c r="B11" s="22">
        <f t="shared" ref="B11:B15" si="1">B10+5</f>
        <v>5</v>
      </c>
      <c r="D11" s="22">
        <f ca="1" xml:space="preserve"> RTD("cqg.rtd",,"StudyData", "(Vol("&amp;$D$1&amp;",VolType=Exchange,CoCType:=Auto) when LocalMonth("&amp;$D$1&amp;")="&amp;$A$3&amp;" and LocalDay("&amp;$D$1&amp;")="&amp;$A$2&amp;" and LocalHour("&amp;$D$1&amp;")="&amp;$A$11&amp;" and LocalMinute("&amp;$D$1&amp;")="&amp;$B$11&amp;")", "Bar", "", "Close", "5", "0", "all", "", "","False","T")</f>
        <v>20458</v>
      </c>
      <c r="E11" s="22">
        <f ca="1" xml:space="preserve"> RTD("cqg.rtd",,"StudyData", "(Vol("&amp;$E$1&amp;",VolType=Exchange,CoCType:=Auto) when LocalMonth("&amp;$E$1&amp;")="&amp;$A$3&amp;" and LocalDay("&amp;$E$1&amp;")="&amp;$A$2&amp;" and LocalHour("&amp;$E$1&amp;")="&amp;$A$11&amp;" and LocalMinute("&amp;$E$1&amp;")="&amp;$B$11&amp;")", "Bar", "", "Close", "5", "0", "all", "", "","False","T")</f>
        <v>6254</v>
      </c>
      <c r="F11" s="22">
        <f ca="1" xml:space="preserve"> RTD("cqg.rtd",,"StudyData", "(Vol("&amp;$F$1&amp;",VolType=Exchange,CoCType:=Auto) when LocalMonth("&amp;$F$1&amp;")="&amp;$A$3&amp;" and LocalDay("&amp;$F$1&amp;")="&amp;$A$2&amp;" and LocalHour("&amp;$F$1&amp;")="&amp;$A$11&amp;" and LocalMinute("&amp;$F$1&amp;")="&amp;$B$11&amp;")", "Bar", "", "Close", "5", "0", "all", "", "","False","T")</f>
        <v>5806</v>
      </c>
      <c r="G11" s="22">
        <f ca="1" xml:space="preserve"> RTD("cqg.rtd",,"StudyData", "(Vol("&amp;$G$1&amp;",VolType=Exchange,CoCType:=Auto) when LocalMonth("&amp;$G$1&amp;")="&amp;$A$3&amp;" and LocalDay("&amp;$G$1&amp;")="&amp;$A$2&amp;" and LocalHour("&amp;$G$1&amp;")="&amp;$A$11&amp;" and LocalMinute("&amp;$G$1&amp;")="&amp;$B$11&amp;")", "Bar", "", "Close", "5", "0", "all", "", "","False","T")</f>
        <v>6633</v>
      </c>
      <c r="H11" s="22">
        <f ca="1" xml:space="preserve"> RTD("cqg.rtd",,"StudyData", "(Vol("&amp;$H$1&amp;",VolType=Exchange,CoCType:=Auto) when LocalMonth("&amp;$H$1&amp;")="&amp;$A$3&amp;" and LocalDay("&amp;$H$1&amp;")="&amp;$A$2&amp;" and LocalHour("&amp;$H$1&amp;")="&amp;$A$11&amp;" and LocalMinute("&amp;$H$1&amp;")="&amp;$B$11&amp;")", "Bar", "", "Close", "5", "0", "all", "", "","False","T")</f>
        <v>4553</v>
      </c>
      <c r="I11" s="22">
        <f ca="1" xml:space="preserve"> RTD("cqg.rtd",,"StudyData", "(Vol("&amp;$I$1&amp;",VolType=Exchange,CoCType:=Auto) when LocalMonth("&amp;$I$1&amp;")="&amp;$A$3&amp;" and LocalDay("&amp;$I$1&amp;")="&amp;$A$2&amp;" and LocalHour("&amp;$I$1&amp;")="&amp;$A$11&amp;" and LocalMinute("&amp;$I$1&amp;")="&amp;$B$11&amp;")", "Bar", "", "Close", "5", "0", "all", "", "","False","T")</f>
        <v>6787</v>
      </c>
      <c r="J11" s="22">
        <f ca="1" xml:space="preserve"> RTD("cqg.rtd",,"StudyData", "(Vol("&amp;$J$1&amp;",VolType=Exchange,CoCType:=Auto) when LocalMonth("&amp;$J$1&amp;")="&amp;$A$3&amp;" and LocalDay("&amp;$J$1&amp;")="&amp;$A$2&amp;" and LocalHour("&amp;$J$1&amp;")="&amp;$A$11&amp;" and LocalMinute("&amp;$J$1&amp;")="&amp;$B$11&amp;")", "Bar", "", "Close", "5", "0", "all", "", "","False","T")</f>
        <v>3887</v>
      </c>
      <c r="K11" s="22">
        <f ca="1" xml:space="preserve"> RTD("cqg.rtd",,"StudyData", "(Vol("&amp;$K$1&amp;",VolType=Exchange,CoCType:=Auto) when LocalMonth("&amp;$K$1&amp;")="&amp;$A$3&amp;" and LocalDay("&amp;$K$1&amp;")="&amp;$A$2&amp;" and LocalHour("&amp;$K$1&amp;")="&amp;$A$11&amp;" and LocalMinute("&amp;$K$1&amp;")="&amp;$B$11&amp;")", "Bar", "", "Close", "5", "0", "all", "", "","False","T")</f>
        <v>6862</v>
      </c>
      <c r="L11" s="22">
        <f ca="1" xml:space="preserve"> RTD("cqg.rtd",,"StudyData", "(Vol("&amp;$L$1&amp;",VolType=Exchange,CoCType:=Auto) when LocalMonth("&amp;$L$1&amp;")="&amp;$A$3&amp;" and LocalDay("&amp;$L$1&amp;")="&amp;$A$2&amp;" and LocalHour("&amp;$L$1&amp;")="&amp;$A$11&amp;" and LocalMinute("&amp;$L$1&amp;")="&amp;$B$11&amp;")", "Bar", "", "Close", "5", "0", "all", "", "","False","T")</f>
        <v>2173</v>
      </c>
      <c r="M11" s="22">
        <f ca="1" xml:space="preserve"> RTD("cqg.rtd",,"StudyData", "(Vol("&amp;$M$1&amp;",VolType=Exchange,CoCType:=Auto) when LocalMonth("&amp;$M$1&amp;")="&amp;$A$3&amp;" and LocalDay("&amp;$M$1&amp;")="&amp;$A$2&amp;" and LocalHour("&amp;$M$1&amp;")="&amp;$A$11&amp;" and LocalMinute("&amp;$M$1&amp;")="&amp;$B$11&amp;")", "Bar", "", "Close", "5", "0", "all", "", "","False","T")</f>
        <v>957</v>
      </c>
      <c r="N11" s="22">
        <f ca="1" xml:space="preserve"> RTD("cqg.rtd",,"StudyData", "(Vol("&amp;$N$1&amp;",VolType=Exchange,CoCType:=Auto) when LocalMonth("&amp;$N$1&amp;")="&amp;$A$3&amp;" and LocalDay("&amp;$N$1&amp;")="&amp;$A$2&amp;" and LocalHour("&amp;$N$1&amp;")="&amp;$A$11&amp;" and LocalMinute("&amp;$N$1&amp;")="&amp;$B$11&amp;")", "Bar", "", "Close", "5", "0", "all", "", "","False","T")</f>
        <v>6161</v>
      </c>
      <c r="O11" s="22">
        <f ca="1" xml:space="preserve"> RTD("cqg.rtd",,"StudyData", "(Vol("&amp;$O$1&amp;",VolType=Exchange,CoCType:=Auto) when LocalMonth("&amp;$O$1&amp;")="&amp;$A$3&amp;" and LocalDay("&amp;$O$1&amp;")="&amp;$A$2&amp;" and LocalHour("&amp;$O$1&amp;")="&amp;$A$11&amp;" and LocalMinute("&amp;$O$1&amp;")="&amp;$B$11&amp;")", "Bar", "", "Close", "5", "0", "all", "", "","False","T")</f>
        <v>1460</v>
      </c>
      <c r="P11" s="22">
        <f ca="1" xml:space="preserve"> RTD("cqg.rtd",,"StudyData", "(Vol("&amp;$P$1&amp;",VolType=Exchange,CoCType:=Auto) when LocalMonth("&amp;$P$1&amp;")="&amp;$A$3&amp;" and LocalDay("&amp;$P$1&amp;")="&amp;$A$2&amp;" and LocalHour("&amp;$P$1&amp;")="&amp;$A$11&amp;" and LocalMinute("&amp;$P$1&amp;")="&amp;$B$11&amp;")", "Bar", "", "Close", "5", "0", "all", "", "","False","T")</f>
        <v>2792</v>
      </c>
      <c r="Q11" s="22">
        <f ca="1" xml:space="preserve"> RTD("cqg.rtd",,"StudyData", "(Vol("&amp;$Q$1&amp;",VolType=Exchange,CoCType:=Auto) when LocalMonth("&amp;$Q$1&amp;")="&amp;$A$3&amp;" and LocalDay("&amp;$Q$1&amp;")="&amp;$A$2&amp;" and LocalHour("&amp;$Q$1&amp;")="&amp;$A$11&amp;" and LocalMinute("&amp;$Q$1&amp;")="&amp;$B$11&amp;")", "Bar", "", "Close", "5", "0", "all", "", "","False","T")</f>
        <v>1179</v>
      </c>
      <c r="R11" s="22">
        <f ca="1" xml:space="preserve"> RTD("cqg.rtd",,"StudyData", "(Vol("&amp;$R$1&amp;",VolType=Exchange,CoCType:=Auto) when LocalMonth("&amp;$R$1&amp;")="&amp;$A$3&amp;" and LocalDay("&amp;$R$1&amp;")="&amp;$A$2&amp;" and LocalHour("&amp;$R$1&amp;")="&amp;$A$11&amp;" and LocalMinute("&amp;$R$1&amp;")="&amp;$B$11&amp;")", "Bar", "", "Close", "5", "0", "all", "", "","False","T")</f>
        <v>2963</v>
      </c>
      <c r="S11" s="22">
        <f ca="1" xml:space="preserve"> RTD("cqg.rtd",,"StudyData", "(Vol("&amp;$S$1&amp;",VolType=Exchange,CoCType:=Auto) when LocalMonth("&amp;$S$1&amp;")="&amp;$A$3&amp;" and LocalDay("&amp;$S$1&amp;")="&amp;$A$2&amp;" and LocalHour("&amp;$S$1&amp;")="&amp;$A$11&amp;" and LocalMinute("&amp;$S$1&amp;")="&amp;$B$11&amp;")", "Bar", "", "Close", "5", "0", "all", "", "","False","T")</f>
        <v>5594</v>
      </c>
      <c r="T11" s="22">
        <f ca="1" xml:space="preserve"> RTD("cqg.rtd",,"StudyData", "(Vol("&amp;$T$1&amp;",VolType=Exchange,CoCType:=Auto) when LocalMonth("&amp;$T$1&amp;")="&amp;$A$3&amp;" and LocalDay("&amp;$T$1&amp;")="&amp;$A$2&amp;" and LocalHour("&amp;$T$1&amp;")="&amp;$A$11&amp;" and LocalMinute("&amp;$T$1&amp;")="&amp;$B$11&amp;")", "Bar", "", "Close", "5", "0", "all", "", "","False","T")</f>
        <v>2483</v>
      </c>
      <c r="U11" s="22">
        <f ca="1" xml:space="preserve"> RTD("cqg.rtd",,"StudyData", "(Vol("&amp;$U$1&amp;",VolType=Exchange,CoCType:=Auto) when LocalMonth("&amp;$U$1&amp;")="&amp;$A$3&amp;" and LocalDay("&amp;$U$1&amp;")="&amp;$A$2&amp;" and LocalHour("&amp;$U$1&amp;")="&amp;$A$11&amp;" and LocalMinute("&amp;$U$1&amp;")="&amp;$B$11&amp;")", "Bar", "", "Close", "5", "0", "all", "", "","False","T")</f>
        <v>2554</v>
      </c>
      <c r="V11" s="22">
        <f ca="1" xml:space="preserve"> RTD("cqg.rtd",,"StudyData", "(Vol("&amp;$V$1&amp;",VolType=Exchange,CoCType:=Auto) when LocalMonth("&amp;$V$1&amp;")="&amp;$A$3&amp;" and LocalDay("&amp;$V$1&amp;")="&amp;$A$2&amp;" and LocalHour("&amp;$V$1&amp;")="&amp;$A$11&amp;" and LocalMinute("&amp;$V$1&amp;")="&amp;$B$11&amp;")", "Bar", "", "Close", "5", "0", "all", "", "","False","T")</f>
        <v>806</v>
      </c>
      <c r="W11" s="22">
        <f ca="1" xml:space="preserve"> RTD("cqg.rtd",,"StudyData", "(Vol("&amp;$W$1&amp;",VolType=Exchange,CoCType:=Auto) when LocalMonth("&amp;$W$1&amp;")="&amp;$A$3&amp;" and LocalDay("&amp;$W$1&amp;")="&amp;$A$2&amp;" and LocalHour("&amp;$W$1&amp;")="&amp;$A$11&amp;" and LocalMinute("&amp;$W$1&amp;")="&amp;$B$11&amp;")", "Bar", "", "Close", "5", "0", "all", "", "","False","T")</f>
        <v>912</v>
      </c>
      <c r="X11" s="22">
        <f ca="1" xml:space="preserve"> RTD("cqg.rtd",,"StudyData", "(Vol("&amp;$X$1&amp;",VolType=Exchange,CoCType:=Auto) when LocalMonth("&amp;$X$1&amp;")="&amp;$A$3&amp;" and LocalDay("&amp;$X$1&amp;")="&amp;$A$2&amp;" and LocalHour("&amp;$X$1&amp;")="&amp;$A$11&amp;" and LocalMinute("&amp;$X$1&amp;")="&amp;$B$11&amp;")", "Bar", "", "Close", "5", "0", "all", "", "","False","T")</f>
        <v>789</v>
      </c>
      <c r="Y11" s="22">
        <f ca="1" xml:space="preserve"> RTD("cqg.rtd",,"StudyData", "(Vol("&amp;$Y$1&amp;",VolType=Exchange,CoCType:=Auto) when LocalMonth("&amp;$Y$1&amp;")="&amp;$A$3&amp;" and LocalDay("&amp;$Y$1&amp;")="&amp;$A$2&amp;" and LocalHour("&amp;$Y$1&amp;")="&amp;$A$11&amp;" and LocalMinute("&amp;$Y$1&amp;")="&amp;$B$11&amp;")", "Bar", "", "Close", "5", "0", "all", "", "","False","T")</f>
        <v>1731</v>
      </c>
      <c r="Z11" s="22">
        <f ca="1" xml:space="preserve"> RTD("cqg.rtd",,"StudyData", "(Vol("&amp;$Z$1&amp;",VolType=Exchange,CoCType:=Auto) when LocalMonth("&amp;$Z$1&amp;")="&amp;$A$3&amp;" and LocalDay("&amp;$Z$1&amp;")="&amp;$A$2&amp;" and LocalHour("&amp;$Z$1&amp;")="&amp;$A$11&amp;" and LocalMinute("&amp;$Z$1&amp;")="&amp;$B$11&amp;")", "Bar", "", "Close", "5", "0", "all", "", "","False","T")</f>
        <v>827</v>
      </c>
      <c r="AA11" s="22">
        <f ca="1" xml:space="preserve"> RTD("cqg.rtd",,"StudyData", "(Vol("&amp;$AA$1&amp;",VolType=Exchange,CoCType:=Auto) when LocalMonth("&amp;$AA$1&amp;")="&amp;$A$3&amp;" and LocalDay("&amp;$AA$1&amp;")="&amp;$A$2&amp;" and LocalHour("&amp;$AA$1&amp;")="&amp;$A$11&amp;" and LocalMinute("&amp;$AA$1&amp;")="&amp;$B$11&amp;")", "Bar", "", "Close", "5", "0", "all", "", "","False","T")</f>
        <v>3880</v>
      </c>
      <c r="AB11" s="22">
        <f ca="1" xml:space="preserve"> RTD("cqg.rtd",,"StudyData", "(Vol("&amp;$AB$1&amp;",VolType=Exchange,CoCType:=Auto) when LocalMonth("&amp;$AB$1&amp;")="&amp;$A$3&amp;" and LocalDay("&amp;$AB$1&amp;")="&amp;$A$2&amp;" and LocalHour("&amp;$AB$1&amp;")="&amp;$A$11&amp;" and LocalMinute("&amp;$AB$1&amp;")="&amp;$B$11&amp;")", "Bar", "", "Close", "5", "0", "all", "", "","False","T")</f>
        <v>835</v>
      </c>
      <c r="AC11" s="22">
        <f ca="1" xml:space="preserve"> RTD("cqg.rtd",,"StudyData", "(Vol("&amp;$AC$1&amp;",VolType=Exchange,CoCType:=Auto) when LocalMonth("&amp;$AC$1&amp;")="&amp;$A$3&amp;" and LocalDay("&amp;$AC$1&amp;")="&amp;$A$2&amp;" and LocalHour("&amp;$AC$1&amp;")="&amp;$A$11&amp;" and LocalMinute("&amp;$AC$1&amp;")="&amp;$B$11&amp;")", "Bar", "", "Close", "5", "0", "all", "", "","False","T")</f>
        <v>411</v>
      </c>
      <c r="AD11" s="22">
        <f ca="1" xml:space="preserve"> RTD("cqg.rtd",,"StudyData", "(Vol("&amp;$AD$1&amp;",VolType=Exchange,CoCType:=Auto) when LocalMonth("&amp;$AD$1&amp;")="&amp;$A$3&amp;" and LocalDay("&amp;$AD$1&amp;")="&amp;$A$2&amp;" and LocalHour("&amp;$AD$1&amp;")="&amp;$A$11&amp;" and LocalMinute("&amp;$AD$1&amp;")="&amp;$B$11&amp;")", "Bar", "", "Close", "5", "0", "all", "", "","False","T")</f>
        <v>378</v>
      </c>
      <c r="AE11" s="22">
        <f ca="1" xml:space="preserve"> RTD("cqg.rtd",,"StudyData", "(Vol("&amp;$AE$1&amp;",VolType=Exchange,CoCType:=Auto) when LocalMonth("&amp;$AE$1&amp;")="&amp;$A$3&amp;" and LocalDay("&amp;$AE$1&amp;")="&amp;$A$2&amp;" and LocalHour("&amp;$AE$1&amp;")="&amp;$A$11&amp;" and LocalMinute("&amp;$AE$1&amp;")="&amp;$B$11&amp;")", "Bar", "", "Close", "5", "0", "all", "", "","False","T")</f>
        <v>1172</v>
      </c>
      <c r="AF11" s="22">
        <f ca="1" xml:space="preserve"> RTD("cqg.rtd",,"StudyData", "(Vol("&amp;$AF$1&amp;",VolType=Exchange,CoCType:=Auto) when LocalMonth("&amp;$AF$1&amp;")="&amp;$A$3&amp;" and LocalDay("&amp;$AF$1&amp;")="&amp;$A$2&amp;" and LocalHour("&amp;$AF$1&amp;")="&amp;$A$11&amp;" and LocalMinute("&amp;$AF$1&amp;")="&amp;$B$11&amp;")", "Bar", "", "Close", "5", "0", "all", "", "","False","T")</f>
        <v>728</v>
      </c>
      <c r="AG11" s="22">
        <f ca="1" xml:space="preserve"> RTD("cqg.rtd",,"StudyData", "(Vol("&amp;$AG$1&amp;",VolType=Exchange,CoCType:=Auto) when LocalMonth("&amp;$AG$1&amp;")="&amp;$A$3&amp;" and LocalDay("&amp;$AG$1&amp;")="&amp;$A$2&amp;" and LocalHour("&amp;$AG$1&amp;")="&amp;$A$11&amp;" and LocalMinute("&amp;$AG$1&amp;")="&amp;$B$11&amp;")", "Bar", "", "Close", "5", "0", "all", "", "","False","T")</f>
        <v>1169</v>
      </c>
      <c r="AH11" s="22">
        <f ca="1" xml:space="preserve"> RTD("cqg.rtd",,"StudyData", "(Vol("&amp;$AH$1&amp;",VolType=Exchange,CoCType:=Auto) when LocalMonth("&amp;$AH$1&amp;")="&amp;$A$3&amp;" and LocalDay("&amp;$AH$1&amp;")="&amp;$A$2&amp;" and LocalHour("&amp;$AH$1&amp;")="&amp;$A$11&amp;" and LocalMinute("&amp;$AH$1&amp;")="&amp;$B$11&amp;")", "Bar", "", "Close", "5", "0", "all", "", "","False","T")</f>
        <v>3767</v>
      </c>
      <c r="AI11" s="22">
        <f ca="1" xml:space="preserve"> RTD("cqg.rtd",,"StudyData", "(Vol("&amp;$AI$1&amp;",VolType=Exchange,CoCType:=Auto) when LocalMonth("&amp;$AI$1&amp;")="&amp;$A$3&amp;" and LocalDay("&amp;$AI$1&amp;")="&amp;$A$2&amp;" and LocalHour("&amp;$AI$1&amp;")="&amp;$A$11&amp;" and LocalMinute("&amp;$AI$1&amp;")="&amp;$B$11&amp;")", "Bar", "", "Close", "5", "0", "all", "", "","False","T")</f>
        <v>668</v>
      </c>
      <c r="AJ11" s="22">
        <f ca="1" xml:space="preserve"> RTD("cqg.rtd",,"StudyData", "(Vol("&amp;$AJ$1&amp;",VolType=Exchange,CoCType:=Auto) when LocalMonth("&amp;$AJ$1&amp;")="&amp;$A$3&amp;" and LocalDay("&amp;$AJ$1&amp;")="&amp;$A$2&amp;" and LocalHour("&amp;$AJ$1&amp;")="&amp;$A$11&amp;" and LocalMinute("&amp;$AJ$1&amp;")="&amp;$B$11&amp;")", "Bar", "", "Close", "5", "0", "all", "", "","False","T")</f>
        <v>814</v>
      </c>
      <c r="AK11" s="22">
        <f ca="1" xml:space="preserve"> RTD("cqg.rtd",,"StudyData", "(Vol("&amp;$AK$1&amp;",VolType=Exchange,CoCType:=Auto) when LocalMonth("&amp;$AK$1&amp;")="&amp;$A$3&amp;" and LocalDay("&amp;$AK$1&amp;")="&amp;$A$2&amp;" and LocalHour("&amp;$AK$1&amp;")="&amp;$A$11&amp;" and LocalMinute("&amp;$AK$1&amp;")="&amp;$B$11&amp;")", "Bar", "", "Close", "5", "0", "all", "", "","False","T")</f>
        <v>587</v>
      </c>
      <c r="AL11" s="22">
        <f ca="1" xml:space="preserve"> RTD("cqg.rtd",,"StudyData", "(Vol("&amp;$AL$1&amp;",VolType=Exchange,CoCType:=Auto) when LocalMonth("&amp;$AL$1&amp;")="&amp;$A$3&amp;" and LocalDay("&amp;$AL$1&amp;")="&amp;$A$2&amp;" and LocalHour("&amp;$AL$1&amp;")="&amp;$A$11&amp;" and LocalMinute("&amp;$AL$1&amp;")="&amp;$B$11&amp;")", "Bar", "", "Close", "5", "0", "all", "", "","False","T")</f>
        <v>209</v>
      </c>
      <c r="AM11" s="22">
        <f ca="1" xml:space="preserve"> RTD("cqg.rtd",,"StudyData", "(Vol("&amp;$AM$1&amp;",VolType=Exchange,CoCType:=Auto) when LocalMonth("&amp;$AM$1&amp;")="&amp;$A$3&amp;" and LocalDay("&amp;$AM$1&amp;")="&amp;$A$2&amp;" and LocalHour("&amp;$AM$1&amp;")="&amp;$A$11&amp;" and LocalMinute("&amp;$AM$1&amp;")="&amp;$B$11&amp;")", "Bar", "", "Close", "5", "0", "all", "", "","False","T")</f>
        <v>179</v>
      </c>
      <c r="AN11" s="22">
        <f ca="1" xml:space="preserve"> RTD("cqg.rtd",,"StudyData", "(Vol("&amp;$AN$1&amp;",VolType=Exchange,CoCType:=Auto) when LocalMonth("&amp;$AN$1&amp;")="&amp;$A$3&amp;" and LocalDay("&amp;$AN$1&amp;")="&amp;$A$2&amp;" and LocalHour("&amp;$AN$1&amp;")="&amp;$A$11&amp;" and LocalMinute("&amp;$AN$1&amp;")="&amp;$B$11&amp;")", "Bar", "", "Close", "5", "0", "all", "", "","False","T")</f>
        <v>1053</v>
      </c>
      <c r="AO11" s="22">
        <f ca="1" xml:space="preserve"> RTD("cqg.rtd",,"StudyData", "(Vol("&amp;$AO$1&amp;",VolType=Exchange,CoCType:=Auto) when LocalMonth("&amp;$AO$1&amp;")="&amp;$A$3&amp;" and LocalDay("&amp;$AO$1&amp;")="&amp;$A$2&amp;" and LocalHour("&amp;$AO$1&amp;")="&amp;$A$11&amp;" and LocalMinute("&amp;$AO$1&amp;")="&amp;$B$11&amp;")", "Bar", "", "Close", "5", "0", "all", "", "","False","T")</f>
        <v>667</v>
      </c>
      <c r="AP11" s="22">
        <f ca="1" xml:space="preserve"> RTD("cqg.rtd",,"StudyData", "(Vol("&amp;$AP$1&amp;",VolType=Exchange,CoCType:=Auto) when LocalMonth("&amp;$AP$1&amp;")="&amp;$A$3&amp;" and LocalDay("&amp;$AP$1&amp;")="&amp;$A$2&amp;" and LocalHour("&amp;$AP$1&amp;")="&amp;$A$11&amp;" and LocalMinute("&amp;$AP$1&amp;")="&amp;$B$11&amp;")", "Bar", "", "Close", "5", "0", "all", "", "","False","T")</f>
        <v>363</v>
      </c>
    </row>
    <row r="12" spans="1:42" x14ac:dyDescent="0.25">
      <c r="A12" s="22">
        <v>9</v>
      </c>
      <c r="B12" s="22">
        <f t="shared" si="1"/>
        <v>10</v>
      </c>
      <c r="D12" s="22">
        <f ca="1" xml:space="preserve"> RTD("cqg.rtd",,"StudyData", "(Vol("&amp;$D$1&amp;",VolType=Exchange,CoCType:=Auto) when LocalMonth("&amp;$D$1&amp;")="&amp;$A$3&amp;" and LocalDay("&amp;$D$1&amp;")="&amp;$A$2&amp;" and LocalHour("&amp;$D$1&amp;")="&amp;$A$12&amp;" and LocalMinute("&amp;$D$1&amp;")="&amp;$B$12&amp;")", "Bar", "", "Close", "5", "0", "all", "", "","False","T")</f>
        <v>19200</v>
      </c>
      <c r="E12" s="22">
        <f ca="1" xml:space="preserve"> RTD("cqg.rtd",,"StudyData", "(Vol("&amp;$E$1&amp;",VolType=Exchange,CoCType:=Auto) when LocalMonth("&amp;$E$1&amp;")="&amp;$A$3&amp;" and LocalDay("&amp;$E$1&amp;")="&amp;$A$2&amp;" and LocalHour("&amp;$E$1&amp;")="&amp;$A$12&amp;" and LocalMinute("&amp;$E$1&amp;")="&amp;$B$12&amp;")", "Bar", "", "Close", "5", "0", "all", "", "","False","T")</f>
        <v>5875</v>
      </c>
      <c r="F12" s="22">
        <f ca="1" xml:space="preserve"> RTD("cqg.rtd",,"StudyData", "(Vol("&amp;$F$1&amp;",VolType=Exchange,CoCType:=Auto) when LocalMonth("&amp;$F$1&amp;")="&amp;$A$3&amp;" and LocalDay("&amp;$F$1&amp;")="&amp;$A$2&amp;" and LocalHour("&amp;$F$1&amp;")="&amp;$A$12&amp;" and LocalMinute("&amp;$F$1&amp;")="&amp;$B$12&amp;")", "Bar", "", "Close", "5", "0", "all", "", "","False","T")</f>
        <v>2050</v>
      </c>
      <c r="G12" s="22">
        <f ca="1" xml:space="preserve"> RTD("cqg.rtd",,"StudyData", "(Vol("&amp;$G$1&amp;",VolType=Exchange,CoCType:=Auto) when LocalMonth("&amp;$G$1&amp;")="&amp;$A$3&amp;" and LocalDay("&amp;$G$1&amp;")="&amp;$A$2&amp;" and LocalHour("&amp;$G$1&amp;")="&amp;$A$12&amp;" and LocalMinute("&amp;$G$1&amp;")="&amp;$B$12&amp;")", "Bar", "", "Close", "5", "0", "all", "", "","False","T")</f>
        <v>4493</v>
      </c>
      <c r="H12" s="22">
        <f ca="1" xml:space="preserve"> RTD("cqg.rtd",,"StudyData", "(Vol("&amp;$H$1&amp;",VolType=Exchange,CoCType:=Auto) when LocalMonth("&amp;$H$1&amp;")="&amp;$A$3&amp;" and LocalDay("&amp;$H$1&amp;")="&amp;$A$2&amp;" and LocalHour("&amp;$H$1&amp;")="&amp;$A$12&amp;" and LocalMinute("&amp;$H$1&amp;")="&amp;$B$12&amp;")", "Bar", "", "Close", "5", "0", "all", "", "","False","T")</f>
        <v>4588</v>
      </c>
      <c r="I12" s="22">
        <f ca="1" xml:space="preserve"> RTD("cqg.rtd",,"StudyData", "(Vol("&amp;$I$1&amp;",VolType=Exchange,CoCType:=Auto) when LocalMonth("&amp;$I$1&amp;")="&amp;$A$3&amp;" and LocalDay("&amp;$I$1&amp;")="&amp;$A$2&amp;" and LocalHour("&amp;$I$1&amp;")="&amp;$A$12&amp;" and LocalMinute("&amp;$I$1&amp;")="&amp;$B$12&amp;")", "Bar", "", "Close", "5", "0", "all", "", "","False","T")</f>
        <v>7856</v>
      </c>
      <c r="J12" s="22">
        <f ca="1" xml:space="preserve"> RTD("cqg.rtd",,"StudyData", "(Vol("&amp;$J$1&amp;",VolType=Exchange,CoCType:=Auto) when LocalMonth("&amp;$J$1&amp;")="&amp;$A$3&amp;" and LocalDay("&amp;$J$1&amp;")="&amp;$A$2&amp;" and LocalHour("&amp;$J$1&amp;")="&amp;$A$12&amp;" and LocalMinute("&amp;$J$1&amp;")="&amp;$B$12&amp;")", "Bar", "", "Close", "5", "0", "all", "", "","False","T")</f>
        <v>5336</v>
      </c>
      <c r="K12" s="22">
        <f ca="1" xml:space="preserve"> RTD("cqg.rtd",,"StudyData", "(Vol("&amp;$K$1&amp;",VolType=Exchange,CoCType:=Auto) when LocalMonth("&amp;$K$1&amp;")="&amp;$A$3&amp;" and LocalDay("&amp;$K$1&amp;")="&amp;$A$2&amp;" and LocalHour("&amp;$K$1&amp;")="&amp;$A$12&amp;" and LocalMinute("&amp;$K$1&amp;")="&amp;$B$12&amp;")", "Bar", "", "Close", "5", "0", "all", "", "","False","T")</f>
        <v>3592</v>
      </c>
      <c r="L12" s="22">
        <f ca="1" xml:space="preserve"> RTD("cqg.rtd",,"StudyData", "(Vol("&amp;$L$1&amp;",VolType=Exchange,CoCType:=Auto) when LocalMonth("&amp;$L$1&amp;")="&amp;$A$3&amp;" and LocalDay("&amp;$L$1&amp;")="&amp;$A$2&amp;" and LocalHour("&amp;$L$1&amp;")="&amp;$A$12&amp;" and LocalMinute("&amp;$L$1&amp;")="&amp;$B$12&amp;")", "Bar", "", "Close", "5", "0", "all", "", "","False","T")</f>
        <v>1725</v>
      </c>
      <c r="M12" s="22">
        <f ca="1" xml:space="preserve"> RTD("cqg.rtd",,"StudyData", "(Vol("&amp;$M$1&amp;",VolType=Exchange,CoCType:=Auto) when LocalMonth("&amp;$M$1&amp;")="&amp;$A$3&amp;" and LocalDay("&amp;$M$1&amp;")="&amp;$A$2&amp;" and LocalHour("&amp;$M$1&amp;")="&amp;$A$12&amp;" and LocalMinute("&amp;$M$1&amp;")="&amp;$B$12&amp;")", "Bar", "", "Close", "5", "0", "all", "", "","False","T")</f>
        <v>1193</v>
      </c>
      <c r="N12" s="22">
        <f ca="1" xml:space="preserve"> RTD("cqg.rtd",,"StudyData", "(Vol("&amp;$N$1&amp;",VolType=Exchange,CoCType:=Auto) when LocalMonth("&amp;$N$1&amp;")="&amp;$A$3&amp;" and LocalDay("&amp;$N$1&amp;")="&amp;$A$2&amp;" and LocalHour("&amp;$N$1&amp;")="&amp;$A$12&amp;" and LocalMinute("&amp;$N$1&amp;")="&amp;$B$12&amp;")", "Bar", "", "Close", "5", "0", "all", "", "","False","T")</f>
        <v>4630</v>
      </c>
      <c r="O12" s="22">
        <f ca="1" xml:space="preserve"> RTD("cqg.rtd",,"StudyData", "(Vol("&amp;$O$1&amp;",VolType=Exchange,CoCType:=Auto) when LocalMonth("&amp;$O$1&amp;")="&amp;$A$3&amp;" and LocalDay("&amp;$O$1&amp;")="&amp;$A$2&amp;" and LocalHour("&amp;$O$1&amp;")="&amp;$A$12&amp;" and LocalMinute("&amp;$O$1&amp;")="&amp;$B$12&amp;")", "Bar", "", "Close", "5", "0", "all", "", "","False","T")</f>
        <v>1283</v>
      </c>
      <c r="P12" s="22">
        <f ca="1" xml:space="preserve"> RTD("cqg.rtd",,"StudyData", "(Vol("&amp;$P$1&amp;",VolType=Exchange,CoCType:=Auto) when LocalMonth("&amp;$P$1&amp;")="&amp;$A$3&amp;" and LocalDay("&amp;$P$1&amp;")="&amp;$A$2&amp;" and LocalHour("&amp;$P$1&amp;")="&amp;$A$12&amp;" and LocalMinute("&amp;$P$1&amp;")="&amp;$B$12&amp;")", "Bar", "", "Close", "5", "0", "all", "", "","False","T")</f>
        <v>7804</v>
      </c>
      <c r="Q12" s="22">
        <f ca="1" xml:space="preserve"> RTD("cqg.rtd",,"StudyData", "(Vol("&amp;$Q$1&amp;",VolType=Exchange,CoCType:=Auto) when LocalMonth("&amp;$Q$1&amp;")="&amp;$A$3&amp;" and LocalDay("&amp;$Q$1&amp;")="&amp;$A$2&amp;" and LocalHour("&amp;$Q$1&amp;")="&amp;$A$12&amp;" and LocalMinute("&amp;$Q$1&amp;")="&amp;$B$12&amp;")", "Bar", "", "Close", "5", "0", "all", "", "","False","T")</f>
        <v>2139</v>
      </c>
      <c r="R12" s="22">
        <f ca="1" xml:space="preserve"> RTD("cqg.rtd",,"StudyData", "(Vol("&amp;$R$1&amp;",VolType=Exchange,CoCType:=Auto) when LocalMonth("&amp;$R$1&amp;")="&amp;$A$3&amp;" and LocalDay("&amp;$R$1&amp;")="&amp;$A$2&amp;" and LocalHour("&amp;$R$1&amp;")="&amp;$A$12&amp;" and LocalMinute("&amp;$R$1&amp;")="&amp;$B$12&amp;")", "Bar", "", "Close", "5", "0", "all", "", "","False","T")</f>
        <v>882</v>
      </c>
      <c r="S12" s="22">
        <f ca="1" xml:space="preserve"> RTD("cqg.rtd",,"StudyData", "(Vol("&amp;$S$1&amp;",VolType=Exchange,CoCType:=Auto) when LocalMonth("&amp;$S$1&amp;")="&amp;$A$3&amp;" and LocalDay("&amp;$S$1&amp;")="&amp;$A$2&amp;" and LocalHour("&amp;$S$1&amp;")="&amp;$A$12&amp;" and LocalMinute("&amp;$S$1&amp;")="&amp;$B$12&amp;")", "Bar", "", "Close", "5", "0", "all", "", "","False","T")</f>
        <v>3493</v>
      </c>
      <c r="T12" s="22">
        <f ca="1" xml:space="preserve"> RTD("cqg.rtd",,"StudyData", "(Vol("&amp;$T$1&amp;",VolType=Exchange,CoCType:=Auto) when LocalMonth("&amp;$T$1&amp;")="&amp;$A$3&amp;" and LocalDay("&amp;$T$1&amp;")="&amp;$A$2&amp;" and LocalHour("&amp;$T$1&amp;")="&amp;$A$12&amp;" and LocalMinute("&amp;$T$1&amp;")="&amp;$B$12&amp;")", "Bar", "", "Close", "5", "0", "all", "", "","False","T")</f>
        <v>1011</v>
      </c>
      <c r="U12" s="22">
        <f ca="1" xml:space="preserve"> RTD("cqg.rtd",,"StudyData", "(Vol("&amp;$U$1&amp;",VolType=Exchange,CoCType:=Auto) when LocalMonth("&amp;$U$1&amp;")="&amp;$A$3&amp;" and LocalDay("&amp;$U$1&amp;")="&amp;$A$2&amp;" and LocalHour("&amp;$U$1&amp;")="&amp;$A$12&amp;" and LocalMinute("&amp;$U$1&amp;")="&amp;$B$12&amp;")", "Bar", "", "Close", "5", "0", "all", "", "","False","T")</f>
        <v>4658</v>
      </c>
      <c r="V12" s="22">
        <f ca="1" xml:space="preserve"> RTD("cqg.rtd",,"StudyData", "(Vol("&amp;$V$1&amp;",VolType=Exchange,CoCType:=Auto) when LocalMonth("&amp;$V$1&amp;")="&amp;$A$3&amp;" and LocalDay("&amp;$V$1&amp;")="&amp;$A$2&amp;" and LocalHour("&amp;$V$1&amp;")="&amp;$A$12&amp;" and LocalMinute("&amp;$V$1&amp;")="&amp;$B$12&amp;")", "Bar", "", "Close", "5", "0", "all", "", "","False","T")</f>
        <v>160</v>
      </c>
      <c r="W12" s="22">
        <f ca="1" xml:space="preserve"> RTD("cqg.rtd",,"StudyData", "(Vol("&amp;$W$1&amp;",VolType=Exchange,CoCType:=Auto) when LocalMonth("&amp;$W$1&amp;")="&amp;$A$3&amp;" and LocalDay("&amp;$W$1&amp;")="&amp;$A$2&amp;" and LocalHour("&amp;$W$1&amp;")="&amp;$A$12&amp;" and LocalMinute("&amp;$W$1&amp;")="&amp;$B$12&amp;")", "Bar", "", "Close", "5", "0", "all", "", "","False","T")</f>
        <v>686</v>
      </c>
      <c r="X12" s="22">
        <f ca="1" xml:space="preserve"> RTD("cqg.rtd",,"StudyData", "(Vol("&amp;$X$1&amp;",VolType=Exchange,CoCType:=Auto) when LocalMonth("&amp;$X$1&amp;")="&amp;$A$3&amp;" and LocalDay("&amp;$X$1&amp;")="&amp;$A$2&amp;" and LocalHour("&amp;$X$1&amp;")="&amp;$A$12&amp;" and LocalMinute("&amp;$X$1&amp;")="&amp;$B$12&amp;")", "Bar", "", "Close", "5", "0", "all", "", "","False","T")</f>
        <v>361</v>
      </c>
      <c r="Y12" s="22">
        <f ca="1" xml:space="preserve"> RTD("cqg.rtd",,"StudyData", "(Vol("&amp;$Y$1&amp;",VolType=Exchange,CoCType:=Auto) when LocalMonth("&amp;$Y$1&amp;")="&amp;$A$3&amp;" and LocalDay("&amp;$Y$1&amp;")="&amp;$A$2&amp;" and LocalHour("&amp;$Y$1&amp;")="&amp;$A$12&amp;" and LocalMinute("&amp;$Y$1&amp;")="&amp;$B$12&amp;")", "Bar", "", "Close", "5", "0", "all", "", "","False","T")</f>
        <v>931</v>
      </c>
      <c r="Z12" s="22">
        <f ca="1" xml:space="preserve"> RTD("cqg.rtd",,"StudyData", "(Vol("&amp;$Z$1&amp;",VolType=Exchange,CoCType:=Auto) when LocalMonth("&amp;$Z$1&amp;")="&amp;$A$3&amp;" and LocalDay("&amp;$Z$1&amp;")="&amp;$A$2&amp;" and LocalHour("&amp;$Z$1&amp;")="&amp;$A$12&amp;" and LocalMinute("&amp;$Z$1&amp;")="&amp;$B$12&amp;")", "Bar", "", "Close", "5", "0", "all", "", "","False","T")</f>
        <v>812</v>
      </c>
      <c r="AA12" s="22">
        <f ca="1" xml:space="preserve"> RTD("cqg.rtd",,"StudyData", "(Vol("&amp;$AA$1&amp;",VolType=Exchange,CoCType:=Auto) when LocalMonth("&amp;$AA$1&amp;")="&amp;$A$3&amp;" and LocalDay("&amp;$AA$1&amp;")="&amp;$A$2&amp;" and LocalHour("&amp;$AA$1&amp;")="&amp;$A$12&amp;" and LocalMinute("&amp;$AA$1&amp;")="&amp;$B$12&amp;")", "Bar", "", "Close", "5", "0", "all", "", "","False","T")</f>
        <v>2335</v>
      </c>
      <c r="AB12" s="22">
        <f ca="1" xml:space="preserve"> RTD("cqg.rtd",,"StudyData", "(Vol("&amp;$AB$1&amp;",VolType=Exchange,CoCType:=Auto) when LocalMonth("&amp;$AB$1&amp;")="&amp;$A$3&amp;" and LocalDay("&amp;$AB$1&amp;")="&amp;$A$2&amp;" and LocalHour("&amp;$AB$1&amp;")="&amp;$A$12&amp;" and LocalMinute("&amp;$AB$1&amp;")="&amp;$B$12&amp;")", "Bar", "", "Close", "5", "0", "all", "", "","False","T")</f>
        <v>1315</v>
      </c>
      <c r="AC12" s="22">
        <f ca="1" xml:space="preserve"> RTD("cqg.rtd",,"StudyData", "(Vol("&amp;$AC$1&amp;",VolType=Exchange,CoCType:=Auto) when LocalMonth("&amp;$AC$1&amp;")="&amp;$A$3&amp;" and LocalDay("&amp;$AC$1&amp;")="&amp;$A$2&amp;" and LocalHour("&amp;$AC$1&amp;")="&amp;$A$12&amp;" and LocalMinute("&amp;$AC$1&amp;")="&amp;$B$12&amp;")", "Bar", "", "Close", "5", "0", "all", "", "","False","T")</f>
        <v>196</v>
      </c>
      <c r="AD12" s="22">
        <f ca="1" xml:space="preserve"> RTD("cqg.rtd",,"StudyData", "(Vol("&amp;$AD$1&amp;",VolType=Exchange,CoCType:=Auto) when LocalMonth("&amp;$AD$1&amp;")="&amp;$A$3&amp;" and LocalDay("&amp;$AD$1&amp;")="&amp;$A$2&amp;" and LocalHour("&amp;$AD$1&amp;")="&amp;$A$12&amp;" and LocalMinute("&amp;$AD$1&amp;")="&amp;$B$12&amp;")", "Bar", "", "Close", "5", "0", "all", "", "","False","T")</f>
        <v>145</v>
      </c>
      <c r="AE12" s="22">
        <f ca="1" xml:space="preserve"> RTD("cqg.rtd",,"StudyData", "(Vol("&amp;$AE$1&amp;",VolType=Exchange,CoCType:=Auto) when LocalMonth("&amp;$AE$1&amp;")="&amp;$A$3&amp;" and LocalDay("&amp;$AE$1&amp;")="&amp;$A$2&amp;" and LocalHour("&amp;$AE$1&amp;")="&amp;$A$12&amp;" and LocalMinute("&amp;$AE$1&amp;")="&amp;$B$12&amp;")", "Bar", "", "Close", "5", "0", "all", "", "","False","T")</f>
        <v>1232</v>
      </c>
      <c r="AF12" s="22">
        <f ca="1" xml:space="preserve"> RTD("cqg.rtd",,"StudyData", "(Vol("&amp;$AF$1&amp;",VolType=Exchange,CoCType:=Auto) when LocalMonth("&amp;$AF$1&amp;")="&amp;$A$3&amp;" and LocalDay("&amp;$AF$1&amp;")="&amp;$A$2&amp;" and LocalHour("&amp;$AF$1&amp;")="&amp;$A$12&amp;" and LocalMinute("&amp;$AF$1&amp;")="&amp;$B$12&amp;")", "Bar", "", "Close", "5", "0", "all", "", "","False","T")</f>
        <v>548</v>
      </c>
      <c r="AG12" s="22">
        <f ca="1" xml:space="preserve"> RTD("cqg.rtd",,"StudyData", "(Vol("&amp;$AG$1&amp;",VolType=Exchange,CoCType:=Auto) when LocalMonth("&amp;$AG$1&amp;")="&amp;$A$3&amp;" and LocalDay("&amp;$AG$1&amp;")="&amp;$A$2&amp;" and LocalHour("&amp;$AG$1&amp;")="&amp;$A$12&amp;" and LocalMinute("&amp;$AG$1&amp;")="&amp;$B$12&amp;")", "Bar", "", "Close", "5", "0", "all", "", "","False","T")</f>
        <v>821</v>
      </c>
      <c r="AH12" s="22">
        <f ca="1" xml:space="preserve"> RTD("cqg.rtd",,"StudyData", "(Vol("&amp;$AH$1&amp;",VolType=Exchange,CoCType:=Auto) when LocalMonth("&amp;$AH$1&amp;")="&amp;$A$3&amp;" and LocalDay("&amp;$AH$1&amp;")="&amp;$A$2&amp;" and LocalHour("&amp;$AH$1&amp;")="&amp;$A$12&amp;" and LocalMinute("&amp;$AH$1&amp;")="&amp;$B$12&amp;")", "Bar", "", "Close", "5", "0", "all", "", "","False","T")</f>
        <v>331</v>
      </c>
      <c r="AI12" s="22">
        <f ca="1" xml:space="preserve"> RTD("cqg.rtd",,"StudyData", "(Vol("&amp;$AI$1&amp;",VolType=Exchange,CoCType:=Auto) when LocalMonth("&amp;$AI$1&amp;")="&amp;$A$3&amp;" and LocalDay("&amp;$AI$1&amp;")="&amp;$A$2&amp;" and LocalHour("&amp;$AI$1&amp;")="&amp;$A$12&amp;" and LocalMinute("&amp;$AI$1&amp;")="&amp;$B$12&amp;")", "Bar", "", "Close", "5", "0", "all", "", "","False","T")</f>
        <v>788</v>
      </c>
      <c r="AJ12" s="22">
        <f ca="1" xml:space="preserve"> RTD("cqg.rtd",,"StudyData", "(Vol("&amp;$AJ$1&amp;",VolType=Exchange,CoCType:=Auto) when LocalMonth("&amp;$AJ$1&amp;")="&amp;$A$3&amp;" and LocalDay("&amp;$AJ$1&amp;")="&amp;$A$2&amp;" and LocalHour("&amp;$AJ$1&amp;")="&amp;$A$12&amp;" and LocalMinute("&amp;$AJ$1&amp;")="&amp;$B$12&amp;")", "Bar", "", "Close", "5", "0", "all", "", "","False","T")</f>
        <v>710</v>
      </c>
      <c r="AK12" s="22">
        <f ca="1" xml:space="preserve"> RTD("cqg.rtd",,"StudyData", "(Vol("&amp;$AK$1&amp;",VolType=Exchange,CoCType:=Auto) when LocalMonth("&amp;$AK$1&amp;")="&amp;$A$3&amp;" and LocalDay("&amp;$AK$1&amp;")="&amp;$A$2&amp;" and LocalHour("&amp;$AK$1&amp;")="&amp;$A$12&amp;" and LocalMinute("&amp;$AK$1&amp;")="&amp;$B$12&amp;")", "Bar", "", "Close", "5", "0", "all", "", "","False","T")</f>
        <v>775</v>
      </c>
      <c r="AL12" s="22">
        <f ca="1" xml:space="preserve"> RTD("cqg.rtd",,"StudyData", "(Vol("&amp;$AL$1&amp;",VolType=Exchange,CoCType:=Auto) when LocalMonth("&amp;$AL$1&amp;")="&amp;$A$3&amp;" and LocalDay("&amp;$AL$1&amp;")="&amp;$A$2&amp;" and LocalHour("&amp;$AL$1&amp;")="&amp;$A$12&amp;" and LocalMinute("&amp;$AL$1&amp;")="&amp;$B$12&amp;")", "Bar", "", "Close", "5", "0", "all", "", "","False","T")</f>
        <v>485</v>
      </c>
      <c r="AM12" s="22">
        <f ca="1" xml:space="preserve"> RTD("cqg.rtd",,"StudyData", "(Vol("&amp;$AM$1&amp;",VolType=Exchange,CoCType:=Auto) when LocalMonth("&amp;$AM$1&amp;")="&amp;$A$3&amp;" and LocalDay("&amp;$AM$1&amp;")="&amp;$A$2&amp;" and LocalHour("&amp;$AM$1&amp;")="&amp;$A$12&amp;" and LocalMinute("&amp;$AM$1&amp;")="&amp;$B$12&amp;")", "Bar", "", "Close", "5", "0", "all", "", "","False","T")</f>
        <v>502</v>
      </c>
      <c r="AN12" s="22">
        <f ca="1" xml:space="preserve"> RTD("cqg.rtd",,"StudyData", "(Vol("&amp;$AN$1&amp;",VolType=Exchange,CoCType:=Auto) when LocalMonth("&amp;$AN$1&amp;")="&amp;$A$3&amp;" and LocalDay("&amp;$AN$1&amp;")="&amp;$A$2&amp;" and LocalHour("&amp;$AN$1&amp;")="&amp;$A$12&amp;" and LocalMinute("&amp;$AN$1&amp;")="&amp;$B$12&amp;")", "Bar", "", "Close", "5", "0", "all", "", "","False","T")</f>
        <v>1762</v>
      </c>
      <c r="AO12" s="22">
        <f ca="1" xml:space="preserve"> RTD("cqg.rtd",,"StudyData", "(Vol("&amp;$AO$1&amp;",VolType=Exchange,CoCType:=Auto) when LocalMonth("&amp;$AO$1&amp;")="&amp;$A$3&amp;" and LocalDay("&amp;$AO$1&amp;")="&amp;$A$2&amp;" and LocalHour("&amp;$AO$1&amp;")="&amp;$A$12&amp;" and LocalMinute("&amp;$AO$1&amp;")="&amp;$B$12&amp;")", "Bar", "", "Close", "5", "0", "all", "", "","False","T")</f>
        <v>576</v>
      </c>
      <c r="AP12" s="22">
        <f ca="1" xml:space="preserve"> RTD("cqg.rtd",,"StudyData", "(Vol("&amp;$AP$1&amp;",VolType=Exchange,CoCType:=Auto) when LocalMonth("&amp;$AP$1&amp;")="&amp;$A$3&amp;" and LocalDay("&amp;$AP$1&amp;")="&amp;$A$2&amp;" and LocalHour("&amp;$AP$1&amp;")="&amp;$A$12&amp;" and LocalMinute("&amp;$AP$1&amp;")="&amp;$B$12&amp;")", "Bar", "", "Close", "5", "0", "all", "", "","False","T")</f>
        <v>525</v>
      </c>
    </row>
    <row r="13" spans="1:42" x14ac:dyDescent="0.25">
      <c r="A13" s="22">
        <v>9</v>
      </c>
      <c r="B13" s="22">
        <f t="shared" si="1"/>
        <v>15</v>
      </c>
      <c r="D13" s="22">
        <f ca="1" xml:space="preserve"> RTD("cqg.rtd",,"StudyData", "(Vol("&amp;$D$1&amp;",VolType=Exchange,CoCType:=Auto) when LocalMonth("&amp;$D$1&amp;")="&amp;$A$3&amp;" and LocalDay("&amp;$D$1&amp;")="&amp;$A$2&amp;" and LocalHour("&amp;$D$1&amp;")="&amp;$A$13&amp;" and LocalMinute("&amp;$D$1&amp;")="&amp;$B$13&amp;")", "Bar", "", "Close", "5", "0", "all", "", "","False","T")</f>
        <v>13682</v>
      </c>
      <c r="E13" s="22">
        <f ca="1" xml:space="preserve"> RTD("cqg.rtd",,"StudyData", "(Vol("&amp;$E$1&amp;",VolType=Exchange,CoCType:=Auto) when LocalMonth("&amp;$E$1&amp;")="&amp;$A$3&amp;" and LocalDay("&amp;$E$1&amp;")="&amp;$A$2&amp;" and LocalHour("&amp;$E$1&amp;")="&amp;$A$13&amp;" and LocalMinute("&amp;$E$1&amp;")="&amp;$B$13&amp;")", "Bar", "", "Close", "5", "0", "all", "", "","False","T")</f>
        <v>3837</v>
      </c>
      <c r="F13" s="22">
        <f ca="1" xml:space="preserve"> RTD("cqg.rtd",,"StudyData", "(Vol("&amp;$F$1&amp;",VolType=Exchange,CoCType:=Auto) when LocalMonth("&amp;$F$1&amp;")="&amp;$A$3&amp;" and LocalDay("&amp;$F$1&amp;")="&amp;$A$2&amp;" and LocalHour("&amp;$F$1&amp;")="&amp;$A$13&amp;" and LocalMinute("&amp;$F$1&amp;")="&amp;$B$13&amp;")", "Bar", "", "Close", "5", "0", "all", "", "","False","T")</f>
        <v>2538</v>
      </c>
      <c r="G13" s="22">
        <f ca="1" xml:space="preserve"> RTD("cqg.rtd",,"StudyData", "(Vol("&amp;$G$1&amp;",VolType=Exchange,CoCType:=Auto) when LocalMonth("&amp;$G$1&amp;")="&amp;$A$3&amp;" and LocalDay("&amp;$G$1&amp;")="&amp;$A$2&amp;" and LocalHour("&amp;$G$1&amp;")="&amp;$A$13&amp;" and LocalMinute("&amp;$G$1&amp;")="&amp;$B$13&amp;")", "Bar", "", "Close", "5", "0", "all", "", "","False","T")</f>
        <v>2157</v>
      </c>
      <c r="H13" s="22">
        <f ca="1" xml:space="preserve"> RTD("cqg.rtd",,"StudyData", "(Vol("&amp;$H$1&amp;",VolType=Exchange,CoCType:=Auto) when LocalMonth("&amp;$H$1&amp;")="&amp;$A$3&amp;" and LocalDay("&amp;$H$1&amp;")="&amp;$A$2&amp;" and LocalHour("&amp;$H$1&amp;")="&amp;$A$13&amp;" and LocalMinute("&amp;$H$1&amp;")="&amp;$B$13&amp;")", "Bar", "", "Close", "5", "0", "all", "", "","False","T")</f>
        <v>5015</v>
      </c>
      <c r="I13" s="22">
        <f ca="1" xml:space="preserve"> RTD("cqg.rtd",,"StudyData", "(Vol("&amp;$I$1&amp;",VolType=Exchange,CoCType:=Auto) when LocalMonth("&amp;$I$1&amp;")="&amp;$A$3&amp;" and LocalDay("&amp;$I$1&amp;")="&amp;$A$2&amp;" and LocalHour("&amp;$I$1&amp;")="&amp;$A$13&amp;" and LocalMinute("&amp;$I$1&amp;")="&amp;$B$13&amp;")", "Bar", "", "Close", "5", "0", "all", "", "","False","T")</f>
        <v>5380</v>
      </c>
      <c r="J13" s="22">
        <f ca="1" xml:space="preserve"> RTD("cqg.rtd",,"StudyData", "(Vol("&amp;$J$1&amp;",VolType=Exchange,CoCType:=Auto) when LocalMonth("&amp;$J$1&amp;")="&amp;$A$3&amp;" and LocalDay("&amp;$J$1&amp;")="&amp;$A$2&amp;" and LocalHour("&amp;$J$1&amp;")="&amp;$A$13&amp;" and LocalMinute("&amp;$J$1&amp;")="&amp;$B$13&amp;")", "Bar", "", "Close", "5", "0", "all", "", "","False","T")</f>
        <v>1179</v>
      </c>
      <c r="K13" s="22">
        <f ca="1" xml:space="preserve"> RTD("cqg.rtd",,"StudyData", "(Vol("&amp;$K$1&amp;",VolType=Exchange,CoCType:=Auto) when LocalMonth("&amp;$K$1&amp;")="&amp;$A$3&amp;" and LocalDay("&amp;$K$1&amp;")="&amp;$A$2&amp;" and LocalHour("&amp;$K$1&amp;")="&amp;$A$13&amp;" and LocalMinute("&amp;$K$1&amp;")="&amp;$B$13&amp;")", "Bar", "", "Close", "5", "0", "all", "", "","False","T")</f>
        <v>4493</v>
      </c>
      <c r="L13" s="22">
        <f ca="1" xml:space="preserve"> RTD("cqg.rtd",,"StudyData", "(Vol("&amp;$L$1&amp;",VolType=Exchange,CoCType:=Auto) when LocalMonth("&amp;$L$1&amp;")="&amp;$A$3&amp;" and LocalDay("&amp;$L$1&amp;")="&amp;$A$2&amp;" and LocalHour("&amp;$L$1&amp;")="&amp;$A$13&amp;" and LocalMinute("&amp;$L$1&amp;")="&amp;$B$13&amp;")", "Bar", "", "Close", "5", "0", "all", "", "","False","T")</f>
        <v>1727</v>
      </c>
      <c r="M13" s="22">
        <f ca="1" xml:space="preserve"> RTD("cqg.rtd",,"StudyData", "(Vol("&amp;$M$1&amp;",VolType=Exchange,CoCType:=Auto) when LocalMonth("&amp;$M$1&amp;")="&amp;$A$3&amp;" and LocalDay("&amp;$M$1&amp;")="&amp;$A$2&amp;" and LocalHour("&amp;$M$1&amp;")="&amp;$A$13&amp;" and LocalMinute("&amp;$M$1&amp;")="&amp;$B$13&amp;")", "Bar", "", "Close", "5", "0", "all", "", "","False","T")</f>
        <v>623</v>
      </c>
      <c r="N13" s="22">
        <f ca="1" xml:space="preserve"> RTD("cqg.rtd",,"StudyData", "(Vol("&amp;$N$1&amp;",VolType=Exchange,CoCType:=Auto) when LocalMonth("&amp;$N$1&amp;")="&amp;$A$3&amp;" and LocalDay("&amp;$N$1&amp;")="&amp;$A$2&amp;" and LocalHour("&amp;$N$1&amp;")="&amp;$A$13&amp;" and LocalMinute("&amp;$N$1&amp;")="&amp;$B$13&amp;")", "Bar", "", "Close", "5", "0", "all", "", "","False","T")</f>
        <v>5196</v>
      </c>
      <c r="O13" s="22">
        <f ca="1" xml:space="preserve"> RTD("cqg.rtd",,"StudyData", "(Vol("&amp;$O$1&amp;",VolType=Exchange,CoCType:=Auto) when LocalMonth("&amp;$O$1&amp;")="&amp;$A$3&amp;" and LocalDay("&amp;$O$1&amp;")="&amp;$A$2&amp;" and LocalHour("&amp;$O$1&amp;")="&amp;$A$13&amp;" and LocalMinute("&amp;$O$1&amp;")="&amp;$B$13&amp;")", "Bar", "", "Close", "5", "0", "all", "", "","False","T")</f>
        <v>1391</v>
      </c>
      <c r="P13" s="22">
        <f ca="1" xml:space="preserve"> RTD("cqg.rtd",,"StudyData", "(Vol("&amp;$P$1&amp;",VolType=Exchange,CoCType:=Auto) when LocalMonth("&amp;$P$1&amp;")="&amp;$A$3&amp;" and LocalDay("&amp;$P$1&amp;")="&amp;$A$2&amp;" and LocalHour("&amp;$P$1&amp;")="&amp;$A$13&amp;" and LocalMinute("&amp;$P$1&amp;")="&amp;$B$13&amp;")", "Bar", "", "Close", "5", "0", "all", "", "","False","T")</f>
        <v>1926</v>
      </c>
      <c r="Q13" s="22">
        <f ca="1" xml:space="preserve"> RTD("cqg.rtd",,"StudyData", "(Vol("&amp;$Q$1&amp;",VolType=Exchange,CoCType:=Auto) when LocalMonth("&amp;$Q$1&amp;")="&amp;$A$3&amp;" and LocalDay("&amp;$Q$1&amp;")="&amp;$A$2&amp;" and LocalHour("&amp;$Q$1&amp;")="&amp;$A$13&amp;" and LocalMinute("&amp;$Q$1&amp;")="&amp;$B$13&amp;")", "Bar", "", "Close", "5", "0", "all", "", "","False","T")</f>
        <v>938</v>
      </c>
      <c r="R13" s="22">
        <f ca="1" xml:space="preserve"> RTD("cqg.rtd",,"StudyData", "(Vol("&amp;$R$1&amp;",VolType=Exchange,CoCType:=Auto) when LocalMonth("&amp;$R$1&amp;")="&amp;$A$3&amp;" and LocalDay("&amp;$R$1&amp;")="&amp;$A$2&amp;" and LocalHour("&amp;$R$1&amp;")="&amp;$A$13&amp;" and LocalMinute("&amp;$R$1&amp;")="&amp;$B$13&amp;")", "Bar", "", "Close", "5", "0", "all", "", "","False","T")</f>
        <v>694</v>
      </c>
      <c r="S13" s="22">
        <f ca="1" xml:space="preserve"> RTD("cqg.rtd",,"StudyData", "(Vol("&amp;$S$1&amp;",VolType=Exchange,CoCType:=Auto) when LocalMonth("&amp;$S$1&amp;")="&amp;$A$3&amp;" and LocalDay("&amp;$S$1&amp;")="&amp;$A$2&amp;" and LocalHour("&amp;$S$1&amp;")="&amp;$A$13&amp;" and LocalMinute("&amp;$S$1&amp;")="&amp;$B$13&amp;")", "Bar", "", "Close", "5", "0", "all", "", "","False","T")</f>
        <v>2842</v>
      </c>
      <c r="T13" s="22">
        <f ca="1" xml:space="preserve"> RTD("cqg.rtd",,"StudyData", "(Vol("&amp;$T$1&amp;",VolType=Exchange,CoCType:=Auto) when LocalMonth("&amp;$T$1&amp;")="&amp;$A$3&amp;" and LocalDay("&amp;$T$1&amp;")="&amp;$A$2&amp;" and LocalHour("&amp;$T$1&amp;")="&amp;$A$13&amp;" and LocalMinute("&amp;$T$1&amp;")="&amp;$B$13&amp;")", "Bar", "", "Close", "5", "0", "all", "", "","False","T")</f>
        <v>2160</v>
      </c>
      <c r="U13" s="22">
        <f ca="1" xml:space="preserve"> RTD("cqg.rtd",,"StudyData", "(Vol("&amp;$U$1&amp;",VolType=Exchange,CoCType:=Auto) when LocalMonth("&amp;$U$1&amp;")="&amp;$A$3&amp;" and LocalDay("&amp;$U$1&amp;")="&amp;$A$2&amp;" and LocalHour("&amp;$U$1&amp;")="&amp;$A$13&amp;" and LocalMinute("&amp;$U$1&amp;")="&amp;$B$13&amp;")", "Bar", "", "Close", "5", "0", "all", "", "","False","T")</f>
        <v>665</v>
      </c>
      <c r="V13" s="22">
        <f ca="1" xml:space="preserve"> RTD("cqg.rtd",,"StudyData", "(Vol("&amp;$V$1&amp;",VolType=Exchange,CoCType:=Auto) when LocalMonth("&amp;$V$1&amp;")="&amp;$A$3&amp;" and LocalDay("&amp;$V$1&amp;")="&amp;$A$2&amp;" and LocalHour("&amp;$V$1&amp;")="&amp;$A$13&amp;" and LocalMinute("&amp;$V$1&amp;")="&amp;$B$13&amp;")", "Bar", "", "Close", "5", "0", "all", "", "","False","T")</f>
        <v>331</v>
      </c>
      <c r="W13" s="22">
        <f ca="1" xml:space="preserve"> RTD("cqg.rtd",,"StudyData", "(Vol("&amp;$W$1&amp;",VolType=Exchange,CoCType:=Auto) when LocalMonth("&amp;$W$1&amp;")="&amp;$A$3&amp;" and LocalDay("&amp;$W$1&amp;")="&amp;$A$2&amp;" and LocalHour("&amp;$W$1&amp;")="&amp;$A$13&amp;" and LocalMinute("&amp;$W$1&amp;")="&amp;$B$13&amp;")", "Bar", "", "Close", "5", "0", "all", "", "","False","T")</f>
        <v>782</v>
      </c>
      <c r="X13" s="22">
        <f ca="1" xml:space="preserve"> RTD("cqg.rtd",,"StudyData", "(Vol("&amp;$X$1&amp;",VolType=Exchange,CoCType:=Auto) when LocalMonth("&amp;$X$1&amp;")="&amp;$A$3&amp;" and LocalDay("&amp;$X$1&amp;")="&amp;$A$2&amp;" and LocalHour("&amp;$X$1&amp;")="&amp;$A$13&amp;" and LocalMinute("&amp;$X$1&amp;")="&amp;$B$13&amp;")", "Bar", "", "Close", "5", "0", "all", "", "","False","T")</f>
        <v>348</v>
      </c>
      <c r="Y13" s="22">
        <f ca="1" xml:space="preserve"> RTD("cqg.rtd",,"StudyData", "(Vol("&amp;$Y$1&amp;",VolType=Exchange,CoCType:=Auto) when LocalMonth("&amp;$Y$1&amp;")="&amp;$A$3&amp;" and LocalDay("&amp;$Y$1&amp;")="&amp;$A$2&amp;" and LocalHour("&amp;$Y$1&amp;")="&amp;$A$13&amp;" and LocalMinute("&amp;$Y$1&amp;")="&amp;$B$13&amp;")", "Bar", "", "Close", "5", "0", "all", "", "","False","T")</f>
        <v>837</v>
      </c>
      <c r="Z13" s="22">
        <f ca="1" xml:space="preserve"> RTD("cqg.rtd",,"StudyData", "(Vol("&amp;$Z$1&amp;",VolType=Exchange,CoCType:=Auto) when LocalMonth("&amp;$Z$1&amp;")="&amp;$A$3&amp;" and LocalDay("&amp;$Z$1&amp;")="&amp;$A$2&amp;" and LocalHour("&amp;$Z$1&amp;")="&amp;$A$13&amp;" and LocalMinute("&amp;$Z$1&amp;")="&amp;$B$13&amp;")", "Bar", "", "Close", "5", "0", "all", "", "","False","T")</f>
        <v>442</v>
      </c>
      <c r="AA13" s="22">
        <f ca="1" xml:space="preserve"> RTD("cqg.rtd",,"StudyData", "(Vol("&amp;$AA$1&amp;",VolType=Exchange,CoCType:=Auto) when LocalMonth("&amp;$AA$1&amp;")="&amp;$A$3&amp;" and LocalDay("&amp;$AA$1&amp;")="&amp;$A$2&amp;" and LocalHour("&amp;$AA$1&amp;")="&amp;$A$13&amp;" and LocalMinute("&amp;$AA$1&amp;")="&amp;$B$13&amp;")", "Bar", "", "Close", "5", "0", "all", "", "","False","T")</f>
        <v>1223</v>
      </c>
      <c r="AB13" s="22">
        <f ca="1" xml:space="preserve"> RTD("cqg.rtd",,"StudyData", "(Vol("&amp;$AB$1&amp;",VolType=Exchange,CoCType:=Auto) when LocalMonth("&amp;$AB$1&amp;")="&amp;$A$3&amp;" and LocalDay("&amp;$AB$1&amp;")="&amp;$A$2&amp;" and LocalHour("&amp;$AB$1&amp;")="&amp;$A$13&amp;" and LocalMinute("&amp;$AB$1&amp;")="&amp;$B$13&amp;")", "Bar", "", "Close", "5", "0", "all", "", "","False","T")</f>
        <v>829</v>
      </c>
      <c r="AC13" s="22">
        <f ca="1" xml:space="preserve"> RTD("cqg.rtd",,"StudyData", "(Vol("&amp;$AC$1&amp;",VolType=Exchange,CoCType:=Auto) when LocalMonth("&amp;$AC$1&amp;")="&amp;$A$3&amp;" and LocalDay("&amp;$AC$1&amp;")="&amp;$A$2&amp;" and LocalHour("&amp;$AC$1&amp;")="&amp;$A$13&amp;" and LocalMinute("&amp;$AC$1&amp;")="&amp;$B$13&amp;")", "Bar", "", "Close", "5", "0", "all", "", "","False","T")</f>
        <v>516</v>
      </c>
      <c r="AD13" s="22">
        <f ca="1" xml:space="preserve"> RTD("cqg.rtd",,"StudyData", "(Vol("&amp;$AD$1&amp;",VolType=Exchange,CoCType:=Auto) when LocalMonth("&amp;$AD$1&amp;")="&amp;$A$3&amp;" and LocalDay("&amp;$AD$1&amp;")="&amp;$A$2&amp;" and LocalHour("&amp;$AD$1&amp;")="&amp;$A$13&amp;" and LocalMinute("&amp;$AD$1&amp;")="&amp;$B$13&amp;")", "Bar", "", "Close", "5", "0", "all", "", "","False","T")</f>
        <v>56</v>
      </c>
      <c r="AE13" s="22">
        <f ca="1" xml:space="preserve"> RTD("cqg.rtd",,"StudyData", "(Vol("&amp;$AE$1&amp;",VolType=Exchange,CoCType:=Auto) when LocalMonth("&amp;$AE$1&amp;")="&amp;$A$3&amp;" and LocalDay("&amp;$AE$1&amp;")="&amp;$A$2&amp;" and LocalHour("&amp;$AE$1&amp;")="&amp;$A$13&amp;" and LocalMinute("&amp;$AE$1&amp;")="&amp;$B$13&amp;")", "Bar", "", "Close", "5", "0", "all", "", "","False","T")</f>
        <v>972</v>
      </c>
      <c r="AF13" s="22">
        <f ca="1" xml:space="preserve"> RTD("cqg.rtd",,"StudyData", "(Vol("&amp;$AF$1&amp;",VolType=Exchange,CoCType:=Auto) when LocalMonth("&amp;$AF$1&amp;")="&amp;$A$3&amp;" and LocalDay("&amp;$AF$1&amp;")="&amp;$A$2&amp;" and LocalHour("&amp;$AF$1&amp;")="&amp;$A$13&amp;" and LocalMinute("&amp;$AF$1&amp;")="&amp;$B$13&amp;")", "Bar", "", "Close", "5", "0", "all", "", "","False","T")</f>
        <v>338</v>
      </c>
      <c r="AG13" s="22">
        <f ca="1" xml:space="preserve"> RTD("cqg.rtd",,"StudyData", "(Vol("&amp;$AG$1&amp;",VolType=Exchange,CoCType:=Auto) when LocalMonth("&amp;$AG$1&amp;")="&amp;$A$3&amp;" and LocalDay("&amp;$AG$1&amp;")="&amp;$A$2&amp;" and LocalHour("&amp;$AG$1&amp;")="&amp;$A$13&amp;" and LocalMinute("&amp;$AG$1&amp;")="&amp;$B$13&amp;")", "Bar", "", "Close", "5", "0", "all", "", "","False","T")</f>
        <v>665</v>
      </c>
      <c r="AH13" s="22">
        <f ca="1" xml:space="preserve"> RTD("cqg.rtd",,"StudyData", "(Vol("&amp;$AH$1&amp;",VolType=Exchange,CoCType:=Auto) when LocalMonth("&amp;$AH$1&amp;")="&amp;$A$3&amp;" and LocalDay("&amp;$AH$1&amp;")="&amp;$A$2&amp;" and LocalHour("&amp;$AH$1&amp;")="&amp;$A$13&amp;" and LocalMinute("&amp;$AH$1&amp;")="&amp;$B$13&amp;")", "Bar", "", "Close", "5", "0", "all", "", "","False","T")</f>
        <v>289</v>
      </c>
      <c r="AI13" s="22">
        <f ca="1" xml:space="preserve"> RTD("cqg.rtd",,"StudyData", "(Vol("&amp;$AI$1&amp;",VolType=Exchange,CoCType:=Auto) when LocalMonth("&amp;$AI$1&amp;")="&amp;$A$3&amp;" and LocalDay("&amp;$AI$1&amp;")="&amp;$A$2&amp;" and LocalHour("&amp;$AI$1&amp;")="&amp;$A$13&amp;" and LocalMinute("&amp;$AI$1&amp;")="&amp;$B$13&amp;")", "Bar", "", "Close", "5", "0", "all", "", "","False","T")</f>
        <v>1110</v>
      </c>
      <c r="AJ13" s="22">
        <f ca="1" xml:space="preserve"> RTD("cqg.rtd",,"StudyData", "(Vol("&amp;$AJ$1&amp;",VolType=Exchange,CoCType:=Auto) when LocalMonth("&amp;$AJ$1&amp;")="&amp;$A$3&amp;" and LocalDay("&amp;$AJ$1&amp;")="&amp;$A$2&amp;" and LocalHour("&amp;$AJ$1&amp;")="&amp;$A$13&amp;" and LocalMinute("&amp;$AJ$1&amp;")="&amp;$B$13&amp;")", "Bar", "", "Close", "5", "0", "all", "", "","False","T")</f>
        <v>492</v>
      </c>
      <c r="AK13" s="22">
        <f ca="1" xml:space="preserve"> RTD("cqg.rtd",,"StudyData", "(Vol("&amp;$AK$1&amp;",VolType=Exchange,CoCType:=Auto) when LocalMonth("&amp;$AK$1&amp;")="&amp;$A$3&amp;" and LocalDay("&amp;$AK$1&amp;")="&amp;$A$2&amp;" and LocalHour("&amp;$AK$1&amp;")="&amp;$A$13&amp;" and LocalMinute("&amp;$AK$1&amp;")="&amp;$B$13&amp;")", "Bar", "", "Close", "5", "0", "all", "", "","False","T")</f>
        <v>588</v>
      </c>
      <c r="AL13" s="22">
        <f ca="1" xml:space="preserve"> RTD("cqg.rtd",,"StudyData", "(Vol("&amp;$AL$1&amp;",VolType=Exchange,CoCType:=Auto) when LocalMonth("&amp;$AL$1&amp;")="&amp;$A$3&amp;" and LocalDay("&amp;$AL$1&amp;")="&amp;$A$2&amp;" and LocalHour("&amp;$AL$1&amp;")="&amp;$A$13&amp;" and LocalMinute("&amp;$AL$1&amp;")="&amp;$B$13&amp;")", "Bar", "", "Close", "5", "0", "all", "", "","False","T")</f>
        <v>427</v>
      </c>
      <c r="AM13" s="22">
        <f ca="1" xml:space="preserve"> RTD("cqg.rtd",,"StudyData", "(Vol("&amp;$AM$1&amp;",VolType=Exchange,CoCType:=Auto) when LocalMonth("&amp;$AM$1&amp;")="&amp;$A$3&amp;" and LocalDay("&amp;$AM$1&amp;")="&amp;$A$2&amp;" and LocalHour("&amp;$AM$1&amp;")="&amp;$A$13&amp;" and LocalMinute("&amp;$AM$1&amp;")="&amp;$B$13&amp;")", "Bar", "", "Close", "5", "0", "all", "", "","False","T")</f>
        <v>176</v>
      </c>
      <c r="AN13" s="22">
        <f ca="1" xml:space="preserve"> RTD("cqg.rtd",,"StudyData", "(Vol("&amp;$AN$1&amp;",VolType=Exchange,CoCType:=Auto) when LocalMonth("&amp;$AN$1&amp;")="&amp;$A$3&amp;" and LocalDay("&amp;$AN$1&amp;")="&amp;$A$2&amp;" and LocalHour("&amp;$AN$1&amp;")="&amp;$A$13&amp;" and LocalMinute("&amp;$AN$1&amp;")="&amp;$B$13&amp;")", "Bar", "", "Close", "5", "0", "all", "", "","False","T")</f>
        <v>1222</v>
      </c>
      <c r="AO13" s="22">
        <f ca="1" xml:space="preserve"> RTD("cqg.rtd",,"StudyData", "(Vol("&amp;$AO$1&amp;",VolType=Exchange,CoCType:=Auto) when LocalMonth("&amp;$AO$1&amp;")="&amp;$A$3&amp;" and LocalDay("&amp;$AO$1&amp;")="&amp;$A$2&amp;" and LocalHour("&amp;$AO$1&amp;")="&amp;$A$13&amp;" and LocalMinute("&amp;$AO$1&amp;")="&amp;$B$13&amp;")", "Bar", "", "Close", "5", "0", "all", "", "","False","T")</f>
        <v>141</v>
      </c>
      <c r="AP13" s="22">
        <f ca="1" xml:space="preserve"> RTD("cqg.rtd",,"StudyData", "(Vol("&amp;$AP$1&amp;",VolType=Exchange,CoCType:=Auto) when LocalMonth("&amp;$AP$1&amp;")="&amp;$A$3&amp;" and LocalDay("&amp;$AP$1&amp;")="&amp;$A$2&amp;" and LocalHour("&amp;$AP$1&amp;")="&amp;$A$13&amp;" and LocalMinute("&amp;$AP$1&amp;")="&amp;$B$13&amp;")", "Bar", "", "Close", "5", "0", "all", "", "","False","T")</f>
        <v>255</v>
      </c>
    </row>
    <row r="14" spans="1:42" x14ac:dyDescent="0.25">
      <c r="A14" s="22">
        <v>9</v>
      </c>
      <c r="B14" s="22">
        <f t="shared" si="1"/>
        <v>20</v>
      </c>
      <c r="D14" s="22">
        <f ca="1" xml:space="preserve"> RTD("cqg.rtd",,"StudyData", "(Vol("&amp;$D$1&amp;",VolType=Exchange,CoCType:=Auto) when LocalMonth("&amp;$D$1&amp;")="&amp;$A$3&amp;" and LocalDay("&amp;$D$1&amp;")="&amp;$A$2&amp;" and LocalHour("&amp;$D$1&amp;")="&amp;$A$14&amp;" and LocalMinute("&amp;$D$1&amp;")="&amp;$B$14&amp;")", "Bar", "", "Close", "5", "0", "all", "", "","False","T")</f>
        <v>12413</v>
      </c>
      <c r="E14" s="22">
        <f ca="1" xml:space="preserve"> RTD("cqg.rtd",,"StudyData", "(Vol("&amp;$E$1&amp;",VolType=Exchange,CoCType:=Auto) when LocalMonth("&amp;$E$1&amp;")="&amp;$A$3&amp;" and LocalDay("&amp;$E$1&amp;")="&amp;$A$2&amp;" and LocalHour("&amp;$E$1&amp;")="&amp;$A$14&amp;" and LocalMinute("&amp;$E$1&amp;")="&amp;$B$14&amp;")", "Bar", "", "Close", "5", "0", "all", "", "","False","T")</f>
        <v>3687</v>
      </c>
      <c r="F14" s="22">
        <f ca="1" xml:space="preserve"> RTD("cqg.rtd",,"StudyData", "(Vol("&amp;$F$1&amp;",VolType=Exchange,CoCType:=Auto) when LocalMonth("&amp;$F$1&amp;")="&amp;$A$3&amp;" and LocalDay("&amp;$F$1&amp;")="&amp;$A$2&amp;" and LocalHour("&amp;$F$1&amp;")="&amp;$A$14&amp;" and LocalMinute("&amp;$F$1&amp;")="&amp;$B$14&amp;")", "Bar", "", "Close", "5", "0", "all", "", "","False","T")</f>
        <v>1798</v>
      </c>
      <c r="G14" s="22">
        <f ca="1" xml:space="preserve"> RTD("cqg.rtd",,"StudyData", "(Vol("&amp;$G$1&amp;",VolType=Exchange,CoCType:=Auto) when LocalMonth("&amp;$G$1&amp;")="&amp;$A$3&amp;" and LocalDay("&amp;$G$1&amp;")="&amp;$A$2&amp;" and LocalHour("&amp;$G$1&amp;")="&amp;$A$14&amp;" and LocalMinute("&amp;$G$1&amp;")="&amp;$B$14&amp;")", "Bar", "", "Close", "5", "0", "all", "", "","False","T")</f>
        <v>1866</v>
      </c>
      <c r="H14" s="22">
        <f ca="1" xml:space="preserve"> RTD("cqg.rtd",,"StudyData", "(Vol("&amp;$H$1&amp;",VolType=Exchange,CoCType:=Auto) when LocalMonth("&amp;$H$1&amp;")="&amp;$A$3&amp;" and LocalDay("&amp;$H$1&amp;")="&amp;$A$2&amp;" and LocalHour("&amp;$H$1&amp;")="&amp;$A$14&amp;" and LocalMinute("&amp;$H$1&amp;")="&amp;$B$14&amp;")", "Bar", "", "Close", "5", "0", "all", "", "","False","T")</f>
        <v>3014</v>
      </c>
      <c r="I14" s="22">
        <f ca="1" xml:space="preserve"> RTD("cqg.rtd",,"StudyData", "(Vol("&amp;$I$1&amp;",VolType=Exchange,CoCType:=Auto) when LocalMonth("&amp;$I$1&amp;")="&amp;$A$3&amp;" and LocalDay("&amp;$I$1&amp;")="&amp;$A$2&amp;" and LocalHour("&amp;$I$1&amp;")="&amp;$A$14&amp;" and LocalMinute("&amp;$I$1&amp;")="&amp;$B$14&amp;")", "Bar", "", "Close", "5", "0", "all", "", "","False","T")</f>
        <v>3774</v>
      </c>
      <c r="J14" s="22">
        <f ca="1" xml:space="preserve"> RTD("cqg.rtd",,"StudyData", "(Vol("&amp;$J$1&amp;",VolType=Exchange,CoCType:=Auto) when LocalMonth("&amp;$J$1&amp;")="&amp;$A$3&amp;" and LocalDay("&amp;$J$1&amp;")="&amp;$A$2&amp;" and LocalHour("&amp;$J$1&amp;")="&amp;$A$14&amp;" and LocalMinute("&amp;$J$1&amp;")="&amp;$B$14&amp;")", "Bar", "", "Close", "5", "0", "all", "", "","False","T")</f>
        <v>1226</v>
      </c>
      <c r="K14" s="22">
        <f ca="1" xml:space="preserve"> RTD("cqg.rtd",,"StudyData", "(Vol("&amp;$K$1&amp;",VolType=Exchange,CoCType:=Auto) when LocalMonth("&amp;$K$1&amp;")="&amp;$A$3&amp;" and LocalDay("&amp;$K$1&amp;")="&amp;$A$2&amp;" and LocalHour("&amp;$K$1&amp;")="&amp;$A$14&amp;" and LocalMinute("&amp;$K$1&amp;")="&amp;$B$14&amp;")", "Bar", "", "Close", "5", "0", "all", "", "","False","T")</f>
        <v>2283</v>
      </c>
      <c r="L14" s="22">
        <f ca="1" xml:space="preserve"> RTD("cqg.rtd",,"StudyData", "(Vol("&amp;$L$1&amp;",VolType=Exchange,CoCType:=Auto) when LocalMonth("&amp;$L$1&amp;")="&amp;$A$3&amp;" and LocalDay("&amp;$L$1&amp;")="&amp;$A$2&amp;" and LocalHour("&amp;$L$1&amp;")="&amp;$A$14&amp;" and LocalMinute("&amp;$L$1&amp;")="&amp;$B$14&amp;")", "Bar", "", "Close", "5", "0", "all", "", "","False","T")</f>
        <v>1673</v>
      </c>
      <c r="M14" s="22">
        <f ca="1" xml:space="preserve"> RTD("cqg.rtd",,"StudyData", "(Vol("&amp;$M$1&amp;",VolType=Exchange,CoCType:=Auto) when LocalMonth("&amp;$M$1&amp;")="&amp;$A$3&amp;" and LocalDay("&amp;$M$1&amp;")="&amp;$A$2&amp;" and LocalHour("&amp;$M$1&amp;")="&amp;$A$14&amp;" and LocalMinute("&amp;$M$1&amp;")="&amp;$B$14&amp;")", "Bar", "", "Close", "5", "0", "all", "", "","False","T")</f>
        <v>872</v>
      </c>
      <c r="N14" s="22">
        <f ca="1" xml:space="preserve"> RTD("cqg.rtd",,"StudyData", "(Vol("&amp;$N$1&amp;",VolType=Exchange,CoCType:=Auto) when LocalMonth("&amp;$N$1&amp;")="&amp;$A$3&amp;" and LocalDay("&amp;$N$1&amp;")="&amp;$A$2&amp;" and LocalHour("&amp;$N$1&amp;")="&amp;$A$14&amp;" and LocalMinute("&amp;$N$1&amp;")="&amp;$B$14&amp;")", "Bar", "", "Close", "5", "0", "all", "", "","False","T")</f>
        <v>4507</v>
      </c>
      <c r="O14" s="22">
        <f ca="1" xml:space="preserve"> RTD("cqg.rtd",,"StudyData", "(Vol("&amp;$O$1&amp;",VolType=Exchange,CoCType:=Auto) when LocalMonth("&amp;$O$1&amp;")="&amp;$A$3&amp;" and LocalDay("&amp;$O$1&amp;")="&amp;$A$2&amp;" and LocalHour("&amp;$O$1&amp;")="&amp;$A$14&amp;" and LocalMinute("&amp;$O$1&amp;")="&amp;$B$14&amp;")", "Bar", "", "Close", "5", "0", "all", "", "","False","T")</f>
        <v>1107</v>
      </c>
      <c r="P14" s="22">
        <f ca="1" xml:space="preserve"> RTD("cqg.rtd",,"StudyData", "(Vol("&amp;$P$1&amp;",VolType=Exchange,CoCType:=Auto) when LocalMonth("&amp;$P$1&amp;")="&amp;$A$3&amp;" and LocalDay("&amp;$P$1&amp;")="&amp;$A$2&amp;" and LocalHour("&amp;$P$1&amp;")="&amp;$A$14&amp;" and LocalMinute("&amp;$P$1&amp;")="&amp;$B$14&amp;")", "Bar", "", "Close", "5", "0", "all", "", "","False","T")</f>
        <v>2888</v>
      </c>
      <c r="Q14" s="22">
        <f ca="1" xml:space="preserve"> RTD("cqg.rtd",,"StudyData", "(Vol("&amp;$Q$1&amp;",VolType=Exchange,CoCType:=Auto) when LocalMonth("&amp;$Q$1&amp;")="&amp;$A$3&amp;" and LocalDay("&amp;$Q$1&amp;")="&amp;$A$2&amp;" and LocalHour("&amp;$Q$1&amp;")="&amp;$A$14&amp;" and LocalMinute("&amp;$Q$1&amp;")="&amp;$B$14&amp;")", "Bar", "", "Close", "5", "0", "all", "", "","False","T")</f>
        <v>1791</v>
      </c>
      <c r="R14" s="22">
        <f ca="1" xml:space="preserve"> RTD("cqg.rtd",,"StudyData", "(Vol("&amp;$R$1&amp;",VolType=Exchange,CoCType:=Auto) when LocalMonth("&amp;$R$1&amp;")="&amp;$A$3&amp;" and LocalDay("&amp;$R$1&amp;")="&amp;$A$2&amp;" and LocalHour("&amp;$R$1&amp;")="&amp;$A$14&amp;" and LocalMinute("&amp;$R$1&amp;")="&amp;$B$14&amp;")", "Bar", "", "Close", "5", "0", "all", "", "","False","T")</f>
        <v>970</v>
      </c>
      <c r="S14" s="22">
        <f ca="1" xml:space="preserve"> RTD("cqg.rtd",,"StudyData", "(Vol("&amp;$S$1&amp;",VolType=Exchange,CoCType:=Auto) when LocalMonth("&amp;$S$1&amp;")="&amp;$A$3&amp;" and LocalDay("&amp;$S$1&amp;")="&amp;$A$2&amp;" and LocalHour("&amp;$S$1&amp;")="&amp;$A$14&amp;" and LocalMinute("&amp;$S$1&amp;")="&amp;$B$14&amp;")", "Bar", "", "Close", "5", "0", "all", "", "","False","T")</f>
        <v>2569</v>
      </c>
      <c r="T14" s="22">
        <f ca="1" xml:space="preserve"> RTD("cqg.rtd",,"StudyData", "(Vol("&amp;$T$1&amp;",VolType=Exchange,CoCType:=Auto) when LocalMonth("&amp;$T$1&amp;")="&amp;$A$3&amp;" and LocalDay("&amp;$T$1&amp;")="&amp;$A$2&amp;" and LocalHour("&amp;$T$1&amp;")="&amp;$A$14&amp;" and LocalMinute("&amp;$T$1&amp;")="&amp;$B$14&amp;")", "Bar", "", "Close", "5", "0", "all", "", "","False","T")</f>
        <v>1298</v>
      </c>
      <c r="U14" s="22">
        <f ca="1" xml:space="preserve"> RTD("cqg.rtd",,"StudyData", "(Vol("&amp;$U$1&amp;",VolType=Exchange,CoCType:=Auto) when LocalMonth("&amp;$U$1&amp;")="&amp;$A$3&amp;" and LocalDay("&amp;$U$1&amp;")="&amp;$A$2&amp;" and LocalHour("&amp;$U$1&amp;")="&amp;$A$14&amp;" and LocalMinute("&amp;$U$1&amp;")="&amp;$B$14&amp;")", "Bar", "", "Close", "5", "0", "all", "", "","False","T")</f>
        <v>929</v>
      </c>
      <c r="V14" s="22">
        <f ca="1" xml:space="preserve"> RTD("cqg.rtd",,"StudyData", "(Vol("&amp;$V$1&amp;",VolType=Exchange,CoCType:=Auto) when LocalMonth("&amp;$V$1&amp;")="&amp;$A$3&amp;" and LocalDay("&amp;$V$1&amp;")="&amp;$A$2&amp;" and LocalHour("&amp;$V$1&amp;")="&amp;$A$14&amp;" and LocalMinute("&amp;$V$1&amp;")="&amp;$B$14&amp;")", "Bar", "", "Close", "5", "0", "all", "", "","False","T")</f>
        <v>892</v>
      </c>
      <c r="W14" s="22">
        <f ca="1" xml:space="preserve"> RTD("cqg.rtd",,"StudyData", "(Vol("&amp;$W$1&amp;",VolType=Exchange,CoCType:=Auto) when LocalMonth("&amp;$W$1&amp;")="&amp;$A$3&amp;" and LocalDay("&amp;$W$1&amp;")="&amp;$A$2&amp;" and LocalHour("&amp;$W$1&amp;")="&amp;$A$14&amp;" and LocalMinute("&amp;$W$1&amp;")="&amp;$B$14&amp;")", "Bar", "", "Close", "5", "0", "all", "", "","False","T")</f>
        <v>631</v>
      </c>
      <c r="X14" s="22">
        <f ca="1" xml:space="preserve"> RTD("cqg.rtd",,"StudyData", "(Vol("&amp;$X$1&amp;",VolType=Exchange,CoCType:=Auto) when LocalMonth("&amp;$X$1&amp;")="&amp;$A$3&amp;" and LocalDay("&amp;$X$1&amp;")="&amp;$A$2&amp;" and LocalHour("&amp;$X$1&amp;")="&amp;$A$14&amp;" and LocalMinute("&amp;$X$1&amp;")="&amp;$B$14&amp;")", "Bar", "", "Close", "5", "0", "all", "", "","False","T")</f>
        <v>428</v>
      </c>
      <c r="Y14" s="22">
        <f ca="1" xml:space="preserve"> RTD("cqg.rtd",,"StudyData", "(Vol("&amp;$Y$1&amp;",VolType=Exchange,CoCType:=Auto) when LocalMonth("&amp;$Y$1&amp;")="&amp;$A$3&amp;" and LocalDay("&amp;$Y$1&amp;")="&amp;$A$2&amp;" and LocalHour("&amp;$Y$1&amp;")="&amp;$A$14&amp;" and LocalMinute("&amp;$Y$1&amp;")="&amp;$B$14&amp;")", "Bar", "", "Close", "5", "0", "all", "", "","False","T")</f>
        <v>597</v>
      </c>
      <c r="Z14" s="22">
        <f ca="1" xml:space="preserve"> RTD("cqg.rtd",,"StudyData", "(Vol("&amp;$Z$1&amp;",VolType=Exchange,CoCType:=Auto) when LocalMonth("&amp;$Z$1&amp;")="&amp;$A$3&amp;" and LocalDay("&amp;$Z$1&amp;")="&amp;$A$2&amp;" and LocalHour("&amp;$Z$1&amp;")="&amp;$A$14&amp;" and LocalMinute("&amp;$Z$1&amp;")="&amp;$B$14&amp;")", "Bar", "", "Close", "5", "0", "all", "", "","False","T")</f>
        <v>1015</v>
      </c>
      <c r="AA14" s="22">
        <f ca="1" xml:space="preserve"> RTD("cqg.rtd",,"StudyData", "(Vol("&amp;$AA$1&amp;",VolType=Exchange,CoCType:=Auto) when LocalMonth("&amp;$AA$1&amp;")="&amp;$A$3&amp;" and LocalDay("&amp;$AA$1&amp;")="&amp;$A$2&amp;" and LocalHour("&amp;$AA$1&amp;")="&amp;$A$14&amp;" and LocalMinute("&amp;$AA$1&amp;")="&amp;$B$14&amp;")", "Bar", "", "Close", "5", "0", "all", "", "","False","T")</f>
        <v>2416</v>
      </c>
      <c r="AB14" s="22">
        <f ca="1" xml:space="preserve"> RTD("cqg.rtd",,"StudyData", "(Vol("&amp;$AB$1&amp;",VolType=Exchange,CoCType:=Auto) when LocalMonth("&amp;$AB$1&amp;")="&amp;$A$3&amp;" and LocalDay("&amp;$AB$1&amp;")="&amp;$A$2&amp;" and LocalHour("&amp;$AB$1&amp;")="&amp;$A$14&amp;" and LocalMinute("&amp;$AB$1&amp;")="&amp;$B$14&amp;")", "Bar", "", "Close", "5", "0", "all", "", "","False","T")</f>
        <v>790</v>
      </c>
      <c r="AC14" s="22">
        <f ca="1" xml:space="preserve"> RTD("cqg.rtd",,"StudyData", "(Vol("&amp;$AC$1&amp;",VolType=Exchange,CoCType:=Auto) when LocalMonth("&amp;$AC$1&amp;")="&amp;$A$3&amp;" and LocalDay("&amp;$AC$1&amp;")="&amp;$A$2&amp;" and LocalHour("&amp;$AC$1&amp;")="&amp;$A$14&amp;" and LocalMinute("&amp;$AC$1&amp;")="&amp;$B$14&amp;")", "Bar", "", "Close", "5", "0", "all", "", "","False","T")</f>
        <v>661</v>
      </c>
      <c r="AD14" s="22">
        <f ca="1" xml:space="preserve"> RTD("cqg.rtd",,"StudyData", "(Vol("&amp;$AD$1&amp;",VolType=Exchange,CoCType:=Auto) when LocalMonth("&amp;$AD$1&amp;")="&amp;$A$3&amp;" and LocalDay("&amp;$AD$1&amp;")="&amp;$A$2&amp;" and LocalHour("&amp;$AD$1&amp;")="&amp;$A$14&amp;" and LocalMinute("&amp;$AD$1&amp;")="&amp;$B$14&amp;")", "Bar", "", "Close", "5", "0", "all", "", "","False","T")</f>
        <v>40</v>
      </c>
      <c r="AE14" s="22">
        <f ca="1" xml:space="preserve"> RTD("cqg.rtd",,"StudyData", "(Vol("&amp;$AE$1&amp;",VolType=Exchange,CoCType:=Auto) when LocalMonth("&amp;$AE$1&amp;")="&amp;$A$3&amp;" and LocalDay("&amp;$AE$1&amp;")="&amp;$A$2&amp;" and LocalHour("&amp;$AE$1&amp;")="&amp;$A$14&amp;" and LocalMinute("&amp;$AE$1&amp;")="&amp;$B$14&amp;")", "Bar", "", "Close", "5", "0", "all", "", "","False","T")</f>
        <v>639</v>
      </c>
      <c r="AF14" s="22">
        <f ca="1" xml:space="preserve"> RTD("cqg.rtd",,"StudyData", "(Vol("&amp;$AF$1&amp;",VolType=Exchange,CoCType:=Auto) when LocalMonth("&amp;$AF$1&amp;")="&amp;$A$3&amp;" and LocalDay("&amp;$AF$1&amp;")="&amp;$A$2&amp;" and LocalHour("&amp;$AF$1&amp;")="&amp;$A$14&amp;" and LocalMinute("&amp;$AF$1&amp;")="&amp;$B$14&amp;")", "Bar", "", "Close", "5", "0", "all", "", "","False","T")</f>
        <v>202</v>
      </c>
      <c r="AG14" s="22">
        <f ca="1" xml:space="preserve"> RTD("cqg.rtd",,"StudyData", "(Vol("&amp;$AG$1&amp;",VolType=Exchange,CoCType:=Auto) when LocalMonth("&amp;$AG$1&amp;")="&amp;$A$3&amp;" and LocalDay("&amp;$AG$1&amp;")="&amp;$A$2&amp;" and LocalHour("&amp;$AG$1&amp;")="&amp;$A$14&amp;" and LocalMinute("&amp;$AG$1&amp;")="&amp;$B$14&amp;")", "Bar", "", "Close", "5", "0", "all", "", "","False","T")</f>
        <v>568</v>
      </c>
      <c r="AH14" s="22">
        <f ca="1" xml:space="preserve"> RTD("cqg.rtd",,"StudyData", "(Vol("&amp;$AH$1&amp;",VolType=Exchange,CoCType:=Auto) when LocalMonth("&amp;$AH$1&amp;")="&amp;$A$3&amp;" and LocalDay("&amp;$AH$1&amp;")="&amp;$A$2&amp;" and LocalHour("&amp;$AH$1&amp;")="&amp;$A$14&amp;" and LocalMinute("&amp;$AH$1&amp;")="&amp;$B$14&amp;")", "Bar", "", "Close", "5", "0", "all", "", "","False","T")</f>
        <v>206</v>
      </c>
      <c r="AI14" s="22">
        <f ca="1" xml:space="preserve"> RTD("cqg.rtd",,"StudyData", "(Vol("&amp;$AI$1&amp;",VolType=Exchange,CoCType:=Auto) when LocalMonth("&amp;$AI$1&amp;")="&amp;$A$3&amp;" and LocalDay("&amp;$AI$1&amp;")="&amp;$A$2&amp;" and LocalHour("&amp;$AI$1&amp;")="&amp;$A$14&amp;" and LocalMinute("&amp;$AI$1&amp;")="&amp;$B$14&amp;")", "Bar", "", "Close", "5", "0", "all", "", "","False","T")</f>
        <v>1353</v>
      </c>
      <c r="AJ14" s="22">
        <f ca="1" xml:space="preserve"> RTD("cqg.rtd",,"StudyData", "(Vol("&amp;$AJ$1&amp;",VolType=Exchange,CoCType:=Auto) when LocalMonth("&amp;$AJ$1&amp;")="&amp;$A$3&amp;" and LocalDay("&amp;$AJ$1&amp;")="&amp;$A$2&amp;" and LocalHour("&amp;$AJ$1&amp;")="&amp;$A$14&amp;" and LocalMinute("&amp;$AJ$1&amp;")="&amp;$B$14&amp;")", "Bar", "", "Close", "5", "0", "all", "", "","False","T")</f>
        <v>666</v>
      </c>
      <c r="AK14" s="22">
        <f ca="1" xml:space="preserve"> RTD("cqg.rtd",,"StudyData", "(Vol("&amp;$AK$1&amp;",VolType=Exchange,CoCType:=Auto) when LocalMonth("&amp;$AK$1&amp;")="&amp;$A$3&amp;" and LocalDay("&amp;$AK$1&amp;")="&amp;$A$2&amp;" and LocalHour("&amp;$AK$1&amp;")="&amp;$A$14&amp;" and LocalMinute("&amp;$AK$1&amp;")="&amp;$B$14&amp;")", "Bar", "", "Close", "5", "0", "all", "", "","False","T")</f>
        <v>846</v>
      </c>
      <c r="AL14" s="22">
        <f ca="1" xml:space="preserve"> RTD("cqg.rtd",,"StudyData", "(Vol("&amp;$AL$1&amp;",VolType=Exchange,CoCType:=Auto) when LocalMonth("&amp;$AL$1&amp;")="&amp;$A$3&amp;" and LocalDay("&amp;$AL$1&amp;")="&amp;$A$2&amp;" and LocalHour("&amp;$AL$1&amp;")="&amp;$A$14&amp;" and LocalMinute("&amp;$AL$1&amp;")="&amp;$B$14&amp;")", "Bar", "", "Close", "5", "0", "all", "", "","False","T")</f>
        <v>713</v>
      </c>
      <c r="AM14" s="22">
        <f ca="1" xml:space="preserve"> RTD("cqg.rtd",,"StudyData", "(Vol("&amp;$AM$1&amp;",VolType=Exchange,CoCType:=Auto) when LocalMonth("&amp;$AM$1&amp;")="&amp;$A$3&amp;" and LocalDay("&amp;$AM$1&amp;")="&amp;$A$2&amp;" and LocalHour("&amp;$AM$1&amp;")="&amp;$A$14&amp;" and LocalMinute("&amp;$AM$1&amp;")="&amp;$B$14&amp;")", "Bar", "", "Close", "5", "0", "all", "", "","False","T")</f>
        <v>67</v>
      </c>
      <c r="AN14" s="22">
        <f ca="1" xml:space="preserve"> RTD("cqg.rtd",,"StudyData", "(Vol("&amp;$AN$1&amp;",VolType=Exchange,CoCType:=Auto) when LocalMonth("&amp;$AN$1&amp;")="&amp;$A$3&amp;" and LocalDay("&amp;$AN$1&amp;")="&amp;$A$2&amp;" and LocalHour("&amp;$AN$1&amp;")="&amp;$A$14&amp;" and LocalMinute("&amp;$AN$1&amp;")="&amp;$B$14&amp;")", "Bar", "", "Close", "5", "0", "all", "", "","False","T")</f>
        <v>1742</v>
      </c>
      <c r="AO14" s="22">
        <f ca="1" xml:space="preserve"> RTD("cqg.rtd",,"StudyData", "(Vol("&amp;$AO$1&amp;",VolType=Exchange,CoCType:=Auto) when LocalMonth("&amp;$AO$1&amp;")="&amp;$A$3&amp;" and LocalDay("&amp;$AO$1&amp;")="&amp;$A$2&amp;" and LocalHour("&amp;$AO$1&amp;")="&amp;$A$14&amp;" and LocalMinute("&amp;$AO$1&amp;")="&amp;$B$14&amp;")", "Bar", "", "Close", "5", "0", "all", "", "","False","T")</f>
        <v>378</v>
      </c>
      <c r="AP14" s="22">
        <f ca="1" xml:space="preserve"> RTD("cqg.rtd",,"StudyData", "(Vol("&amp;$AP$1&amp;",VolType=Exchange,CoCType:=Auto) when LocalMonth("&amp;$AP$1&amp;")="&amp;$A$3&amp;" and LocalDay("&amp;$AP$1&amp;")="&amp;$A$2&amp;" and LocalHour("&amp;$AP$1&amp;")="&amp;$A$14&amp;" and LocalMinute("&amp;$AP$1&amp;")="&amp;$B$14&amp;")", "Bar", "", "Close", "5", "0", "all", "", "","False","T")</f>
        <v>174</v>
      </c>
    </row>
    <row r="15" spans="1:42" x14ac:dyDescent="0.25">
      <c r="A15" s="22">
        <v>9</v>
      </c>
      <c r="B15" s="22">
        <f t="shared" si="1"/>
        <v>25</v>
      </c>
      <c r="D15" s="22">
        <f ca="1" xml:space="preserve"> RTD("cqg.rtd",,"StudyData", "(Vol("&amp;$D$1&amp;",VolType=Exchange,CoCType:=Auto) when LocalMonth("&amp;$D$1&amp;")="&amp;$A$3&amp;" and LocalDay("&amp;$D$1&amp;")="&amp;$A$2&amp;" and LocalHour("&amp;$D$1&amp;")="&amp;$A$15&amp;" and LocalMinute("&amp;$D$1&amp;")="&amp;$B$15&amp;")", "Bar", "", "Close", "5", "0", "all", "", "","False","T")</f>
        <v>19041</v>
      </c>
      <c r="E15" s="22">
        <f ca="1" xml:space="preserve"> RTD("cqg.rtd",,"StudyData", "(Vol("&amp;$E$1&amp;",VolType=Exchange,CoCType:=Auto) when LocalMonth("&amp;$E$1&amp;")="&amp;$A$3&amp;" and LocalDay("&amp;$E$1&amp;")="&amp;$A$2&amp;" and LocalHour("&amp;$E$1&amp;")="&amp;$A$15&amp;" and LocalMinute("&amp;$E$1&amp;")="&amp;$B$15&amp;")", "Bar", "", "Close", "5", "0", "all", "", "","False","T")</f>
        <v>7840</v>
      </c>
      <c r="F15" s="22">
        <f ca="1" xml:space="preserve"> RTD("cqg.rtd",,"StudyData", "(Vol("&amp;$F$1&amp;",VolType=Exchange,CoCType:=Auto) when LocalMonth("&amp;$F$1&amp;")="&amp;$A$3&amp;" and LocalDay("&amp;$F$1&amp;")="&amp;$A$2&amp;" and LocalHour("&amp;$F$1&amp;")="&amp;$A$15&amp;" and LocalMinute("&amp;$F$1&amp;")="&amp;$B$15&amp;")", "Bar", "", "Close", "5", "0", "all", "", "","False","T")</f>
        <v>2580</v>
      </c>
      <c r="G15" s="22">
        <f ca="1" xml:space="preserve"> RTD("cqg.rtd",,"StudyData", "(Vol("&amp;$G$1&amp;",VolType=Exchange,CoCType:=Auto) when LocalMonth("&amp;$G$1&amp;")="&amp;$A$3&amp;" and LocalDay("&amp;$G$1&amp;")="&amp;$A$2&amp;" and LocalHour("&amp;$G$1&amp;")="&amp;$A$15&amp;" and LocalMinute("&amp;$G$1&amp;")="&amp;$B$15&amp;")", "Bar", "", "Close", "5", "0", "all", "", "","False","T")</f>
        <v>1983</v>
      </c>
      <c r="H15" s="22">
        <f ca="1" xml:space="preserve"> RTD("cqg.rtd",,"StudyData", "(Vol("&amp;$H$1&amp;",VolType=Exchange,CoCType:=Auto) when LocalMonth("&amp;$H$1&amp;")="&amp;$A$3&amp;" and LocalDay("&amp;$H$1&amp;")="&amp;$A$2&amp;" and LocalHour("&amp;$H$1&amp;")="&amp;$A$15&amp;" and LocalMinute("&amp;$H$1&amp;")="&amp;$B$15&amp;")", "Bar", "", "Close", "5", "0", "all", "", "","False","T")</f>
        <v>5100</v>
      </c>
      <c r="I15" s="22">
        <f ca="1" xml:space="preserve"> RTD("cqg.rtd",,"StudyData", "(Vol("&amp;$I$1&amp;",VolType=Exchange,CoCType:=Auto) when LocalMonth("&amp;$I$1&amp;")="&amp;$A$3&amp;" and LocalDay("&amp;$I$1&amp;")="&amp;$A$2&amp;" and LocalHour("&amp;$I$1&amp;")="&amp;$A$15&amp;" and LocalMinute("&amp;$I$1&amp;")="&amp;$B$15&amp;")", "Bar", "", "Close", "5", "0", "all", "", "","False","T")</f>
        <v>4833</v>
      </c>
      <c r="J15" s="22">
        <f ca="1" xml:space="preserve"> RTD("cqg.rtd",,"StudyData", "(Vol("&amp;$J$1&amp;",VolType=Exchange,CoCType:=Auto) when LocalMonth("&amp;$J$1&amp;")="&amp;$A$3&amp;" and LocalDay("&amp;$J$1&amp;")="&amp;$A$2&amp;" and LocalHour("&amp;$J$1&amp;")="&amp;$A$15&amp;" and LocalMinute("&amp;$J$1&amp;")="&amp;$B$15&amp;")", "Bar", "", "Close", "5", "0", "all", "", "","False","T")</f>
        <v>4737</v>
      </c>
      <c r="K15" s="22">
        <f ca="1" xml:space="preserve"> RTD("cqg.rtd",,"StudyData", "(Vol("&amp;$K$1&amp;",VolType=Exchange,CoCType:=Auto) when LocalMonth("&amp;$K$1&amp;")="&amp;$A$3&amp;" and LocalDay("&amp;$K$1&amp;")="&amp;$A$2&amp;" and LocalHour("&amp;$K$1&amp;")="&amp;$A$15&amp;" and LocalMinute("&amp;$K$1&amp;")="&amp;$B$15&amp;")", "Bar", "", "Close", "5", "0", "all", "", "","False","T")</f>
        <v>3161</v>
      </c>
      <c r="L15" s="22">
        <f ca="1" xml:space="preserve"> RTD("cqg.rtd",,"StudyData", "(Vol("&amp;$L$1&amp;",VolType=Exchange,CoCType:=Auto) when LocalMonth("&amp;$L$1&amp;")="&amp;$A$3&amp;" and LocalDay("&amp;$L$1&amp;")="&amp;$A$2&amp;" and LocalHour("&amp;$L$1&amp;")="&amp;$A$15&amp;" and LocalMinute("&amp;$L$1&amp;")="&amp;$B$15&amp;")", "Bar", "", "Close", "5", "0", "all", "", "","False","T")</f>
        <v>3625</v>
      </c>
      <c r="M15" s="22">
        <f ca="1" xml:space="preserve"> RTD("cqg.rtd",,"StudyData", "(Vol("&amp;$M$1&amp;",VolType=Exchange,CoCType:=Auto) when LocalMonth("&amp;$M$1&amp;")="&amp;$A$3&amp;" and LocalDay("&amp;$M$1&amp;")="&amp;$A$2&amp;" and LocalHour("&amp;$M$1&amp;")="&amp;$A$15&amp;" and LocalMinute("&amp;$M$1&amp;")="&amp;$B$15&amp;")", "Bar", "", "Close", "5", "0", "all", "", "","False","T")</f>
        <v>2379</v>
      </c>
      <c r="N15" s="22">
        <f ca="1" xml:space="preserve"> RTD("cqg.rtd",,"StudyData", "(Vol("&amp;$N$1&amp;",VolType=Exchange,CoCType:=Auto) when LocalMonth("&amp;$N$1&amp;")="&amp;$A$3&amp;" and LocalDay("&amp;$N$1&amp;")="&amp;$A$2&amp;" and LocalHour("&amp;$N$1&amp;")="&amp;$A$15&amp;" and LocalMinute("&amp;$N$1&amp;")="&amp;$B$15&amp;")", "Bar", "", "Close", "5", "0", "all", "", "","False","T")</f>
        <v>4198</v>
      </c>
      <c r="O15" s="22">
        <f ca="1" xml:space="preserve"> RTD("cqg.rtd",,"StudyData", "(Vol("&amp;$O$1&amp;",VolType=Exchange,CoCType:=Auto) when LocalMonth("&amp;$O$1&amp;")="&amp;$A$3&amp;" and LocalDay("&amp;$O$1&amp;")="&amp;$A$2&amp;" and LocalHour("&amp;$O$1&amp;")="&amp;$A$15&amp;" and LocalMinute("&amp;$O$1&amp;")="&amp;$B$15&amp;")", "Bar", "", "Close", "5", "0", "all", "", "","False","T")</f>
        <v>1460</v>
      </c>
      <c r="P15" s="22">
        <f ca="1" xml:space="preserve"> RTD("cqg.rtd",,"StudyData", "(Vol("&amp;$P$1&amp;",VolType=Exchange,CoCType:=Auto) when LocalMonth("&amp;$P$1&amp;")="&amp;$A$3&amp;" and LocalDay("&amp;$P$1&amp;")="&amp;$A$2&amp;" and LocalHour("&amp;$P$1&amp;")="&amp;$A$15&amp;" and LocalMinute("&amp;$P$1&amp;")="&amp;$B$15&amp;")", "Bar", "", "Close", "5", "0", "all", "", "","False","T")</f>
        <v>2641</v>
      </c>
      <c r="Q15" s="22">
        <f ca="1" xml:space="preserve"> RTD("cqg.rtd",,"StudyData", "(Vol("&amp;$Q$1&amp;",VolType=Exchange,CoCType:=Auto) when LocalMonth("&amp;$Q$1&amp;")="&amp;$A$3&amp;" and LocalDay("&amp;$Q$1&amp;")="&amp;$A$2&amp;" and LocalHour("&amp;$Q$1&amp;")="&amp;$A$15&amp;" and LocalMinute("&amp;$Q$1&amp;")="&amp;$B$15&amp;")", "Bar", "", "Close", "5", "0", "all", "", "","False","T")</f>
        <v>1025</v>
      </c>
      <c r="R15" s="22">
        <f ca="1" xml:space="preserve"> RTD("cqg.rtd",,"StudyData", "(Vol("&amp;$R$1&amp;",VolType=Exchange,CoCType:=Auto) when LocalMonth("&amp;$R$1&amp;")="&amp;$A$3&amp;" and LocalDay("&amp;$R$1&amp;")="&amp;$A$2&amp;" and LocalHour("&amp;$R$1&amp;")="&amp;$A$15&amp;" and LocalMinute("&amp;$R$1&amp;")="&amp;$B$15&amp;")", "Bar", "", "Close", "5", "0", "all", "", "","False","T")</f>
        <v>1363</v>
      </c>
      <c r="S15" s="22">
        <f ca="1" xml:space="preserve"> RTD("cqg.rtd",,"StudyData", "(Vol("&amp;$S$1&amp;",VolType=Exchange,CoCType:=Auto) when LocalMonth("&amp;$S$1&amp;")="&amp;$A$3&amp;" and LocalDay("&amp;$S$1&amp;")="&amp;$A$2&amp;" and LocalHour("&amp;$S$1&amp;")="&amp;$A$15&amp;" and LocalMinute("&amp;$S$1&amp;")="&amp;$B$15&amp;")", "Bar", "", "Close", "5", "0", "all", "", "","False","T")</f>
        <v>3723</v>
      </c>
      <c r="T15" s="22">
        <f ca="1" xml:space="preserve"> RTD("cqg.rtd",,"StudyData", "(Vol("&amp;$T$1&amp;",VolType=Exchange,CoCType:=Auto) when LocalMonth("&amp;$T$1&amp;")="&amp;$A$3&amp;" and LocalDay("&amp;$T$1&amp;")="&amp;$A$2&amp;" and LocalHour("&amp;$T$1&amp;")="&amp;$A$15&amp;" and LocalMinute("&amp;$T$1&amp;")="&amp;$B$15&amp;")", "Bar", "", "Close", "5", "0", "all", "", "","False","T")</f>
        <v>1163</v>
      </c>
      <c r="U15" s="22">
        <f ca="1" xml:space="preserve"> RTD("cqg.rtd",,"StudyData", "(Vol("&amp;$U$1&amp;",VolType=Exchange,CoCType:=Auto) when LocalMonth("&amp;$U$1&amp;")="&amp;$A$3&amp;" and LocalDay("&amp;$U$1&amp;")="&amp;$A$2&amp;" and LocalHour("&amp;$U$1&amp;")="&amp;$A$15&amp;" and LocalMinute("&amp;$U$1&amp;")="&amp;$B$15&amp;")", "Bar", "", "Close", "5", "0", "all", "", "","False","T")</f>
        <v>2780</v>
      </c>
      <c r="V15" s="22">
        <f ca="1" xml:space="preserve"> RTD("cqg.rtd",,"StudyData", "(Vol("&amp;$V$1&amp;",VolType=Exchange,CoCType:=Auto) when LocalMonth("&amp;$V$1&amp;")="&amp;$A$3&amp;" and LocalDay("&amp;$V$1&amp;")="&amp;$A$2&amp;" and LocalHour("&amp;$V$1&amp;")="&amp;$A$15&amp;" and LocalMinute("&amp;$V$1&amp;")="&amp;$B$15&amp;")", "Bar", "", "Close", "5", "0", "all", "", "","False","T")</f>
        <v>1300</v>
      </c>
      <c r="W15" s="22">
        <f ca="1" xml:space="preserve"> RTD("cqg.rtd",,"StudyData", "(Vol("&amp;$W$1&amp;",VolType=Exchange,CoCType:=Auto) when LocalMonth("&amp;$W$1&amp;")="&amp;$A$3&amp;" and LocalDay("&amp;$W$1&amp;")="&amp;$A$2&amp;" and LocalHour("&amp;$W$1&amp;")="&amp;$A$15&amp;" and LocalMinute("&amp;$W$1&amp;")="&amp;$B$15&amp;")", "Bar", "", "Close", "5", "0", "all", "", "","False","T")</f>
        <v>2067</v>
      </c>
      <c r="X15" s="22">
        <f ca="1" xml:space="preserve"> RTD("cqg.rtd",,"StudyData", "(Vol("&amp;$X$1&amp;",VolType=Exchange,CoCType:=Auto) when LocalMonth("&amp;$X$1&amp;")="&amp;$A$3&amp;" and LocalDay("&amp;$X$1&amp;")="&amp;$A$2&amp;" and LocalHour("&amp;$X$1&amp;")="&amp;$A$15&amp;" and LocalMinute("&amp;$X$1&amp;")="&amp;$B$15&amp;")", "Bar", "", "Close", "5", "0", "all", "", "","False","T")</f>
        <v>332</v>
      </c>
      <c r="Y15" s="22">
        <f ca="1" xml:space="preserve"> RTD("cqg.rtd",,"StudyData", "(Vol("&amp;$Y$1&amp;",VolType=Exchange,CoCType:=Auto) when LocalMonth("&amp;$Y$1&amp;")="&amp;$A$3&amp;" and LocalDay("&amp;$Y$1&amp;")="&amp;$A$2&amp;" and LocalHour("&amp;$Y$1&amp;")="&amp;$A$15&amp;" and LocalMinute("&amp;$Y$1&amp;")="&amp;$B$15&amp;")", "Bar", "", "Close", "5", "0", "all", "", "","False","T")</f>
        <v>688</v>
      </c>
      <c r="Z15" s="22">
        <f ca="1" xml:space="preserve"> RTD("cqg.rtd",,"StudyData", "(Vol("&amp;$Z$1&amp;",VolType=Exchange,CoCType:=Auto) when LocalMonth("&amp;$Z$1&amp;")="&amp;$A$3&amp;" and LocalDay("&amp;$Z$1&amp;")="&amp;$A$2&amp;" and LocalHour("&amp;$Z$1&amp;")="&amp;$A$15&amp;" and LocalMinute("&amp;$Z$1&amp;")="&amp;$B$15&amp;")", "Bar", "", "Close", "5", "0", "all", "", "","False","T")</f>
        <v>931</v>
      </c>
      <c r="AA15" s="22">
        <f ca="1" xml:space="preserve"> RTD("cqg.rtd",,"StudyData", "(Vol("&amp;$AA$1&amp;",VolType=Exchange,CoCType:=Auto) when LocalMonth("&amp;$AA$1&amp;")="&amp;$A$3&amp;" and LocalDay("&amp;$AA$1&amp;")="&amp;$A$2&amp;" and LocalHour("&amp;$AA$1&amp;")="&amp;$A$15&amp;" and LocalMinute("&amp;$AA$1&amp;")="&amp;$B$15&amp;")", "Bar", "", "Close", "5", "0", "all", "", "","False","T")</f>
        <v>1413</v>
      </c>
      <c r="AB15" s="22">
        <f ca="1" xml:space="preserve"> RTD("cqg.rtd",,"StudyData", "(Vol("&amp;$AB$1&amp;",VolType=Exchange,CoCType:=Auto) when LocalMonth("&amp;$AB$1&amp;")="&amp;$A$3&amp;" and LocalDay("&amp;$AB$1&amp;")="&amp;$A$2&amp;" and LocalHour("&amp;$AB$1&amp;")="&amp;$A$15&amp;" and LocalMinute("&amp;$AB$1&amp;")="&amp;$B$15&amp;")", "Bar", "", "Close", "5", "0", "all", "", "","False","T")</f>
        <v>1280</v>
      </c>
      <c r="AC15" s="22">
        <f ca="1" xml:space="preserve"> RTD("cqg.rtd",,"StudyData", "(Vol("&amp;$AC$1&amp;",VolType=Exchange,CoCType:=Auto) when LocalMonth("&amp;$AC$1&amp;")="&amp;$A$3&amp;" and LocalDay("&amp;$AC$1&amp;")="&amp;$A$2&amp;" and LocalHour("&amp;$AC$1&amp;")="&amp;$A$15&amp;" and LocalMinute("&amp;$AC$1&amp;")="&amp;$B$15&amp;")", "Bar", "", "Close", "5", "0", "all", "", "","False","T")</f>
        <v>346</v>
      </c>
      <c r="AD15" s="22">
        <f ca="1" xml:space="preserve"> RTD("cqg.rtd",,"StudyData", "(Vol("&amp;$AD$1&amp;",VolType=Exchange,CoCType:=Auto) when LocalMonth("&amp;$AD$1&amp;")="&amp;$A$3&amp;" and LocalDay("&amp;$AD$1&amp;")="&amp;$A$2&amp;" and LocalHour("&amp;$AD$1&amp;")="&amp;$A$15&amp;" and LocalMinute("&amp;$AD$1&amp;")="&amp;$B$15&amp;")", "Bar", "", "Close", "5", "0", "all", "", "","False","T")</f>
        <v>371</v>
      </c>
      <c r="AE15" s="22">
        <f ca="1" xml:space="preserve"> RTD("cqg.rtd",,"StudyData", "(Vol("&amp;$AE$1&amp;",VolType=Exchange,CoCType:=Auto) when LocalMonth("&amp;$AE$1&amp;")="&amp;$A$3&amp;" and LocalDay("&amp;$AE$1&amp;")="&amp;$A$2&amp;" and LocalHour("&amp;$AE$1&amp;")="&amp;$A$15&amp;" and LocalMinute("&amp;$AE$1&amp;")="&amp;$B$15&amp;")", "Bar", "", "Close", "5", "0", "all", "", "","False","T")</f>
        <v>968</v>
      </c>
      <c r="AF15" s="22">
        <f ca="1" xml:space="preserve"> RTD("cqg.rtd",,"StudyData", "(Vol("&amp;$AF$1&amp;",VolType=Exchange,CoCType:=Auto) when LocalMonth("&amp;$AF$1&amp;")="&amp;$A$3&amp;" and LocalDay("&amp;$AF$1&amp;")="&amp;$A$2&amp;" and LocalHour("&amp;$AF$1&amp;")="&amp;$A$15&amp;" and LocalMinute("&amp;$AF$1&amp;")="&amp;$B$15&amp;")", "Bar", "", "Close", "5", "0", "all", "", "","False","T")</f>
        <v>297</v>
      </c>
      <c r="AG15" s="22">
        <f ca="1" xml:space="preserve"> RTD("cqg.rtd",,"StudyData", "(Vol("&amp;$AG$1&amp;",VolType=Exchange,CoCType:=Auto) when LocalMonth("&amp;$AG$1&amp;")="&amp;$A$3&amp;" and LocalDay("&amp;$AG$1&amp;")="&amp;$A$2&amp;" and LocalHour("&amp;$AG$1&amp;")="&amp;$A$15&amp;" and LocalMinute("&amp;$AG$1&amp;")="&amp;$B$15&amp;")", "Bar", "", "Close", "5", "0", "all", "", "","False","T")</f>
        <v>745</v>
      </c>
      <c r="AH15" s="22">
        <f ca="1" xml:space="preserve"> RTD("cqg.rtd",,"StudyData", "(Vol("&amp;$AH$1&amp;",VolType=Exchange,CoCType:=Auto) when LocalMonth("&amp;$AH$1&amp;")="&amp;$A$3&amp;" and LocalDay("&amp;$AH$1&amp;")="&amp;$A$2&amp;" and LocalHour("&amp;$AH$1&amp;")="&amp;$A$15&amp;" and LocalMinute("&amp;$AH$1&amp;")="&amp;$B$15&amp;")", "Bar", "", "Close", "5", "0", "all", "", "","False","T")</f>
        <v>432</v>
      </c>
      <c r="AI15" s="22">
        <f ca="1" xml:space="preserve"> RTD("cqg.rtd",,"StudyData", "(Vol("&amp;$AI$1&amp;",VolType=Exchange,CoCType:=Auto) when LocalMonth("&amp;$AI$1&amp;")="&amp;$A$3&amp;" and LocalDay("&amp;$AI$1&amp;")="&amp;$A$2&amp;" and LocalHour("&amp;$AI$1&amp;")="&amp;$A$15&amp;" and LocalMinute("&amp;$AI$1&amp;")="&amp;$B$15&amp;")", "Bar", "", "Close", "5", "0", "all", "", "","False","T")</f>
        <v>1194</v>
      </c>
      <c r="AJ15" s="22">
        <f ca="1" xml:space="preserve"> RTD("cqg.rtd",,"StudyData", "(Vol("&amp;$AJ$1&amp;",VolType=Exchange,CoCType:=Auto) when LocalMonth("&amp;$AJ$1&amp;")="&amp;$A$3&amp;" and LocalDay("&amp;$AJ$1&amp;")="&amp;$A$2&amp;" and LocalHour("&amp;$AJ$1&amp;")="&amp;$A$15&amp;" and LocalMinute("&amp;$AJ$1&amp;")="&amp;$B$15&amp;")", "Bar", "", "Close", "5", "0", "all", "", "","False","T")</f>
        <v>909</v>
      </c>
      <c r="AK15" s="22">
        <f ca="1" xml:space="preserve"> RTD("cqg.rtd",,"StudyData", "(Vol("&amp;$AK$1&amp;",VolType=Exchange,CoCType:=Auto) when LocalMonth("&amp;$AK$1&amp;")="&amp;$A$3&amp;" and LocalDay("&amp;$AK$1&amp;")="&amp;$A$2&amp;" and LocalHour("&amp;$AK$1&amp;")="&amp;$A$15&amp;" and LocalMinute("&amp;$AK$1&amp;")="&amp;$B$15&amp;")", "Bar", "", "Close", "5", "0", "all", "", "","False","T")</f>
        <v>686</v>
      </c>
      <c r="AL15" s="22">
        <f ca="1" xml:space="preserve"> RTD("cqg.rtd",,"StudyData", "(Vol("&amp;$AL$1&amp;",VolType=Exchange,CoCType:=Auto) when LocalMonth("&amp;$AL$1&amp;")="&amp;$A$3&amp;" and LocalDay("&amp;$AL$1&amp;")="&amp;$A$2&amp;" and LocalHour("&amp;$AL$1&amp;")="&amp;$A$15&amp;" and LocalMinute("&amp;$AL$1&amp;")="&amp;$B$15&amp;")", "Bar", "", "Close", "5", "0", "all", "", "","False","T")</f>
        <v>585</v>
      </c>
      <c r="AM15" s="22">
        <f ca="1" xml:space="preserve"> RTD("cqg.rtd",,"StudyData", "(Vol("&amp;$AM$1&amp;",VolType=Exchange,CoCType:=Auto) when LocalMonth("&amp;$AM$1&amp;")="&amp;$A$3&amp;" and LocalDay("&amp;$AM$1&amp;")="&amp;$A$2&amp;" and LocalHour("&amp;$AM$1&amp;")="&amp;$A$15&amp;" and LocalMinute("&amp;$AM$1&amp;")="&amp;$B$15&amp;")", "Bar", "", "Close", "5", "0", "all", "", "","False","T")</f>
        <v>292</v>
      </c>
      <c r="AN15" s="22">
        <f ca="1" xml:space="preserve"> RTD("cqg.rtd",,"StudyData", "(Vol("&amp;$AN$1&amp;",VolType=Exchange,CoCType:=Auto) when LocalMonth("&amp;$AN$1&amp;")="&amp;$A$3&amp;" and LocalDay("&amp;$AN$1&amp;")="&amp;$A$2&amp;" and LocalHour("&amp;$AN$1&amp;")="&amp;$A$15&amp;" and LocalMinute("&amp;$AN$1&amp;")="&amp;$B$15&amp;")", "Bar", "", "Close", "5", "0", "all", "", "","False","T")</f>
        <v>1360</v>
      </c>
      <c r="AO15" s="22">
        <f ca="1" xml:space="preserve"> RTD("cqg.rtd",,"StudyData", "(Vol("&amp;$AO$1&amp;",VolType=Exchange,CoCType:=Auto) when LocalMonth("&amp;$AO$1&amp;")="&amp;$A$3&amp;" and LocalDay("&amp;$AO$1&amp;")="&amp;$A$2&amp;" and LocalHour("&amp;$AO$1&amp;")="&amp;$A$15&amp;" and LocalMinute("&amp;$AO$1&amp;")="&amp;$B$15&amp;")", "Bar", "", "Close", "5", "0", "all", "", "","False","T")</f>
        <v>382</v>
      </c>
      <c r="AP15" s="22">
        <f ca="1" xml:space="preserve"> RTD("cqg.rtd",,"StudyData", "(Vol("&amp;$AP$1&amp;",VolType=Exchange,CoCType:=Auto) when LocalMonth("&amp;$AP$1&amp;")="&amp;$A$3&amp;" and LocalDay("&amp;$AP$1&amp;")="&amp;$A$2&amp;" and LocalHour("&amp;$AP$1&amp;")="&amp;$A$15&amp;" and LocalMinute("&amp;$AP$1&amp;")="&amp;$B$15&amp;")", "Bar", "", "Close", "5", "0", "all", "", "","False","T")</f>
        <v>277</v>
      </c>
    </row>
    <row r="19" spans="1:42" x14ac:dyDescent="0.25">
      <c r="A19" s="22">
        <v>14</v>
      </c>
      <c r="B19" s="22">
        <v>0</v>
      </c>
      <c r="D19" s="22">
        <f ca="1" xml:space="preserve"> RTD("cqg.rtd",,"StudyData", "(Vol("&amp;$D$1&amp;",VolType=Exchange,CoCType:=Auto) when LocalMonth("&amp;$D$1&amp;")="&amp;$A$3&amp;" and LocalDay("&amp;$D$1&amp;")="&amp;$A$2&amp;" and LocalHour("&amp;$D$1&amp;")="&amp;$A$19&amp;" and LocalMinute("&amp;$D$1&amp;")="&amp;$B$19&amp;")", "Bar", "", "Close", "5", "0", "all", "", "","False","T")</f>
        <v>5281</v>
      </c>
      <c r="E19" s="22">
        <f ca="1" xml:space="preserve"> RTD("cqg.rtd",,"StudyData", "(Vol("&amp;$E$1&amp;",VolType=Exchange,CoCType:=Auto) when LocalMonth("&amp;$E$1&amp;")="&amp;$A$3&amp;" and LocalDay("&amp;$E$1&amp;")="&amp;$A$2&amp;" and LocalHour("&amp;$E$1&amp;")="&amp;$A$20&amp;" and LocalMinute("&amp;$E$1&amp;")="&amp;$B$20&amp;")", "Bar", "", "Close", "5", "0", "all", "", "","False","T")</f>
        <v>4078</v>
      </c>
      <c r="F19" s="22">
        <f ca="1" xml:space="preserve"> RTD("cqg.rtd",,"StudyData", "(Vol("&amp;$F$1&amp;",VolType=Exchange,CoCType:=Auto) when LocalMonth("&amp;$F$1&amp;")="&amp;$A$3&amp;" and LocalDay("&amp;$F$1&amp;")="&amp;$A$2&amp;" and LocalHour("&amp;$F$1&amp;")="&amp;$A$19&amp;" and LocalMinute("&amp;$F$1&amp;")="&amp;$B$19&amp;")", "Bar", "", "Close", "5", "0", "all", "", "","False","T")</f>
        <v>348</v>
      </c>
      <c r="G19" s="22">
        <f ca="1" xml:space="preserve"> RTD("cqg.rtd",,"StudyData", "(Vol("&amp;$G$1&amp;",VolType=Exchange,CoCType:=Auto) when LocalMonth("&amp;$G$1&amp;")="&amp;$A$3&amp;" and LocalDay("&amp;$G$1&amp;")="&amp;$A$2&amp;" and LocalHour("&amp;$G$1&amp;")="&amp;$A$19&amp;" and LocalMinute("&amp;$G$1&amp;")="&amp;$B$19&amp;")", "Bar", "", "Close", "5", "0", "all", "", "","False","T")</f>
        <v>2367</v>
      </c>
      <c r="H19" s="22">
        <f ca="1" xml:space="preserve"> RTD("cqg.rtd",,"StudyData", "(Vol("&amp;$H$1&amp;",VolType=Exchange,CoCType:=Auto) when LocalMonth("&amp;$H$1&amp;")="&amp;$A$3&amp;" and LocalDay("&amp;$H$1&amp;")="&amp;$A$2&amp;" and LocalHour("&amp;$H$1&amp;")="&amp;$A$19&amp;" and LocalMinute("&amp;$H$1&amp;")="&amp;$B$19&amp;")", "Bar", "", "Close", "5", "0", "all", "", "","False","T")</f>
        <v>1285</v>
      </c>
      <c r="I19" s="22">
        <f ca="1" xml:space="preserve"> RTD("cqg.rtd",,"StudyData", "(Vol("&amp;$I$1&amp;",VolType=Exchange,CoCType:=Auto) when LocalMonth("&amp;$I$1&amp;")="&amp;$A$3&amp;" and LocalDay("&amp;$I$1&amp;")="&amp;$A$2&amp;" and LocalHour("&amp;$I$1&amp;")="&amp;$A$19&amp;" and LocalMinute("&amp;$I$1&amp;")="&amp;$B$19&amp;")", "Bar", "", "Close", "5", "0", "all", "", "","False","T")</f>
        <v>1417</v>
      </c>
      <c r="J19" s="22">
        <f ca="1" xml:space="preserve"> RTD("cqg.rtd",,"StudyData", "(Vol("&amp;$J$1&amp;",VolType=Exchange,CoCType:=Auto) when LocalMonth("&amp;$J$1&amp;")="&amp;$A$3&amp;" and LocalDay("&amp;$J$1&amp;")="&amp;$A$2&amp;" and LocalHour("&amp;$J$1&amp;")="&amp;$A$19&amp;" and LocalMinute("&amp;$J$1&amp;")="&amp;$B$19&amp;")", "Bar", "", "Close", "5", "0", "all", "", "","False","T")</f>
        <v>4050</v>
      </c>
      <c r="K19" s="22">
        <f ca="1" xml:space="preserve"> RTD("cqg.rtd",,"StudyData", "(Vol("&amp;$K$1&amp;",VolType=Exchange,CoCType:=Auto) when LocalMonth("&amp;$K$1&amp;")="&amp;$A$3&amp;" and LocalDay("&amp;$K$1&amp;")="&amp;$A$2&amp;" and LocalHour("&amp;$K$1&amp;")="&amp;$A$19&amp;" and LocalMinute("&amp;$K$1&amp;")="&amp;$B$19&amp;")", "Bar", "", "Close", "5", "0", "all", "", "","False","T")</f>
        <v>2531</v>
      </c>
      <c r="L19" s="22">
        <f ca="1" xml:space="preserve"> RTD("cqg.rtd",,"StudyData", "(Vol("&amp;$L$1&amp;",VolType=Exchange,CoCType:=Auto) when LocalMonth("&amp;$L$1&amp;")="&amp;$A$3&amp;" and LocalDay("&amp;$L$1&amp;")="&amp;$A$2&amp;" and LocalHour("&amp;$L$1&amp;")="&amp;$A$19&amp;" and LocalMinute("&amp;$L$1&amp;")="&amp;$B$19&amp;")", "Bar", "", "Close", "5", "0", "all", "", "","False","T")</f>
        <v>433</v>
      </c>
      <c r="M19" s="22">
        <f ca="1" xml:space="preserve"> RTD("cqg.rtd",,"StudyData", "(Vol("&amp;$M$1&amp;",VolType=Exchange,CoCType:=Auto) when LocalMonth("&amp;$M$1&amp;")="&amp;$A$3&amp;" and LocalDay("&amp;$M$1&amp;")="&amp;$A$2&amp;" and LocalHour("&amp;$M$1&amp;")="&amp;$A$19&amp;" and LocalMinute("&amp;$M$1&amp;")="&amp;$B$19&amp;")", "Bar", "", "Close", "5", "0", "all", "", "","False","T")</f>
        <v>1690</v>
      </c>
      <c r="N19" s="22">
        <f ca="1" xml:space="preserve"> RTD("cqg.rtd",,"StudyData", "(Vol("&amp;$N$1&amp;",VolType=Exchange,CoCType:=Auto) when LocalMonth("&amp;$N$1&amp;")="&amp;$A$3&amp;" and LocalDay("&amp;$N$1&amp;")="&amp;$A$2&amp;" and LocalHour("&amp;$N$1&amp;")="&amp;$A$19&amp;" and LocalMinute("&amp;$N$1&amp;")="&amp;$B$19&amp;")", "Bar", "", "Close", "5", "0", "all", "", "","False","T")</f>
        <v>1230</v>
      </c>
      <c r="O19" s="22">
        <f ca="1" xml:space="preserve"> RTD("cqg.rtd",,"StudyData", "(Vol("&amp;$O$1&amp;",VolType=Exchange,CoCType:=Auto) when LocalMonth("&amp;$O$1&amp;")="&amp;$A$3&amp;" and LocalDay("&amp;$O$1&amp;")="&amp;$A$2&amp;" and LocalHour("&amp;$O$1&amp;")="&amp;$A$19&amp;" and LocalMinute("&amp;$O$1&amp;")="&amp;$B$19&amp;")", "Bar", "", "Close", "5", "0", "all", "", "","False","T")</f>
        <v>661</v>
      </c>
      <c r="P19" s="22">
        <f ca="1" xml:space="preserve"> RTD("cqg.rtd",,"StudyData", "(Vol("&amp;$P$1&amp;",VolType=Exchange,CoCType:=Auto) when LocalMonth("&amp;$P$1&amp;")="&amp;$A$3&amp;" and LocalDay("&amp;$P$1&amp;")="&amp;$A$2&amp;" and LocalHour("&amp;$P$1&amp;")="&amp;$A$19&amp;" and LocalMinute("&amp;$P$1&amp;")="&amp;$B$19&amp;")", "Bar", "", "Close", "5", "0", "all", "", "","False","T")</f>
        <v>323</v>
      </c>
      <c r="Q19" s="22">
        <f ca="1" xml:space="preserve"> RTD("cqg.rtd",,"StudyData", "(Vol("&amp;$Q$1&amp;",VolType=Exchange,CoCType:=Auto) when LocalMonth("&amp;$Q$1&amp;")="&amp;$A$3&amp;" and LocalDay("&amp;$Q$1&amp;")="&amp;$A$2&amp;" and LocalHour("&amp;$Q$1&amp;")="&amp;$A$19&amp;" and LocalMinute("&amp;$Q$1&amp;")="&amp;$B$19&amp;")", "Bar", "", "Close", "5", "0", "all", "", "","False","T")</f>
        <v>449</v>
      </c>
      <c r="R19" s="22">
        <f ca="1" xml:space="preserve"> RTD("cqg.rtd",,"StudyData", "(Vol("&amp;$R$1&amp;",VolType=Exchange,CoCType:=Auto) when LocalMonth("&amp;$R$1&amp;")="&amp;$A$3&amp;" and LocalDay("&amp;$R$1&amp;")="&amp;$A$2&amp;" and LocalHour("&amp;$R$1&amp;")="&amp;$A$19&amp;" and LocalMinute("&amp;$R$1&amp;")="&amp;$B$19&amp;")", "Bar", "", "Close", "5", "0", "all", "", "","False","T")</f>
        <v>405</v>
      </c>
      <c r="S19" s="22">
        <f ca="1" xml:space="preserve"> RTD("cqg.rtd",,"StudyData", "(Vol("&amp;$S$1&amp;",VolType=Exchange,CoCType:=Auto) when LocalMonth("&amp;$S$1&amp;")="&amp;$A$3&amp;" and LocalDay("&amp;$S$1&amp;")="&amp;$A$2&amp;" and LocalHour("&amp;$S$1&amp;")="&amp;$A$19&amp;" and LocalMinute("&amp;$S$1&amp;")="&amp;$B$19&amp;")", "Bar", "", "Close", "5", "0", "all", "", "","False","T")</f>
        <v>276</v>
      </c>
      <c r="T19" s="22">
        <f ca="1" xml:space="preserve"> RTD("cqg.rtd",,"StudyData", "(Vol("&amp;$T$1&amp;",VolType=Exchange,CoCType:=Auto) when LocalMonth("&amp;$T$1&amp;")="&amp;$A$3&amp;" and LocalDay("&amp;$T$1&amp;")="&amp;$A$2&amp;" and LocalHour("&amp;$T$1&amp;")="&amp;$A$19&amp;" and LocalMinute("&amp;$T$1&amp;")="&amp;$B$19&amp;")", "Bar", "", "Close", "5", "0", "all", "", "","False","T")</f>
        <v>992</v>
      </c>
      <c r="U19" s="22">
        <f ca="1" xml:space="preserve"> RTD("cqg.rtd",,"StudyData", "(Vol("&amp;$U$1&amp;",VolType=Exchange,CoCType:=Auto) when LocalMonth("&amp;$U$1&amp;")="&amp;$A$3&amp;" and LocalDay("&amp;$U$1&amp;")="&amp;$A$2&amp;" and LocalHour("&amp;$U$1&amp;")="&amp;$A$19&amp;" and LocalMinute("&amp;$U$1&amp;")="&amp;$B$19&amp;")", "Bar", "", "Close", "5", "0", "all", "", "","False","T")</f>
        <v>354</v>
      </c>
      <c r="V19" s="22">
        <f ca="1" xml:space="preserve"> RTD("cqg.rtd",,"StudyData", "(Vol("&amp;$V$1&amp;",VolType=Exchange,CoCType:=Auto) when LocalMonth("&amp;$V$1&amp;")="&amp;$A$3&amp;" and LocalDay("&amp;$V$1&amp;")="&amp;$A$2&amp;" and LocalHour("&amp;$V$1&amp;")="&amp;$A$19&amp;" and LocalMinute("&amp;$V$1&amp;")="&amp;$B$19&amp;")", "Bar", "", "Close", "5", "0", "all", "", "","False","T")</f>
        <v>9</v>
      </c>
      <c r="W19" s="22">
        <f ca="1" xml:space="preserve"> RTD("cqg.rtd",,"StudyData", "(Vol("&amp;$W$1&amp;",VolType=Exchange,CoCType:=Auto) when LocalMonth("&amp;$W$1&amp;")="&amp;$A$3&amp;" and LocalDay("&amp;$W$1&amp;")="&amp;$A$2&amp;" and LocalHour("&amp;$W$1&amp;")="&amp;$A$19&amp;" and LocalMinute("&amp;$W$1&amp;")="&amp;$B$19&amp;")", "Bar", "", "Close", "5", "0", "all", "", "","False","T")</f>
        <v>497</v>
      </c>
      <c r="X19" s="22">
        <f ca="1" xml:space="preserve"> RTD("cqg.rtd",,"StudyData", "(Vol("&amp;$X$1&amp;",VolType=Exchange,CoCType:=Auto) when LocalMonth("&amp;$X$1&amp;")="&amp;$A$3&amp;" and LocalDay("&amp;$X$1&amp;")="&amp;$A$2&amp;" and LocalHour("&amp;$X$1&amp;")="&amp;$A$19&amp;" and LocalMinute("&amp;$X$1&amp;")="&amp;$B$19&amp;")", "Bar", "", "Close", "5", "0", "all", "", "","False","T")</f>
        <v>577</v>
      </c>
      <c r="Y19" s="22">
        <f ca="1" xml:space="preserve"> RTD("cqg.rtd",,"StudyData", "(Vol("&amp;$Y$1&amp;",VolType=Exchange,CoCType:=Auto) when LocalMonth("&amp;$Y$1&amp;")="&amp;$A$3&amp;" and LocalDay("&amp;$Y$1&amp;")="&amp;$A$2&amp;" and LocalHour("&amp;$Y$1&amp;")="&amp;$A$19&amp;" and LocalMinute("&amp;$Y$1&amp;")="&amp;$B$19&amp;")", "Bar", "", "Close", "5", "0", "all", "", "","False","T")</f>
        <v>242</v>
      </c>
      <c r="Z19" s="22">
        <f ca="1" xml:space="preserve"> RTD("cqg.rtd",,"StudyData", "(Vol("&amp;$Z$1&amp;",VolType=Exchange,CoCType:=Auto) when LocalMonth("&amp;$Z$1&amp;")="&amp;$A$3&amp;" and LocalDay("&amp;$Z$1&amp;")="&amp;$A$2&amp;" and LocalHour("&amp;$Z$1&amp;")="&amp;$A$19&amp;" and LocalMinute("&amp;$Z$1&amp;")="&amp;$B$19&amp;")", "Bar", "", "Close", "5", "0", "all", "", "","False","T")</f>
        <v>189</v>
      </c>
      <c r="AA19" s="22">
        <f ca="1" xml:space="preserve"> RTD("cqg.rtd",,"StudyData", "(Vol("&amp;$AA$1&amp;",VolType=Exchange,CoCType:=Auto) when LocalMonth("&amp;$AA$1&amp;")="&amp;$A$3&amp;" and LocalDay("&amp;$AA$1&amp;")="&amp;$A$2&amp;" and LocalHour("&amp;$AA$1&amp;")="&amp;$A$19&amp;" and LocalMinute("&amp;$AA$1&amp;")="&amp;$B$19&amp;")", "Bar", "", "Close", "5", "0", "all", "", "","False","T")</f>
        <v>282</v>
      </c>
      <c r="AB19" s="22">
        <f ca="1" xml:space="preserve"> RTD("cqg.rtd",,"StudyData", "(Vol("&amp;$AB$1&amp;",VolType=Exchange,CoCType:=Auto) when LocalMonth("&amp;$AB$1&amp;")="&amp;$A$3&amp;" and LocalDay("&amp;$AB$1&amp;")="&amp;$A$2&amp;" and LocalHour("&amp;$AB$1&amp;")="&amp;$A$19&amp;" and LocalMinute("&amp;$AB$1&amp;")="&amp;$B$19&amp;")", "Bar", "", "Close", "5", "0", "all", "", "","False","T")</f>
        <v>243</v>
      </c>
      <c r="AC19" s="22">
        <f ca="1" xml:space="preserve"> RTD("cqg.rtd",,"StudyData", "(Vol("&amp;$AC$1&amp;",VolType=Exchange,CoCType:=Auto) when LocalMonth("&amp;$AC$1&amp;")="&amp;$A$3&amp;" and LocalDay("&amp;$AC$1&amp;")="&amp;$A$2&amp;" and LocalHour("&amp;$AC$1&amp;")="&amp;$A$19&amp;" and LocalMinute("&amp;$AC$1&amp;")="&amp;$B$19&amp;")", "Bar", "", "Close", "5", "0", "all", "", "","False","T")</f>
        <v>968</v>
      </c>
      <c r="AD19" s="22">
        <f ca="1" xml:space="preserve"> RTD("cqg.rtd",,"StudyData", "(Vol("&amp;$AD$1&amp;",VolType=Exchange,CoCType:=Auto) when LocalMonth("&amp;$AD$1&amp;")="&amp;$A$3&amp;" and LocalDay("&amp;$AD$1&amp;")="&amp;$A$2&amp;" and LocalHour("&amp;$AD$1&amp;")="&amp;$A$19&amp;" and LocalMinute("&amp;$AD$1&amp;")="&amp;$B$19&amp;")", "Bar", "", "Close", "5", "0", "all", "", "","False","T")</f>
        <v>335</v>
      </c>
      <c r="AE19" s="22">
        <f ca="1" xml:space="preserve"> RTD("cqg.rtd",,"StudyData", "(Vol("&amp;$AE$1&amp;",VolType=Exchange,CoCType:=Auto) when LocalMonth("&amp;$AE$1&amp;")="&amp;$A$3&amp;" and LocalDay("&amp;$AE$1&amp;")="&amp;$A$2&amp;" and LocalHour("&amp;$AE$1&amp;")="&amp;$A$19&amp;" and LocalMinute("&amp;$AE$1&amp;")="&amp;$B$19&amp;")", "Bar", "", "Close", "5", "0", "all", "", "","False","T")</f>
        <v>494</v>
      </c>
      <c r="AF19" s="22">
        <f ca="1" xml:space="preserve"> RTD("cqg.rtd",,"StudyData", "(Vol("&amp;$AF$1&amp;",VolType=Exchange,CoCType:=Auto) when LocalMonth("&amp;$AF$1&amp;")="&amp;$A$3&amp;" and LocalDay("&amp;$AF$1&amp;")="&amp;$A$2&amp;" and LocalHour("&amp;$AF$1&amp;")="&amp;$A$19&amp;" and LocalMinute("&amp;$AF$1&amp;")="&amp;$B$19&amp;")", "Bar", "", "Close", "5", "0", "all", "", "","False","T")</f>
        <v>88</v>
      </c>
      <c r="AG19" s="22">
        <f ca="1" xml:space="preserve"> RTD("cqg.rtd",,"StudyData", "(Vol("&amp;$AG$1&amp;",VolType=Exchange,CoCType:=Auto) when LocalMonth("&amp;$AG$1&amp;")="&amp;$A$3&amp;" and LocalDay("&amp;$AG$1&amp;")="&amp;$A$2&amp;" and LocalHour("&amp;$AG$1&amp;")="&amp;$A$19&amp;" and LocalMinute("&amp;$AG$1&amp;")="&amp;$B$19&amp;")", "Bar", "", "Close", "5", "0", "all", "", "","False","T")</f>
        <v>267</v>
      </c>
      <c r="AH19" s="22">
        <f ca="1" xml:space="preserve"> RTD("cqg.rtd",,"StudyData", "(Vol("&amp;$AH$1&amp;",VolType=Exchange,CoCType:=Auto) when LocalMonth("&amp;$AH$1&amp;")="&amp;$A$3&amp;" and LocalDay("&amp;$AH$1&amp;")="&amp;$A$2&amp;" and LocalHour("&amp;$AH$1&amp;")="&amp;$A$19&amp;" and LocalMinute("&amp;$AH$1&amp;")="&amp;$B$19&amp;")", "Bar", "", "Close", "5", "0", "all", "", "","False","T")</f>
        <v>594</v>
      </c>
      <c r="AI19" s="22">
        <f ca="1" xml:space="preserve"> RTD("cqg.rtd",,"StudyData", "(Vol("&amp;$AI$1&amp;",VolType=Exchange,CoCType:=Auto) when LocalMonth("&amp;$AI$1&amp;")="&amp;$A$3&amp;" and LocalDay("&amp;$AI$1&amp;")="&amp;$A$2&amp;" and LocalHour("&amp;$AI$1&amp;")="&amp;$A$19&amp;" and LocalMinute("&amp;$AI$1&amp;")="&amp;$B$19&amp;")", "Bar", "", "Close", "5", "0", "all", "", "","False","T")</f>
        <v>338</v>
      </c>
      <c r="AJ19" s="22">
        <f ca="1" xml:space="preserve"> RTD("cqg.rtd",,"StudyData", "(Vol("&amp;$AJ$1&amp;",VolType=Exchange,CoCType:=Auto) when LocalMonth("&amp;$AJ$1&amp;")="&amp;$A$3&amp;" and LocalDay("&amp;$AJ$1&amp;")="&amp;$A$2&amp;" and LocalHour("&amp;$AJ$1&amp;")="&amp;$A$19&amp;" and LocalMinute("&amp;$AJ$1&amp;")="&amp;$B$19&amp;")", "Bar", "", "Close", "5", "0", "all", "", "","False","T")</f>
        <v>132</v>
      </c>
      <c r="AK19" s="22">
        <f ca="1" xml:space="preserve"> RTD("cqg.rtd",,"StudyData", "(Vol("&amp;$AK$1&amp;",VolType=Exchange,CoCType:=Auto) when LocalMonth("&amp;$AK$1&amp;")="&amp;$A$3&amp;" and LocalDay("&amp;$AK$1&amp;")="&amp;$A$2&amp;" and LocalHour("&amp;$AK$1&amp;")="&amp;$A$19&amp;" and LocalMinute("&amp;$AK$1&amp;")="&amp;$B$19&amp;")", "Bar", "", "Close", "5", "0", "all", "", "","False","T")</f>
        <v>124</v>
      </c>
      <c r="AL19" s="22">
        <f ca="1" xml:space="preserve"> RTD("cqg.rtd",,"StudyData", "(Vol("&amp;$AL$1&amp;",VolType=Exchange,CoCType:=Auto) when LocalMonth("&amp;$AL$1&amp;")="&amp;$A$3&amp;" and LocalDay("&amp;$AL$1&amp;")="&amp;$A$2&amp;" and LocalHour("&amp;$AL$1&amp;")="&amp;$A$19&amp;" and LocalMinute("&amp;$AL$1&amp;")="&amp;$B$19&amp;")", "Bar", "", "Close", "5", "0", "all", "", "","False","T")</f>
        <v>268</v>
      </c>
      <c r="AM19" s="22">
        <f ca="1" xml:space="preserve"> RTD("cqg.rtd",,"StudyData", "(Vol("&amp;$AM$1&amp;",VolType=Exchange,CoCType:=Auto) when LocalMonth("&amp;$AM$1&amp;")="&amp;$A$3&amp;" and LocalDay("&amp;$AM$1&amp;")="&amp;$A$2&amp;" and LocalHour("&amp;$AM$1&amp;")="&amp;$A$19&amp;" and LocalMinute("&amp;$AM$1&amp;")="&amp;$B$19&amp;")", "Bar", "", "Close", "5", "0", "all", "", "","False","T")</f>
        <v>1650</v>
      </c>
      <c r="AN19" s="22">
        <f ca="1" xml:space="preserve"> RTD("cqg.rtd",,"StudyData", "(Vol("&amp;$AN$1&amp;",VolType=Exchange,CoCType:=Auto) when LocalMonth("&amp;$AN$1&amp;")="&amp;$A$3&amp;" and LocalDay("&amp;$AN$1&amp;")="&amp;$A$2&amp;" and LocalHour("&amp;$AN$1&amp;")="&amp;$A$19&amp;" and LocalMinute("&amp;$AN$1&amp;")="&amp;$B$19&amp;")", "Bar", "", "Close", "5", "0", "all", "", "","False","T")</f>
        <v>104</v>
      </c>
      <c r="AO19" s="22">
        <f ca="1" xml:space="preserve"> RTD("cqg.rtd",,"StudyData", "(Vol("&amp;$AO$1&amp;",VolType=Exchange,CoCType:=Auto) when LocalMonth("&amp;$AO$1&amp;")="&amp;$A$3&amp;" and LocalDay("&amp;$AO$1&amp;")="&amp;$A$2&amp;" and LocalHour("&amp;$AO$1&amp;")="&amp;$A$19&amp;" and LocalMinute("&amp;$AO$1&amp;")="&amp;$B$19&amp;")", "Bar", "", "Close", "5", "0", "all", "", "","False","T")</f>
        <v>59</v>
      </c>
      <c r="AP19" s="22">
        <f ca="1" xml:space="preserve"> RTD("cqg.rtd",,"StudyData", "(Vol("&amp;$AP$1&amp;",VolType=Exchange,CoCType:=Auto) when LocalMonth("&amp;$AP$1&amp;")="&amp;$A$3&amp;" and LocalDay("&amp;$AP$1&amp;")="&amp;$A$2&amp;" and LocalHour("&amp;$AP$1&amp;")="&amp;$A$19&amp;" and LocalMinute("&amp;$AP$1&amp;")="&amp;$B$19&amp;")", "Bar", "", "Close", "5", "0", "all", "", "","False","T")</f>
        <v>210</v>
      </c>
    </row>
    <row r="20" spans="1:42" x14ac:dyDescent="0.25">
      <c r="A20" s="22">
        <v>14</v>
      </c>
      <c r="B20" s="22">
        <f>B19+5</f>
        <v>5</v>
      </c>
      <c r="D20" s="22">
        <f ca="1" xml:space="preserve"> RTD("cqg.rtd",,"StudyData", "(Vol("&amp;$D$1&amp;",VolType=Exchange,CoCType:=Auto) when LocalMonth("&amp;$D$1&amp;")="&amp;$A$3&amp;" and LocalDay("&amp;$D$1&amp;")="&amp;$A$2&amp;" and LocalHour("&amp;$D$1&amp;")="&amp;$A$20&amp;" and LocalMinute("&amp;$D$1&amp;")="&amp;$B$20&amp;")", "Bar", "", "Close", "5", "0", "all", "", "","False","T")</f>
        <v>7080</v>
      </c>
      <c r="E20" s="22">
        <f ca="1" xml:space="preserve"> RTD("cqg.rtd",,"StudyData", "(Vol("&amp;$E$1&amp;",VolType=Exchange,CoCType:=Auto) when LocalMonth("&amp;$E$1&amp;")="&amp;$A$3&amp;" and LocalDay("&amp;$E$1&amp;")="&amp;$A$2&amp;" and LocalHour("&amp;$E$1&amp;")="&amp;$A$20&amp;" and LocalMinute("&amp;$E$1&amp;")="&amp;$B$20&amp;")", "Bar", "", "Close", "5", "0", "all", "", "","False","T")</f>
        <v>4078</v>
      </c>
      <c r="F20" s="22">
        <f ca="1" xml:space="preserve"> RTD("cqg.rtd",,"StudyData", "(Vol("&amp;$F$1&amp;",VolType=Exchange,CoCType:=Auto) when LocalMonth("&amp;$F$1&amp;")="&amp;$A$3&amp;" and LocalDay("&amp;$F$1&amp;")="&amp;$A$2&amp;" and LocalHour("&amp;$F$1&amp;")="&amp;$A$20&amp;" and LocalMinute("&amp;$F$1&amp;")="&amp;$B$20&amp;")", "Bar", "", "Close", "5", "0", "all", "", "","False","T")</f>
        <v>3608</v>
      </c>
      <c r="G20" s="22">
        <f ca="1" xml:space="preserve"> RTD("cqg.rtd",,"StudyData", "(Vol("&amp;$G$1&amp;",VolType=Exchange,CoCType:=Auto) when LocalMonth("&amp;$G$1&amp;")="&amp;$A$3&amp;" and LocalDay("&amp;$G$1&amp;")="&amp;$A$2&amp;" and LocalHour("&amp;$G$1&amp;")="&amp;$A$20&amp;" and LocalMinute("&amp;$G$1&amp;")="&amp;$B$20&amp;")", "Bar", "", "Close", "5", "0", "all", "", "","False","T")</f>
        <v>2326</v>
      </c>
      <c r="H20" s="22">
        <f ca="1" xml:space="preserve"> RTD("cqg.rtd",,"StudyData", "(Vol("&amp;$H$1&amp;",VolType=Exchange,CoCType:=Auto) when LocalMonth("&amp;$H$1&amp;")="&amp;$A$3&amp;" and LocalDay("&amp;$H$1&amp;")="&amp;$A$2&amp;" and LocalHour("&amp;$H$1&amp;")="&amp;$A$20&amp;" and LocalMinute("&amp;$H$1&amp;")="&amp;$B$20&amp;")", "Bar", "", "Close", "5", "0", "all", "", "","False","T")</f>
        <v>2246</v>
      </c>
      <c r="I20" s="22">
        <f ca="1" xml:space="preserve"> RTD("cqg.rtd",,"StudyData", "(Vol("&amp;$I$1&amp;",VolType=Exchange,CoCType:=Auto) when LocalMonth("&amp;$I$1&amp;")="&amp;$A$3&amp;" and LocalDay("&amp;$I$1&amp;")="&amp;$A$2&amp;" and LocalHour("&amp;$I$1&amp;")="&amp;$A$20&amp;" and LocalMinute("&amp;$I$1&amp;")="&amp;$B$20&amp;")", "Bar", "", "Close", "5", "0", "all", "", "","False","T")</f>
        <v>1970</v>
      </c>
      <c r="J20" s="22">
        <f ca="1" xml:space="preserve"> RTD("cqg.rtd",,"StudyData", "(Vol("&amp;$J$1&amp;",VolType=Exchange,CoCType:=Auto) when LocalMonth("&amp;$J$1&amp;")="&amp;$A$3&amp;" and LocalDay("&amp;$J$1&amp;")="&amp;$A$2&amp;" and LocalHour("&amp;$J$1&amp;")="&amp;$A$20&amp;" and LocalMinute("&amp;$J$1&amp;")="&amp;$B$20&amp;")", "Bar", "", "Close", "5", "0", "all", "", "","False","T")</f>
        <v>3675</v>
      </c>
      <c r="K20" s="22">
        <f ca="1" xml:space="preserve"> RTD("cqg.rtd",,"StudyData", "(Vol("&amp;$K$1&amp;",VolType=Exchange,CoCType:=Auto) when LocalMonth("&amp;$K$1&amp;")="&amp;$A$3&amp;" and LocalDay("&amp;$K$1&amp;")="&amp;$A$2&amp;" and LocalHour("&amp;$K$1&amp;")="&amp;$A$20&amp;" and LocalMinute("&amp;$K$1&amp;")="&amp;$B$20&amp;")", "Bar", "", "Close", "5", "0", "all", "", "","False","T")</f>
        <v>1120</v>
      </c>
      <c r="L20" s="22">
        <f ca="1" xml:space="preserve"> RTD("cqg.rtd",,"StudyData", "(Vol("&amp;$L$1&amp;",VolType=Exchange,CoCType:=Auto) when LocalMonth("&amp;$L$1&amp;")="&amp;$A$3&amp;" and LocalDay("&amp;$L$1&amp;")="&amp;$A$2&amp;" and LocalHour("&amp;$L$1&amp;")="&amp;$A$20&amp;" and LocalMinute("&amp;$L$1&amp;")="&amp;$B$20&amp;")", "Bar", "", "Close", "5", "0", "all", "", "","False","T")</f>
        <v>1354</v>
      </c>
      <c r="M20" s="22">
        <f ca="1" xml:space="preserve"> RTD("cqg.rtd",,"StudyData", "(Vol("&amp;$M$1&amp;",VolType=Exchange,CoCType:=Auto) when LocalMonth("&amp;$M$1&amp;")="&amp;$A$3&amp;" and LocalDay("&amp;$M$1&amp;")="&amp;$A$2&amp;" and LocalHour("&amp;$M$1&amp;")="&amp;$A$20&amp;" and LocalMinute("&amp;$M$1&amp;")="&amp;$B$20&amp;")", "Bar", "", "Close", "5", "0", "all", "", "","False","T")</f>
        <v>1034</v>
      </c>
      <c r="N20" s="22">
        <f ca="1" xml:space="preserve"> RTD("cqg.rtd",,"StudyData", "(Vol("&amp;$N$1&amp;",VolType=Exchange,CoCType:=Auto) when LocalMonth("&amp;$N$1&amp;")="&amp;$A$3&amp;" and LocalDay("&amp;$N$1&amp;")="&amp;$A$2&amp;" and LocalHour("&amp;$N$1&amp;")="&amp;$A$20&amp;" and LocalMinute("&amp;$N$1&amp;")="&amp;$B$20&amp;")", "Bar", "", "Close", "5", "0", "all", "", "","False","T")</f>
        <v>1203</v>
      </c>
      <c r="O20" s="22">
        <f ca="1" xml:space="preserve"> RTD("cqg.rtd",,"StudyData", "(Vol("&amp;$O$1&amp;",VolType=Exchange,CoCType:=Auto) when LocalMonth("&amp;$O$1&amp;")="&amp;$A$3&amp;" and LocalDay("&amp;$O$1&amp;")="&amp;$A$2&amp;" and LocalHour("&amp;$O$1&amp;")="&amp;$A$20&amp;" and LocalMinute("&amp;$O$1&amp;")="&amp;$B$20&amp;")", "Bar", "", "Close", "5", "0", "all", "", "","False","T")</f>
        <v>2070</v>
      </c>
      <c r="P20" s="22">
        <f ca="1" xml:space="preserve"> RTD("cqg.rtd",,"StudyData", "(Vol("&amp;$P$1&amp;",VolType=Exchange,CoCType:=Auto) when LocalMonth("&amp;$P$1&amp;")="&amp;$A$3&amp;" and LocalDay("&amp;$P$1&amp;")="&amp;$A$2&amp;" and LocalHour("&amp;$P$1&amp;")="&amp;$A$20&amp;" and LocalMinute("&amp;$P$1&amp;")="&amp;$B$20&amp;")", "Bar", "", "Close", "5", "0", "all", "", "","False","T")</f>
        <v>1056</v>
      </c>
      <c r="Q20" s="22">
        <f ca="1" xml:space="preserve"> RTD("cqg.rtd",,"StudyData", "(Vol("&amp;$Q$1&amp;",VolType=Exchange,CoCType:=Auto) when LocalMonth("&amp;$Q$1&amp;")="&amp;$A$3&amp;" and LocalDay("&amp;$Q$1&amp;")="&amp;$A$2&amp;" and LocalHour("&amp;$Q$1&amp;")="&amp;$A$20&amp;" and LocalMinute("&amp;$Q$1&amp;")="&amp;$B$20&amp;")", "Bar", "", "Close", "5", "0", "all", "", "","False","T")</f>
        <v>629</v>
      </c>
      <c r="R20" s="22">
        <f ca="1" xml:space="preserve"> RTD("cqg.rtd",,"StudyData", "(Vol("&amp;$R$1&amp;",VolType=Exchange,CoCType:=Auto) when LocalMonth("&amp;$R$1&amp;")="&amp;$A$3&amp;" and LocalDay("&amp;$R$1&amp;")="&amp;$A$2&amp;" and LocalHour("&amp;$R$1&amp;")="&amp;$A$20&amp;" and LocalMinute("&amp;$R$1&amp;")="&amp;$B$20&amp;")", "Bar", "", "Close", "5", "0", "all", "", "","False","T")</f>
        <v>2116</v>
      </c>
      <c r="S20" s="22">
        <f ca="1" xml:space="preserve"> RTD("cqg.rtd",,"StudyData", "(Vol("&amp;$S$1&amp;",VolType=Exchange,CoCType:=Auto) when LocalMonth("&amp;$S$1&amp;")="&amp;$A$3&amp;" and LocalDay("&amp;$S$1&amp;")="&amp;$A$2&amp;" and LocalHour("&amp;$S$1&amp;")="&amp;$A$20&amp;" and LocalMinute("&amp;$S$1&amp;")="&amp;$B$20&amp;")", "Bar", "", "Close", "5", "0", "all", "", "","False","T")</f>
        <v>749</v>
      </c>
      <c r="T20" s="22">
        <f ca="1" xml:space="preserve"> RTD("cqg.rtd",,"StudyData", "(Vol("&amp;$T$1&amp;",VolType=Exchange,CoCType:=Auto) when LocalMonth("&amp;$T$1&amp;")="&amp;$A$3&amp;" and LocalDay("&amp;$T$1&amp;")="&amp;$A$2&amp;" and LocalHour("&amp;$T$1&amp;")="&amp;$A$20&amp;" and LocalMinute("&amp;$T$1&amp;")="&amp;$B$20&amp;")", "Bar", "", "Close", "5", "0", "all", "", "","False","T")</f>
        <v>2450</v>
      </c>
      <c r="U20" s="22">
        <f ca="1" xml:space="preserve"> RTD("cqg.rtd",,"StudyData", "(Vol("&amp;$U$1&amp;",VolType=Exchange,CoCType:=Auto) when LocalMonth("&amp;$U$1&amp;")="&amp;$A$3&amp;" and LocalDay("&amp;$U$1&amp;")="&amp;$A$2&amp;" and LocalHour("&amp;$U$1&amp;")="&amp;$A$20&amp;" and LocalMinute("&amp;$U$1&amp;")="&amp;$B$20&amp;")", "Bar", "", "Close", "5", "0", "all", "", "","False","T")</f>
        <v>453</v>
      </c>
      <c r="V20" s="22">
        <f ca="1" xml:space="preserve"> RTD("cqg.rtd",,"StudyData", "(Vol("&amp;$V$1&amp;",VolType=Exchange,CoCType:=Auto) when LocalMonth("&amp;$V$1&amp;")="&amp;$A$3&amp;" and LocalDay("&amp;$V$1&amp;")="&amp;$A$2&amp;" and LocalHour("&amp;$V$1&amp;")="&amp;$A$20&amp;" and LocalMinute("&amp;$V$1&amp;")="&amp;$B$20&amp;")", "Bar", "", "Close", "5", "0", "all", "", "","False","T")</f>
        <v>36</v>
      </c>
      <c r="W20" s="22">
        <f ca="1" xml:space="preserve"> RTD("cqg.rtd",,"StudyData", "(Vol("&amp;$W$1&amp;",VolType=Exchange,CoCType:=Auto) when LocalMonth("&amp;$W$1&amp;")="&amp;$A$3&amp;" and LocalDay("&amp;$W$1&amp;")="&amp;$A$2&amp;" and LocalHour("&amp;$W$1&amp;")="&amp;$A$20&amp;" and LocalMinute("&amp;$W$1&amp;")="&amp;$B$20&amp;")", "Bar", "", "Close", "5", "0", "all", "", "","False","T")</f>
        <v>450</v>
      </c>
      <c r="X20" s="22">
        <f ca="1" xml:space="preserve"> RTD("cqg.rtd",,"StudyData", "(Vol("&amp;$X$1&amp;",VolType=Exchange,CoCType:=Auto) when LocalMonth("&amp;$X$1&amp;")="&amp;$A$3&amp;" and LocalDay("&amp;$X$1&amp;")="&amp;$A$2&amp;" and LocalHour("&amp;$X$1&amp;")="&amp;$A$20&amp;" and LocalMinute("&amp;$X$1&amp;")="&amp;$B$20&amp;")", "Bar", "", "Close", "5", "0", "all", "", "","False","T")</f>
        <v>275</v>
      </c>
      <c r="Y20" s="22">
        <f ca="1" xml:space="preserve"> RTD("cqg.rtd",,"StudyData", "(Vol("&amp;$Y$1&amp;",VolType=Exchange,CoCType:=Auto) when LocalMonth("&amp;$Y$1&amp;")="&amp;$A$3&amp;" and LocalDay("&amp;$Y$1&amp;")="&amp;$A$2&amp;" and LocalHour("&amp;$Y$1&amp;")="&amp;$A$20&amp;" and LocalMinute("&amp;$Y$1&amp;")="&amp;$B$20&amp;")", "Bar", "", "Close", "5", "0", "all", "", "","False","T")</f>
        <v>347</v>
      </c>
      <c r="Z20" s="22">
        <f ca="1" xml:space="preserve"> RTD("cqg.rtd",,"StudyData", "(Vol("&amp;$Z$1&amp;",VolType=Exchange,CoCType:=Auto) when LocalMonth("&amp;$Z$1&amp;")="&amp;$A$3&amp;" and LocalDay("&amp;$Z$1&amp;")="&amp;$A$2&amp;" and LocalHour("&amp;$Z$1&amp;")="&amp;$A$20&amp;" and LocalMinute("&amp;$Z$1&amp;")="&amp;$B$20&amp;")", "Bar", "", "Close", "5", "0", "all", "", "","False","T")</f>
        <v>198</v>
      </c>
      <c r="AA20" s="22">
        <f ca="1" xml:space="preserve"> RTD("cqg.rtd",,"StudyData", "(Vol("&amp;$AA$1&amp;",VolType=Exchange,CoCType:=Auto) when LocalMonth("&amp;$AA$1&amp;")="&amp;$A$3&amp;" and LocalDay("&amp;$AA$1&amp;")="&amp;$A$2&amp;" and LocalHour("&amp;$AA$1&amp;")="&amp;$A$20&amp;" and LocalMinute("&amp;$AA$1&amp;")="&amp;$B$20&amp;")", "Bar", "", "Close", "5", "0", "all", "", "","False","T")</f>
        <v>209</v>
      </c>
      <c r="AB20" s="22">
        <f ca="1" xml:space="preserve"> RTD("cqg.rtd",,"StudyData", "(Vol("&amp;$AB$1&amp;",VolType=Exchange,CoCType:=Auto) when LocalMonth("&amp;$AB$1&amp;")="&amp;$A$3&amp;" and LocalDay("&amp;$AB$1&amp;")="&amp;$A$2&amp;" and LocalHour("&amp;$AB$1&amp;")="&amp;$A$20&amp;" and LocalMinute("&amp;$AB$1&amp;")="&amp;$B$20&amp;")", "Bar", "", "Close", "5", "0", "all", "", "","False","T")</f>
        <v>316</v>
      </c>
      <c r="AC20" s="22">
        <f ca="1" xml:space="preserve"> RTD("cqg.rtd",,"StudyData", "(Vol("&amp;$AC$1&amp;",VolType=Exchange,CoCType:=Auto) when LocalMonth("&amp;$AC$1&amp;")="&amp;$A$3&amp;" and LocalDay("&amp;$AC$1&amp;")="&amp;$A$2&amp;" and LocalHour("&amp;$AC$1&amp;")="&amp;$A$20&amp;" and LocalMinute("&amp;$AC$1&amp;")="&amp;$B$20&amp;")", "Bar", "", "Close", "5", "0", "all", "", "","False","T")</f>
        <v>579</v>
      </c>
      <c r="AD20" s="22">
        <f ca="1" xml:space="preserve"> RTD("cqg.rtd",,"StudyData", "(Vol("&amp;$AD$1&amp;",VolType=Exchange,CoCType:=Auto) when LocalMonth("&amp;$AD$1&amp;")="&amp;$A$3&amp;" and LocalDay("&amp;$AD$1&amp;")="&amp;$A$2&amp;" and LocalHour("&amp;$AD$1&amp;")="&amp;$A$20&amp;" and LocalMinute("&amp;$AD$1&amp;")="&amp;$B$20&amp;")", "Bar", "", "Close", "5", "0", "all", "", "","False","T")</f>
        <v>161</v>
      </c>
      <c r="AE20" s="22">
        <f ca="1" xml:space="preserve"> RTD("cqg.rtd",,"StudyData", "(Vol("&amp;$AE$1&amp;",VolType=Exchange,CoCType:=Auto) when LocalMonth("&amp;$AE$1&amp;")="&amp;$A$3&amp;" and LocalDay("&amp;$AE$1&amp;")="&amp;$A$2&amp;" and LocalHour("&amp;$AE$1&amp;")="&amp;$A$20&amp;" and LocalMinute("&amp;$AE$1&amp;")="&amp;$B$20&amp;")", "Bar", "", "Close", "5", "0", "all", "", "","False","T")</f>
        <v>1179</v>
      </c>
      <c r="AF20" s="22">
        <f ca="1" xml:space="preserve"> RTD("cqg.rtd",,"StudyData", "(Vol("&amp;$AF$1&amp;",VolType=Exchange,CoCType:=Auto) when LocalMonth("&amp;$AF$1&amp;")="&amp;$A$3&amp;" and LocalDay("&amp;$AF$1&amp;")="&amp;$A$2&amp;" and LocalHour("&amp;$AF$1&amp;")="&amp;$A$20&amp;" and LocalMinute("&amp;$AF$1&amp;")="&amp;$B$20&amp;")", "Bar", "", "Close", "5", "0", "all", "", "","False","T")</f>
        <v>322</v>
      </c>
      <c r="AG20" s="22">
        <f ca="1" xml:space="preserve"> RTD("cqg.rtd",,"StudyData", "(Vol("&amp;$AG$1&amp;",VolType=Exchange,CoCType:=Auto) when LocalMonth("&amp;$AG$1&amp;")="&amp;$A$3&amp;" and LocalDay("&amp;$AG$1&amp;")="&amp;$A$2&amp;" and LocalHour("&amp;$AG$1&amp;")="&amp;$A$20&amp;" and LocalMinute("&amp;$AG$1&amp;")="&amp;$B$20&amp;")", "Bar", "", "Close", "5", "0", "all", "", "","False","T")</f>
        <v>299</v>
      </c>
      <c r="AH20" s="22">
        <f ca="1" xml:space="preserve"> RTD("cqg.rtd",,"StudyData", "(Vol("&amp;$AH$1&amp;",VolType=Exchange,CoCType:=Auto) when LocalMonth("&amp;$AH$1&amp;")="&amp;$A$3&amp;" and LocalDay("&amp;$AH$1&amp;")="&amp;$A$2&amp;" and LocalHour("&amp;$AH$1&amp;")="&amp;$A$20&amp;" and LocalMinute("&amp;$AH$1&amp;")="&amp;$B$20&amp;")", "Bar", "", "Close", "5", "0", "all", "", "","False","T")</f>
        <v>1258</v>
      </c>
      <c r="AI20" s="22">
        <f ca="1" xml:space="preserve"> RTD("cqg.rtd",,"StudyData", "(Vol("&amp;$AI$1&amp;",VolType=Exchange,CoCType:=Auto) when LocalMonth("&amp;$AI$1&amp;")="&amp;$A$3&amp;" and LocalDay("&amp;$AI$1&amp;")="&amp;$A$2&amp;" and LocalHour("&amp;$AI$1&amp;")="&amp;$A$20&amp;" and LocalMinute("&amp;$AI$1&amp;")="&amp;$B$20&amp;")", "Bar", "", "Close", "5", "0", "all", "", "","False","T")</f>
        <v>600</v>
      </c>
      <c r="AJ20" s="22">
        <f ca="1" xml:space="preserve"> RTD("cqg.rtd",,"StudyData", "(Vol("&amp;$AJ$1&amp;",VolType=Exchange,CoCType:=Auto) when LocalMonth("&amp;$AJ$1&amp;")="&amp;$A$3&amp;" and LocalDay("&amp;$AJ$1&amp;")="&amp;$A$2&amp;" and LocalHour("&amp;$AJ$1&amp;")="&amp;$A$20&amp;" and LocalMinute("&amp;$AJ$1&amp;")="&amp;$B$20&amp;")", "Bar", "", "Close", "5", "0", "all", "", "","False","T")</f>
        <v>373</v>
      </c>
      <c r="AK20" s="22">
        <f ca="1" xml:space="preserve"> RTD("cqg.rtd",,"StudyData", "(Vol("&amp;$AK$1&amp;",VolType=Exchange,CoCType:=Auto) when LocalMonth("&amp;$AK$1&amp;")="&amp;$A$3&amp;" and LocalDay("&amp;$AK$1&amp;")="&amp;$A$2&amp;" and LocalHour("&amp;$AK$1&amp;")="&amp;$A$20&amp;" and LocalMinute("&amp;$AK$1&amp;")="&amp;$B$20&amp;")", "Bar", "", "Close", "5", "0", "all", "", "","False","T")</f>
        <v>211</v>
      </c>
      <c r="AL20" s="22">
        <f ca="1" xml:space="preserve"> RTD("cqg.rtd",,"StudyData", "(Vol("&amp;$AL$1&amp;",VolType=Exchange,CoCType:=Auto) when LocalMonth("&amp;$AL$1&amp;")="&amp;$A$3&amp;" and LocalDay("&amp;$AL$1&amp;")="&amp;$A$2&amp;" and LocalHour("&amp;$AL$1&amp;")="&amp;$A$20&amp;" and LocalMinute("&amp;$AL$1&amp;")="&amp;$B$20&amp;")", "Bar", "", "Close", "5", "0", "all", "", "","False","T")</f>
        <v>190</v>
      </c>
      <c r="AM20" s="22">
        <f ca="1" xml:space="preserve"> RTD("cqg.rtd",,"StudyData", "(Vol("&amp;$AM$1&amp;",VolType=Exchange,CoCType:=Auto) when LocalMonth("&amp;$AM$1&amp;")="&amp;$A$3&amp;" and LocalDay("&amp;$AM$1&amp;")="&amp;$A$2&amp;" and LocalHour("&amp;$AM$1&amp;")="&amp;$A$20&amp;" and LocalMinute("&amp;$AM$1&amp;")="&amp;$B$20&amp;")", "Bar", "", "Close", "5", "0", "all", "", "","False","T")</f>
        <v>128</v>
      </c>
      <c r="AN20" s="22">
        <f ca="1" xml:space="preserve"> RTD("cqg.rtd",,"StudyData", "(Vol("&amp;$AN$1&amp;",VolType=Exchange,CoCType:=Auto) when LocalMonth("&amp;$AN$1&amp;")="&amp;$A$3&amp;" and LocalDay("&amp;$AN$1&amp;")="&amp;$A$2&amp;" and LocalHour("&amp;$AN$1&amp;")="&amp;$A$20&amp;" and LocalMinute("&amp;$AN$1&amp;")="&amp;$B$20&amp;")", "Bar", "", "Close", "5", "0", "all", "", "","False","T")</f>
        <v>61</v>
      </c>
      <c r="AO20" s="22">
        <f ca="1" xml:space="preserve"> RTD("cqg.rtd",,"StudyData", "(Vol("&amp;$AO$1&amp;",VolType=Exchange,CoCType:=Auto) when LocalMonth("&amp;$AO$1&amp;")="&amp;$A$3&amp;" and LocalDay("&amp;$AO$1&amp;")="&amp;$A$2&amp;" and LocalHour("&amp;$AO$1&amp;")="&amp;$A$20&amp;" and LocalMinute("&amp;$AO$1&amp;")="&amp;$B$20&amp;")", "Bar", "", "Close", "5", "0", "all", "", "","False","T")</f>
        <v>151</v>
      </c>
      <c r="AP20" s="22">
        <f ca="1" xml:space="preserve"> RTD("cqg.rtd",,"StudyData", "(Vol("&amp;$AP$1&amp;",VolType=Exchange,CoCType:=Auto) when LocalMonth("&amp;$AP$1&amp;")="&amp;$A$3&amp;" and LocalDay("&amp;$AP$1&amp;")="&amp;$A$2&amp;" and LocalHour("&amp;$AP$1&amp;")="&amp;$A$20&amp;" and LocalMinute("&amp;$AP$1&amp;")="&amp;$B$20&amp;")", "Bar", "", "Close", "5", "0", "all", "", "","False","T")</f>
        <v>152</v>
      </c>
    </row>
    <row r="21" spans="1:42" x14ac:dyDescent="0.25">
      <c r="A21" s="22">
        <v>14</v>
      </c>
      <c r="B21" s="22">
        <f t="shared" ref="B21:B30" si="2">B20+5</f>
        <v>10</v>
      </c>
      <c r="D21" s="22">
        <f ca="1" xml:space="preserve"> RTD("cqg.rtd",,"StudyData", "(Vol("&amp;$D$1&amp;",VolType=Exchange,CoCType:=Auto) when LocalMonth("&amp;$D$1&amp;")="&amp;$A$3&amp;" and LocalDay("&amp;$D$1&amp;")="&amp;$A$2&amp;" and LocalHour("&amp;$D$1&amp;")="&amp;$A$21&amp;" and LocalMinute("&amp;$D$1&amp;")="&amp;$B$21&amp;")", "Bar", "", "Close", "5", "0", "all", "", "","False","T")</f>
        <v>4302</v>
      </c>
      <c r="E21" s="22">
        <f ca="1" xml:space="preserve"> RTD("cqg.rtd",,"StudyData", "(Vol("&amp;$E$1&amp;",VolType=Exchange,CoCType:=Auto) when LocalMonth("&amp;$E$1&amp;")="&amp;$A$3&amp;" and LocalDay("&amp;$E$1&amp;")="&amp;$A$2&amp;" and LocalHour("&amp;$E$1&amp;")="&amp;$A$21&amp;" and LocalMinute("&amp;$E$1&amp;")="&amp;$B$21&amp;")", "Bar", "", "Close", "5", "0", "all", "", "","False","T")</f>
        <v>2937</v>
      </c>
      <c r="F21" s="22">
        <f ca="1" xml:space="preserve"> RTD("cqg.rtd",,"StudyData", "(Vol("&amp;$F$1&amp;",VolType=Exchange,CoCType:=Auto) when LocalMonth("&amp;$F$1&amp;")="&amp;$A$3&amp;" and LocalDay("&amp;$F$1&amp;")="&amp;$A$2&amp;" and LocalHour("&amp;$F$1&amp;")="&amp;$A$21&amp;" and LocalMinute("&amp;$F$1&amp;")="&amp;$B$21&amp;")", "Bar", "", "Close", "5", "0", "all", "", "","False","T")</f>
        <v>3290</v>
      </c>
      <c r="G21" s="22">
        <f ca="1" xml:space="preserve"> RTD("cqg.rtd",,"StudyData", "(Vol("&amp;$G$1&amp;",VolType=Exchange,CoCType:=Auto) when LocalMonth("&amp;$G$1&amp;")="&amp;$A$3&amp;" and LocalDay("&amp;$G$1&amp;")="&amp;$A$2&amp;" and LocalHour("&amp;$G$1&amp;")="&amp;$A$21&amp;" and LocalMinute("&amp;$G$1&amp;")="&amp;$B$21&amp;")", "Bar", "", "Close", "5", "0", "all", "", "","False","T")</f>
        <v>1944</v>
      </c>
      <c r="H21" s="22">
        <f ca="1" xml:space="preserve"> RTD("cqg.rtd",,"StudyData", "(Vol("&amp;$H$1&amp;",VolType=Exchange,CoCType:=Auto) when LocalMonth("&amp;$H$1&amp;")="&amp;$A$3&amp;" and LocalDay("&amp;$H$1&amp;")="&amp;$A$2&amp;" and LocalHour("&amp;$H$1&amp;")="&amp;$A$21&amp;" and LocalMinute("&amp;$H$1&amp;")="&amp;$B$21&amp;")", "Bar", "", "Close", "5", "0", "all", "", "","False","T")</f>
        <v>2461</v>
      </c>
      <c r="I21" s="22">
        <f ca="1" xml:space="preserve"> RTD("cqg.rtd",,"StudyData", "(Vol("&amp;$I$1&amp;",VolType=Exchange,CoCType:=Auto) when LocalMonth("&amp;$I$1&amp;")="&amp;$A$3&amp;" and LocalDay("&amp;$I$1&amp;")="&amp;$A$2&amp;" and LocalHour("&amp;$I$1&amp;")="&amp;$A$21&amp;" and LocalMinute("&amp;$I$1&amp;")="&amp;$B$21&amp;")", "Bar", "", "Close", "5", "0", "all", "", "","False","T")</f>
        <v>1530</v>
      </c>
      <c r="J21" s="22">
        <f ca="1" xml:space="preserve"> RTD("cqg.rtd",,"StudyData", "(Vol("&amp;$J$1&amp;",VolType=Exchange,CoCType:=Auto) when LocalMonth("&amp;$J$1&amp;")="&amp;$A$3&amp;" and LocalDay("&amp;$J$1&amp;")="&amp;$A$2&amp;" and LocalHour("&amp;$J$1&amp;")="&amp;$A$21&amp;" and LocalMinute("&amp;$J$1&amp;")="&amp;$B$21&amp;")", "Bar", "", "Close", "5", "0", "all", "", "","False","T")</f>
        <v>524</v>
      </c>
      <c r="K21" s="22">
        <f ca="1" xml:space="preserve"> RTD("cqg.rtd",,"StudyData", "(Vol("&amp;$K$1&amp;",VolType=Exchange,CoCType:=Auto) when LocalMonth("&amp;$K$1&amp;")="&amp;$A$3&amp;" and LocalDay("&amp;$K$1&amp;")="&amp;$A$2&amp;" and LocalHour("&amp;$K$1&amp;")="&amp;$A$21&amp;" and LocalMinute("&amp;$K$1&amp;")="&amp;$B$21&amp;")", "Bar", "", "Close", "5", "0", "all", "", "","False","T")</f>
        <v>509</v>
      </c>
      <c r="L21" s="22">
        <f ca="1" xml:space="preserve"> RTD("cqg.rtd",,"StudyData", "(Vol("&amp;$L$1&amp;",VolType=Exchange,CoCType:=Auto) when LocalMonth("&amp;$L$1&amp;")="&amp;$A$3&amp;" and LocalDay("&amp;$L$1&amp;")="&amp;$A$2&amp;" and LocalHour("&amp;$L$1&amp;")="&amp;$A$21&amp;" and LocalMinute("&amp;$L$1&amp;")="&amp;$B$21&amp;")", "Bar", "", "Close", "5", "0", "all", "", "","False","T")</f>
        <v>2708</v>
      </c>
      <c r="M21" s="22">
        <f ca="1" xml:space="preserve"> RTD("cqg.rtd",,"StudyData", "(Vol("&amp;$M$1&amp;",VolType=Exchange,CoCType:=Auto) when LocalMonth("&amp;$M$1&amp;")="&amp;$A$3&amp;" and LocalDay("&amp;$M$1&amp;")="&amp;$A$2&amp;" and LocalHour("&amp;$M$1&amp;")="&amp;$A$21&amp;" and LocalMinute("&amp;$M$1&amp;")="&amp;$B$21&amp;")", "Bar", "", "Close", "5", "0", "all", "", "","False","T")</f>
        <v>520</v>
      </c>
      <c r="N21" s="22">
        <f ca="1" xml:space="preserve"> RTD("cqg.rtd",,"StudyData", "(Vol("&amp;$N$1&amp;",VolType=Exchange,CoCType:=Auto) when LocalMonth("&amp;$N$1&amp;")="&amp;$A$3&amp;" and LocalDay("&amp;$N$1&amp;")="&amp;$A$2&amp;" and LocalHour("&amp;$N$1&amp;")="&amp;$A$21&amp;" and LocalMinute("&amp;$N$1&amp;")="&amp;$B$21&amp;")", "Bar", "", "Close", "5", "0", "all", "", "","False","T")</f>
        <v>1057</v>
      </c>
      <c r="O21" s="22">
        <f ca="1" xml:space="preserve"> RTD("cqg.rtd",,"StudyData", "(Vol("&amp;$O$1&amp;",VolType=Exchange,CoCType:=Auto) when LocalMonth("&amp;$O$1&amp;")="&amp;$A$3&amp;" and LocalDay("&amp;$O$1&amp;")="&amp;$A$2&amp;" and LocalHour("&amp;$O$1&amp;")="&amp;$A$21&amp;" and LocalMinute("&amp;$O$1&amp;")="&amp;$B$21&amp;")", "Bar", "", "Close", "5", "0", "all", "", "","False","T")</f>
        <v>530</v>
      </c>
      <c r="P21" s="22">
        <f ca="1" xml:space="preserve"> RTD("cqg.rtd",,"StudyData", "(Vol("&amp;$P$1&amp;",VolType=Exchange,CoCType:=Auto) when LocalMonth("&amp;$P$1&amp;")="&amp;$A$3&amp;" and LocalDay("&amp;$P$1&amp;")="&amp;$A$2&amp;" and LocalHour("&amp;$P$1&amp;")="&amp;$A$21&amp;" and LocalMinute("&amp;$P$1&amp;")="&amp;$B$21&amp;")", "Bar", "", "Close", "5", "0", "all", "", "","False","T")</f>
        <v>628</v>
      </c>
      <c r="Q21" s="22">
        <f ca="1" xml:space="preserve"> RTD("cqg.rtd",,"StudyData", "(Vol("&amp;$Q$1&amp;",VolType=Exchange,CoCType:=Auto) when LocalMonth("&amp;$Q$1&amp;")="&amp;$A$3&amp;" and LocalDay("&amp;$Q$1&amp;")="&amp;$A$2&amp;" and LocalHour("&amp;$Q$1&amp;")="&amp;$A$21&amp;" and LocalMinute("&amp;$Q$1&amp;")="&amp;$B$21&amp;")", "Bar", "", "Close", "5", "0", "all", "", "","False","T")</f>
        <v>1166</v>
      </c>
      <c r="R21" s="22">
        <f ca="1" xml:space="preserve"> RTD("cqg.rtd",,"StudyData", "(Vol("&amp;$R$1&amp;",VolType=Exchange,CoCType:=Auto) when LocalMonth("&amp;$R$1&amp;")="&amp;$A$3&amp;" and LocalDay("&amp;$R$1&amp;")="&amp;$A$2&amp;" and LocalHour("&amp;$R$1&amp;")="&amp;$A$21&amp;" and LocalMinute("&amp;$R$1&amp;")="&amp;$B$21&amp;")", "Bar", "", "Close", "5", "0", "all", "", "","False","T")</f>
        <v>1562</v>
      </c>
      <c r="S21" s="22">
        <f ca="1" xml:space="preserve"> RTD("cqg.rtd",,"StudyData", "(Vol("&amp;$S$1&amp;",VolType=Exchange,CoCType:=Auto) when LocalMonth("&amp;$S$1&amp;")="&amp;$A$3&amp;" and LocalDay("&amp;$S$1&amp;")="&amp;$A$2&amp;" and LocalHour("&amp;$S$1&amp;")="&amp;$A$21&amp;" and LocalMinute("&amp;$S$1&amp;")="&amp;$B$21&amp;")", "Bar", "", "Close", "5", "0", "all", "", "","False","T")</f>
        <v>518</v>
      </c>
      <c r="T21" s="22">
        <f ca="1" xml:space="preserve"> RTD("cqg.rtd",,"StudyData", "(Vol("&amp;$T$1&amp;",VolType=Exchange,CoCType:=Auto) when LocalMonth("&amp;$T$1&amp;")="&amp;$A$3&amp;" and LocalDay("&amp;$T$1&amp;")="&amp;$A$2&amp;" and LocalHour("&amp;$T$1&amp;")="&amp;$A$21&amp;" and LocalMinute("&amp;$T$1&amp;")="&amp;$B$21&amp;")", "Bar", "", "Close", "5", "0", "all", "", "","False","T")</f>
        <v>3695</v>
      </c>
      <c r="U21" s="22">
        <f ca="1" xml:space="preserve"> RTD("cqg.rtd",,"StudyData", "(Vol("&amp;$U$1&amp;",VolType=Exchange,CoCType:=Auto) when LocalMonth("&amp;$U$1&amp;")="&amp;$A$3&amp;" and LocalDay("&amp;$U$1&amp;")="&amp;$A$2&amp;" and LocalHour("&amp;$U$1&amp;")="&amp;$A$21&amp;" and LocalMinute("&amp;$U$1&amp;")="&amp;$B$21&amp;")", "Bar", "", "Close", "5", "0", "all", "", "","False","T")</f>
        <v>380</v>
      </c>
      <c r="V21" s="22">
        <f ca="1" xml:space="preserve"> RTD("cqg.rtd",,"StudyData", "(Vol("&amp;$V$1&amp;",VolType=Exchange,CoCType:=Auto) when LocalMonth("&amp;$V$1&amp;")="&amp;$A$3&amp;" and LocalDay("&amp;$V$1&amp;")="&amp;$A$2&amp;" and LocalHour("&amp;$V$1&amp;")="&amp;$A$21&amp;" and LocalMinute("&amp;$V$1&amp;")="&amp;$B$21&amp;")", "Bar", "", "Close", "5", "0", "all", "", "","False","T")</f>
        <v>50</v>
      </c>
      <c r="W21" s="22">
        <f ca="1" xml:space="preserve"> RTD("cqg.rtd",,"StudyData", "(Vol("&amp;$W$1&amp;",VolType=Exchange,CoCType:=Auto) when LocalMonth("&amp;$W$1&amp;")="&amp;$A$3&amp;" and LocalDay("&amp;$W$1&amp;")="&amp;$A$2&amp;" and LocalHour("&amp;$W$1&amp;")="&amp;$A$21&amp;" and LocalMinute("&amp;$W$1&amp;")="&amp;$B$21&amp;")", "Bar", "", "Close", "5", "0", "all", "", "","False","T")</f>
        <v>361</v>
      </c>
      <c r="X21" s="22">
        <f ca="1" xml:space="preserve"> RTD("cqg.rtd",,"StudyData", "(Vol("&amp;$X$1&amp;",VolType=Exchange,CoCType:=Auto) when LocalMonth("&amp;$X$1&amp;")="&amp;$A$3&amp;" and LocalDay("&amp;$X$1&amp;")="&amp;$A$2&amp;" and LocalHour("&amp;$X$1&amp;")="&amp;$A$21&amp;" and LocalMinute("&amp;$X$1&amp;")="&amp;$B$21&amp;")", "Bar", "", "Close", "5", "0", "all", "", "","False","T")</f>
        <v>526</v>
      </c>
      <c r="Y21" s="22">
        <f ca="1" xml:space="preserve"> RTD("cqg.rtd",,"StudyData", "(Vol("&amp;$Y$1&amp;",VolType=Exchange,CoCType:=Auto) when LocalMonth("&amp;$Y$1&amp;")="&amp;$A$3&amp;" and LocalDay("&amp;$Y$1&amp;")="&amp;$A$2&amp;" and LocalHour("&amp;$Y$1&amp;")="&amp;$A$21&amp;" and LocalMinute("&amp;$Y$1&amp;")="&amp;$B$21&amp;")", "Bar", "", "Close", "5", "0", "all", "", "","False","T")</f>
        <v>365</v>
      </c>
      <c r="Z21" s="22">
        <f ca="1" xml:space="preserve"> RTD("cqg.rtd",,"StudyData", "(Vol("&amp;$Z$1&amp;",VolType=Exchange,CoCType:=Auto) when LocalMonth("&amp;$Z$1&amp;")="&amp;$A$3&amp;" and LocalDay("&amp;$Z$1&amp;")="&amp;$A$2&amp;" and LocalHour("&amp;$Z$1&amp;")="&amp;$A$21&amp;" and LocalMinute("&amp;$Z$1&amp;")="&amp;$B$21&amp;")", "Bar", "", "Close", "5", "0", "all", "", "","False","T")</f>
        <v>122</v>
      </c>
      <c r="AA21" s="22">
        <f ca="1" xml:space="preserve"> RTD("cqg.rtd",,"StudyData", "(Vol("&amp;$AA$1&amp;",VolType=Exchange,CoCType:=Auto) when LocalMonth("&amp;$AA$1&amp;")="&amp;$A$3&amp;" and LocalDay("&amp;$AA$1&amp;")="&amp;$A$2&amp;" and LocalHour("&amp;$AA$1&amp;")="&amp;$A$21&amp;" and LocalMinute("&amp;$AA$1&amp;")="&amp;$B$21&amp;")", "Bar", "", "Close", "5", "0", "all", "", "","False","T")</f>
        <v>665</v>
      </c>
      <c r="AB21" s="22">
        <f ca="1" xml:space="preserve"> RTD("cqg.rtd",,"StudyData", "(Vol("&amp;$AB$1&amp;",VolType=Exchange,CoCType:=Auto) when LocalMonth("&amp;$AB$1&amp;")="&amp;$A$3&amp;" and LocalDay("&amp;$AB$1&amp;")="&amp;$A$2&amp;" and LocalHour("&amp;$AB$1&amp;")="&amp;$A$21&amp;" and LocalMinute("&amp;$AB$1&amp;")="&amp;$B$21&amp;")", "Bar", "", "Close", "5", "0", "all", "", "","False","T")</f>
        <v>279</v>
      </c>
      <c r="AC21" s="22">
        <f ca="1" xml:space="preserve"> RTD("cqg.rtd",,"StudyData", "(Vol("&amp;$AC$1&amp;",VolType=Exchange,CoCType:=Auto) when LocalMonth("&amp;$AC$1&amp;")="&amp;$A$3&amp;" and LocalDay("&amp;$AC$1&amp;")="&amp;$A$2&amp;" and LocalHour("&amp;$AC$1&amp;")="&amp;$A$21&amp;" and LocalMinute("&amp;$AC$1&amp;")="&amp;$B$21&amp;")", "Bar", "", "Close", "5", "0", "all", "", "","False","T")</f>
        <v>471</v>
      </c>
      <c r="AD21" s="22">
        <f ca="1" xml:space="preserve"> RTD("cqg.rtd",,"StudyData", "(Vol("&amp;$AD$1&amp;",VolType=Exchange,CoCType:=Auto) when LocalMonth("&amp;$AD$1&amp;")="&amp;$A$3&amp;" and LocalDay("&amp;$AD$1&amp;")="&amp;$A$2&amp;" and LocalHour("&amp;$AD$1&amp;")="&amp;$A$21&amp;" and LocalMinute("&amp;$AD$1&amp;")="&amp;$B$21&amp;")", "Bar", "", "Close", "5", "0", "all", "", "","False","T")</f>
        <v>417</v>
      </c>
      <c r="AE21" s="22">
        <f ca="1" xml:space="preserve"> RTD("cqg.rtd",,"StudyData", "(Vol("&amp;$AE$1&amp;",VolType=Exchange,CoCType:=Auto) when LocalMonth("&amp;$AE$1&amp;")="&amp;$A$3&amp;" and LocalDay("&amp;$AE$1&amp;")="&amp;$A$2&amp;" and LocalHour("&amp;$AE$1&amp;")="&amp;$A$21&amp;" and LocalMinute("&amp;$AE$1&amp;")="&amp;$B$21&amp;")", "Bar", "", "Close", "5", "0", "all", "", "","False","T")</f>
        <v>493</v>
      </c>
      <c r="AF21" s="22">
        <f ca="1" xml:space="preserve"> RTD("cqg.rtd",,"StudyData", "(Vol("&amp;$AF$1&amp;",VolType=Exchange,CoCType:=Auto) when LocalMonth("&amp;$AF$1&amp;")="&amp;$A$3&amp;" and LocalDay("&amp;$AF$1&amp;")="&amp;$A$2&amp;" and LocalHour("&amp;$AF$1&amp;")="&amp;$A$21&amp;" and LocalMinute("&amp;$AF$1&amp;")="&amp;$B$21&amp;")", "Bar", "", "Close", "5", "0", "all", "", "","False","T")</f>
        <v>232</v>
      </c>
      <c r="AG21" s="22">
        <f ca="1" xml:space="preserve"> RTD("cqg.rtd",,"StudyData", "(Vol("&amp;$AG$1&amp;",VolType=Exchange,CoCType:=Auto) when LocalMonth("&amp;$AG$1&amp;")="&amp;$A$3&amp;" and LocalDay("&amp;$AG$1&amp;")="&amp;$A$2&amp;" and LocalHour("&amp;$AG$1&amp;")="&amp;$A$21&amp;" and LocalMinute("&amp;$AG$1&amp;")="&amp;$B$21&amp;")", "Bar", "", "Close", "5", "0", "all", "", "","False","T")</f>
        <v>313</v>
      </c>
      <c r="AH21" s="22">
        <f ca="1" xml:space="preserve"> RTD("cqg.rtd",,"StudyData", "(Vol("&amp;$AH$1&amp;",VolType=Exchange,CoCType:=Auto) when LocalMonth("&amp;$AH$1&amp;")="&amp;$A$3&amp;" and LocalDay("&amp;$AH$1&amp;")="&amp;$A$2&amp;" and LocalHour("&amp;$AH$1&amp;")="&amp;$A$21&amp;" and LocalMinute("&amp;$AH$1&amp;")="&amp;$B$21&amp;")", "Bar", "", "Close", "5", "0", "all", "", "","False","T")</f>
        <v>321</v>
      </c>
      <c r="AI21" s="22">
        <f ca="1" xml:space="preserve"> RTD("cqg.rtd",,"StudyData", "(Vol("&amp;$AI$1&amp;",VolType=Exchange,CoCType:=Auto) when LocalMonth("&amp;$AI$1&amp;")="&amp;$A$3&amp;" and LocalDay("&amp;$AI$1&amp;")="&amp;$A$2&amp;" and LocalHour("&amp;$AI$1&amp;")="&amp;$A$21&amp;" and LocalMinute("&amp;$AI$1&amp;")="&amp;$B$21&amp;")", "Bar", "", "Close", "5", "0", "all", "", "","False","T")</f>
        <v>496</v>
      </c>
      <c r="AJ21" s="22">
        <f ca="1" xml:space="preserve"> RTD("cqg.rtd",,"StudyData", "(Vol("&amp;$AJ$1&amp;",VolType=Exchange,CoCType:=Auto) when LocalMonth("&amp;$AJ$1&amp;")="&amp;$A$3&amp;" and LocalDay("&amp;$AJ$1&amp;")="&amp;$A$2&amp;" and LocalHour("&amp;$AJ$1&amp;")="&amp;$A$21&amp;" and LocalMinute("&amp;$AJ$1&amp;")="&amp;$B$21&amp;")", "Bar", "", "Close", "5", "0", "all", "", "","False","T")</f>
        <v>120</v>
      </c>
      <c r="AK21" s="22">
        <f ca="1" xml:space="preserve"> RTD("cqg.rtd",,"StudyData", "(Vol("&amp;$AK$1&amp;",VolType=Exchange,CoCType:=Auto) when LocalMonth("&amp;$AK$1&amp;")="&amp;$A$3&amp;" and LocalDay("&amp;$AK$1&amp;")="&amp;$A$2&amp;" and LocalHour("&amp;$AK$1&amp;")="&amp;$A$21&amp;" and LocalMinute("&amp;$AK$1&amp;")="&amp;$B$21&amp;")", "Bar", "", "Close", "5", "0", "all", "", "","False","T")</f>
        <v>151</v>
      </c>
      <c r="AL21" s="22">
        <f ca="1" xml:space="preserve"> RTD("cqg.rtd",,"StudyData", "(Vol("&amp;$AL$1&amp;",VolType=Exchange,CoCType:=Auto) when LocalMonth("&amp;$AL$1&amp;")="&amp;$A$3&amp;" and LocalDay("&amp;$AL$1&amp;")="&amp;$A$2&amp;" and LocalHour("&amp;$AL$1&amp;")="&amp;$A$21&amp;" and LocalMinute("&amp;$AL$1&amp;")="&amp;$B$21&amp;")", "Bar", "", "Close", "5", "0", "all", "", "","False","T")</f>
        <v>238</v>
      </c>
      <c r="AM21" s="22">
        <f ca="1" xml:space="preserve"> RTD("cqg.rtd",,"StudyData", "(Vol("&amp;$AM$1&amp;",VolType=Exchange,CoCType:=Auto) when LocalMonth("&amp;$AM$1&amp;")="&amp;$A$3&amp;" and LocalDay("&amp;$AM$1&amp;")="&amp;$A$2&amp;" and LocalHour("&amp;$AM$1&amp;")="&amp;$A$21&amp;" and LocalMinute("&amp;$AM$1&amp;")="&amp;$B$21&amp;")", "Bar", "", "Close", "5", "0", "all", "", "","False","T")</f>
        <v>991</v>
      </c>
      <c r="AN21" s="22">
        <f ca="1" xml:space="preserve"> RTD("cqg.rtd",,"StudyData", "(Vol("&amp;$AN$1&amp;",VolType=Exchange,CoCType:=Auto) when LocalMonth("&amp;$AN$1&amp;")="&amp;$A$3&amp;" and LocalDay("&amp;$AN$1&amp;")="&amp;$A$2&amp;" and LocalHour("&amp;$AN$1&amp;")="&amp;$A$21&amp;" and LocalMinute("&amp;$AN$1&amp;")="&amp;$B$21&amp;")", "Bar", "", "Close", "5", "0", "all", "", "","False","T")</f>
        <v>55</v>
      </c>
      <c r="AO21" s="22">
        <f ca="1" xml:space="preserve"> RTD("cqg.rtd",,"StudyData", "(Vol("&amp;$AO$1&amp;",VolType=Exchange,CoCType:=Auto) when LocalMonth("&amp;$AO$1&amp;")="&amp;$A$3&amp;" and LocalDay("&amp;$AO$1&amp;")="&amp;$A$2&amp;" and LocalHour("&amp;$AO$1&amp;")="&amp;$A$21&amp;" and LocalMinute("&amp;$AO$1&amp;")="&amp;$B$21&amp;")", "Bar", "", "Close", "5", "0", "all", "", "","False","T")</f>
        <v>111</v>
      </c>
      <c r="AP21" s="22">
        <f ca="1" xml:space="preserve"> RTD("cqg.rtd",,"StudyData", "(Vol("&amp;$AP$1&amp;",VolType=Exchange,CoCType:=Auto) when LocalMonth("&amp;$AP$1&amp;")="&amp;$A$3&amp;" and LocalDay("&amp;$AP$1&amp;")="&amp;$A$2&amp;" and LocalHour("&amp;$AP$1&amp;")="&amp;$A$21&amp;" and LocalMinute("&amp;$AP$1&amp;")="&amp;$B$21&amp;")", "Bar", "", "Close", "5", "0", "all", "", "","False","T")</f>
        <v>166</v>
      </c>
    </row>
    <row r="22" spans="1:42" x14ac:dyDescent="0.25">
      <c r="A22" s="22">
        <v>14</v>
      </c>
      <c r="B22" s="22">
        <f t="shared" si="2"/>
        <v>15</v>
      </c>
      <c r="D22" s="22">
        <f ca="1" xml:space="preserve"> RTD("cqg.rtd",,"StudyData", "(Vol("&amp;$D$1&amp;",VolType=Exchange,CoCType:=Auto) when LocalMonth("&amp;$D$1&amp;")="&amp;$A$3&amp;" and LocalDay("&amp;$D$1&amp;")="&amp;$A$2&amp;" and LocalHour("&amp;$D$1&amp;")="&amp;$A$22&amp;" and LocalMinute("&amp;$D$1&amp;")="&amp;$B$22&amp;")", "Bar", "", "Close", "5", "0", "all", "", "","False","T")</f>
        <v>4373</v>
      </c>
      <c r="E22" s="22">
        <f ca="1" xml:space="preserve"> RTD("cqg.rtd",,"StudyData", "(Vol("&amp;$E$1&amp;",VolType=Exchange,CoCType:=Auto) when LocalMonth("&amp;$E$1&amp;")="&amp;$A$3&amp;" and LocalDay("&amp;$E$1&amp;")="&amp;$A$2&amp;" and LocalHour("&amp;$E$1&amp;")="&amp;$A$22&amp;" and LocalMinute("&amp;$E$1&amp;")="&amp;$B$22&amp;")", "Bar", "", "Close", "5", "0", "all", "", "","False","T")</f>
        <v>2567</v>
      </c>
      <c r="F22" s="22">
        <f ca="1" xml:space="preserve"> RTD("cqg.rtd",,"StudyData", "(Vol("&amp;$F$1&amp;",VolType=Exchange,CoCType:=Auto) when LocalMonth("&amp;$F$1&amp;")="&amp;$A$3&amp;" and LocalDay("&amp;$F$1&amp;")="&amp;$A$2&amp;" and LocalHour("&amp;$F$1&amp;")="&amp;$A$22&amp;" and LocalMinute("&amp;$F$1&amp;")="&amp;$B$22&amp;")", "Bar", "", "Close", "5", "0", "all", "", "","False","T")</f>
        <v>1545</v>
      </c>
      <c r="G22" s="22">
        <f ca="1" xml:space="preserve"> RTD("cqg.rtd",,"StudyData", "(Vol("&amp;$G$1&amp;",VolType=Exchange,CoCType:=Auto) when LocalMonth("&amp;$G$1&amp;")="&amp;$A$3&amp;" and LocalDay("&amp;$G$1&amp;")="&amp;$A$2&amp;" and LocalHour("&amp;$G$1&amp;")="&amp;$A$22&amp;" and LocalMinute("&amp;$G$1&amp;")="&amp;$B$22&amp;")", "Bar", "", "Close", "5", "0", "all", "", "","False","T")</f>
        <v>2147</v>
      </c>
      <c r="H22" s="22">
        <f ca="1" xml:space="preserve"> RTD("cqg.rtd",,"StudyData", "(Vol("&amp;$H$1&amp;",VolType=Exchange,CoCType:=Auto) when LocalMonth("&amp;$H$1&amp;")="&amp;$A$3&amp;" and LocalDay("&amp;$H$1&amp;")="&amp;$A$2&amp;" and LocalHour("&amp;$H$1&amp;")="&amp;$A$22&amp;" and LocalMinute("&amp;$H$1&amp;")="&amp;$B$22&amp;")", "Bar", "", "Close", "5", "0", "all", "", "","False","T")</f>
        <v>2889</v>
      </c>
      <c r="I22" s="22">
        <f ca="1" xml:space="preserve"> RTD("cqg.rtd",,"StudyData", "(Vol("&amp;$I$1&amp;",VolType=Exchange,CoCType:=Auto) when LocalMonth("&amp;$I$1&amp;")="&amp;$A$3&amp;" and LocalDay("&amp;$I$1&amp;")="&amp;$A$2&amp;" and LocalHour("&amp;$I$1&amp;")="&amp;$A$22&amp;" and LocalMinute("&amp;$I$1&amp;")="&amp;$B$22&amp;")", "Bar", "", "Close", "5", "0", "all", "", "","False","T")</f>
        <v>1901</v>
      </c>
      <c r="J22" s="22">
        <f ca="1" xml:space="preserve"> RTD("cqg.rtd",,"StudyData", "(Vol("&amp;$J$1&amp;",VolType=Exchange,CoCType:=Auto) when LocalMonth("&amp;$J$1&amp;")="&amp;$A$3&amp;" and LocalDay("&amp;$J$1&amp;")="&amp;$A$2&amp;" and LocalHour("&amp;$J$1&amp;")="&amp;$A$22&amp;" and LocalMinute("&amp;$J$1&amp;")="&amp;$B$22&amp;")", "Bar", "", "Close", "5", "0", "all", "", "","False","T")</f>
        <v>1104</v>
      </c>
      <c r="K22" s="22">
        <f ca="1" xml:space="preserve"> RTD("cqg.rtd",,"StudyData", "(Vol("&amp;$K$1&amp;",VolType=Exchange,CoCType:=Auto) when LocalMonth("&amp;$K$1&amp;")="&amp;$A$3&amp;" and LocalDay("&amp;$K$1&amp;")="&amp;$A$2&amp;" and LocalHour("&amp;$K$1&amp;")="&amp;$A$22&amp;" and LocalMinute("&amp;$K$1&amp;")="&amp;$B$22&amp;")", "Bar", "", "Close", "5", "0", "all", "", "","False","T")</f>
        <v>452</v>
      </c>
      <c r="L22" s="22">
        <f ca="1" xml:space="preserve"> RTD("cqg.rtd",,"StudyData", "(Vol("&amp;$L$1&amp;",VolType=Exchange,CoCType:=Auto) when LocalMonth("&amp;$L$1&amp;")="&amp;$A$3&amp;" and LocalDay("&amp;$L$1&amp;")="&amp;$A$2&amp;" and LocalHour("&amp;$L$1&amp;")="&amp;$A$22&amp;" and LocalMinute("&amp;$L$1&amp;")="&amp;$B$22&amp;")", "Bar", "", "Close", "5", "0", "all", "", "","False","T")</f>
        <v>2814</v>
      </c>
      <c r="M22" s="22">
        <f ca="1" xml:space="preserve"> RTD("cqg.rtd",,"StudyData", "(Vol("&amp;$M$1&amp;",VolType=Exchange,CoCType:=Auto) when LocalMonth("&amp;$M$1&amp;")="&amp;$A$3&amp;" and LocalDay("&amp;$M$1&amp;")="&amp;$A$2&amp;" and LocalHour("&amp;$M$1&amp;")="&amp;$A$22&amp;" and LocalMinute("&amp;$M$1&amp;")="&amp;$B$22&amp;")", "Bar", "", "Close", "5", "0", "all", "", "","False","T")</f>
        <v>1721</v>
      </c>
      <c r="N22" s="22">
        <f ca="1" xml:space="preserve"> RTD("cqg.rtd",,"StudyData", "(Vol("&amp;$N$1&amp;",VolType=Exchange,CoCType:=Auto) when LocalMonth("&amp;$N$1&amp;")="&amp;$A$3&amp;" and LocalDay("&amp;$N$1&amp;")="&amp;$A$2&amp;" and LocalHour("&amp;$N$1&amp;")="&amp;$A$22&amp;" and LocalMinute("&amp;$N$1&amp;")="&amp;$B$22&amp;")", "Bar", "", "Close", "5", "0", "all", "", "","False","T")</f>
        <v>889</v>
      </c>
      <c r="O22" s="22">
        <f ca="1" xml:space="preserve"> RTD("cqg.rtd",,"StudyData", "(Vol("&amp;$O$1&amp;",VolType=Exchange,CoCType:=Auto) when LocalMonth("&amp;$O$1&amp;")="&amp;$A$3&amp;" and LocalDay("&amp;$O$1&amp;")="&amp;$A$2&amp;" and LocalHour("&amp;$O$1&amp;")="&amp;$A$22&amp;" and LocalMinute("&amp;$O$1&amp;")="&amp;$B$22&amp;")", "Bar", "", "Close", "5", "0", "all", "", "","False","T")</f>
        <v>408</v>
      </c>
      <c r="P22" s="22">
        <f ca="1" xml:space="preserve"> RTD("cqg.rtd",,"StudyData", "(Vol("&amp;$P$1&amp;",VolType=Exchange,CoCType:=Auto) when LocalMonth("&amp;$P$1&amp;")="&amp;$A$3&amp;" and LocalDay("&amp;$P$1&amp;")="&amp;$A$2&amp;" and LocalHour("&amp;$P$1&amp;")="&amp;$A$22&amp;" and LocalMinute("&amp;$P$1&amp;")="&amp;$B$22&amp;")", "Bar", "", "Close", "5", "0", "all", "", "","False","T")</f>
        <v>394</v>
      </c>
      <c r="Q22" s="22">
        <f ca="1" xml:space="preserve"> RTD("cqg.rtd",,"StudyData", "(Vol("&amp;$Q$1&amp;",VolType=Exchange,CoCType:=Auto) when LocalMonth("&amp;$Q$1&amp;")="&amp;$A$3&amp;" and LocalDay("&amp;$Q$1&amp;")="&amp;$A$2&amp;" and LocalHour("&amp;$Q$1&amp;")="&amp;$A$22&amp;" and LocalMinute("&amp;$Q$1&amp;")="&amp;$B$22&amp;")", "Bar", "", "Close", "5", "0", "all", "", "","False","T")</f>
        <v>1065</v>
      </c>
      <c r="R22" s="22">
        <f ca="1" xml:space="preserve"> RTD("cqg.rtd",,"StudyData", "(Vol("&amp;$R$1&amp;",VolType=Exchange,CoCType:=Auto) when LocalMonth("&amp;$R$1&amp;")="&amp;$A$3&amp;" and LocalDay("&amp;$R$1&amp;")="&amp;$A$2&amp;" and LocalHour("&amp;$R$1&amp;")="&amp;$A$22&amp;" and LocalMinute("&amp;$R$1&amp;")="&amp;$B$22&amp;")", "Bar", "", "Close", "5", "0", "all", "", "","False","T")</f>
        <v>2133</v>
      </c>
      <c r="S22" s="22">
        <f ca="1" xml:space="preserve"> RTD("cqg.rtd",,"StudyData", "(Vol("&amp;$S$1&amp;",VolType=Exchange,CoCType:=Auto) when LocalMonth("&amp;$S$1&amp;")="&amp;$A$3&amp;" and LocalDay("&amp;$S$1&amp;")="&amp;$A$2&amp;" and LocalHour("&amp;$S$1&amp;")="&amp;$A$22&amp;" and LocalMinute("&amp;$S$1&amp;")="&amp;$B$22&amp;")", "Bar", "", "Close", "5", "0", "all", "", "","False","T")</f>
        <v>552</v>
      </c>
      <c r="T22" s="22">
        <f ca="1" xml:space="preserve"> RTD("cqg.rtd",,"StudyData", "(Vol("&amp;$T$1&amp;",VolType=Exchange,CoCType:=Auto) when LocalMonth("&amp;$T$1&amp;")="&amp;$A$3&amp;" and LocalDay("&amp;$T$1&amp;")="&amp;$A$2&amp;" and LocalHour("&amp;$T$1&amp;")="&amp;$A$22&amp;" and LocalMinute("&amp;$T$1&amp;")="&amp;$B$22&amp;")", "Bar", "", "Close", "5", "0", "all", "", "","False","T")</f>
        <v>5907</v>
      </c>
      <c r="U22" s="22">
        <f ca="1" xml:space="preserve"> RTD("cqg.rtd",,"StudyData", "(Vol("&amp;$U$1&amp;",VolType=Exchange,CoCType:=Auto) when LocalMonth("&amp;$U$1&amp;")="&amp;$A$3&amp;" and LocalDay("&amp;$U$1&amp;")="&amp;$A$2&amp;" and LocalHour("&amp;$U$1&amp;")="&amp;$A$22&amp;" and LocalMinute("&amp;$U$1&amp;")="&amp;$B$22&amp;")", "Bar", "", "Close", "5", "0", "all", "", "","False","T")</f>
        <v>355</v>
      </c>
      <c r="V22" s="22">
        <f ca="1" xml:space="preserve"> RTD("cqg.rtd",,"StudyData", "(Vol("&amp;$V$1&amp;",VolType=Exchange,CoCType:=Auto) when LocalMonth("&amp;$V$1&amp;")="&amp;$A$3&amp;" and LocalDay("&amp;$V$1&amp;")="&amp;$A$2&amp;" and LocalHour("&amp;$V$1&amp;")="&amp;$A$22&amp;" and LocalMinute("&amp;$V$1&amp;")="&amp;$B$22&amp;")", "Bar", "", "Close", "5", "0", "all", "", "","False","T")</f>
        <v>228</v>
      </c>
      <c r="W22" s="22">
        <f ca="1" xml:space="preserve"> RTD("cqg.rtd",,"StudyData", "(Vol("&amp;$W$1&amp;",VolType=Exchange,CoCType:=Auto) when LocalMonth("&amp;$W$1&amp;")="&amp;$A$3&amp;" and LocalDay("&amp;$W$1&amp;")="&amp;$A$2&amp;" and LocalHour("&amp;$W$1&amp;")="&amp;$A$22&amp;" and LocalMinute("&amp;$W$1&amp;")="&amp;$B$22&amp;")", "Bar", "", "Close", "5", "0", "all", "", "","False","T")</f>
        <v>508</v>
      </c>
      <c r="X22" s="22">
        <f ca="1" xml:space="preserve"> RTD("cqg.rtd",,"StudyData", "(Vol("&amp;$X$1&amp;",VolType=Exchange,CoCType:=Auto) when LocalMonth("&amp;$X$1&amp;")="&amp;$A$3&amp;" and LocalDay("&amp;$X$1&amp;")="&amp;$A$2&amp;" and LocalHour("&amp;$X$1&amp;")="&amp;$A$22&amp;" and LocalMinute("&amp;$X$1&amp;")="&amp;$B$22&amp;")", "Bar", "", "Close", "5", "0", "all", "", "","False","T")</f>
        <v>115</v>
      </c>
      <c r="Y22" s="22">
        <f ca="1" xml:space="preserve"> RTD("cqg.rtd",,"StudyData", "(Vol("&amp;$Y$1&amp;",VolType=Exchange,CoCType:=Auto) when LocalMonth("&amp;$Y$1&amp;")="&amp;$A$3&amp;" and LocalDay("&amp;$Y$1&amp;")="&amp;$A$2&amp;" and LocalHour("&amp;$Y$1&amp;")="&amp;$A$22&amp;" and LocalMinute("&amp;$Y$1&amp;")="&amp;$B$22&amp;")", "Bar", "", "Close", "5", "0", "all", "", "","False","T")</f>
        <v>154</v>
      </c>
      <c r="Z22" s="22">
        <f ca="1" xml:space="preserve"> RTD("cqg.rtd",,"StudyData", "(Vol("&amp;$Z$1&amp;",VolType=Exchange,CoCType:=Auto) when LocalMonth("&amp;$Z$1&amp;")="&amp;$A$3&amp;" and LocalDay("&amp;$Z$1&amp;")="&amp;$A$2&amp;" and LocalHour("&amp;$Z$1&amp;")="&amp;$A$22&amp;" and LocalMinute("&amp;$Z$1&amp;")="&amp;$B$22&amp;")", "Bar", "", "Close", "5", "0", "all", "", "","False","T")</f>
        <v>136</v>
      </c>
      <c r="AA22" s="22">
        <f ca="1" xml:space="preserve"> RTD("cqg.rtd",,"StudyData", "(Vol("&amp;$AA$1&amp;",VolType=Exchange,CoCType:=Auto) when LocalMonth("&amp;$AA$1&amp;")="&amp;$A$3&amp;" and LocalDay("&amp;$AA$1&amp;")="&amp;$A$2&amp;" and LocalHour("&amp;$AA$1&amp;")="&amp;$A$22&amp;" and LocalMinute("&amp;$AA$1&amp;")="&amp;$B$22&amp;")", "Bar", "", "Close", "5", "0", "all", "", "","False","T")</f>
        <v>1603</v>
      </c>
      <c r="AB22" s="22">
        <f ca="1" xml:space="preserve"> RTD("cqg.rtd",,"StudyData", "(Vol("&amp;$AB$1&amp;",VolType=Exchange,CoCType:=Auto) when LocalMonth("&amp;$AB$1&amp;")="&amp;$A$3&amp;" and LocalDay("&amp;$AB$1&amp;")="&amp;$A$2&amp;" and LocalHour("&amp;$AB$1&amp;")="&amp;$A$22&amp;" and LocalMinute("&amp;$AB$1&amp;")="&amp;$B$22&amp;")", "Bar", "", "Close", "5", "0", "all", "", "","False","T")</f>
        <v>381</v>
      </c>
      <c r="AC22" s="22">
        <f ca="1" xml:space="preserve"> RTD("cqg.rtd",,"StudyData", "(Vol("&amp;$AC$1&amp;",VolType=Exchange,CoCType:=Auto) when LocalMonth("&amp;$AC$1&amp;")="&amp;$A$3&amp;" and LocalDay("&amp;$AC$1&amp;")="&amp;$A$2&amp;" and LocalHour("&amp;$AC$1&amp;")="&amp;$A$22&amp;" and LocalMinute("&amp;$AC$1&amp;")="&amp;$B$22&amp;")", "Bar", "", "Close", "5", "0", "all", "", "","False","T")</f>
        <v>519</v>
      </c>
      <c r="AD22" s="22">
        <f ca="1" xml:space="preserve"> RTD("cqg.rtd",,"StudyData", "(Vol("&amp;$AD$1&amp;",VolType=Exchange,CoCType:=Auto) when LocalMonth("&amp;$AD$1&amp;")="&amp;$A$3&amp;" and LocalDay("&amp;$AD$1&amp;")="&amp;$A$2&amp;" and LocalHour("&amp;$AD$1&amp;")="&amp;$A$22&amp;" and LocalMinute("&amp;$AD$1&amp;")="&amp;$B$22&amp;")", "Bar", "", "Close", "5", "0", "all", "", "","False","T")</f>
        <v>26</v>
      </c>
      <c r="AE22" s="22">
        <f ca="1" xml:space="preserve"> RTD("cqg.rtd",,"StudyData", "(Vol("&amp;$AE$1&amp;",VolType=Exchange,CoCType:=Auto) when LocalMonth("&amp;$AE$1&amp;")="&amp;$A$3&amp;" and LocalDay("&amp;$AE$1&amp;")="&amp;$A$2&amp;" and LocalHour("&amp;$AE$1&amp;")="&amp;$A$22&amp;" and LocalMinute("&amp;$AE$1&amp;")="&amp;$B$22&amp;")", "Bar", "", "Close", "5", "0", "all", "", "","False","T")</f>
        <v>253</v>
      </c>
      <c r="AF22" s="22">
        <f ca="1" xml:space="preserve"> RTD("cqg.rtd",,"StudyData", "(Vol("&amp;$AF$1&amp;",VolType=Exchange,CoCType:=Auto) when LocalMonth("&amp;$AF$1&amp;")="&amp;$A$3&amp;" and LocalDay("&amp;$AF$1&amp;")="&amp;$A$2&amp;" and LocalHour("&amp;$AF$1&amp;")="&amp;$A$22&amp;" and LocalMinute("&amp;$AF$1&amp;")="&amp;$B$22&amp;")", "Bar", "", "Close", "5", "0", "all", "", "","False","T")</f>
        <v>216</v>
      </c>
      <c r="AG22" s="22">
        <f ca="1" xml:space="preserve"> RTD("cqg.rtd",,"StudyData", "(Vol("&amp;$AG$1&amp;",VolType=Exchange,CoCType:=Auto) when LocalMonth("&amp;$AG$1&amp;")="&amp;$A$3&amp;" and LocalDay("&amp;$AG$1&amp;")="&amp;$A$2&amp;" and LocalHour("&amp;$AG$1&amp;")="&amp;$A$22&amp;" and LocalMinute("&amp;$AG$1&amp;")="&amp;$B$22&amp;")", "Bar", "", "Close", "5", "0", "all", "", "","False","T")</f>
        <v>149</v>
      </c>
      <c r="AH22" s="22">
        <f ca="1" xml:space="preserve"> RTD("cqg.rtd",,"StudyData", "(Vol("&amp;$AH$1&amp;",VolType=Exchange,CoCType:=Auto) when LocalMonth("&amp;$AH$1&amp;")="&amp;$A$3&amp;" and LocalDay("&amp;$AH$1&amp;")="&amp;$A$2&amp;" and LocalHour("&amp;$AH$1&amp;")="&amp;$A$22&amp;" and LocalMinute("&amp;$AH$1&amp;")="&amp;$B$22&amp;")", "Bar", "", "Close", "5", "0", "all", "", "","False","T")</f>
        <v>444</v>
      </c>
      <c r="AI22" s="22">
        <f ca="1" xml:space="preserve"> RTD("cqg.rtd",,"StudyData", "(Vol("&amp;$AI$1&amp;",VolType=Exchange,CoCType:=Auto) when LocalMonth("&amp;$AI$1&amp;")="&amp;$A$3&amp;" and LocalDay("&amp;$AI$1&amp;")="&amp;$A$2&amp;" and LocalHour("&amp;$AI$1&amp;")="&amp;$A$22&amp;" and LocalMinute("&amp;$AI$1&amp;")="&amp;$B$22&amp;")", "Bar", "", "Close", "5", "0", "all", "", "","False","T")</f>
        <v>231</v>
      </c>
      <c r="AJ22" s="22">
        <f ca="1" xml:space="preserve"> RTD("cqg.rtd",,"StudyData", "(Vol("&amp;$AJ$1&amp;",VolType=Exchange,CoCType:=Auto) when LocalMonth("&amp;$AJ$1&amp;")="&amp;$A$3&amp;" and LocalDay("&amp;$AJ$1&amp;")="&amp;$A$2&amp;" and LocalHour("&amp;$AJ$1&amp;")="&amp;$A$22&amp;" and LocalMinute("&amp;$AJ$1&amp;")="&amp;$B$22&amp;")", "Bar", "", "Close", "5", "0", "all", "", "","False","T")</f>
        <v>179</v>
      </c>
      <c r="AK22" s="22">
        <f ca="1" xml:space="preserve"> RTD("cqg.rtd",,"StudyData", "(Vol("&amp;$AK$1&amp;",VolType=Exchange,CoCType:=Auto) when LocalMonth("&amp;$AK$1&amp;")="&amp;$A$3&amp;" and LocalDay("&amp;$AK$1&amp;")="&amp;$A$2&amp;" and LocalHour("&amp;$AK$1&amp;")="&amp;$A$22&amp;" and LocalMinute("&amp;$AK$1&amp;")="&amp;$B$22&amp;")", "Bar", "", "Close", "5", "0", "all", "", "","False","T")</f>
        <v>159</v>
      </c>
      <c r="AL22" s="22">
        <f ca="1" xml:space="preserve"> RTD("cqg.rtd",,"StudyData", "(Vol("&amp;$AL$1&amp;",VolType=Exchange,CoCType:=Auto) when LocalMonth("&amp;$AL$1&amp;")="&amp;$A$3&amp;" and LocalDay("&amp;$AL$1&amp;")="&amp;$A$2&amp;" and LocalHour("&amp;$AL$1&amp;")="&amp;$A$22&amp;" and LocalMinute("&amp;$AL$1&amp;")="&amp;$B$22&amp;")", "Bar", "", "Close", "5", "0", "all", "", "","False","T")</f>
        <v>209</v>
      </c>
      <c r="AM22" s="22">
        <f ca="1" xml:space="preserve"> RTD("cqg.rtd",,"StudyData", "(Vol("&amp;$AM$1&amp;",VolType=Exchange,CoCType:=Auto) when LocalMonth("&amp;$AM$1&amp;")="&amp;$A$3&amp;" and LocalDay("&amp;$AM$1&amp;")="&amp;$A$2&amp;" and LocalHour("&amp;$AM$1&amp;")="&amp;$A$22&amp;" and LocalMinute("&amp;$AM$1&amp;")="&amp;$B$22&amp;")", "Bar", "", "Close", "5", "0", "all", "", "","False","T")</f>
        <v>75</v>
      </c>
      <c r="AN22" s="22">
        <f ca="1" xml:space="preserve"> RTD("cqg.rtd",,"StudyData", "(Vol("&amp;$AN$1&amp;",VolType=Exchange,CoCType:=Auto) when LocalMonth("&amp;$AN$1&amp;")="&amp;$A$3&amp;" and LocalDay("&amp;$AN$1&amp;")="&amp;$A$2&amp;" and LocalHour("&amp;$AN$1&amp;")="&amp;$A$22&amp;" and LocalMinute("&amp;$AN$1&amp;")="&amp;$B$22&amp;")", "Bar", "", "Close", "5", "0", "all", "", "","False","T")</f>
        <v>77</v>
      </c>
      <c r="AO22" s="22">
        <f ca="1" xml:space="preserve"> RTD("cqg.rtd",,"StudyData", "(Vol("&amp;$AO$1&amp;",VolType=Exchange,CoCType:=Auto) when LocalMonth("&amp;$AO$1&amp;")="&amp;$A$3&amp;" and LocalDay("&amp;$AO$1&amp;")="&amp;$A$2&amp;" and LocalHour("&amp;$AO$1&amp;")="&amp;$A$22&amp;" and LocalMinute("&amp;$AO$1&amp;")="&amp;$B$22&amp;")", "Bar", "", "Close", "5", "0", "all", "", "","False","T")</f>
        <v>100</v>
      </c>
      <c r="AP22" s="22">
        <f ca="1" xml:space="preserve"> RTD("cqg.rtd",,"StudyData", "(Vol("&amp;$AP$1&amp;",VolType=Exchange,CoCType:=Auto) when LocalMonth("&amp;$AP$1&amp;")="&amp;$A$3&amp;" and LocalDay("&amp;$AP$1&amp;")="&amp;$A$2&amp;" and LocalHour("&amp;$AP$1&amp;")="&amp;$A$22&amp;" and LocalMinute("&amp;$AP$1&amp;")="&amp;$B$22&amp;")", "Bar", "", "Close", "5", "0", "all", "", "","False","T")</f>
        <v>73</v>
      </c>
    </row>
    <row r="23" spans="1:42" x14ac:dyDescent="0.25">
      <c r="A23" s="22">
        <v>14</v>
      </c>
      <c r="B23" s="22">
        <f t="shared" si="2"/>
        <v>20</v>
      </c>
      <c r="D23" s="22">
        <f ca="1" xml:space="preserve"> RTD("cqg.rtd",,"StudyData", "(Vol("&amp;$D$1&amp;",VolType=Exchange,CoCType:=Auto) when LocalMonth("&amp;$D$1&amp;")="&amp;$A$3&amp;" and LocalDay("&amp;$D$1&amp;")="&amp;$A$2&amp;" and LocalHour("&amp;$D$1&amp;")="&amp;$A$23&amp;" and LocalMinute("&amp;$D$1&amp;")="&amp;$B$23&amp;")", "Bar", "", "Close", "5", "0", "all", "", "","False","T")</f>
        <v>6026</v>
      </c>
      <c r="E23" s="22">
        <f ca="1" xml:space="preserve"> RTD("cqg.rtd",,"StudyData", "(Vol("&amp;$E$1&amp;",VolType=Exchange,CoCType:=Auto) when LocalMonth("&amp;$E$1&amp;")="&amp;$A$3&amp;" and LocalDay("&amp;$E$1&amp;")="&amp;$A$2&amp;" and LocalHour("&amp;$E$1&amp;")="&amp;$A$23&amp;" and LocalMinute("&amp;$E$1&amp;")="&amp;$B$23&amp;")", "Bar", "", "Close", "5", "0", "all", "", "","False","T")</f>
        <v>4761</v>
      </c>
      <c r="F23" s="22">
        <f ca="1" xml:space="preserve"> RTD("cqg.rtd",,"StudyData", "(Vol("&amp;$F$1&amp;",VolType=Exchange,CoCType:=Auto) when LocalMonth("&amp;$F$1&amp;")="&amp;$A$3&amp;" and LocalDay("&amp;$F$1&amp;")="&amp;$A$2&amp;" and LocalHour("&amp;$F$1&amp;")="&amp;$A$23&amp;" and LocalMinute("&amp;$F$1&amp;")="&amp;$B$23&amp;")", "Bar", "", "Close", "5", "0", "all", "", "","False","T")</f>
        <v>3404</v>
      </c>
      <c r="G23" s="22">
        <f ca="1" xml:space="preserve"> RTD("cqg.rtd",,"StudyData", "(Vol("&amp;$G$1&amp;",VolType=Exchange,CoCType:=Auto) when LocalMonth("&amp;$G$1&amp;")="&amp;$A$3&amp;" and LocalDay("&amp;$G$1&amp;")="&amp;$A$2&amp;" and LocalHour("&amp;$G$1&amp;")="&amp;$A$23&amp;" and LocalMinute("&amp;$G$1&amp;")="&amp;$B$23&amp;")", "Bar", "", "Close", "5", "0", "all", "", "","False","T")</f>
        <v>4726</v>
      </c>
      <c r="H23" s="22">
        <f ca="1" xml:space="preserve"> RTD("cqg.rtd",,"StudyData", "(Vol("&amp;$H$1&amp;",VolType=Exchange,CoCType:=Auto) when LocalMonth("&amp;$H$1&amp;")="&amp;$A$3&amp;" and LocalDay("&amp;$H$1&amp;")="&amp;$A$2&amp;" and LocalHour("&amp;$H$1&amp;")="&amp;$A$23&amp;" and LocalMinute("&amp;$H$1&amp;")="&amp;$B$23&amp;")", "Bar", "", "Close", "5", "0", "all", "", "","False","T")</f>
        <v>1296</v>
      </c>
      <c r="I23" s="22">
        <f ca="1" xml:space="preserve"> RTD("cqg.rtd",,"StudyData", "(Vol("&amp;$I$1&amp;",VolType=Exchange,CoCType:=Auto) when LocalMonth("&amp;$I$1&amp;")="&amp;$A$3&amp;" and LocalDay("&amp;$I$1&amp;")="&amp;$A$2&amp;" and LocalHour("&amp;$I$1&amp;")="&amp;$A$23&amp;" and LocalMinute("&amp;$I$1&amp;")="&amp;$B$23&amp;")", "Bar", "", "Close", "5", "0", "all", "", "","False","T")</f>
        <v>2876</v>
      </c>
      <c r="J23" s="22">
        <f ca="1" xml:space="preserve"> RTD("cqg.rtd",,"StudyData", "(Vol("&amp;$J$1&amp;",VolType=Exchange,CoCType:=Auto) when LocalMonth("&amp;$J$1&amp;")="&amp;$A$3&amp;" and LocalDay("&amp;$J$1&amp;")="&amp;$A$2&amp;" and LocalHour("&amp;$J$1&amp;")="&amp;$A$23&amp;" and LocalMinute("&amp;$J$1&amp;")="&amp;$B$23&amp;")", "Bar", "", "Close", "5", "0", "all", "", "","False","T")</f>
        <v>1886</v>
      </c>
      <c r="K23" s="22">
        <f ca="1" xml:space="preserve"> RTD("cqg.rtd",,"StudyData", "(Vol("&amp;$K$1&amp;",VolType=Exchange,CoCType:=Auto) when LocalMonth("&amp;$K$1&amp;")="&amp;$A$3&amp;" and LocalDay("&amp;$K$1&amp;")="&amp;$A$2&amp;" and LocalHour("&amp;$K$1&amp;")="&amp;$A$23&amp;" and LocalMinute("&amp;$K$1&amp;")="&amp;$B$23&amp;")", "Bar", "", "Close", "5", "0", "all", "", "","False","T")</f>
        <v>599</v>
      </c>
      <c r="L23" s="22">
        <f ca="1" xml:space="preserve"> RTD("cqg.rtd",,"StudyData", "(Vol("&amp;$L$1&amp;",VolType=Exchange,CoCType:=Auto) when LocalMonth("&amp;$L$1&amp;")="&amp;$A$3&amp;" and LocalDay("&amp;$L$1&amp;")="&amp;$A$2&amp;" and LocalHour("&amp;$L$1&amp;")="&amp;$A$23&amp;" and LocalMinute("&amp;$L$1&amp;")="&amp;$B$23&amp;")", "Bar", "", "Close", "5", "0", "all", "", "","False","T")</f>
        <v>3312</v>
      </c>
      <c r="M23" s="22">
        <f ca="1" xml:space="preserve"> RTD("cqg.rtd",,"StudyData", "(Vol("&amp;$M$1&amp;",VolType=Exchange,CoCType:=Auto) when LocalMonth("&amp;$M$1&amp;")="&amp;$A$3&amp;" and LocalDay("&amp;$M$1&amp;")="&amp;$A$2&amp;" and LocalHour("&amp;$M$1&amp;")="&amp;$A$23&amp;" and LocalMinute("&amp;$M$1&amp;")="&amp;$B$23&amp;")", "Bar", "", "Close", "5", "0", "all", "", "","False","T")</f>
        <v>1439</v>
      </c>
      <c r="N23" s="22">
        <f ca="1" xml:space="preserve"> RTD("cqg.rtd",,"StudyData", "(Vol("&amp;$N$1&amp;",VolType=Exchange,CoCType:=Auto) when LocalMonth("&amp;$N$1&amp;")="&amp;$A$3&amp;" and LocalDay("&amp;$N$1&amp;")="&amp;$A$2&amp;" and LocalHour("&amp;$N$1&amp;")="&amp;$A$23&amp;" and LocalMinute("&amp;$N$1&amp;")="&amp;$B$23&amp;")", "Bar", "", "Close", "5", "0", "all", "", "","False","T")</f>
        <v>1204</v>
      </c>
      <c r="O23" s="22">
        <f ca="1" xml:space="preserve"> RTD("cqg.rtd",,"StudyData", "(Vol("&amp;$O$1&amp;",VolType=Exchange,CoCType:=Auto) when LocalMonth("&amp;$O$1&amp;")="&amp;$A$3&amp;" and LocalDay("&amp;$O$1&amp;")="&amp;$A$2&amp;" and LocalHour("&amp;$O$1&amp;")="&amp;$A$23&amp;" and LocalMinute("&amp;$O$1&amp;")="&amp;$B$23&amp;")", "Bar", "", "Close", "5", "0", "all", "", "","False","T")</f>
        <v>2022</v>
      </c>
      <c r="P23" s="22">
        <f ca="1" xml:space="preserve"> RTD("cqg.rtd",,"StudyData", "(Vol("&amp;$P$1&amp;",VolType=Exchange,CoCType:=Auto) when LocalMonth("&amp;$P$1&amp;")="&amp;$A$3&amp;" and LocalDay("&amp;$P$1&amp;")="&amp;$A$2&amp;" and LocalHour("&amp;$P$1&amp;")="&amp;$A$23&amp;" and LocalMinute("&amp;$P$1&amp;")="&amp;$B$23&amp;")", "Bar", "", "Close", "5", "0", "all", "", "","False","T")</f>
        <v>682</v>
      </c>
      <c r="Q23" s="22">
        <f ca="1" xml:space="preserve"> RTD("cqg.rtd",,"StudyData", "(Vol("&amp;$Q$1&amp;",VolType=Exchange,CoCType:=Auto) when LocalMonth("&amp;$Q$1&amp;")="&amp;$A$3&amp;" and LocalDay("&amp;$Q$1&amp;")="&amp;$A$2&amp;" and LocalHour("&amp;$Q$1&amp;")="&amp;$A$23&amp;" and LocalMinute("&amp;$Q$1&amp;")="&amp;$B$23&amp;")", "Bar", "", "Close", "5", "0", "all", "", "","False","T")</f>
        <v>951</v>
      </c>
      <c r="R23" s="22">
        <f ca="1" xml:space="preserve"> RTD("cqg.rtd",,"StudyData", "(Vol("&amp;$R$1&amp;",VolType=Exchange,CoCType:=Auto) when LocalMonth("&amp;$R$1&amp;")="&amp;$A$3&amp;" and LocalDay("&amp;$R$1&amp;")="&amp;$A$2&amp;" and LocalHour("&amp;$R$1&amp;")="&amp;$A$23&amp;" and LocalMinute("&amp;$R$1&amp;")="&amp;$B$23&amp;")", "Bar", "", "Close", "5", "0", "all", "", "","False","T")</f>
        <v>812</v>
      </c>
      <c r="S23" s="22">
        <f ca="1" xml:space="preserve"> RTD("cqg.rtd",,"StudyData", "(Vol("&amp;$S$1&amp;",VolType=Exchange,CoCType:=Auto) when LocalMonth("&amp;$S$1&amp;")="&amp;$A$3&amp;" and LocalDay("&amp;$S$1&amp;")="&amp;$A$2&amp;" and LocalHour("&amp;$S$1&amp;")="&amp;$A$23&amp;" and LocalMinute("&amp;$S$1&amp;")="&amp;$B$23&amp;")", "Bar", "", "Close", "5", "0", "all", "", "","False","T")</f>
        <v>327</v>
      </c>
      <c r="T23" s="22">
        <f ca="1" xml:space="preserve"> RTD("cqg.rtd",,"StudyData", "(Vol("&amp;$T$1&amp;",VolType=Exchange,CoCType:=Auto) when LocalMonth("&amp;$T$1&amp;")="&amp;$A$3&amp;" and LocalDay("&amp;$T$1&amp;")="&amp;$A$2&amp;" and LocalHour("&amp;$T$1&amp;")="&amp;$A$23&amp;" and LocalMinute("&amp;$T$1&amp;")="&amp;$B$23&amp;")", "Bar", "", "Close", "5", "0", "all", "", "","False","T")</f>
        <v>962</v>
      </c>
      <c r="U23" s="22">
        <f ca="1" xml:space="preserve"> RTD("cqg.rtd",,"StudyData", "(Vol("&amp;$U$1&amp;",VolType=Exchange,CoCType:=Auto) when LocalMonth("&amp;$U$1&amp;")="&amp;$A$3&amp;" and LocalDay("&amp;$U$1&amp;")="&amp;$A$2&amp;" and LocalHour("&amp;$U$1&amp;")="&amp;$A$23&amp;" and LocalMinute("&amp;$U$1&amp;")="&amp;$B$23&amp;")", "Bar", "", "Close", "5", "0", "all", "", "","False","T")</f>
        <v>449</v>
      </c>
      <c r="V23" s="22">
        <f ca="1" xml:space="preserve"> RTD("cqg.rtd",,"StudyData", "(Vol("&amp;$V$1&amp;",VolType=Exchange,CoCType:=Auto) when LocalMonth("&amp;$V$1&amp;")="&amp;$A$3&amp;" and LocalDay("&amp;$V$1&amp;")="&amp;$A$2&amp;" and LocalHour("&amp;$V$1&amp;")="&amp;$A$23&amp;" and LocalMinute("&amp;$V$1&amp;")="&amp;$B$23&amp;")", "Bar", "", "Close", "5", "0", "all", "", "","False","T")</f>
        <v>188</v>
      </c>
      <c r="W23" s="22">
        <f ca="1" xml:space="preserve"> RTD("cqg.rtd",,"StudyData", "(Vol("&amp;$W$1&amp;",VolType=Exchange,CoCType:=Auto) when LocalMonth("&amp;$W$1&amp;")="&amp;$A$3&amp;" and LocalDay("&amp;$W$1&amp;")="&amp;$A$2&amp;" and LocalHour("&amp;$W$1&amp;")="&amp;$A$23&amp;" and LocalMinute("&amp;$W$1&amp;")="&amp;$B$23&amp;")", "Bar", "", "Close", "5", "0", "all", "", "","False","T")</f>
        <v>753</v>
      </c>
      <c r="X23" s="22">
        <f ca="1" xml:space="preserve"> RTD("cqg.rtd",,"StudyData", "(Vol("&amp;$X$1&amp;",VolType=Exchange,CoCType:=Auto) when LocalMonth("&amp;$X$1&amp;")="&amp;$A$3&amp;" and LocalDay("&amp;$X$1&amp;")="&amp;$A$2&amp;" and LocalHour("&amp;$X$1&amp;")="&amp;$A$23&amp;" and LocalMinute("&amp;$X$1&amp;")="&amp;$B$23&amp;")", "Bar", "", "Close", "5", "0", "all", "", "","False","T")</f>
        <v>380</v>
      </c>
      <c r="Y23" s="22">
        <f ca="1" xml:space="preserve"> RTD("cqg.rtd",,"StudyData", "(Vol("&amp;$Y$1&amp;",VolType=Exchange,CoCType:=Auto) when LocalMonth("&amp;$Y$1&amp;")="&amp;$A$3&amp;" and LocalDay("&amp;$Y$1&amp;")="&amp;$A$2&amp;" and LocalHour("&amp;$Y$1&amp;")="&amp;$A$23&amp;" and LocalMinute("&amp;$Y$1&amp;")="&amp;$B$23&amp;")", "Bar", "", "Close", "5", "0", "all", "", "","False","T")</f>
        <v>164</v>
      </c>
      <c r="Z23" s="22">
        <f ca="1" xml:space="preserve"> RTD("cqg.rtd",,"StudyData", "(Vol("&amp;$Z$1&amp;",VolType=Exchange,CoCType:=Auto) when LocalMonth("&amp;$Z$1&amp;")="&amp;$A$3&amp;" and LocalDay("&amp;$Z$1&amp;")="&amp;$A$2&amp;" and LocalHour("&amp;$Z$1&amp;")="&amp;$A$23&amp;" and LocalMinute("&amp;$Z$1&amp;")="&amp;$B$23&amp;")", "Bar", "", "Close", "5", "0", "all", "", "","False","T")</f>
        <v>96</v>
      </c>
      <c r="AA23" s="22">
        <f ca="1" xml:space="preserve"> RTD("cqg.rtd",,"StudyData", "(Vol("&amp;$AA$1&amp;",VolType=Exchange,CoCType:=Auto) when LocalMonth("&amp;$AA$1&amp;")="&amp;$A$3&amp;" and LocalDay("&amp;$AA$1&amp;")="&amp;$A$2&amp;" and LocalHour("&amp;$AA$1&amp;")="&amp;$A$23&amp;" and LocalMinute("&amp;$AA$1&amp;")="&amp;$B$23&amp;")", "Bar", "", "Close", "5", "0", "all", "", "","False","T")</f>
        <v>912</v>
      </c>
      <c r="AB23" s="22">
        <f ca="1" xml:space="preserve"> RTD("cqg.rtd",,"StudyData", "(Vol("&amp;$AB$1&amp;",VolType=Exchange,CoCType:=Auto) when LocalMonth("&amp;$AB$1&amp;")="&amp;$A$3&amp;" and LocalDay("&amp;$AB$1&amp;")="&amp;$A$2&amp;" and LocalHour("&amp;$AB$1&amp;")="&amp;$A$23&amp;" and LocalMinute("&amp;$AB$1&amp;")="&amp;$B$23&amp;")", "Bar", "", "Close", "5", "0", "all", "", "","False","T")</f>
        <v>292</v>
      </c>
      <c r="AC23" s="22">
        <f ca="1" xml:space="preserve"> RTD("cqg.rtd",,"StudyData", "(Vol("&amp;$AC$1&amp;",VolType=Exchange,CoCType:=Auto) when LocalMonth("&amp;$AC$1&amp;")="&amp;$A$3&amp;" and LocalDay("&amp;$AC$1&amp;")="&amp;$A$2&amp;" and LocalHour("&amp;$AC$1&amp;")="&amp;$A$23&amp;" and LocalMinute("&amp;$AC$1&amp;")="&amp;$B$23&amp;")", "Bar", "", "Close", "5", "0", "all", "", "","False","T")</f>
        <v>838</v>
      </c>
      <c r="AD23" s="22">
        <f ca="1" xml:space="preserve"> RTD("cqg.rtd",,"StudyData", "(Vol("&amp;$AD$1&amp;",VolType=Exchange,CoCType:=Auto) when LocalMonth("&amp;$AD$1&amp;")="&amp;$A$3&amp;" and LocalDay("&amp;$AD$1&amp;")="&amp;$A$2&amp;" and LocalHour("&amp;$AD$1&amp;")="&amp;$A$23&amp;" and LocalMinute("&amp;$AD$1&amp;")="&amp;$B$23&amp;")", "Bar", "", "Close", "5", "0", "all", "", "","False","T")</f>
        <v>84</v>
      </c>
      <c r="AE23" s="22">
        <f ca="1" xml:space="preserve"> RTD("cqg.rtd",,"StudyData", "(Vol("&amp;$AE$1&amp;",VolType=Exchange,CoCType:=Auto) when LocalMonth("&amp;$AE$1&amp;")="&amp;$A$3&amp;" and LocalDay("&amp;$AE$1&amp;")="&amp;$A$2&amp;" and LocalHour("&amp;$AE$1&amp;")="&amp;$A$23&amp;" and LocalMinute("&amp;$AE$1&amp;")="&amp;$B$23&amp;")", "Bar", "", "Close", "5", "0", "all", "", "","False","T")</f>
        <v>140</v>
      </c>
      <c r="AF23" s="22">
        <f ca="1" xml:space="preserve"> RTD("cqg.rtd",,"StudyData", "(Vol("&amp;$AF$1&amp;",VolType=Exchange,CoCType:=Auto) when LocalMonth("&amp;$AF$1&amp;")="&amp;$A$3&amp;" and LocalDay("&amp;$AF$1&amp;")="&amp;$A$2&amp;" and LocalHour("&amp;$AF$1&amp;")="&amp;$A$23&amp;" and LocalMinute("&amp;$AF$1&amp;")="&amp;$B$23&amp;")", "Bar", "", "Close", "5", "0", "all", "", "","False","T")</f>
        <v>206</v>
      </c>
      <c r="AG23" s="22">
        <f ca="1" xml:space="preserve"> RTD("cqg.rtd",,"StudyData", "(Vol("&amp;$AG$1&amp;",VolType=Exchange,CoCType:=Auto) when LocalMonth("&amp;$AG$1&amp;")="&amp;$A$3&amp;" and LocalDay("&amp;$AG$1&amp;")="&amp;$A$2&amp;" and LocalHour("&amp;$AG$1&amp;")="&amp;$A$23&amp;" and LocalMinute("&amp;$AG$1&amp;")="&amp;$B$23&amp;")", "Bar", "", "Close", "5", "0", "all", "", "","False","T")</f>
        <v>343</v>
      </c>
      <c r="AH23" s="22">
        <f ca="1" xml:space="preserve"> RTD("cqg.rtd",,"StudyData", "(Vol("&amp;$AH$1&amp;",VolType=Exchange,CoCType:=Auto) when LocalMonth("&amp;$AH$1&amp;")="&amp;$A$3&amp;" and LocalDay("&amp;$AH$1&amp;")="&amp;$A$2&amp;" and LocalHour("&amp;$AH$1&amp;")="&amp;$A$23&amp;" and LocalMinute("&amp;$AH$1&amp;")="&amp;$B$23&amp;")", "Bar", "", "Close", "5", "0", "all", "", "","False","T")</f>
        <v>608</v>
      </c>
      <c r="AI23" s="22">
        <f ca="1" xml:space="preserve"> RTD("cqg.rtd",,"StudyData", "(Vol("&amp;$AI$1&amp;",VolType=Exchange,CoCType:=Auto) when LocalMonth("&amp;$AI$1&amp;")="&amp;$A$3&amp;" and LocalDay("&amp;$AI$1&amp;")="&amp;$A$2&amp;" and LocalHour("&amp;$AI$1&amp;")="&amp;$A$23&amp;" and LocalMinute("&amp;$AI$1&amp;")="&amp;$B$23&amp;")", "Bar", "", "Close", "5", "0", "all", "", "","False","T")</f>
        <v>485</v>
      </c>
      <c r="AJ23" s="22">
        <f ca="1" xml:space="preserve"> RTD("cqg.rtd",,"StudyData", "(Vol("&amp;$AJ$1&amp;",VolType=Exchange,CoCType:=Auto) when LocalMonth("&amp;$AJ$1&amp;")="&amp;$A$3&amp;" and LocalDay("&amp;$AJ$1&amp;")="&amp;$A$2&amp;" and LocalHour("&amp;$AJ$1&amp;")="&amp;$A$23&amp;" and LocalMinute("&amp;$AJ$1&amp;")="&amp;$B$23&amp;")", "Bar", "", "Close", "5", "0", "all", "", "","False","T")</f>
        <v>156</v>
      </c>
      <c r="AK23" s="22">
        <f ca="1" xml:space="preserve"> RTD("cqg.rtd",,"StudyData", "(Vol("&amp;$AK$1&amp;",VolType=Exchange,CoCType:=Auto) when LocalMonth("&amp;$AK$1&amp;")="&amp;$A$3&amp;" and LocalDay("&amp;$AK$1&amp;")="&amp;$A$2&amp;" and LocalHour("&amp;$AK$1&amp;")="&amp;$A$23&amp;" and LocalMinute("&amp;$AK$1&amp;")="&amp;$B$23&amp;")", "Bar", "", "Close", "5", "0", "all", "", "","False","T")</f>
        <v>125</v>
      </c>
      <c r="AL23" s="22">
        <f ca="1" xml:space="preserve"> RTD("cqg.rtd",,"StudyData", "(Vol("&amp;$AL$1&amp;",VolType=Exchange,CoCType:=Auto) when LocalMonth("&amp;$AL$1&amp;")="&amp;$A$3&amp;" and LocalDay("&amp;$AL$1&amp;")="&amp;$A$2&amp;" and LocalHour("&amp;$AL$1&amp;")="&amp;$A$23&amp;" and LocalMinute("&amp;$AL$1&amp;")="&amp;$B$23&amp;")", "Bar", "", "Close", "5", "0", "all", "", "","False","T")</f>
        <v>186</v>
      </c>
      <c r="AM23" s="22">
        <f ca="1" xml:space="preserve"> RTD("cqg.rtd",,"StudyData", "(Vol("&amp;$AM$1&amp;",VolType=Exchange,CoCType:=Auto) when LocalMonth("&amp;$AM$1&amp;")="&amp;$A$3&amp;" and LocalDay("&amp;$AM$1&amp;")="&amp;$A$2&amp;" and LocalHour("&amp;$AM$1&amp;")="&amp;$A$23&amp;" and LocalMinute("&amp;$AM$1&amp;")="&amp;$B$23&amp;")", "Bar", "", "Close", "5", "0", "all", "", "","False","T")</f>
        <v>98</v>
      </c>
      <c r="AN23" s="22">
        <f ca="1" xml:space="preserve"> RTD("cqg.rtd",,"StudyData", "(Vol("&amp;$AN$1&amp;",VolType=Exchange,CoCType:=Auto) when LocalMonth("&amp;$AN$1&amp;")="&amp;$A$3&amp;" and LocalDay("&amp;$AN$1&amp;")="&amp;$A$2&amp;" and LocalHour("&amp;$AN$1&amp;")="&amp;$A$23&amp;" and LocalMinute("&amp;$AN$1&amp;")="&amp;$B$23&amp;")", "Bar", "", "Close", "5", "0", "all", "", "","False","T")</f>
        <v>809</v>
      </c>
      <c r="AO23" s="22">
        <f ca="1" xml:space="preserve"> RTD("cqg.rtd",,"StudyData", "(Vol("&amp;$AO$1&amp;",VolType=Exchange,CoCType:=Auto) when LocalMonth("&amp;$AO$1&amp;")="&amp;$A$3&amp;" and LocalDay("&amp;$AO$1&amp;")="&amp;$A$2&amp;" and LocalHour("&amp;$AO$1&amp;")="&amp;$A$23&amp;" and LocalMinute("&amp;$AO$1&amp;")="&amp;$B$23&amp;")", "Bar", "", "Close", "5", "0", "all", "", "","False","T")</f>
        <v>121</v>
      </c>
      <c r="AP23" s="22">
        <f ca="1" xml:space="preserve"> RTD("cqg.rtd",,"StudyData", "(Vol("&amp;$AP$1&amp;",VolType=Exchange,CoCType:=Auto) when LocalMonth("&amp;$AP$1&amp;")="&amp;$A$3&amp;" and LocalDay("&amp;$AP$1&amp;")="&amp;$A$2&amp;" and LocalHour("&amp;$AP$1&amp;")="&amp;$A$23&amp;" and LocalMinute("&amp;$AP$1&amp;")="&amp;$B$23&amp;")", "Bar", "", "Close", "5", "0", "all", "", "","False","T")</f>
        <v>296</v>
      </c>
    </row>
    <row r="24" spans="1:42" x14ac:dyDescent="0.25">
      <c r="A24" s="22">
        <v>14</v>
      </c>
      <c r="B24" s="22">
        <f t="shared" si="2"/>
        <v>25</v>
      </c>
      <c r="D24" s="22">
        <f ca="1" xml:space="preserve"> RTD("cqg.rtd",,"StudyData", "(Vol("&amp;$D$1&amp;",VolType=Exchange,CoCType:=Auto) when LocalMonth("&amp;$D$1&amp;")="&amp;$A$3&amp;" and LocalDay("&amp;$D$1&amp;")="&amp;$A$2&amp;" and LocalHour("&amp;$D$1&amp;")="&amp;$A$24&amp;" and LocalMinute("&amp;$D$1&amp;")="&amp;$B$24&amp;")", "Bar", "", "Close", "5", "0", "all", "", "","False","T")</f>
        <v>6954</v>
      </c>
      <c r="E24" s="22">
        <f ca="1" xml:space="preserve"> RTD("cqg.rtd",,"StudyData", "(Vol("&amp;$E$1&amp;",VolType=Exchange,CoCType:=Auto) when LocalMonth("&amp;$E$1&amp;")="&amp;$A$3&amp;" and LocalDay("&amp;$E$1&amp;")="&amp;$A$2&amp;" and LocalHour("&amp;$E$1&amp;")="&amp;$A$24&amp;" and LocalMinute("&amp;$E$1&amp;")="&amp;$B$24&amp;")", "Bar", "", "Close", "5", "0", "all", "", "","False","T")</f>
        <v>5341</v>
      </c>
      <c r="F24" s="22">
        <f ca="1" xml:space="preserve"> RTD("cqg.rtd",,"StudyData", "(Vol("&amp;$F$1&amp;",VolType=Exchange,CoCType:=Auto) when LocalMonth("&amp;$F$1&amp;")="&amp;$A$3&amp;" and LocalDay("&amp;$F$1&amp;")="&amp;$A$2&amp;" and LocalHour("&amp;$F$1&amp;")="&amp;$A$24&amp;" and LocalMinute("&amp;$F$1&amp;")="&amp;$B$24&amp;")", "Bar", "", "Close", "5", "0", "all", "", "","False","T")</f>
        <v>1592</v>
      </c>
      <c r="G24" s="22">
        <f ca="1" xml:space="preserve"> RTD("cqg.rtd",,"StudyData", "(Vol("&amp;$G$1&amp;",VolType=Exchange,CoCType:=Auto) when LocalMonth("&amp;$G$1&amp;")="&amp;$A$3&amp;" and LocalDay("&amp;$G$1&amp;")="&amp;$A$2&amp;" and LocalHour("&amp;$G$1&amp;")="&amp;$A$24&amp;" and LocalMinute("&amp;$G$1&amp;")="&amp;$B$24&amp;")", "Bar", "", "Close", "5", "0", "all", "", "","False","T")</f>
        <v>5225</v>
      </c>
      <c r="H24" s="22">
        <f ca="1" xml:space="preserve"> RTD("cqg.rtd",,"StudyData", "(Vol("&amp;$H$1&amp;",VolType=Exchange,CoCType:=Auto) when LocalMonth("&amp;$H$1&amp;")="&amp;$A$3&amp;" and LocalDay("&amp;$H$1&amp;")="&amp;$A$2&amp;" and LocalHour("&amp;$H$1&amp;")="&amp;$A$24&amp;" and LocalMinute("&amp;$H$1&amp;")="&amp;$B$24&amp;")", "Bar", "", "Close", "5", "0", "all", "", "","False","T")</f>
        <v>4162</v>
      </c>
      <c r="I24" s="22">
        <f ca="1" xml:space="preserve"> RTD("cqg.rtd",,"StudyData", "(Vol("&amp;$I$1&amp;",VolType=Exchange,CoCType:=Auto) when LocalMonth("&amp;$I$1&amp;")="&amp;$A$3&amp;" and LocalDay("&amp;$I$1&amp;")="&amp;$A$2&amp;" and LocalHour("&amp;$I$1&amp;")="&amp;$A$24&amp;" and LocalMinute("&amp;$I$1&amp;")="&amp;$B$24&amp;")", "Bar", "", "Close", "5", "0", "all", "", "","False","T")</f>
        <v>3423</v>
      </c>
      <c r="J24" s="22">
        <f ca="1" xml:space="preserve"> RTD("cqg.rtd",,"StudyData", "(Vol("&amp;$J$1&amp;",VolType=Exchange,CoCType:=Auto) when LocalMonth("&amp;$J$1&amp;")="&amp;$A$3&amp;" and LocalDay("&amp;$J$1&amp;")="&amp;$A$2&amp;" and LocalHour("&amp;$J$1&amp;")="&amp;$A$24&amp;" and LocalMinute("&amp;$J$1&amp;")="&amp;$B$24&amp;")", "Bar", "", "Close", "5", "0", "all", "", "","False","T")</f>
        <v>4530</v>
      </c>
      <c r="K24" s="22">
        <f ca="1" xml:space="preserve"> RTD("cqg.rtd",,"StudyData", "(Vol("&amp;$K$1&amp;",VolType=Exchange,CoCType:=Auto) when LocalMonth("&amp;$K$1&amp;")="&amp;$A$3&amp;" and LocalDay("&amp;$K$1&amp;")="&amp;$A$2&amp;" and LocalHour("&amp;$K$1&amp;")="&amp;$A$24&amp;" and LocalMinute("&amp;$K$1&amp;")="&amp;$B$24&amp;")", "Bar", "", "Close", "5", "0", "all", "", "","False","T")</f>
        <v>1042</v>
      </c>
      <c r="L24" s="22">
        <f ca="1" xml:space="preserve"> RTD("cqg.rtd",,"StudyData", "(Vol("&amp;$L$1&amp;",VolType=Exchange,CoCType:=Auto) when LocalMonth("&amp;$L$1&amp;")="&amp;$A$3&amp;" and LocalDay("&amp;$L$1&amp;")="&amp;$A$2&amp;" and LocalHour("&amp;$L$1&amp;")="&amp;$A$24&amp;" and LocalMinute("&amp;$L$1&amp;")="&amp;$B$24&amp;")", "Bar", "", "Close", "5", "0", "all", "", "","False","T")</f>
        <v>1628</v>
      </c>
      <c r="M24" s="22">
        <f ca="1" xml:space="preserve"> RTD("cqg.rtd",,"StudyData", "(Vol("&amp;$M$1&amp;",VolType=Exchange,CoCType:=Auto) when LocalMonth("&amp;$M$1&amp;")="&amp;$A$3&amp;" and LocalDay("&amp;$M$1&amp;")="&amp;$A$2&amp;" and LocalHour("&amp;$M$1&amp;")="&amp;$A$24&amp;" and LocalMinute("&amp;$M$1&amp;")="&amp;$B$24&amp;")", "Bar", "", "Close", "5", "0", "all", "", "","False","T")</f>
        <v>1733</v>
      </c>
      <c r="N24" s="22">
        <f ca="1" xml:space="preserve"> RTD("cqg.rtd",,"StudyData", "(Vol("&amp;$N$1&amp;",VolType=Exchange,CoCType:=Auto) when LocalMonth("&amp;$N$1&amp;")="&amp;$A$3&amp;" and LocalDay("&amp;$N$1&amp;")="&amp;$A$2&amp;" and LocalHour("&amp;$N$1&amp;")="&amp;$A$24&amp;" and LocalMinute("&amp;$N$1&amp;")="&amp;$B$24&amp;")", "Bar", "", "Close", "5", "0", "all", "", "","False","T")</f>
        <v>1283</v>
      </c>
      <c r="O24" s="22">
        <f ca="1" xml:space="preserve"> RTD("cqg.rtd",,"StudyData", "(Vol("&amp;$O$1&amp;",VolType=Exchange,CoCType:=Auto) when LocalMonth("&amp;$O$1&amp;")="&amp;$A$3&amp;" and LocalDay("&amp;$O$1&amp;")="&amp;$A$2&amp;" and LocalHour("&amp;$O$1&amp;")="&amp;$A$24&amp;" and LocalMinute("&amp;$O$1&amp;")="&amp;$B$24&amp;")", "Bar", "", "Close", "5", "0", "all", "", "","False","T")</f>
        <v>1147</v>
      </c>
      <c r="P24" s="22">
        <f ca="1" xml:space="preserve"> RTD("cqg.rtd",,"StudyData", "(Vol("&amp;$P$1&amp;",VolType=Exchange,CoCType:=Auto) when LocalMonth("&amp;$P$1&amp;")="&amp;$A$3&amp;" and LocalDay("&amp;$P$1&amp;")="&amp;$A$2&amp;" and LocalHour("&amp;$P$1&amp;")="&amp;$A$24&amp;" and LocalMinute("&amp;$P$1&amp;")="&amp;$B$24&amp;")", "Bar", "", "Close", "5", "0", "all", "", "","False","T")</f>
        <v>1487</v>
      </c>
      <c r="Q24" s="22">
        <f ca="1" xml:space="preserve"> RTD("cqg.rtd",,"StudyData", "(Vol("&amp;$Q$1&amp;",VolType=Exchange,CoCType:=Auto) when LocalMonth("&amp;$Q$1&amp;")="&amp;$A$3&amp;" and LocalDay("&amp;$Q$1&amp;")="&amp;$A$2&amp;" and LocalHour("&amp;$Q$1&amp;")="&amp;$A$24&amp;" and LocalMinute("&amp;$Q$1&amp;")="&amp;$B$24&amp;")", "Bar", "", "Close", "5", "0", "all", "", "","False","T")</f>
        <v>587</v>
      </c>
      <c r="R24" s="22">
        <f ca="1" xml:space="preserve"> RTD("cqg.rtd",,"StudyData", "(Vol("&amp;$R$1&amp;",VolType=Exchange,CoCType:=Auto) when LocalMonth("&amp;$R$1&amp;")="&amp;$A$3&amp;" and LocalDay("&amp;$R$1&amp;")="&amp;$A$2&amp;" and LocalHour("&amp;$R$1&amp;")="&amp;$A$24&amp;" and LocalMinute("&amp;$R$1&amp;")="&amp;$B$24&amp;")", "Bar", "", "Close", "5", "0", "all", "", "","False","T")</f>
        <v>559</v>
      </c>
      <c r="S24" s="22">
        <f ca="1" xml:space="preserve"> RTD("cqg.rtd",,"StudyData", "(Vol("&amp;$S$1&amp;",VolType=Exchange,CoCType:=Auto) when LocalMonth("&amp;$S$1&amp;")="&amp;$A$3&amp;" and LocalDay("&amp;$S$1&amp;")="&amp;$A$2&amp;" and LocalHour("&amp;$S$1&amp;")="&amp;$A$24&amp;" and LocalMinute("&amp;$S$1&amp;")="&amp;$B$24&amp;")", "Bar", "", "Close", "5", "0", "all", "", "","False","T")</f>
        <v>874</v>
      </c>
      <c r="T24" s="22">
        <f ca="1" xml:space="preserve"> RTD("cqg.rtd",,"StudyData", "(Vol("&amp;$T$1&amp;",VolType=Exchange,CoCType:=Auto) when LocalMonth("&amp;$T$1&amp;")="&amp;$A$3&amp;" and LocalDay("&amp;$T$1&amp;")="&amp;$A$2&amp;" and LocalHour("&amp;$T$1&amp;")="&amp;$A$24&amp;" and LocalMinute("&amp;$T$1&amp;")="&amp;$B$24&amp;")", "Bar", "", "Close", "5", "0", "all", "", "","False","T")</f>
        <v>1486</v>
      </c>
      <c r="U24" s="22">
        <f ca="1" xml:space="preserve"> RTD("cqg.rtd",,"StudyData", "(Vol("&amp;$U$1&amp;",VolType=Exchange,CoCType:=Auto) when LocalMonth("&amp;$U$1&amp;")="&amp;$A$3&amp;" and LocalDay("&amp;$U$1&amp;")="&amp;$A$2&amp;" and LocalHour("&amp;$U$1&amp;")="&amp;$A$24&amp;" and LocalMinute("&amp;$U$1&amp;")="&amp;$B$24&amp;")", "Bar", "", "Close", "5", "0", "all", "", "","False","T")</f>
        <v>495</v>
      </c>
      <c r="V24" s="22">
        <f ca="1" xml:space="preserve"> RTD("cqg.rtd",,"StudyData", "(Vol("&amp;$V$1&amp;",VolType=Exchange,CoCType:=Auto) when LocalMonth("&amp;$V$1&amp;")="&amp;$A$3&amp;" and LocalDay("&amp;$V$1&amp;")="&amp;$A$2&amp;" and LocalHour("&amp;$V$1&amp;")="&amp;$A$24&amp;" and LocalMinute("&amp;$V$1&amp;")="&amp;$B$24&amp;")", "Bar", "", "Close", "5", "0", "all", "", "","False","T")</f>
        <v>285</v>
      </c>
      <c r="W24" s="22">
        <f ca="1" xml:space="preserve"> RTD("cqg.rtd",,"StudyData", "(Vol("&amp;$W$1&amp;",VolType=Exchange,CoCType:=Auto) when LocalMonth("&amp;$W$1&amp;")="&amp;$A$3&amp;" and LocalDay("&amp;$W$1&amp;")="&amp;$A$2&amp;" and LocalHour("&amp;$W$1&amp;")="&amp;$A$24&amp;" and LocalMinute("&amp;$W$1&amp;")="&amp;$B$24&amp;")", "Bar", "", "Close", "5", "0", "all", "", "","False","T")</f>
        <v>1485</v>
      </c>
      <c r="X24" s="22">
        <f ca="1" xml:space="preserve"> RTD("cqg.rtd",,"StudyData", "(Vol("&amp;$X$1&amp;",VolType=Exchange,CoCType:=Auto) when LocalMonth("&amp;$X$1&amp;")="&amp;$A$3&amp;" and LocalDay("&amp;$X$1&amp;")="&amp;$A$2&amp;" and LocalHour("&amp;$X$1&amp;")="&amp;$A$24&amp;" and LocalMinute("&amp;$X$1&amp;")="&amp;$B$24&amp;")", "Bar", "", "Close", "5", "0", "all", "", "","False","T")</f>
        <v>303</v>
      </c>
      <c r="Y24" s="22">
        <f ca="1" xml:space="preserve"> RTD("cqg.rtd",,"StudyData", "(Vol("&amp;$Y$1&amp;",VolType=Exchange,CoCType:=Auto) when LocalMonth("&amp;$Y$1&amp;")="&amp;$A$3&amp;" and LocalDay("&amp;$Y$1&amp;")="&amp;$A$2&amp;" and LocalHour("&amp;$Y$1&amp;")="&amp;$A$24&amp;" and LocalMinute("&amp;$Y$1&amp;")="&amp;$B$24&amp;")", "Bar", "", "Close", "5", "0", "all", "", "","False","T")</f>
        <v>357</v>
      </c>
      <c r="Z24" s="22">
        <f ca="1" xml:space="preserve"> RTD("cqg.rtd",,"StudyData", "(Vol("&amp;$Z$1&amp;",VolType=Exchange,CoCType:=Auto) when LocalMonth("&amp;$Z$1&amp;")="&amp;$A$3&amp;" and LocalDay("&amp;$Z$1&amp;")="&amp;$A$2&amp;" and LocalHour("&amp;$Z$1&amp;")="&amp;$A$24&amp;" and LocalMinute("&amp;$Z$1&amp;")="&amp;$B$24&amp;")", "Bar", "", "Close", "5", "0", "all", "", "","False","T")</f>
        <v>495</v>
      </c>
      <c r="AA24" s="22">
        <f ca="1" xml:space="preserve"> RTD("cqg.rtd",,"StudyData", "(Vol("&amp;$AA$1&amp;",VolType=Exchange,CoCType:=Auto) when LocalMonth("&amp;$AA$1&amp;")="&amp;$A$3&amp;" and LocalDay("&amp;$AA$1&amp;")="&amp;$A$2&amp;" and LocalHour("&amp;$AA$1&amp;")="&amp;$A$24&amp;" and LocalMinute("&amp;$AA$1&amp;")="&amp;$B$24&amp;")", "Bar", "", "Close", "5", "0", "all", "", "","False","T")</f>
        <v>634</v>
      </c>
      <c r="AB24" s="22">
        <f ca="1" xml:space="preserve"> RTD("cqg.rtd",,"StudyData", "(Vol("&amp;$AB$1&amp;",VolType=Exchange,CoCType:=Auto) when LocalMonth("&amp;$AB$1&amp;")="&amp;$A$3&amp;" and LocalDay("&amp;$AB$1&amp;")="&amp;$A$2&amp;" and LocalHour("&amp;$AB$1&amp;")="&amp;$A$24&amp;" and LocalMinute("&amp;$AB$1&amp;")="&amp;$B$24&amp;")", "Bar", "", "Close", "5", "0", "all", "", "","False","T")</f>
        <v>309</v>
      </c>
      <c r="AC24" s="22">
        <f ca="1" xml:space="preserve"> RTD("cqg.rtd",,"StudyData", "(Vol("&amp;$AC$1&amp;",VolType=Exchange,CoCType:=Auto) when LocalMonth("&amp;$AC$1&amp;")="&amp;$A$3&amp;" and LocalDay("&amp;$AC$1&amp;")="&amp;$A$2&amp;" and LocalHour("&amp;$AC$1&amp;")="&amp;$A$24&amp;" and LocalMinute("&amp;$AC$1&amp;")="&amp;$B$24&amp;")", "Bar", "", "Close", "5", "0", "all", "", "","False","T")</f>
        <v>416</v>
      </c>
      <c r="AD24" s="22">
        <f ca="1" xml:space="preserve"> RTD("cqg.rtd",,"StudyData", "(Vol("&amp;$AD$1&amp;",VolType=Exchange,CoCType:=Auto) when LocalMonth("&amp;$AD$1&amp;")="&amp;$A$3&amp;" and LocalDay("&amp;$AD$1&amp;")="&amp;$A$2&amp;" and LocalHour("&amp;$AD$1&amp;")="&amp;$A$24&amp;" and LocalMinute("&amp;$AD$1&amp;")="&amp;$B$24&amp;")", "Bar", "", "Close", "5", "0", "all", "", "","False","T")</f>
        <v>172</v>
      </c>
      <c r="AE24" s="22">
        <f ca="1" xml:space="preserve"> RTD("cqg.rtd",,"StudyData", "(Vol("&amp;$AE$1&amp;",VolType=Exchange,CoCType:=Auto) when LocalMonth("&amp;$AE$1&amp;")="&amp;$A$3&amp;" and LocalDay("&amp;$AE$1&amp;")="&amp;$A$2&amp;" and LocalHour("&amp;$AE$1&amp;")="&amp;$A$24&amp;" and LocalMinute("&amp;$AE$1&amp;")="&amp;$B$24&amp;")", "Bar", "", "Close", "5", "0", "all", "", "","False","T")</f>
        <v>325</v>
      </c>
      <c r="AF24" s="22">
        <f ca="1" xml:space="preserve"> RTD("cqg.rtd",,"StudyData", "(Vol("&amp;$AF$1&amp;",VolType=Exchange,CoCType:=Auto) when LocalMonth("&amp;$AF$1&amp;")="&amp;$A$3&amp;" and LocalDay("&amp;$AF$1&amp;")="&amp;$A$2&amp;" and LocalHour("&amp;$AF$1&amp;")="&amp;$A$24&amp;" and LocalMinute("&amp;$AF$1&amp;")="&amp;$B$24&amp;")", "Bar", "", "Close", "5", "0", "all", "", "","False","T")</f>
        <v>326</v>
      </c>
      <c r="AG24" s="22">
        <f ca="1" xml:space="preserve"> RTD("cqg.rtd",,"StudyData", "(Vol("&amp;$AG$1&amp;",VolType=Exchange,CoCType:=Auto) when LocalMonth("&amp;$AG$1&amp;")="&amp;$A$3&amp;" and LocalDay("&amp;$AG$1&amp;")="&amp;$A$2&amp;" and LocalHour("&amp;$AG$1&amp;")="&amp;$A$24&amp;" and LocalMinute("&amp;$AG$1&amp;")="&amp;$B$24&amp;")", "Bar", "", "Close", "5", "0", "all", "", "","False","T")</f>
        <v>563</v>
      </c>
      <c r="AH24" s="22">
        <f ca="1" xml:space="preserve"> RTD("cqg.rtd",,"StudyData", "(Vol("&amp;$AH$1&amp;",VolType=Exchange,CoCType:=Auto) when LocalMonth("&amp;$AH$1&amp;")="&amp;$A$3&amp;" and LocalDay("&amp;$AH$1&amp;")="&amp;$A$2&amp;" and LocalHour("&amp;$AH$1&amp;")="&amp;$A$24&amp;" and LocalMinute("&amp;$AH$1&amp;")="&amp;$B$24&amp;")", "Bar", "", "Close", "5", "0", "all", "", "","False","T")</f>
        <v>563</v>
      </c>
      <c r="AI24" s="22">
        <f ca="1" xml:space="preserve"> RTD("cqg.rtd",,"StudyData", "(Vol("&amp;$AI$1&amp;",VolType=Exchange,CoCType:=Auto) when LocalMonth("&amp;$AI$1&amp;")="&amp;$A$3&amp;" and LocalDay("&amp;$AI$1&amp;")="&amp;$A$2&amp;" and LocalHour("&amp;$AI$1&amp;")="&amp;$A$24&amp;" and LocalMinute("&amp;$AI$1&amp;")="&amp;$B$24&amp;")", "Bar", "", "Close", "5", "0", "all", "", "","False","T")</f>
        <v>575</v>
      </c>
      <c r="AJ24" s="22">
        <f ca="1" xml:space="preserve"> RTD("cqg.rtd",,"StudyData", "(Vol("&amp;$AJ$1&amp;",VolType=Exchange,CoCType:=Auto) when LocalMonth("&amp;$AJ$1&amp;")="&amp;$A$3&amp;" and LocalDay("&amp;$AJ$1&amp;")="&amp;$A$2&amp;" and LocalHour("&amp;$AJ$1&amp;")="&amp;$A$24&amp;" and LocalMinute("&amp;$AJ$1&amp;")="&amp;$B$24&amp;")", "Bar", "", "Close", "5", "0", "all", "", "","False","T")</f>
        <v>333</v>
      </c>
      <c r="AK24" s="22">
        <f ca="1" xml:space="preserve"> RTD("cqg.rtd",,"StudyData", "(Vol("&amp;$AK$1&amp;",VolType=Exchange,CoCType:=Auto) when LocalMonth("&amp;$AK$1&amp;")="&amp;$A$3&amp;" and LocalDay("&amp;$AK$1&amp;")="&amp;$A$2&amp;" and LocalHour("&amp;$AK$1&amp;")="&amp;$A$24&amp;" and LocalMinute("&amp;$AK$1&amp;")="&amp;$B$24&amp;")", "Bar", "", "Close", "5", "0", "all", "", "","False","T")</f>
        <v>299</v>
      </c>
      <c r="AL24" s="22">
        <f ca="1" xml:space="preserve"> RTD("cqg.rtd",,"StudyData", "(Vol("&amp;$AL$1&amp;",VolType=Exchange,CoCType:=Auto) when LocalMonth("&amp;$AL$1&amp;")="&amp;$A$3&amp;" and LocalDay("&amp;$AL$1&amp;")="&amp;$A$2&amp;" and LocalHour("&amp;$AL$1&amp;")="&amp;$A$24&amp;" and LocalMinute("&amp;$AL$1&amp;")="&amp;$B$24&amp;")", "Bar", "", "Close", "5", "0", "all", "", "","False","T")</f>
        <v>238</v>
      </c>
      <c r="AM24" s="22">
        <f ca="1" xml:space="preserve"> RTD("cqg.rtd",,"StudyData", "(Vol("&amp;$AM$1&amp;",VolType=Exchange,CoCType:=Auto) when LocalMonth("&amp;$AM$1&amp;")="&amp;$A$3&amp;" and LocalDay("&amp;$AM$1&amp;")="&amp;$A$2&amp;" and LocalHour("&amp;$AM$1&amp;")="&amp;$A$24&amp;" and LocalMinute("&amp;$AM$1&amp;")="&amp;$B$24&amp;")", "Bar", "", "Close", "5", "0", "all", "", "","False","T")</f>
        <v>181</v>
      </c>
      <c r="AN24" s="22">
        <f ca="1" xml:space="preserve"> RTD("cqg.rtd",,"StudyData", "(Vol("&amp;$AN$1&amp;",VolType=Exchange,CoCType:=Auto) when LocalMonth("&amp;$AN$1&amp;")="&amp;$A$3&amp;" and LocalDay("&amp;$AN$1&amp;")="&amp;$A$2&amp;" and LocalHour("&amp;$AN$1&amp;")="&amp;$A$24&amp;" and LocalMinute("&amp;$AN$1&amp;")="&amp;$B$24&amp;")", "Bar", "", "Close", "5", "0", "all", "", "","False","T")</f>
        <v>387</v>
      </c>
      <c r="AO24" s="22">
        <f ca="1" xml:space="preserve"> RTD("cqg.rtd",,"StudyData", "(Vol("&amp;$AO$1&amp;",VolType=Exchange,CoCType:=Auto) when LocalMonth("&amp;$AO$1&amp;")="&amp;$A$3&amp;" and LocalDay("&amp;$AO$1&amp;")="&amp;$A$2&amp;" and LocalHour("&amp;$AO$1&amp;")="&amp;$A$24&amp;" and LocalMinute("&amp;$AO$1&amp;")="&amp;$B$24&amp;")", "Bar", "", "Close", "5", "0", "all", "", "","False","T")</f>
        <v>244</v>
      </c>
      <c r="AP24" s="22">
        <f ca="1" xml:space="preserve"> RTD("cqg.rtd",,"StudyData", "(Vol("&amp;$AP$1&amp;",VolType=Exchange,CoCType:=Auto) when LocalMonth("&amp;$AP$1&amp;")="&amp;$A$3&amp;" and LocalDay("&amp;$AP$1&amp;")="&amp;$A$2&amp;" and LocalHour("&amp;$AP$1&amp;")="&amp;$A$24&amp;" and LocalMinute("&amp;$AP$1&amp;")="&amp;$B$24&amp;")", "Bar", "", "Close", "5", "0", "all", "", "","False","T")</f>
        <v>148</v>
      </c>
    </row>
    <row r="25" spans="1:42" x14ac:dyDescent="0.25">
      <c r="A25" s="22">
        <v>14</v>
      </c>
      <c r="B25" s="22">
        <f t="shared" si="2"/>
        <v>30</v>
      </c>
      <c r="D25" s="22">
        <f ca="1" xml:space="preserve"> RTD("cqg.rtd",,"StudyData", "(Vol("&amp;$D$1&amp;",VolType=Exchange,CoCType:=Auto) when LocalMonth("&amp;$D$1&amp;")="&amp;$A$3&amp;" and LocalDay("&amp;$D$1&amp;")="&amp;$A$2&amp;" and LocalHour("&amp;$D$1&amp;")="&amp;$A$25&amp;" and LocalMinute("&amp;$D$1&amp;")="&amp;$B$25&amp;")", "Bar", "", "Close", "5", "0", "all", "", "","False","T")</f>
        <v>6158</v>
      </c>
      <c r="E25" s="22">
        <f ca="1" xml:space="preserve"> RTD("cqg.rtd",,"StudyData", "(Vol("&amp;$E$1&amp;",VolType=Exchange,CoCType:=Auto) when LocalMonth("&amp;$E$1&amp;")="&amp;$A$3&amp;" and LocalDay("&amp;$E$1&amp;")="&amp;$A$2&amp;" and LocalHour("&amp;$E$1&amp;")="&amp;$A$25&amp;" and LocalMinute("&amp;$E$1&amp;")="&amp;$B$25&amp;")", "Bar", "", "Close", "5", "0", "all", "", "","False","T")</f>
        <v>3683</v>
      </c>
      <c r="F25" s="22">
        <f ca="1" xml:space="preserve"> RTD("cqg.rtd",,"StudyData", "(Vol("&amp;$F$1&amp;",VolType=Exchange,CoCType:=Auto) when LocalMonth("&amp;$F$1&amp;")="&amp;$A$3&amp;" and LocalDay("&amp;$F$1&amp;")="&amp;$A$2&amp;" and LocalHour("&amp;$F$1&amp;")="&amp;$A$25&amp;" and LocalMinute("&amp;$F$1&amp;")="&amp;$B$25&amp;")", "Bar", "", "Close", "5", "0", "all", "", "","False","T")</f>
        <v>4028</v>
      </c>
      <c r="G25" s="22">
        <f ca="1" xml:space="preserve"> RTD("cqg.rtd",,"StudyData", "(Vol("&amp;$G$1&amp;",VolType=Exchange,CoCType:=Auto) when LocalMonth("&amp;$G$1&amp;")="&amp;$A$3&amp;" and LocalDay("&amp;$G$1&amp;")="&amp;$A$2&amp;" and LocalHour("&amp;$G$1&amp;")="&amp;$A$25&amp;" and LocalMinute("&amp;$G$1&amp;")="&amp;$B$25&amp;")", "Bar", "", "Close", "5", "0", "all", "", "","False","T")</f>
        <v>4981</v>
      </c>
      <c r="H25" s="22">
        <f ca="1" xml:space="preserve"> RTD("cqg.rtd",,"StudyData", "(Vol("&amp;$H$1&amp;",VolType=Exchange,CoCType:=Auto) when LocalMonth("&amp;$H$1&amp;")="&amp;$A$3&amp;" and LocalDay("&amp;$H$1&amp;")="&amp;$A$2&amp;" and LocalHour("&amp;$H$1&amp;")="&amp;$A$25&amp;" and LocalMinute("&amp;$H$1&amp;")="&amp;$B$25&amp;")", "Bar", "", "Close", "5", "0", "all", "", "","False","T")</f>
        <v>3341</v>
      </c>
      <c r="I25" s="22">
        <f ca="1" xml:space="preserve"> RTD("cqg.rtd",,"StudyData", "(Vol("&amp;$I$1&amp;",VolType=Exchange,CoCType:=Auto) when LocalMonth("&amp;$I$1&amp;")="&amp;$A$3&amp;" and LocalDay("&amp;$I$1&amp;")="&amp;$A$2&amp;" and LocalHour("&amp;$I$1&amp;")="&amp;$A$25&amp;" and LocalMinute("&amp;$I$1&amp;")="&amp;$B$25&amp;")", "Bar", "", "Close", "5", "0", "all", "", "","False","T")</f>
        <v>3079</v>
      </c>
      <c r="J25" s="22">
        <f ca="1" xml:space="preserve"> RTD("cqg.rtd",,"StudyData", "(Vol("&amp;$J$1&amp;",VolType=Exchange,CoCType:=Auto) when LocalMonth("&amp;$J$1&amp;")="&amp;$A$3&amp;" and LocalDay("&amp;$J$1&amp;")="&amp;$A$2&amp;" and LocalHour("&amp;$J$1&amp;")="&amp;$A$25&amp;" and LocalMinute("&amp;$J$1&amp;")="&amp;$B$25&amp;")", "Bar", "", "Close", "5", "0", "all", "", "","False","T")</f>
        <v>2142</v>
      </c>
      <c r="K25" s="22">
        <f ca="1" xml:space="preserve"> RTD("cqg.rtd",,"StudyData", "(Vol("&amp;$K$1&amp;",VolType=Exchange,CoCType:=Auto) when LocalMonth("&amp;$K$1&amp;")="&amp;$A$3&amp;" and LocalDay("&amp;$K$1&amp;")="&amp;$A$2&amp;" and LocalHour("&amp;$K$1&amp;")="&amp;$A$25&amp;" and LocalMinute("&amp;$K$1&amp;")="&amp;$B$25&amp;")", "Bar", "", "Close", "5", "0", "all", "", "","False","T")</f>
        <v>2980</v>
      </c>
      <c r="L25" s="22">
        <f ca="1" xml:space="preserve"> RTD("cqg.rtd",,"StudyData", "(Vol("&amp;$L$1&amp;",VolType=Exchange,CoCType:=Auto) when LocalMonth("&amp;$L$1&amp;")="&amp;$A$3&amp;" and LocalDay("&amp;$L$1&amp;")="&amp;$A$2&amp;" and LocalHour("&amp;$L$1&amp;")="&amp;$A$25&amp;" and LocalMinute("&amp;$L$1&amp;")="&amp;$B$25&amp;")", "Bar", "", "Close", "5", "0", "all", "", "","False","T")</f>
        <v>1559</v>
      </c>
      <c r="M25" s="22">
        <f ca="1" xml:space="preserve"> RTD("cqg.rtd",,"StudyData", "(Vol("&amp;$M$1&amp;",VolType=Exchange,CoCType:=Auto) when LocalMonth("&amp;$M$1&amp;")="&amp;$A$3&amp;" and LocalDay("&amp;$M$1&amp;")="&amp;$A$2&amp;" and LocalHour("&amp;$M$1&amp;")="&amp;$A$25&amp;" and LocalMinute("&amp;$M$1&amp;")="&amp;$B$25&amp;")", "Bar", "", "Close", "5", "0", "all", "", "","False","T")</f>
        <v>2385</v>
      </c>
      <c r="N25" s="22">
        <f ca="1" xml:space="preserve"> RTD("cqg.rtd",,"StudyData", "(Vol("&amp;$N$1&amp;",VolType=Exchange,CoCType:=Auto) when LocalMonth("&amp;$N$1&amp;")="&amp;$A$3&amp;" and LocalDay("&amp;$N$1&amp;")="&amp;$A$2&amp;" and LocalHour("&amp;$N$1&amp;")="&amp;$A$25&amp;" and LocalMinute("&amp;$N$1&amp;")="&amp;$B$25&amp;")", "Bar", "", "Close", "5", "0", "all", "", "","False","T")</f>
        <v>1625</v>
      </c>
      <c r="O25" s="22">
        <f ca="1" xml:space="preserve"> RTD("cqg.rtd",,"StudyData", "(Vol("&amp;$O$1&amp;",VolType=Exchange,CoCType:=Auto) when LocalMonth("&amp;$O$1&amp;")="&amp;$A$3&amp;" and LocalDay("&amp;$O$1&amp;")="&amp;$A$2&amp;" and LocalHour("&amp;$O$1&amp;")="&amp;$A$25&amp;" and LocalMinute("&amp;$O$1&amp;")="&amp;$B$25&amp;")", "Bar", "", "Close", "5", "0", "all", "", "","False","T")</f>
        <v>801</v>
      </c>
      <c r="P25" s="22">
        <f ca="1" xml:space="preserve"> RTD("cqg.rtd",,"StudyData", "(Vol("&amp;$P$1&amp;",VolType=Exchange,CoCType:=Auto) when LocalMonth("&amp;$P$1&amp;")="&amp;$A$3&amp;" and LocalDay("&amp;$P$1&amp;")="&amp;$A$2&amp;" and LocalHour("&amp;$P$1&amp;")="&amp;$A$25&amp;" and LocalMinute("&amp;$P$1&amp;")="&amp;$B$25&amp;")", "Bar", "", "Close", "5", "0", "all", "", "","False","T")</f>
        <v>727</v>
      </c>
      <c r="Q25" s="22">
        <f ca="1" xml:space="preserve"> RTD("cqg.rtd",,"StudyData", "(Vol("&amp;$Q$1&amp;",VolType=Exchange,CoCType:=Auto) when LocalMonth("&amp;$Q$1&amp;")="&amp;$A$3&amp;" and LocalDay("&amp;$Q$1&amp;")="&amp;$A$2&amp;" and LocalHour("&amp;$Q$1&amp;")="&amp;$A$25&amp;" and LocalMinute("&amp;$Q$1&amp;")="&amp;$B$25&amp;")", "Bar", "", "Close", "5", "0", "all", "", "","False","T")</f>
        <v>593</v>
      </c>
      <c r="R25" s="22">
        <f ca="1" xml:space="preserve"> RTD("cqg.rtd",,"StudyData", "(Vol("&amp;$R$1&amp;",VolType=Exchange,CoCType:=Auto) when LocalMonth("&amp;$R$1&amp;")="&amp;$A$3&amp;" and LocalDay("&amp;$R$1&amp;")="&amp;$A$2&amp;" and LocalHour("&amp;$R$1&amp;")="&amp;$A$25&amp;" and LocalMinute("&amp;$R$1&amp;")="&amp;$B$25&amp;")", "Bar", "", "Close", "5", "0", "all", "", "","False","T")</f>
        <v>1201</v>
      </c>
      <c r="S25" s="22">
        <f ca="1" xml:space="preserve"> RTD("cqg.rtd",,"StudyData", "(Vol("&amp;$S$1&amp;",VolType=Exchange,CoCType:=Auto) when LocalMonth("&amp;$S$1&amp;")="&amp;$A$3&amp;" and LocalDay("&amp;$S$1&amp;")="&amp;$A$2&amp;" and LocalHour("&amp;$S$1&amp;")="&amp;$A$25&amp;" and LocalMinute("&amp;$S$1&amp;")="&amp;$B$25&amp;")", "Bar", "", "Close", "5", "0", "all", "", "","False","T")</f>
        <v>989</v>
      </c>
      <c r="T25" s="22">
        <f ca="1" xml:space="preserve"> RTD("cqg.rtd",,"StudyData", "(Vol("&amp;$T$1&amp;",VolType=Exchange,CoCType:=Auto) when LocalMonth("&amp;$T$1&amp;")="&amp;$A$3&amp;" and LocalDay("&amp;$T$1&amp;")="&amp;$A$2&amp;" and LocalHour("&amp;$T$1&amp;")="&amp;$A$25&amp;" and LocalMinute("&amp;$T$1&amp;")="&amp;$B$25&amp;")", "Bar", "", "Close", "5", "0", "all", "", "","False","T")</f>
        <v>2562</v>
      </c>
      <c r="U25" s="22">
        <f ca="1" xml:space="preserve"> RTD("cqg.rtd",,"StudyData", "(Vol("&amp;$U$1&amp;",VolType=Exchange,CoCType:=Auto) when LocalMonth("&amp;$U$1&amp;")="&amp;$A$3&amp;" and LocalDay("&amp;$U$1&amp;")="&amp;$A$2&amp;" and LocalHour("&amp;$U$1&amp;")="&amp;$A$25&amp;" and LocalMinute("&amp;$U$1&amp;")="&amp;$B$25&amp;")", "Bar", "", "Close", "5", "0", "all", "", "","False","T")</f>
        <v>654</v>
      </c>
      <c r="V25" s="22">
        <f ca="1" xml:space="preserve"> RTD("cqg.rtd",,"StudyData", "(Vol("&amp;$V$1&amp;",VolType=Exchange,CoCType:=Auto) when LocalMonth("&amp;$V$1&amp;")="&amp;$A$3&amp;" and LocalDay("&amp;$V$1&amp;")="&amp;$A$2&amp;" and LocalHour("&amp;$V$1&amp;")="&amp;$A$25&amp;" and LocalMinute("&amp;$V$1&amp;")="&amp;$B$25&amp;")", "Bar", "", "Close", "5", "0", "all", "", "","False","T")</f>
        <v>65</v>
      </c>
      <c r="W25" s="22">
        <f ca="1" xml:space="preserve"> RTD("cqg.rtd",,"StudyData", "(Vol("&amp;$W$1&amp;",VolType=Exchange,CoCType:=Auto) when LocalMonth("&amp;$W$1&amp;")="&amp;$A$3&amp;" and LocalDay("&amp;$W$1&amp;")="&amp;$A$2&amp;" and LocalHour("&amp;$W$1&amp;")="&amp;$A$25&amp;" and LocalMinute("&amp;$W$1&amp;")="&amp;$B$25&amp;")", "Bar", "", "Close", "5", "0", "all", "", "","False","T")</f>
        <v>507</v>
      </c>
      <c r="X25" s="22">
        <f ca="1" xml:space="preserve"> RTD("cqg.rtd",,"StudyData", "(Vol("&amp;$X$1&amp;",VolType=Exchange,CoCType:=Auto) when LocalMonth("&amp;$X$1&amp;")="&amp;$A$3&amp;" and LocalDay("&amp;$X$1&amp;")="&amp;$A$2&amp;" and LocalHour("&amp;$X$1&amp;")="&amp;$A$25&amp;" and LocalMinute("&amp;$X$1&amp;")="&amp;$B$25&amp;")", "Bar", "", "Close", "5", "0", "all", "", "","False","T")</f>
        <v>205</v>
      </c>
      <c r="Y25" s="22">
        <f ca="1" xml:space="preserve"> RTD("cqg.rtd",,"StudyData", "(Vol("&amp;$Y$1&amp;",VolType=Exchange,CoCType:=Auto) when LocalMonth("&amp;$Y$1&amp;")="&amp;$A$3&amp;" and LocalDay("&amp;$Y$1&amp;")="&amp;$A$2&amp;" and LocalHour("&amp;$Y$1&amp;")="&amp;$A$25&amp;" and LocalMinute("&amp;$Y$1&amp;")="&amp;$B$25&amp;")", "Bar", "", "Close", "5", "0", "all", "", "","False","T")</f>
        <v>357</v>
      </c>
      <c r="Z25" s="22">
        <f ca="1" xml:space="preserve"> RTD("cqg.rtd",,"StudyData", "(Vol("&amp;$Z$1&amp;",VolType=Exchange,CoCType:=Auto) when LocalMonth("&amp;$Z$1&amp;")="&amp;$A$3&amp;" and LocalDay("&amp;$Z$1&amp;")="&amp;$A$2&amp;" and LocalHour("&amp;$Z$1&amp;")="&amp;$A$25&amp;" and LocalMinute("&amp;$Z$1&amp;")="&amp;$B$25&amp;")", "Bar", "", "Close", "5", "0", "all", "", "","False","T")</f>
        <v>469</v>
      </c>
      <c r="AA25" s="22">
        <f ca="1" xml:space="preserve"> RTD("cqg.rtd",,"StudyData", "(Vol("&amp;$AA$1&amp;",VolType=Exchange,CoCType:=Auto) when LocalMonth("&amp;$AA$1&amp;")="&amp;$A$3&amp;" and LocalDay("&amp;$AA$1&amp;")="&amp;$A$2&amp;" and LocalHour("&amp;$AA$1&amp;")="&amp;$A$25&amp;" and LocalMinute("&amp;$AA$1&amp;")="&amp;$B$25&amp;")", "Bar", "", "Close", "5", "0", "all", "", "","False","T")</f>
        <v>2559</v>
      </c>
      <c r="AB25" s="22">
        <f ca="1" xml:space="preserve"> RTD("cqg.rtd",,"StudyData", "(Vol("&amp;$AB$1&amp;",VolType=Exchange,CoCType:=Auto) when LocalMonth("&amp;$AB$1&amp;")="&amp;$A$3&amp;" and LocalDay("&amp;$AB$1&amp;")="&amp;$A$2&amp;" and LocalHour("&amp;$AB$1&amp;")="&amp;$A$25&amp;" and LocalMinute("&amp;$AB$1&amp;")="&amp;$B$25&amp;")", "Bar", "", "Close", "5", "0", "all", "", "","False","T")</f>
        <v>579</v>
      </c>
      <c r="AC25" s="22">
        <f ca="1" xml:space="preserve"> RTD("cqg.rtd",,"StudyData", "(Vol("&amp;$AC$1&amp;",VolType=Exchange,CoCType:=Auto) when LocalMonth("&amp;$AC$1&amp;")="&amp;$A$3&amp;" and LocalDay("&amp;$AC$1&amp;")="&amp;$A$2&amp;" and LocalHour("&amp;$AC$1&amp;")="&amp;$A$25&amp;" and LocalMinute("&amp;$AC$1&amp;")="&amp;$B$25&amp;")", "Bar", "", "Close", "5", "0", "all", "", "","False","T")</f>
        <v>1834</v>
      </c>
      <c r="AD25" s="22">
        <f ca="1" xml:space="preserve"> RTD("cqg.rtd",,"StudyData", "(Vol("&amp;$AD$1&amp;",VolType=Exchange,CoCType:=Auto) when LocalMonth("&amp;$AD$1&amp;")="&amp;$A$3&amp;" and LocalDay("&amp;$AD$1&amp;")="&amp;$A$2&amp;" and LocalHour("&amp;$AD$1&amp;")="&amp;$A$25&amp;" and LocalMinute("&amp;$AD$1&amp;")="&amp;$B$25&amp;")", "Bar", "", "Close", "5", "0", "all", "", "","False","T")</f>
        <v>186</v>
      </c>
      <c r="AE25" s="22">
        <f ca="1" xml:space="preserve"> RTD("cqg.rtd",,"StudyData", "(Vol("&amp;$AE$1&amp;",VolType=Exchange,CoCType:=Auto) when LocalMonth("&amp;$AE$1&amp;")="&amp;$A$3&amp;" and LocalDay("&amp;$AE$1&amp;")="&amp;$A$2&amp;" and LocalHour("&amp;$AE$1&amp;")="&amp;$A$25&amp;" and LocalMinute("&amp;$AE$1&amp;")="&amp;$B$25&amp;")", "Bar", "", "Close", "5", "0", "all", "", "","False","T")</f>
        <v>498</v>
      </c>
      <c r="AF25" s="22">
        <f ca="1" xml:space="preserve"> RTD("cqg.rtd",,"StudyData", "(Vol("&amp;$AF$1&amp;",VolType=Exchange,CoCType:=Auto) when LocalMonth("&amp;$AF$1&amp;")="&amp;$A$3&amp;" and LocalDay("&amp;$AF$1&amp;")="&amp;$A$2&amp;" and LocalHour("&amp;$AF$1&amp;")="&amp;$A$25&amp;" and LocalMinute("&amp;$AF$1&amp;")="&amp;$B$25&amp;")", "Bar", "", "Close", "5", "0", "all", "", "","False","T")</f>
        <v>480</v>
      </c>
      <c r="AG25" s="22">
        <f ca="1" xml:space="preserve"> RTD("cqg.rtd",,"StudyData", "(Vol("&amp;$AG$1&amp;",VolType=Exchange,CoCType:=Auto) when LocalMonth("&amp;$AG$1&amp;")="&amp;$A$3&amp;" and LocalDay("&amp;$AG$1&amp;")="&amp;$A$2&amp;" and LocalHour("&amp;$AG$1&amp;")="&amp;$A$25&amp;" and LocalMinute("&amp;$AG$1&amp;")="&amp;$B$25&amp;")", "Bar", "", "Close", "5", "0", "all", "", "","False","T")</f>
        <v>371</v>
      </c>
      <c r="AH25" s="22">
        <f ca="1" xml:space="preserve"> RTD("cqg.rtd",,"StudyData", "(Vol("&amp;$AH$1&amp;",VolType=Exchange,CoCType:=Auto) when LocalMonth("&amp;$AH$1&amp;")="&amp;$A$3&amp;" and LocalDay("&amp;$AH$1&amp;")="&amp;$A$2&amp;" and LocalHour("&amp;$AH$1&amp;")="&amp;$A$25&amp;" and LocalMinute("&amp;$AH$1&amp;")="&amp;$B$25&amp;")", "Bar", "", "Close", "5", "0", "all", "", "","False","T")</f>
        <v>491</v>
      </c>
      <c r="AI25" s="22">
        <f ca="1" xml:space="preserve"> RTD("cqg.rtd",,"StudyData", "(Vol("&amp;$AI$1&amp;",VolType=Exchange,CoCType:=Auto) when LocalMonth("&amp;$AI$1&amp;")="&amp;$A$3&amp;" and LocalDay("&amp;$AI$1&amp;")="&amp;$A$2&amp;" and LocalHour("&amp;$AI$1&amp;")="&amp;$A$25&amp;" and LocalMinute("&amp;$AI$1&amp;")="&amp;$B$25&amp;")", "Bar", "", "Close", "5", "0", "all", "", "","False","T")</f>
        <v>232</v>
      </c>
      <c r="AJ25" s="22">
        <f ca="1" xml:space="preserve"> RTD("cqg.rtd",,"StudyData", "(Vol("&amp;$AJ$1&amp;",VolType=Exchange,CoCType:=Auto) when LocalMonth("&amp;$AJ$1&amp;")="&amp;$A$3&amp;" and LocalDay("&amp;$AJ$1&amp;")="&amp;$A$2&amp;" and LocalHour("&amp;$AJ$1&amp;")="&amp;$A$25&amp;" and LocalMinute("&amp;$AJ$1&amp;")="&amp;$B$25&amp;")", "Bar", "", "Close", "5", "0", "all", "", "","False","T")</f>
        <v>208</v>
      </c>
      <c r="AK25" s="22">
        <f ca="1" xml:space="preserve"> RTD("cqg.rtd",,"StudyData", "(Vol("&amp;$AK$1&amp;",VolType=Exchange,CoCType:=Auto) when LocalMonth("&amp;$AK$1&amp;")="&amp;$A$3&amp;" and LocalDay("&amp;$AK$1&amp;")="&amp;$A$2&amp;" and LocalHour("&amp;$AK$1&amp;")="&amp;$A$25&amp;" and LocalMinute("&amp;$AK$1&amp;")="&amp;$B$25&amp;")", "Bar", "", "Close", "5", "0", "all", "", "","False","T")</f>
        <v>308</v>
      </c>
      <c r="AL25" s="22">
        <f ca="1" xml:space="preserve"> RTD("cqg.rtd",,"StudyData", "(Vol("&amp;$AL$1&amp;",VolType=Exchange,CoCType:=Auto) when LocalMonth("&amp;$AL$1&amp;")="&amp;$A$3&amp;" and LocalDay("&amp;$AL$1&amp;")="&amp;$A$2&amp;" and LocalHour("&amp;$AL$1&amp;")="&amp;$A$25&amp;" and LocalMinute("&amp;$AL$1&amp;")="&amp;$B$25&amp;")", "Bar", "", "Close", "5", "0", "all", "", "","False","T")</f>
        <v>1261</v>
      </c>
      <c r="AM25" s="22">
        <f ca="1" xml:space="preserve"> RTD("cqg.rtd",,"StudyData", "(Vol("&amp;$AM$1&amp;",VolType=Exchange,CoCType:=Auto) when LocalMonth("&amp;$AM$1&amp;")="&amp;$A$3&amp;" and LocalDay("&amp;$AM$1&amp;")="&amp;$A$2&amp;" and LocalHour("&amp;$AM$1&amp;")="&amp;$A$25&amp;" and LocalMinute("&amp;$AM$1&amp;")="&amp;$B$25&amp;")", "Bar", "", "Close", "5", "0", "all", "", "","False","T")</f>
        <v>129</v>
      </c>
      <c r="AN25" s="22">
        <f ca="1" xml:space="preserve"> RTD("cqg.rtd",,"StudyData", "(Vol("&amp;$AN$1&amp;",VolType=Exchange,CoCType:=Auto) when LocalMonth("&amp;$AN$1&amp;")="&amp;$A$3&amp;" and LocalDay("&amp;$AN$1&amp;")="&amp;$A$2&amp;" and LocalHour("&amp;$AN$1&amp;")="&amp;$A$25&amp;" and LocalMinute("&amp;$AN$1&amp;")="&amp;$B$25&amp;")", "Bar", "", "Close", "5", "0", "all", "", "","False","T")</f>
        <v>146</v>
      </c>
      <c r="AO25" s="22">
        <f ca="1" xml:space="preserve"> RTD("cqg.rtd",,"StudyData", "(Vol("&amp;$AO$1&amp;",VolType=Exchange,CoCType:=Auto) when LocalMonth("&amp;$AO$1&amp;")="&amp;$A$3&amp;" and LocalDay("&amp;$AO$1&amp;")="&amp;$A$2&amp;" and LocalHour("&amp;$AO$1&amp;")="&amp;$A$25&amp;" and LocalMinute("&amp;$AO$1&amp;")="&amp;$B$25&amp;")", "Bar", "", "Close", "5", "0", "all", "", "","False","T")</f>
        <v>458</v>
      </c>
      <c r="AP25" s="22">
        <f ca="1" xml:space="preserve"> RTD("cqg.rtd",,"StudyData", "(Vol("&amp;$AP$1&amp;",VolType=Exchange,CoCType:=Auto) when LocalMonth("&amp;$AP$1&amp;")="&amp;$A$3&amp;" and LocalDay("&amp;$AP$1&amp;")="&amp;$A$2&amp;" and LocalHour("&amp;$AP$1&amp;")="&amp;$A$25&amp;" and LocalMinute("&amp;$AP$1&amp;")="&amp;$B$25&amp;")", "Bar", "", "Close", "5", "0", "all", "", "","False","T")</f>
        <v>722</v>
      </c>
    </row>
    <row r="26" spans="1:42" x14ac:dyDescent="0.25">
      <c r="A26" s="22">
        <v>14</v>
      </c>
      <c r="B26" s="22">
        <f t="shared" si="2"/>
        <v>35</v>
      </c>
      <c r="D26" s="22">
        <f ca="1" xml:space="preserve"> RTD("cqg.rtd",,"StudyData", "(Vol("&amp;$D$1&amp;",VolType=Exchange,CoCType:=Auto) when LocalMonth("&amp;$D$1&amp;")="&amp;$A$3&amp;" and LocalDay("&amp;$D$1&amp;")="&amp;$A$2&amp;" and LocalHour("&amp;$D$1&amp;")="&amp;$A$26&amp;" and LocalMinute("&amp;$D$1&amp;")="&amp;$B$26&amp;")", "Bar", "", "Close", "5", "0", "all", "", "","False","T")</f>
        <v>8339</v>
      </c>
      <c r="E26" s="22">
        <f ca="1" xml:space="preserve"> RTD("cqg.rtd",,"StudyData", "(Vol("&amp;$E$1&amp;",VolType=Exchange,CoCType:=Auto) when LocalMonth("&amp;$E$1&amp;")="&amp;$A$3&amp;" and LocalDay("&amp;$E$1&amp;")="&amp;$A$2&amp;" and LocalHour("&amp;$E$1&amp;")="&amp;$A$26&amp;" and LocalMinute("&amp;$E$1&amp;")="&amp;$B$26&amp;")", "Bar", "", "Close", "5", "0", "all", "", "","False","T")</f>
        <v>5224</v>
      </c>
      <c r="F26" s="22">
        <f ca="1" xml:space="preserve"> RTD("cqg.rtd",,"StudyData", "(Vol("&amp;$F$1&amp;",VolType=Exchange,CoCType:=Auto) when LocalMonth("&amp;$F$1&amp;")="&amp;$A$3&amp;" and LocalDay("&amp;$F$1&amp;")="&amp;$A$2&amp;" and LocalHour("&amp;$F$1&amp;")="&amp;$A$26&amp;" and LocalMinute("&amp;$F$1&amp;")="&amp;$B$26&amp;")", "Bar", "", "Close", "5", "0", "all", "", "","False","T")</f>
        <v>3500</v>
      </c>
      <c r="G26" s="22">
        <f ca="1" xml:space="preserve"> RTD("cqg.rtd",,"StudyData", "(Vol("&amp;$G$1&amp;",VolType=Exchange,CoCType:=Auto) when LocalMonth("&amp;$G$1&amp;")="&amp;$A$3&amp;" and LocalDay("&amp;$G$1&amp;")="&amp;$A$2&amp;" and LocalHour("&amp;$G$1&amp;")="&amp;$A$26&amp;" and LocalMinute("&amp;$G$1&amp;")="&amp;$B$26&amp;")", "Bar", "", "Close", "5", "0", "all", "", "","False","T")</f>
        <v>7250</v>
      </c>
      <c r="H26" s="22">
        <f ca="1" xml:space="preserve"> RTD("cqg.rtd",,"StudyData", "(Vol("&amp;$H$1&amp;",VolType=Exchange,CoCType:=Auto) when LocalMonth("&amp;$H$1&amp;")="&amp;$A$3&amp;" and LocalDay("&amp;$H$1&amp;")="&amp;$A$2&amp;" and LocalHour("&amp;$H$1&amp;")="&amp;$A$26&amp;" and LocalMinute("&amp;$H$1&amp;")="&amp;$B$26&amp;")", "Bar", "", "Close", "5", "0", "all", "", "","False","T")</f>
        <v>5430</v>
      </c>
      <c r="I26" s="22">
        <f ca="1" xml:space="preserve"> RTD("cqg.rtd",,"StudyData", "(Vol("&amp;$I$1&amp;",VolType=Exchange,CoCType:=Auto) when LocalMonth("&amp;$I$1&amp;")="&amp;$A$3&amp;" and LocalDay("&amp;$I$1&amp;")="&amp;$A$2&amp;" and LocalHour("&amp;$I$1&amp;")="&amp;$A$26&amp;" and LocalMinute("&amp;$I$1&amp;")="&amp;$B$26&amp;")", "Bar", "", "Close", "5", "0", "all", "", "","False","T")</f>
        <v>2169</v>
      </c>
      <c r="J26" s="22">
        <f ca="1" xml:space="preserve"> RTD("cqg.rtd",,"StudyData", "(Vol("&amp;$J$1&amp;",VolType=Exchange,CoCType:=Auto) when LocalMonth("&amp;$J$1&amp;")="&amp;$A$3&amp;" and LocalDay("&amp;$J$1&amp;")="&amp;$A$2&amp;" and LocalHour("&amp;$J$1&amp;")="&amp;$A$26&amp;" and LocalMinute("&amp;$J$1&amp;")="&amp;$B$26&amp;")", "Bar", "", "Close", "5", "0", "all", "", "","False","T")</f>
        <v>1171</v>
      </c>
      <c r="K26" s="22">
        <f ca="1" xml:space="preserve"> RTD("cqg.rtd",,"StudyData", "(Vol("&amp;$K$1&amp;",VolType=Exchange,CoCType:=Auto) when LocalMonth("&amp;$K$1&amp;")="&amp;$A$3&amp;" and LocalDay("&amp;$K$1&amp;")="&amp;$A$2&amp;" and LocalHour("&amp;$K$1&amp;")="&amp;$A$26&amp;" and LocalMinute("&amp;$K$1&amp;")="&amp;$B$26&amp;")", "Bar", "", "Close", "5", "0", "all", "", "","False","T")</f>
        <v>4547</v>
      </c>
      <c r="L26" s="22">
        <f ca="1" xml:space="preserve"> RTD("cqg.rtd",,"StudyData", "(Vol("&amp;$L$1&amp;",VolType=Exchange,CoCType:=Auto) when LocalMonth("&amp;$L$1&amp;")="&amp;$A$3&amp;" and LocalDay("&amp;$L$1&amp;")="&amp;$A$2&amp;" and LocalHour("&amp;$L$1&amp;")="&amp;$A$26&amp;" and LocalMinute("&amp;$L$1&amp;")="&amp;$B$26&amp;")", "Bar", "", "Close", "5", "0", "all", "", "","False","T")</f>
        <v>6332</v>
      </c>
      <c r="M26" s="22">
        <f ca="1" xml:space="preserve"> RTD("cqg.rtd",,"StudyData", "(Vol("&amp;$M$1&amp;",VolType=Exchange,CoCType:=Auto) when LocalMonth("&amp;$M$1&amp;")="&amp;$A$3&amp;" and LocalDay("&amp;$M$1&amp;")="&amp;$A$2&amp;" and LocalHour("&amp;$M$1&amp;")="&amp;$A$26&amp;" and LocalMinute("&amp;$M$1&amp;")="&amp;$B$26&amp;")", "Bar", "", "Close", "5", "0", "all", "", "","False","T")</f>
        <v>948</v>
      </c>
      <c r="N26" s="22">
        <f ca="1" xml:space="preserve"> RTD("cqg.rtd",,"StudyData", "(Vol("&amp;$N$1&amp;",VolType=Exchange,CoCType:=Auto) when LocalMonth("&amp;$N$1&amp;")="&amp;$A$3&amp;" and LocalDay("&amp;$N$1&amp;")="&amp;$A$2&amp;" and LocalHour("&amp;$N$1&amp;")="&amp;$A$26&amp;" and LocalMinute("&amp;$N$1&amp;")="&amp;$B$26&amp;")", "Bar", "", "Close", "5", "0", "all", "", "","False","T")</f>
        <v>1899</v>
      </c>
      <c r="O26" s="22">
        <f ca="1" xml:space="preserve"> RTD("cqg.rtd",,"StudyData", "(Vol("&amp;$O$1&amp;",VolType=Exchange,CoCType:=Auto) when LocalMonth("&amp;$O$1&amp;")="&amp;$A$3&amp;" and LocalDay("&amp;$O$1&amp;")="&amp;$A$2&amp;" and LocalHour("&amp;$O$1&amp;")="&amp;$A$26&amp;" and LocalMinute("&amp;$O$1&amp;")="&amp;$B$26&amp;")", "Bar", "", "Close", "5", "0", "all", "", "","False","T")</f>
        <v>1074</v>
      </c>
      <c r="P26" s="22">
        <f ca="1" xml:space="preserve"> RTD("cqg.rtd",,"StudyData", "(Vol("&amp;$P$1&amp;",VolType=Exchange,CoCType:=Auto) when LocalMonth("&amp;$P$1&amp;")="&amp;$A$3&amp;" and LocalDay("&amp;$P$1&amp;")="&amp;$A$2&amp;" and LocalHour("&amp;$P$1&amp;")="&amp;$A$26&amp;" and LocalMinute("&amp;$P$1&amp;")="&amp;$B$26&amp;")", "Bar", "", "Close", "5", "0", "all", "", "","False","T")</f>
        <v>1189</v>
      </c>
      <c r="Q26" s="22">
        <f ca="1" xml:space="preserve"> RTD("cqg.rtd",,"StudyData", "(Vol("&amp;$Q$1&amp;",VolType=Exchange,CoCType:=Auto) when LocalMonth("&amp;$Q$1&amp;")="&amp;$A$3&amp;" and LocalDay("&amp;$Q$1&amp;")="&amp;$A$2&amp;" and LocalHour("&amp;$Q$1&amp;")="&amp;$A$26&amp;" and LocalMinute("&amp;$Q$1&amp;")="&amp;$B$26&amp;")", "Bar", "", "Close", "5", "0", "all", "", "","False","T")</f>
        <v>838</v>
      </c>
      <c r="R26" s="22">
        <f ca="1" xml:space="preserve"> RTD("cqg.rtd",,"StudyData", "(Vol("&amp;$R$1&amp;",VolType=Exchange,CoCType:=Auto) when LocalMonth("&amp;$R$1&amp;")="&amp;$A$3&amp;" and LocalDay("&amp;$R$1&amp;")="&amp;$A$2&amp;" and LocalHour("&amp;$R$1&amp;")="&amp;$A$26&amp;" and LocalMinute("&amp;$R$1&amp;")="&amp;$B$26&amp;")", "Bar", "", "Close", "5", "0", "all", "", "","False","T")</f>
        <v>1043</v>
      </c>
      <c r="S26" s="22">
        <f ca="1" xml:space="preserve"> RTD("cqg.rtd",,"StudyData", "(Vol("&amp;$S$1&amp;",VolType=Exchange,CoCType:=Auto) when LocalMonth("&amp;$S$1&amp;")="&amp;$A$3&amp;" and LocalDay("&amp;$S$1&amp;")="&amp;$A$2&amp;" and LocalHour("&amp;$S$1&amp;")="&amp;$A$26&amp;" and LocalMinute("&amp;$S$1&amp;")="&amp;$B$26&amp;")", "Bar", "", "Close", "5", "0", "all", "", "","False","T")</f>
        <v>2093</v>
      </c>
      <c r="T26" s="22">
        <f ca="1" xml:space="preserve"> RTD("cqg.rtd",,"StudyData", "(Vol("&amp;$T$1&amp;",VolType=Exchange,CoCType:=Auto) when LocalMonth("&amp;$T$1&amp;")="&amp;$A$3&amp;" and LocalDay("&amp;$T$1&amp;")="&amp;$A$2&amp;" and LocalHour("&amp;$T$1&amp;")="&amp;$A$26&amp;" and LocalMinute("&amp;$T$1&amp;")="&amp;$B$26&amp;")", "Bar", "", "Close", "5", "0", "all", "", "","False","T")</f>
        <v>1503</v>
      </c>
      <c r="U26" s="22">
        <f ca="1" xml:space="preserve"> RTD("cqg.rtd",,"StudyData", "(Vol("&amp;$U$1&amp;",VolType=Exchange,CoCType:=Auto) when LocalMonth("&amp;$U$1&amp;")="&amp;$A$3&amp;" and LocalDay("&amp;$U$1&amp;")="&amp;$A$2&amp;" and LocalHour("&amp;$U$1&amp;")="&amp;$A$26&amp;" and LocalMinute("&amp;$U$1&amp;")="&amp;$B$26&amp;")", "Bar", "", "Close", "5", "0", "all", "", "","False","T")</f>
        <v>1551</v>
      </c>
      <c r="V26" s="22">
        <f ca="1" xml:space="preserve"> RTD("cqg.rtd",,"StudyData", "(Vol("&amp;$V$1&amp;",VolType=Exchange,CoCType:=Auto) when LocalMonth("&amp;$V$1&amp;")="&amp;$A$3&amp;" and LocalDay("&amp;$V$1&amp;")="&amp;$A$2&amp;" and LocalHour("&amp;$V$1&amp;")="&amp;$A$26&amp;" and LocalMinute("&amp;$V$1&amp;")="&amp;$B$26&amp;")", "Bar", "", "Close", "5", "0", "all", "", "","False","T")</f>
        <v>97</v>
      </c>
      <c r="W26" s="22">
        <f ca="1" xml:space="preserve"> RTD("cqg.rtd",,"StudyData", "(Vol("&amp;$W$1&amp;",VolType=Exchange,CoCType:=Auto) when LocalMonth("&amp;$W$1&amp;")="&amp;$A$3&amp;" and LocalDay("&amp;$W$1&amp;")="&amp;$A$2&amp;" and LocalHour("&amp;$W$1&amp;")="&amp;$A$26&amp;" and LocalMinute("&amp;$W$1&amp;")="&amp;$B$26&amp;")", "Bar", "", "Close", "5", "0", "all", "", "","False","T")</f>
        <v>2037</v>
      </c>
      <c r="X26" s="22">
        <f ca="1" xml:space="preserve"> RTD("cqg.rtd",,"StudyData", "(Vol("&amp;$X$1&amp;",VolType=Exchange,CoCType:=Auto) when LocalMonth("&amp;$X$1&amp;")="&amp;$A$3&amp;" and LocalDay("&amp;$X$1&amp;")="&amp;$A$2&amp;" and LocalHour("&amp;$X$1&amp;")="&amp;$A$26&amp;" and LocalMinute("&amp;$X$1&amp;")="&amp;$B$26&amp;")", "Bar", "", "Close", "5", "0", "all", "", "","False","T")</f>
        <v>1560</v>
      </c>
      <c r="Y26" s="22">
        <f ca="1" xml:space="preserve"> RTD("cqg.rtd",,"StudyData", "(Vol("&amp;$Y$1&amp;",VolType=Exchange,CoCType:=Auto) when LocalMonth("&amp;$Y$1&amp;")="&amp;$A$3&amp;" and LocalDay("&amp;$Y$1&amp;")="&amp;$A$2&amp;" and LocalHour("&amp;$Y$1&amp;")="&amp;$A$26&amp;" and LocalMinute("&amp;$Y$1&amp;")="&amp;$B$26&amp;")", "Bar", "", "Close", "5", "0", "all", "", "","False","T")</f>
        <v>657</v>
      </c>
      <c r="Z26" s="22">
        <f ca="1" xml:space="preserve"> RTD("cqg.rtd",,"StudyData", "(Vol("&amp;$Z$1&amp;",VolType=Exchange,CoCType:=Auto) when LocalMonth("&amp;$Z$1&amp;")="&amp;$A$3&amp;" and LocalDay("&amp;$Z$1&amp;")="&amp;$A$2&amp;" and LocalHour("&amp;$Z$1&amp;")="&amp;$A$26&amp;" and LocalMinute("&amp;$Z$1&amp;")="&amp;$B$26&amp;")", "Bar", "", "Close", "5", "0", "all", "", "","False","T")</f>
        <v>499</v>
      </c>
      <c r="AA26" s="22">
        <f ca="1" xml:space="preserve"> RTD("cqg.rtd",,"StudyData", "(Vol("&amp;$AA$1&amp;",VolType=Exchange,CoCType:=Auto) when LocalMonth("&amp;$AA$1&amp;")="&amp;$A$3&amp;" and LocalDay("&amp;$AA$1&amp;")="&amp;$A$2&amp;" and LocalHour("&amp;$AA$1&amp;")="&amp;$A$26&amp;" and LocalMinute("&amp;$AA$1&amp;")="&amp;$B$26&amp;")", "Bar", "", "Close", "5", "0", "all", "", "","False","T")</f>
        <v>1468</v>
      </c>
      <c r="AB26" s="22">
        <f ca="1" xml:space="preserve"> RTD("cqg.rtd",,"StudyData", "(Vol("&amp;$AB$1&amp;",VolType=Exchange,CoCType:=Auto) when LocalMonth("&amp;$AB$1&amp;")="&amp;$A$3&amp;" and LocalDay("&amp;$AB$1&amp;")="&amp;$A$2&amp;" and LocalHour("&amp;$AB$1&amp;")="&amp;$A$26&amp;" and LocalMinute("&amp;$AB$1&amp;")="&amp;$B$26&amp;")", "Bar", "", "Close", "5", "0", "all", "", "","False","T")</f>
        <v>562</v>
      </c>
      <c r="AC26" s="22">
        <f ca="1" xml:space="preserve"> RTD("cqg.rtd",,"StudyData", "(Vol("&amp;$AC$1&amp;",VolType=Exchange,CoCType:=Auto) when LocalMonth("&amp;$AC$1&amp;")="&amp;$A$3&amp;" and LocalDay("&amp;$AC$1&amp;")="&amp;$A$2&amp;" and LocalHour("&amp;$AC$1&amp;")="&amp;$A$26&amp;" and LocalMinute("&amp;$AC$1&amp;")="&amp;$B$26&amp;")", "Bar", "", "Close", "5", "0", "all", "", "","False","T")</f>
        <v>1024</v>
      </c>
      <c r="AD26" s="22">
        <f ca="1" xml:space="preserve"> RTD("cqg.rtd",,"StudyData", "(Vol("&amp;$AD$1&amp;",VolType=Exchange,CoCType:=Auto) when LocalMonth("&amp;$AD$1&amp;")="&amp;$A$3&amp;" and LocalDay("&amp;$AD$1&amp;")="&amp;$A$2&amp;" and LocalHour("&amp;$AD$1&amp;")="&amp;$A$26&amp;" and LocalMinute("&amp;$AD$1&amp;")="&amp;$B$26&amp;")", "Bar", "", "Close", "5", "0", "all", "", "","False","T")</f>
        <v>130</v>
      </c>
      <c r="AE26" s="22">
        <f ca="1" xml:space="preserve"> RTD("cqg.rtd",,"StudyData", "(Vol("&amp;$AE$1&amp;",VolType=Exchange,CoCType:=Auto) when LocalMonth("&amp;$AE$1&amp;")="&amp;$A$3&amp;" and LocalDay("&amp;$AE$1&amp;")="&amp;$A$2&amp;" and LocalHour("&amp;$AE$1&amp;")="&amp;$A$26&amp;" and LocalMinute("&amp;$AE$1&amp;")="&amp;$B$26&amp;")", "Bar", "", "Close", "5", "0", "all", "", "","False","T")</f>
        <v>646</v>
      </c>
      <c r="AF26" s="22">
        <f ca="1" xml:space="preserve"> RTD("cqg.rtd",,"StudyData", "(Vol("&amp;$AF$1&amp;",VolType=Exchange,CoCType:=Auto) when LocalMonth("&amp;$AF$1&amp;")="&amp;$A$3&amp;" and LocalDay("&amp;$AF$1&amp;")="&amp;$A$2&amp;" and LocalHour("&amp;$AF$1&amp;")="&amp;$A$26&amp;" and LocalMinute("&amp;$AF$1&amp;")="&amp;$B$26&amp;")", "Bar", "", "Close", "5", "0", "all", "", "","False","T")</f>
        <v>946</v>
      </c>
      <c r="AG26" s="22">
        <f ca="1" xml:space="preserve"> RTD("cqg.rtd",,"StudyData", "(Vol("&amp;$AG$1&amp;",VolType=Exchange,CoCType:=Auto) when LocalMonth("&amp;$AG$1&amp;")="&amp;$A$3&amp;" and LocalDay("&amp;$AG$1&amp;")="&amp;$A$2&amp;" and LocalHour("&amp;$AG$1&amp;")="&amp;$A$26&amp;" and LocalMinute("&amp;$AG$1&amp;")="&amp;$B$26&amp;")", "Bar", "", "Close", "5", "0", "all", "", "","False","T")</f>
        <v>662</v>
      </c>
      <c r="AH26" s="22">
        <f ca="1" xml:space="preserve"> RTD("cqg.rtd",,"StudyData", "(Vol("&amp;$AH$1&amp;",VolType=Exchange,CoCType:=Auto) when LocalMonth("&amp;$AH$1&amp;")="&amp;$A$3&amp;" and LocalDay("&amp;$AH$1&amp;")="&amp;$A$2&amp;" and LocalHour("&amp;$AH$1&amp;")="&amp;$A$26&amp;" and LocalMinute("&amp;$AH$1&amp;")="&amp;$B$26&amp;")", "Bar", "", "Close", "5", "0", "all", "", "","False","T")</f>
        <v>604</v>
      </c>
      <c r="AI26" s="22">
        <f ca="1" xml:space="preserve"> RTD("cqg.rtd",,"StudyData", "(Vol("&amp;$AI$1&amp;",VolType=Exchange,CoCType:=Auto) when LocalMonth("&amp;$AI$1&amp;")="&amp;$A$3&amp;" and LocalDay("&amp;$AI$1&amp;")="&amp;$A$2&amp;" and LocalHour("&amp;$AI$1&amp;")="&amp;$A$26&amp;" and LocalMinute("&amp;$AI$1&amp;")="&amp;$B$26&amp;")", "Bar", "", "Close", "5", "0", "all", "", "","False","T")</f>
        <v>540</v>
      </c>
      <c r="AJ26" s="22">
        <f ca="1" xml:space="preserve"> RTD("cqg.rtd",,"StudyData", "(Vol("&amp;$AJ$1&amp;",VolType=Exchange,CoCType:=Auto) when LocalMonth("&amp;$AJ$1&amp;")="&amp;$A$3&amp;" and LocalDay("&amp;$AJ$1&amp;")="&amp;$A$2&amp;" and LocalHour("&amp;$AJ$1&amp;")="&amp;$A$26&amp;" and LocalMinute("&amp;$AJ$1&amp;")="&amp;$B$26&amp;")", "Bar", "", "Close", "5", "0", "all", "", "","False","T")</f>
        <v>724</v>
      </c>
      <c r="AK26" s="22">
        <f ca="1" xml:space="preserve"> RTD("cqg.rtd",,"StudyData", "(Vol("&amp;$AK$1&amp;",VolType=Exchange,CoCType:=Auto) when LocalMonth("&amp;$AK$1&amp;")="&amp;$A$3&amp;" and LocalDay("&amp;$AK$1&amp;")="&amp;$A$2&amp;" and LocalHour("&amp;$AK$1&amp;")="&amp;$A$26&amp;" and LocalMinute("&amp;$AK$1&amp;")="&amp;$B$26&amp;")", "Bar", "", "Close", "5", "0", "all", "", "","False","T")</f>
        <v>422</v>
      </c>
      <c r="AL26" s="22">
        <f ca="1" xml:space="preserve"> RTD("cqg.rtd",,"StudyData", "(Vol("&amp;$AL$1&amp;",VolType=Exchange,CoCType:=Auto) when LocalMonth("&amp;$AL$1&amp;")="&amp;$A$3&amp;" and LocalDay("&amp;$AL$1&amp;")="&amp;$A$2&amp;" and LocalHour("&amp;$AL$1&amp;")="&amp;$A$26&amp;" and LocalMinute("&amp;$AL$1&amp;")="&amp;$B$26&amp;")", "Bar", "", "Close", "5", "0", "all", "", "","False","T")</f>
        <v>449</v>
      </c>
      <c r="AM26" s="22">
        <f ca="1" xml:space="preserve"> RTD("cqg.rtd",,"StudyData", "(Vol("&amp;$AM$1&amp;",VolType=Exchange,CoCType:=Auto) when LocalMonth("&amp;$AM$1&amp;")="&amp;$A$3&amp;" and LocalDay("&amp;$AM$1&amp;")="&amp;$A$2&amp;" and LocalHour("&amp;$AM$1&amp;")="&amp;$A$26&amp;" and LocalMinute("&amp;$AM$1&amp;")="&amp;$B$26&amp;")", "Bar", "", "Close", "5", "0", "all", "", "","False","T")</f>
        <v>214</v>
      </c>
      <c r="AN26" s="22">
        <f ca="1" xml:space="preserve"> RTD("cqg.rtd",,"StudyData", "(Vol("&amp;$AN$1&amp;",VolType=Exchange,CoCType:=Auto) when LocalMonth("&amp;$AN$1&amp;")="&amp;$A$3&amp;" and LocalDay("&amp;$AN$1&amp;")="&amp;$A$2&amp;" and LocalHour("&amp;$AN$1&amp;")="&amp;$A$26&amp;" and LocalMinute("&amp;$AN$1&amp;")="&amp;$B$26&amp;")", "Bar", "", "Close", "5", "0", "all", "", "","False","T")</f>
        <v>221</v>
      </c>
      <c r="AO26" s="22">
        <f ca="1" xml:space="preserve"> RTD("cqg.rtd",,"StudyData", "(Vol("&amp;$AO$1&amp;",VolType=Exchange,CoCType:=Auto) when LocalMonth("&amp;$AO$1&amp;")="&amp;$A$3&amp;" and LocalDay("&amp;$AO$1&amp;")="&amp;$A$2&amp;" and LocalHour("&amp;$AO$1&amp;")="&amp;$A$26&amp;" and LocalMinute("&amp;$AO$1&amp;")="&amp;$B$26&amp;")", "Bar", "", "Close", "5", "0", "all", "", "","False","T")</f>
        <v>395</v>
      </c>
      <c r="AP26" s="22">
        <f ca="1" xml:space="preserve"> RTD("cqg.rtd",,"StudyData", "(Vol("&amp;$AP$1&amp;",VolType=Exchange,CoCType:=Auto) when LocalMonth("&amp;$AP$1&amp;")="&amp;$A$3&amp;" and LocalDay("&amp;$AP$1&amp;")="&amp;$A$2&amp;" and LocalHour("&amp;$AP$1&amp;")="&amp;$A$26&amp;" and LocalMinute("&amp;$AP$1&amp;")="&amp;$B$26&amp;")", "Bar", "", "Close", "5", "0", "all", "", "","False","T")</f>
        <v>456</v>
      </c>
    </row>
    <row r="27" spans="1:42" x14ac:dyDescent="0.25">
      <c r="A27" s="22">
        <v>14</v>
      </c>
      <c r="B27" s="22">
        <f t="shared" si="2"/>
        <v>40</v>
      </c>
      <c r="D27" s="22">
        <f ca="1" xml:space="preserve"> RTD("cqg.rtd",,"StudyData", "(Vol("&amp;$D$1&amp;",VolType=Exchange,CoCType:=Auto) when LocalMonth("&amp;$D$1&amp;")="&amp;$A$3&amp;" and LocalDay("&amp;$D$1&amp;")="&amp;$A$2&amp;" and LocalHour("&amp;$D$1&amp;")="&amp;$A$27&amp;" and LocalMinute("&amp;$D$1&amp;")="&amp;$B$27&amp;")", "Bar", "", "Close", "5", "0", "all", "", "","False","T")</f>
        <v>15799</v>
      </c>
      <c r="E27" s="22">
        <f ca="1" xml:space="preserve"> RTD("cqg.rtd",,"StudyData", "(Vol("&amp;$E$1&amp;",VolType=Exchange,CoCType:=Auto) when LocalMonth("&amp;$E$1&amp;")="&amp;$A$3&amp;" and LocalDay("&amp;$E$1&amp;")="&amp;$A$2&amp;" and LocalHour("&amp;$E$1&amp;")="&amp;$A$27&amp;" and LocalMinute("&amp;$E$1&amp;")="&amp;$B$27&amp;")", "Bar", "", "Close", "5", "0", "all", "", "","False","T")</f>
        <v>10059</v>
      </c>
      <c r="F27" s="22">
        <f ca="1" xml:space="preserve"> RTD("cqg.rtd",,"StudyData", "(Vol("&amp;$F$1&amp;",VolType=Exchange,CoCType:=Auto) when LocalMonth("&amp;$F$1&amp;")="&amp;$A$3&amp;" and LocalDay("&amp;$F$1&amp;")="&amp;$A$2&amp;" and LocalHour("&amp;$F$1&amp;")="&amp;$A$27&amp;" and LocalMinute("&amp;$F$1&amp;")="&amp;$B$27&amp;")", "Bar", "", "Close", "5", "0", "all", "", "","False","T")</f>
        <v>9094</v>
      </c>
      <c r="G27" s="22">
        <f ca="1" xml:space="preserve"> RTD("cqg.rtd",,"StudyData", "(Vol("&amp;$G$1&amp;",VolType=Exchange,CoCType:=Auto) when LocalMonth("&amp;$G$1&amp;")="&amp;$A$3&amp;" and LocalDay("&amp;$G$1&amp;")="&amp;$A$2&amp;" and LocalHour("&amp;$G$1&amp;")="&amp;$A$27&amp;" and LocalMinute("&amp;$G$1&amp;")="&amp;$B$27&amp;")", "Bar", "", "Close", "5", "0", "all", "", "","False","T")</f>
        <v>8088</v>
      </c>
      <c r="H27" s="22">
        <f ca="1" xml:space="preserve"> RTD("cqg.rtd",,"StudyData", "(Vol("&amp;$H$1&amp;",VolType=Exchange,CoCType:=Auto) when LocalMonth("&amp;$H$1&amp;")="&amp;$A$3&amp;" and LocalDay("&amp;$H$1&amp;")="&amp;$A$2&amp;" and LocalHour("&amp;$H$1&amp;")="&amp;$A$27&amp;" and LocalMinute("&amp;$H$1&amp;")="&amp;$B$27&amp;")", "Bar", "", "Close", "5", "0", "all", "", "","False","T")</f>
        <v>6690</v>
      </c>
      <c r="I27" s="22">
        <f ca="1" xml:space="preserve"> RTD("cqg.rtd",,"StudyData", "(Vol("&amp;$I$1&amp;",VolType=Exchange,CoCType:=Auto) when LocalMonth("&amp;$I$1&amp;")="&amp;$A$3&amp;" and LocalDay("&amp;$I$1&amp;")="&amp;$A$2&amp;" and LocalHour("&amp;$I$1&amp;")="&amp;$A$27&amp;" and LocalMinute("&amp;$I$1&amp;")="&amp;$B$27&amp;")", "Bar", "", "Close", "5", "0", "all", "", "","False","T")</f>
        <v>5943</v>
      </c>
      <c r="J27" s="22">
        <f ca="1" xml:space="preserve"> RTD("cqg.rtd",,"StudyData", "(Vol("&amp;$J$1&amp;",VolType=Exchange,CoCType:=Auto) when LocalMonth("&amp;$J$1&amp;")="&amp;$A$3&amp;" and LocalDay("&amp;$J$1&amp;")="&amp;$A$2&amp;" and LocalHour("&amp;$J$1&amp;")="&amp;$A$27&amp;" and LocalMinute("&amp;$J$1&amp;")="&amp;$B$27&amp;")", "Bar", "", "Close", "5", "0", "all", "", "","False","T")</f>
        <v>88701</v>
      </c>
      <c r="K27" s="22">
        <f ca="1" xml:space="preserve"> RTD("cqg.rtd",,"StudyData", "(Vol("&amp;$K$1&amp;",VolType=Exchange,CoCType:=Auto) when LocalMonth("&amp;$K$1&amp;")="&amp;$A$3&amp;" and LocalDay("&amp;$K$1&amp;")="&amp;$A$2&amp;" and LocalHour("&amp;$K$1&amp;")="&amp;$A$27&amp;" and LocalMinute("&amp;$K$1&amp;")="&amp;$B$27&amp;")", "Bar", "", "Close", "5", "0", "all", "", "","False","T")</f>
        <v>4108</v>
      </c>
      <c r="L27" s="22">
        <f ca="1" xml:space="preserve"> RTD("cqg.rtd",,"StudyData", "(Vol("&amp;$L$1&amp;",VolType=Exchange,CoCType:=Auto) when LocalMonth("&amp;$L$1&amp;")="&amp;$A$3&amp;" and LocalDay("&amp;$L$1&amp;")="&amp;$A$2&amp;" and LocalHour("&amp;$L$1&amp;")="&amp;$A$27&amp;" and LocalMinute("&amp;$L$1&amp;")="&amp;$B$27&amp;")", "Bar", "", "Close", "5", "0", "all", "", "","False","T")</f>
        <v>6544</v>
      </c>
      <c r="M27" s="22">
        <f ca="1" xml:space="preserve"> RTD("cqg.rtd",,"StudyData", "(Vol("&amp;$M$1&amp;",VolType=Exchange,CoCType:=Auto) when LocalMonth("&amp;$M$1&amp;")="&amp;$A$3&amp;" and LocalDay("&amp;$M$1&amp;")="&amp;$A$2&amp;" and LocalHour("&amp;$M$1&amp;")="&amp;$A$27&amp;" and LocalMinute("&amp;$M$1&amp;")="&amp;$B$27&amp;")", "Bar", "", "Close", "5", "0", "all", "", "","False","T")</f>
        <v>1377</v>
      </c>
      <c r="N27" s="22">
        <f ca="1" xml:space="preserve"> RTD("cqg.rtd",,"StudyData", "(Vol("&amp;$N$1&amp;",VolType=Exchange,CoCType:=Auto) when LocalMonth("&amp;$N$1&amp;")="&amp;$A$3&amp;" and LocalDay("&amp;$N$1&amp;")="&amp;$A$2&amp;" and LocalHour("&amp;$N$1&amp;")="&amp;$A$27&amp;" and LocalMinute("&amp;$N$1&amp;")="&amp;$B$27&amp;")", "Bar", "", "Close", "5", "0", "all", "", "","False","T")</f>
        <v>3355</v>
      </c>
      <c r="O27" s="22">
        <f ca="1" xml:space="preserve"> RTD("cqg.rtd",,"StudyData", "(Vol("&amp;$O$1&amp;",VolType=Exchange,CoCType:=Auto) when LocalMonth("&amp;$O$1&amp;")="&amp;$A$3&amp;" and LocalDay("&amp;$O$1&amp;")="&amp;$A$2&amp;" and LocalHour("&amp;$O$1&amp;")="&amp;$A$27&amp;" and LocalMinute("&amp;$O$1&amp;")="&amp;$B$27&amp;")", "Bar", "", "Close", "5", "0", "all", "", "","False","T")</f>
        <v>3500</v>
      </c>
      <c r="P27" s="22">
        <f ca="1" xml:space="preserve"> RTD("cqg.rtd",,"StudyData", "(Vol("&amp;$P$1&amp;",VolType=Exchange,CoCType:=Auto) when LocalMonth("&amp;$P$1&amp;")="&amp;$A$3&amp;" and LocalDay("&amp;$P$1&amp;")="&amp;$A$2&amp;" and LocalHour("&amp;$P$1&amp;")="&amp;$A$27&amp;" and LocalMinute("&amp;$P$1&amp;")="&amp;$B$27&amp;")", "Bar", "", "Close", "5", "0", "all", "", "","False","T")</f>
        <v>4303</v>
      </c>
      <c r="Q27" s="22">
        <f ca="1" xml:space="preserve"> RTD("cqg.rtd",,"StudyData", "(Vol("&amp;$Q$1&amp;",VolType=Exchange,CoCType:=Auto) when LocalMonth("&amp;$Q$1&amp;")="&amp;$A$3&amp;" and LocalDay("&amp;$Q$1&amp;")="&amp;$A$2&amp;" and LocalHour("&amp;$Q$1&amp;")="&amp;$A$27&amp;" and LocalMinute("&amp;$Q$1&amp;")="&amp;$B$27&amp;")", "Bar", "", "Close", "5", "0", "all", "", "","False","T")</f>
        <v>1694</v>
      </c>
      <c r="R27" s="22">
        <f ca="1" xml:space="preserve"> RTD("cqg.rtd",,"StudyData", "(Vol("&amp;$R$1&amp;",VolType=Exchange,CoCType:=Auto) when LocalMonth("&amp;$R$1&amp;")="&amp;$A$3&amp;" and LocalDay("&amp;$R$1&amp;")="&amp;$A$2&amp;" and LocalHour("&amp;$R$1&amp;")="&amp;$A$27&amp;" and LocalMinute("&amp;$R$1&amp;")="&amp;$B$27&amp;")", "Bar", "", "Close", "5", "0", "all", "", "","False","T")</f>
        <v>757</v>
      </c>
      <c r="S27" s="22">
        <f ca="1" xml:space="preserve"> RTD("cqg.rtd",,"StudyData", "(Vol("&amp;$S$1&amp;",VolType=Exchange,CoCType:=Auto) when LocalMonth("&amp;$S$1&amp;")="&amp;$A$3&amp;" and LocalDay("&amp;$S$1&amp;")="&amp;$A$2&amp;" and LocalHour("&amp;$S$1&amp;")="&amp;$A$27&amp;" and LocalMinute("&amp;$S$1&amp;")="&amp;$B$27&amp;")", "Bar", "", "Close", "5", "0", "all", "", "","False","T")</f>
        <v>2621</v>
      </c>
      <c r="T27" s="22">
        <f ca="1" xml:space="preserve"> RTD("cqg.rtd",,"StudyData", "(Vol("&amp;$T$1&amp;",VolType=Exchange,CoCType:=Auto) when LocalMonth("&amp;$T$1&amp;")="&amp;$A$3&amp;" and LocalDay("&amp;$T$1&amp;")="&amp;$A$2&amp;" and LocalHour("&amp;$T$1&amp;")="&amp;$A$27&amp;" and LocalMinute("&amp;$T$1&amp;")="&amp;$B$27&amp;")", "Bar", "", "Close", "5", "0", "all", "", "","False","T")</f>
        <v>1626</v>
      </c>
      <c r="U27" s="22">
        <f ca="1" xml:space="preserve"> RTD("cqg.rtd",,"StudyData", "(Vol("&amp;$U$1&amp;",VolType=Exchange,CoCType:=Auto) when LocalMonth("&amp;$U$1&amp;")="&amp;$A$3&amp;" and LocalDay("&amp;$U$1&amp;")="&amp;$A$2&amp;" and LocalHour("&amp;$U$1&amp;")="&amp;$A$27&amp;" and LocalMinute("&amp;$U$1&amp;")="&amp;$B$27&amp;")", "Bar", "", "Close", "5", "0", "all", "", "","False","T")</f>
        <v>1951</v>
      </c>
      <c r="V27" s="22">
        <f ca="1" xml:space="preserve"> RTD("cqg.rtd",,"StudyData", "(Vol("&amp;$V$1&amp;",VolType=Exchange,CoCType:=Auto) when LocalMonth("&amp;$V$1&amp;")="&amp;$A$3&amp;" and LocalDay("&amp;$V$1&amp;")="&amp;$A$2&amp;" and LocalHour("&amp;$V$1&amp;")="&amp;$A$27&amp;" and LocalMinute("&amp;$V$1&amp;")="&amp;$B$27&amp;")", "Bar", "", "Close", "5", "0", "all", "", "","False","T")</f>
        <v>456</v>
      </c>
      <c r="W27" s="22">
        <f ca="1" xml:space="preserve"> RTD("cqg.rtd",,"StudyData", "(Vol("&amp;$W$1&amp;",VolType=Exchange,CoCType:=Auto) when LocalMonth("&amp;$W$1&amp;")="&amp;$A$3&amp;" and LocalDay("&amp;$W$1&amp;")="&amp;$A$2&amp;" and LocalHour("&amp;$W$1&amp;")="&amp;$A$27&amp;" and LocalMinute("&amp;$W$1&amp;")="&amp;$B$27&amp;")", "Bar", "", "Close", "5", "0", "all", "", "","False","T")</f>
        <v>1494</v>
      </c>
      <c r="X27" s="22">
        <f ca="1" xml:space="preserve"> RTD("cqg.rtd",,"StudyData", "(Vol("&amp;$X$1&amp;",VolType=Exchange,CoCType:=Auto) when LocalMonth("&amp;$X$1&amp;")="&amp;$A$3&amp;" and LocalDay("&amp;$X$1&amp;")="&amp;$A$2&amp;" and LocalHour("&amp;$X$1&amp;")="&amp;$A$27&amp;" and LocalMinute("&amp;$X$1&amp;")="&amp;$B$27&amp;")", "Bar", "", "Close", "5", "0", "all", "", "","False","T")</f>
        <v>769</v>
      </c>
      <c r="Y27" s="22">
        <f ca="1" xml:space="preserve"> RTD("cqg.rtd",,"StudyData", "(Vol("&amp;$Y$1&amp;",VolType=Exchange,CoCType:=Auto) when LocalMonth("&amp;$Y$1&amp;")="&amp;$A$3&amp;" and LocalDay("&amp;$Y$1&amp;")="&amp;$A$2&amp;" and LocalHour("&amp;$Y$1&amp;")="&amp;$A$27&amp;" and LocalMinute("&amp;$Y$1&amp;")="&amp;$B$27&amp;")", "Bar", "", "Close", "5", "0", "all", "", "","False","T")</f>
        <v>619</v>
      </c>
      <c r="Z27" s="22">
        <f ca="1" xml:space="preserve"> RTD("cqg.rtd",,"StudyData", "(Vol("&amp;$Z$1&amp;",VolType=Exchange,CoCType:=Auto) when LocalMonth("&amp;$Z$1&amp;")="&amp;$A$3&amp;" and LocalDay("&amp;$Z$1&amp;")="&amp;$A$2&amp;" and LocalHour("&amp;$Z$1&amp;")="&amp;$A$27&amp;" and LocalMinute("&amp;$Z$1&amp;")="&amp;$B$27&amp;")", "Bar", "", "Close", "5", "0", "all", "", "","False","T")</f>
        <v>857</v>
      </c>
      <c r="AA27" s="22">
        <f ca="1" xml:space="preserve"> RTD("cqg.rtd",,"StudyData", "(Vol("&amp;$AA$1&amp;",VolType=Exchange,CoCType:=Auto) when LocalMonth("&amp;$AA$1&amp;")="&amp;$A$3&amp;" and LocalDay("&amp;$AA$1&amp;")="&amp;$A$2&amp;" and LocalHour("&amp;$AA$1&amp;")="&amp;$A$27&amp;" and LocalMinute("&amp;$AA$1&amp;")="&amp;$B$27&amp;")", "Bar", "", "Close", "5", "0", "all", "", "","False","T")</f>
        <v>1595</v>
      </c>
      <c r="AB27" s="22">
        <f ca="1" xml:space="preserve"> RTD("cqg.rtd",,"StudyData", "(Vol("&amp;$AB$1&amp;",VolType=Exchange,CoCType:=Auto) when LocalMonth("&amp;$AB$1&amp;")="&amp;$A$3&amp;" and LocalDay("&amp;$AB$1&amp;")="&amp;$A$2&amp;" and LocalHour("&amp;$AB$1&amp;")="&amp;$A$27&amp;" and LocalMinute("&amp;$AB$1&amp;")="&amp;$B$27&amp;")", "Bar", "", "Close", "5", "0", "all", "", "","False","T")</f>
        <v>1310</v>
      </c>
      <c r="AC27" s="22">
        <f ca="1" xml:space="preserve"> RTD("cqg.rtd",,"StudyData", "(Vol("&amp;$AC$1&amp;",VolType=Exchange,CoCType:=Auto) when LocalMonth("&amp;$AC$1&amp;")="&amp;$A$3&amp;" and LocalDay("&amp;$AC$1&amp;")="&amp;$A$2&amp;" and LocalHour("&amp;$AC$1&amp;")="&amp;$A$27&amp;" and LocalMinute("&amp;$AC$1&amp;")="&amp;$B$27&amp;")", "Bar", "", "Close", "5", "0", "all", "", "","False","T")</f>
        <v>4013</v>
      </c>
      <c r="AD27" s="22">
        <f ca="1" xml:space="preserve"> RTD("cqg.rtd",,"StudyData", "(Vol("&amp;$AD$1&amp;",VolType=Exchange,CoCType:=Auto) when LocalMonth("&amp;$AD$1&amp;")="&amp;$A$3&amp;" and LocalDay("&amp;$AD$1&amp;")="&amp;$A$2&amp;" and LocalHour("&amp;$AD$1&amp;")="&amp;$A$27&amp;" and LocalMinute("&amp;$AD$1&amp;")="&amp;$B$27&amp;")", "Bar", "", "Close", "5", "0", "all", "", "","False","T")</f>
        <v>336</v>
      </c>
      <c r="AE27" s="22">
        <f ca="1" xml:space="preserve"> RTD("cqg.rtd",,"StudyData", "(Vol("&amp;$AE$1&amp;",VolType=Exchange,CoCType:=Auto) when LocalMonth("&amp;$AE$1&amp;")="&amp;$A$3&amp;" and LocalDay("&amp;$AE$1&amp;")="&amp;$A$2&amp;" and LocalHour("&amp;$AE$1&amp;")="&amp;$A$27&amp;" and LocalMinute("&amp;$AE$1&amp;")="&amp;$B$27&amp;")", "Bar", "", "Close", "5", "0", "all", "", "","False","T")</f>
        <v>1392</v>
      </c>
      <c r="AF27" s="22">
        <f ca="1" xml:space="preserve"> RTD("cqg.rtd",,"StudyData", "(Vol("&amp;$AF$1&amp;",VolType=Exchange,CoCType:=Auto) when LocalMonth("&amp;$AF$1&amp;")="&amp;$A$3&amp;" and LocalDay("&amp;$AF$1&amp;")="&amp;$A$2&amp;" and LocalHour("&amp;$AF$1&amp;")="&amp;$A$27&amp;" and LocalMinute("&amp;$AF$1&amp;")="&amp;$B$27&amp;")", "Bar", "", "Close", "5", "0", "all", "", "","False","T")</f>
        <v>968</v>
      </c>
      <c r="AG27" s="22">
        <f ca="1" xml:space="preserve"> RTD("cqg.rtd",,"StudyData", "(Vol("&amp;$AG$1&amp;",VolType=Exchange,CoCType:=Auto) when LocalMonth("&amp;$AG$1&amp;")="&amp;$A$3&amp;" and LocalDay("&amp;$AG$1&amp;")="&amp;$A$2&amp;" and LocalHour("&amp;$AG$1&amp;")="&amp;$A$27&amp;" and LocalMinute("&amp;$AG$1&amp;")="&amp;$B$27&amp;")", "Bar", "", "Close", "5", "0", "all", "", "","False","T")</f>
        <v>702</v>
      </c>
      <c r="AH27" s="22">
        <f ca="1" xml:space="preserve"> RTD("cqg.rtd",,"StudyData", "(Vol("&amp;$AH$1&amp;",VolType=Exchange,CoCType:=Auto) when LocalMonth("&amp;$AH$1&amp;")="&amp;$A$3&amp;" and LocalDay("&amp;$AH$1&amp;")="&amp;$A$2&amp;" and LocalHour("&amp;$AH$1&amp;")="&amp;$A$27&amp;" and LocalMinute("&amp;$AH$1&amp;")="&amp;$B$27&amp;")", "Bar", "", "Close", "5", "0", "all", "", "","False","T")</f>
        <v>1264</v>
      </c>
      <c r="AI27" s="22">
        <f ca="1" xml:space="preserve"> RTD("cqg.rtd",,"StudyData", "(Vol("&amp;$AI$1&amp;",VolType=Exchange,CoCType:=Auto) when LocalMonth("&amp;$AI$1&amp;")="&amp;$A$3&amp;" and LocalDay("&amp;$AI$1&amp;")="&amp;$A$2&amp;" and LocalHour("&amp;$AI$1&amp;")="&amp;$A$27&amp;" and LocalMinute("&amp;$AI$1&amp;")="&amp;$B$27&amp;")", "Bar", "", "Close", "5", "0", "all", "", "","False","T")</f>
        <v>1161</v>
      </c>
      <c r="AJ27" s="22">
        <f ca="1" xml:space="preserve"> RTD("cqg.rtd",,"StudyData", "(Vol("&amp;$AJ$1&amp;",VolType=Exchange,CoCType:=Auto) when LocalMonth("&amp;$AJ$1&amp;")="&amp;$A$3&amp;" and LocalDay("&amp;$AJ$1&amp;")="&amp;$A$2&amp;" and LocalHour("&amp;$AJ$1&amp;")="&amp;$A$27&amp;" and LocalMinute("&amp;$AJ$1&amp;")="&amp;$B$27&amp;")", "Bar", "", "Close", "5", "0", "all", "", "","False","T")</f>
        <v>775</v>
      </c>
      <c r="AK27" s="22">
        <f ca="1" xml:space="preserve"> RTD("cqg.rtd",,"StudyData", "(Vol("&amp;$AK$1&amp;",VolType=Exchange,CoCType:=Auto) when LocalMonth("&amp;$AK$1&amp;")="&amp;$A$3&amp;" and LocalDay("&amp;$AK$1&amp;")="&amp;$A$2&amp;" and LocalHour("&amp;$AK$1&amp;")="&amp;$A$27&amp;" and LocalMinute("&amp;$AK$1&amp;")="&amp;$B$27&amp;")", "Bar", "", "Close", "5", "0", "all", "", "","False","T")</f>
        <v>1005</v>
      </c>
      <c r="AL27" s="22">
        <f ca="1" xml:space="preserve"> RTD("cqg.rtd",,"StudyData", "(Vol("&amp;$AL$1&amp;",VolType=Exchange,CoCType:=Auto) when LocalMonth("&amp;$AL$1&amp;")="&amp;$A$3&amp;" and LocalDay("&amp;$AL$1&amp;")="&amp;$A$2&amp;" and LocalHour("&amp;$AL$1&amp;")="&amp;$A$27&amp;" and LocalMinute("&amp;$AL$1&amp;")="&amp;$B$27&amp;")", "Bar", "", "Close", "5", "0", "all", "", "","False","T")</f>
        <v>471</v>
      </c>
      <c r="AM27" s="22">
        <f ca="1" xml:space="preserve"> RTD("cqg.rtd",,"StudyData", "(Vol("&amp;$AM$1&amp;",VolType=Exchange,CoCType:=Auto) when LocalMonth("&amp;$AM$1&amp;")="&amp;$A$3&amp;" and LocalDay("&amp;$AM$1&amp;")="&amp;$A$2&amp;" and LocalHour("&amp;$AM$1&amp;")="&amp;$A$27&amp;" and LocalMinute("&amp;$AM$1&amp;")="&amp;$B$27&amp;")", "Bar", "", "Close", "5", "0", "all", "", "","False","T")</f>
        <v>2288</v>
      </c>
      <c r="AN27" s="22">
        <f ca="1" xml:space="preserve"> RTD("cqg.rtd",,"StudyData", "(Vol("&amp;$AN$1&amp;",VolType=Exchange,CoCType:=Auto) when LocalMonth("&amp;$AN$1&amp;")="&amp;$A$3&amp;" and LocalDay("&amp;$AN$1&amp;")="&amp;$A$2&amp;" and LocalHour("&amp;$AN$1&amp;")="&amp;$A$27&amp;" and LocalMinute("&amp;$AN$1&amp;")="&amp;$B$27&amp;")", "Bar", "", "Close", "5", "0", "all", "", "","False","T")</f>
        <v>461</v>
      </c>
      <c r="AO27" s="22">
        <f ca="1" xml:space="preserve"> RTD("cqg.rtd",,"StudyData", "(Vol("&amp;$AO$1&amp;",VolType=Exchange,CoCType:=Auto) when LocalMonth("&amp;$AO$1&amp;")="&amp;$A$3&amp;" and LocalDay("&amp;$AO$1&amp;")="&amp;$A$2&amp;" and LocalHour("&amp;$AO$1&amp;")="&amp;$A$27&amp;" and LocalMinute("&amp;$AO$1&amp;")="&amp;$B$27&amp;")", "Bar", "", "Close", "5", "0", "all", "", "","False","T")</f>
        <v>392</v>
      </c>
      <c r="AP27" s="22">
        <f ca="1" xml:space="preserve"> RTD("cqg.rtd",,"StudyData", "(Vol("&amp;$AP$1&amp;",VolType=Exchange,CoCType:=Auto) when LocalMonth("&amp;$AP$1&amp;")="&amp;$A$3&amp;" and LocalDay("&amp;$AP$1&amp;")="&amp;$A$2&amp;" and LocalHour("&amp;$AP$1&amp;")="&amp;$A$27&amp;" and LocalMinute("&amp;$AP$1&amp;")="&amp;$B$27&amp;")", "Bar", "", "Close", "5", "0", "all", "", "","False","T")</f>
        <v>366</v>
      </c>
    </row>
    <row r="28" spans="1:42" x14ac:dyDescent="0.25">
      <c r="A28" s="22">
        <v>14</v>
      </c>
      <c r="B28" s="22">
        <f t="shared" si="2"/>
        <v>45</v>
      </c>
      <c r="D28" s="22">
        <f ca="1" xml:space="preserve"> RTD("cqg.rtd",,"StudyData", "(Vol("&amp;$D$1&amp;",VolType=Exchange,CoCType:=Auto) when LocalMonth("&amp;$D$1&amp;")="&amp;$A$3&amp;" and LocalDay("&amp;$D$1&amp;")="&amp;$A$2&amp;" and LocalHour("&amp;$D$1&amp;")="&amp;$A$28&amp;" and LocalMinute("&amp;$D$1&amp;")="&amp;$B$28&amp;")", "Bar", "", "Close", "5", "0", "all", "", "","False","T")</f>
        <v>19657</v>
      </c>
      <c r="E28" s="22">
        <f ca="1" xml:space="preserve"> RTD("cqg.rtd",,"StudyData", "(Vol("&amp;$E$1&amp;",VolType=Exchange,CoCType:=Auto) when LocalMonth("&amp;$E$1&amp;")="&amp;$A$3&amp;" and LocalDay("&amp;$E$1&amp;")="&amp;$A$2&amp;" and LocalHour("&amp;$E$1&amp;")="&amp;$A$28&amp;" and LocalMinute("&amp;$E$1&amp;")="&amp;$B$28&amp;")", "Bar", "", "Close", "5", "0", "all", "", "","False","T")</f>
        <v>12640</v>
      </c>
      <c r="F28" s="22">
        <f ca="1" xml:space="preserve"> RTD("cqg.rtd",,"StudyData", "(Vol("&amp;$F$1&amp;",VolType=Exchange,CoCType:=Auto) when LocalMonth("&amp;$F$1&amp;")="&amp;$A$3&amp;" and LocalDay("&amp;$F$1&amp;")="&amp;$A$2&amp;" and LocalHour("&amp;$F$1&amp;")="&amp;$A$28&amp;" and LocalMinute("&amp;$F$1&amp;")="&amp;$B$28&amp;")", "Bar", "", "Close", "5", "0", "all", "", "","False","T")</f>
        <v>6909</v>
      </c>
      <c r="G28" s="22">
        <f ca="1" xml:space="preserve"> RTD("cqg.rtd",,"StudyData", "(Vol("&amp;$G$1&amp;",VolType=Exchange,CoCType:=Auto) when LocalMonth("&amp;$G$1&amp;")="&amp;$A$3&amp;" and LocalDay("&amp;$G$1&amp;")="&amp;$A$2&amp;" and LocalHour("&amp;$G$1&amp;")="&amp;$A$28&amp;" and LocalMinute("&amp;$G$1&amp;")="&amp;$B$28&amp;")", "Bar", "", "Close", "5", "0", "all", "", "","False","T")</f>
        <v>9787</v>
      </c>
      <c r="H28" s="22">
        <f ca="1" xml:space="preserve"> RTD("cqg.rtd",,"StudyData", "(Vol("&amp;$H$1&amp;",VolType=Exchange,CoCType:=Auto) when LocalMonth("&amp;$H$1&amp;")="&amp;$A$3&amp;" and LocalDay("&amp;$H$1&amp;")="&amp;$A$2&amp;" and LocalHour("&amp;$H$1&amp;")="&amp;$A$28&amp;" and LocalMinute("&amp;$H$1&amp;")="&amp;$B$28&amp;")", "Bar", "", "Close", "5", "0", "all", "", "","False","T")</f>
        <v>6719</v>
      </c>
      <c r="I28" s="22">
        <f ca="1" xml:space="preserve"> RTD("cqg.rtd",,"StudyData", "(Vol("&amp;$I$1&amp;",VolType=Exchange,CoCType:=Auto) when LocalMonth("&amp;$I$1&amp;")="&amp;$A$3&amp;" and LocalDay("&amp;$I$1&amp;")="&amp;$A$2&amp;" and LocalHour("&amp;$I$1&amp;")="&amp;$A$28&amp;" and LocalMinute("&amp;$I$1&amp;")="&amp;$B$28&amp;")", "Bar", "", "Close", "5", "0", "all", "", "","False","T")</f>
        <v>5060</v>
      </c>
      <c r="J28" s="22">
        <f ca="1" xml:space="preserve"> RTD("cqg.rtd",,"StudyData", "(Vol("&amp;$J$1&amp;",VolType=Exchange,CoCType:=Auto) when LocalMonth("&amp;$J$1&amp;")="&amp;$A$3&amp;" and LocalDay("&amp;$J$1&amp;")="&amp;$A$2&amp;" and LocalHour("&amp;$J$1&amp;")="&amp;$A$28&amp;" and LocalMinute("&amp;$J$1&amp;")="&amp;$B$28&amp;")", "Bar", "", "Close", "5", "0", "all", "", "","False","T")</f>
        <v>6231</v>
      </c>
      <c r="K28" s="22">
        <f ca="1" xml:space="preserve"> RTD("cqg.rtd",,"StudyData", "(Vol("&amp;$K$1&amp;",VolType=Exchange,CoCType:=Auto) when LocalMonth("&amp;$K$1&amp;")="&amp;$A$3&amp;" and LocalDay("&amp;$K$1&amp;")="&amp;$A$2&amp;" and LocalHour("&amp;$K$1&amp;")="&amp;$A$28&amp;" and LocalMinute("&amp;$K$1&amp;")="&amp;$B$28&amp;")", "Bar", "", "Close", "5", "0", "all", "", "","False","T")</f>
        <v>7159</v>
      </c>
      <c r="L28" s="22">
        <f ca="1" xml:space="preserve"> RTD("cqg.rtd",,"StudyData", "(Vol("&amp;$L$1&amp;",VolType=Exchange,CoCType:=Auto) when LocalMonth("&amp;$L$1&amp;")="&amp;$A$3&amp;" and LocalDay("&amp;$L$1&amp;")="&amp;$A$2&amp;" and LocalHour("&amp;$L$1&amp;")="&amp;$A$28&amp;" and LocalMinute("&amp;$L$1&amp;")="&amp;$B$28&amp;")", "Bar", "", "Close", "5", "0", "all", "", "","False","T")</f>
        <v>8323</v>
      </c>
      <c r="M28" s="22">
        <f ca="1" xml:space="preserve"> RTD("cqg.rtd",,"StudyData", "(Vol("&amp;$M$1&amp;",VolType=Exchange,CoCType:=Auto) when LocalMonth("&amp;$M$1&amp;")="&amp;$A$3&amp;" and LocalDay("&amp;$M$1&amp;")="&amp;$A$2&amp;" and LocalHour("&amp;$M$1&amp;")="&amp;$A$28&amp;" and LocalMinute("&amp;$M$1&amp;")="&amp;$B$28&amp;")", "Bar", "", "Close", "5", "0", "all", "", "","False","T")</f>
        <v>2306</v>
      </c>
      <c r="N28" s="22">
        <f ca="1" xml:space="preserve"> RTD("cqg.rtd",,"StudyData", "(Vol("&amp;$N$1&amp;",VolType=Exchange,CoCType:=Auto) when LocalMonth("&amp;$N$1&amp;")="&amp;$A$3&amp;" and LocalDay("&amp;$N$1&amp;")="&amp;$A$2&amp;" and LocalHour("&amp;$N$1&amp;")="&amp;$A$28&amp;" and LocalMinute("&amp;$N$1&amp;")="&amp;$B$28&amp;")", "Bar", "", "Close", "5", "0", "all", "", "","False","T")</f>
        <v>3405</v>
      </c>
      <c r="O28" s="22">
        <f ca="1" xml:space="preserve"> RTD("cqg.rtd",,"StudyData", "(Vol("&amp;$O$1&amp;",VolType=Exchange,CoCType:=Auto) when LocalMonth("&amp;$O$1&amp;")="&amp;$A$3&amp;" and LocalDay("&amp;$O$1&amp;")="&amp;$A$2&amp;" and LocalHour("&amp;$O$1&amp;")="&amp;$A$28&amp;" and LocalMinute("&amp;$O$1&amp;")="&amp;$B$28&amp;")", "Bar", "", "Close", "5", "0", "all", "", "","False","T")</f>
        <v>1370</v>
      </c>
      <c r="P28" s="22">
        <f ca="1" xml:space="preserve"> RTD("cqg.rtd",,"StudyData", "(Vol("&amp;$P$1&amp;",VolType=Exchange,CoCType:=Auto) when LocalMonth("&amp;$P$1&amp;")="&amp;$A$3&amp;" and LocalDay("&amp;$P$1&amp;")="&amp;$A$2&amp;" and LocalHour("&amp;$P$1&amp;")="&amp;$A$28&amp;" and LocalMinute("&amp;$P$1&amp;")="&amp;$B$28&amp;")", "Bar", "", "Close", "5", "0", "all", "", "","False","T")</f>
        <v>4091</v>
      </c>
      <c r="Q28" s="22">
        <f ca="1" xml:space="preserve"> RTD("cqg.rtd",,"StudyData", "(Vol("&amp;$Q$1&amp;",VolType=Exchange,CoCType:=Auto) when LocalMonth("&amp;$Q$1&amp;")="&amp;$A$3&amp;" and LocalDay("&amp;$Q$1&amp;")="&amp;$A$2&amp;" and LocalHour("&amp;$Q$1&amp;")="&amp;$A$28&amp;" and LocalMinute("&amp;$Q$1&amp;")="&amp;$B$28&amp;")", "Bar", "", "Close", "5", "0", "all", "", "","False","T")</f>
        <v>2054</v>
      </c>
      <c r="R28" s="22">
        <f ca="1" xml:space="preserve"> RTD("cqg.rtd",,"StudyData", "(Vol("&amp;$R$1&amp;",VolType=Exchange,CoCType:=Auto) when LocalMonth("&amp;$R$1&amp;")="&amp;$A$3&amp;" and LocalDay("&amp;$R$1&amp;")="&amp;$A$2&amp;" and LocalHour("&amp;$R$1&amp;")="&amp;$A$28&amp;" and LocalMinute("&amp;$R$1&amp;")="&amp;$B$28&amp;")", "Bar", "", "Close", "5", "0", "all", "", "","False","T")</f>
        <v>1630</v>
      </c>
      <c r="S28" s="22">
        <f ca="1" xml:space="preserve"> RTD("cqg.rtd",,"StudyData", "(Vol("&amp;$S$1&amp;",VolType=Exchange,CoCType:=Auto) when LocalMonth("&amp;$S$1&amp;")="&amp;$A$3&amp;" and LocalDay("&amp;$S$1&amp;")="&amp;$A$2&amp;" and LocalHour("&amp;$S$1&amp;")="&amp;$A$28&amp;" and LocalMinute("&amp;$S$1&amp;")="&amp;$B$28&amp;")", "Bar", "", "Close", "5", "0", "all", "", "","False","T")</f>
        <v>2099</v>
      </c>
      <c r="T28" s="22">
        <f ca="1" xml:space="preserve"> RTD("cqg.rtd",,"StudyData", "(Vol("&amp;$T$1&amp;",VolType=Exchange,CoCType:=Auto) when LocalMonth("&amp;$T$1&amp;")="&amp;$A$3&amp;" and LocalDay("&amp;$T$1&amp;")="&amp;$A$2&amp;" and LocalHour("&amp;$T$1&amp;")="&amp;$A$28&amp;" and LocalMinute("&amp;$T$1&amp;")="&amp;$B$28&amp;")", "Bar", "", "Close", "5", "0", "all", "", "","False","T")</f>
        <v>3077</v>
      </c>
      <c r="U28" s="22">
        <f ca="1" xml:space="preserve"> RTD("cqg.rtd",,"StudyData", "(Vol("&amp;$U$1&amp;",VolType=Exchange,CoCType:=Auto) when LocalMonth("&amp;$U$1&amp;")="&amp;$A$3&amp;" and LocalDay("&amp;$U$1&amp;")="&amp;$A$2&amp;" and LocalHour("&amp;$U$1&amp;")="&amp;$A$28&amp;" and LocalMinute("&amp;$U$1&amp;")="&amp;$B$28&amp;")", "Bar", "", "Close", "5", "0", "all", "", "","False","T")</f>
        <v>1567</v>
      </c>
      <c r="V28" s="22">
        <f ca="1" xml:space="preserve"> RTD("cqg.rtd",,"StudyData", "(Vol("&amp;$V$1&amp;",VolType=Exchange,CoCType:=Auto) when LocalMonth("&amp;$V$1&amp;")="&amp;$A$3&amp;" and LocalDay("&amp;$V$1&amp;")="&amp;$A$2&amp;" and LocalHour("&amp;$V$1&amp;")="&amp;$A$28&amp;" and LocalMinute("&amp;$V$1&amp;")="&amp;$B$28&amp;")", "Bar", "", "Close", "5", "0", "all", "", "","False","T")</f>
        <v>937</v>
      </c>
      <c r="W28" s="22">
        <f ca="1" xml:space="preserve"> RTD("cqg.rtd",,"StudyData", "(Vol("&amp;$W$1&amp;",VolType=Exchange,CoCType:=Auto) when LocalMonth("&amp;$W$1&amp;")="&amp;$A$3&amp;" and LocalDay("&amp;$W$1&amp;")="&amp;$A$2&amp;" and LocalHour("&amp;$W$1&amp;")="&amp;$A$28&amp;" and LocalMinute("&amp;$W$1&amp;")="&amp;$B$28&amp;")", "Bar", "", "Close", "5", "0", "all", "", "","False","T")</f>
        <v>1296</v>
      </c>
      <c r="X28" s="22">
        <f ca="1" xml:space="preserve"> RTD("cqg.rtd",,"StudyData", "(Vol("&amp;$X$1&amp;",VolType=Exchange,CoCType:=Auto) when LocalMonth("&amp;$X$1&amp;")="&amp;$A$3&amp;" and LocalDay("&amp;$X$1&amp;")="&amp;$A$2&amp;" and LocalHour("&amp;$X$1&amp;")="&amp;$A$28&amp;" and LocalMinute("&amp;$X$1&amp;")="&amp;$B$28&amp;")", "Bar", "", "Close", "5", "0", "all", "", "","False","T")</f>
        <v>798</v>
      </c>
      <c r="Y28" s="22">
        <f ca="1" xml:space="preserve"> RTD("cqg.rtd",,"StudyData", "(Vol("&amp;$Y$1&amp;",VolType=Exchange,CoCType:=Auto) when LocalMonth("&amp;$Y$1&amp;")="&amp;$A$3&amp;" and LocalDay("&amp;$Y$1&amp;")="&amp;$A$2&amp;" and LocalHour("&amp;$Y$1&amp;")="&amp;$A$28&amp;" and LocalMinute("&amp;$Y$1&amp;")="&amp;$B$28&amp;")", "Bar", "", "Close", "5", "0", "all", "", "","False","T")</f>
        <v>635</v>
      </c>
      <c r="Z28" s="22">
        <f ca="1" xml:space="preserve"> RTD("cqg.rtd",,"StudyData", "(Vol("&amp;$Z$1&amp;",VolType=Exchange,CoCType:=Auto) when LocalMonth("&amp;$Z$1&amp;")="&amp;$A$3&amp;" and LocalDay("&amp;$Z$1&amp;")="&amp;$A$2&amp;" and LocalHour("&amp;$Z$1&amp;")="&amp;$A$28&amp;" and LocalMinute("&amp;$Z$1&amp;")="&amp;$B$28&amp;")", "Bar", "", "Close", "5", "0", "all", "", "","False","T")</f>
        <v>1565</v>
      </c>
      <c r="AA28" s="22">
        <f ca="1" xml:space="preserve"> RTD("cqg.rtd",,"StudyData", "(Vol("&amp;$AA$1&amp;",VolType=Exchange,CoCType:=Auto) when LocalMonth("&amp;$AA$1&amp;")="&amp;$A$3&amp;" and LocalDay("&amp;$AA$1&amp;")="&amp;$A$2&amp;" and LocalHour("&amp;$AA$1&amp;")="&amp;$A$28&amp;" and LocalMinute("&amp;$AA$1&amp;")="&amp;$B$28&amp;")", "Bar", "", "Close", "5", "0", "all", "", "","False","T")</f>
        <v>2086</v>
      </c>
      <c r="AB28" s="22">
        <f ca="1" xml:space="preserve"> RTD("cqg.rtd",,"StudyData", "(Vol("&amp;$AB$1&amp;",VolType=Exchange,CoCType:=Auto) when LocalMonth("&amp;$AB$1&amp;")="&amp;$A$3&amp;" and LocalDay("&amp;$AB$1&amp;")="&amp;$A$2&amp;" and LocalHour("&amp;$AB$1&amp;")="&amp;$A$28&amp;" and LocalMinute("&amp;$AB$1&amp;")="&amp;$B$28&amp;")", "Bar", "", "Close", "5", "0", "all", "", "","False","T")</f>
        <v>2497</v>
      </c>
      <c r="AC28" s="22">
        <f ca="1" xml:space="preserve"> RTD("cqg.rtd",,"StudyData", "(Vol("&amp;$AC$1&amp;",VolType=Exchange,CoCType:=Auto) when LocalMonth("&amp;$AC$1&amp;")="&amp;$A$3&amp;" and LocalDay("&amp;$AC$1&amp;")="&amp;$A$2&amp;" and LocalHour("&amp;$AC$1&amp;")="&amp;$A$28&amp;" and LocalMinute("&amp;$AC$1&amp;")="&amp;$B$28&amp;")", "Bar", "", "Close", "5", "0", "all", "", "","False","T")</f>
        <v>1872</v>
      </c>
      <c r="AD28" s="22">
        <f ca="1" xml:space="preserve"> RTD("cqg.rtd",,"StudyData", "(Vol("&amp;$AD$1&amp;",VolType=Exchange,CoCType:=Auto) when LocalMonth("&amp;$AD$1&amp;")="&amp;$A$3&amp;" and LocalDay("&amp;$AD$1&amp;")="&amp;$A$2&amp;" and LocalHour("&amp;$AD$1&amp;")="&amp;$A$28&amp;" and LocalMinute("&amp;$AD$1&amp;")="&amp;$B$28&amp;")", "Bar", "", "Close", "5", "0", "all", "", "","False","T")</f>
        <v>1009</v>
      </c>
      <c r="AE28" s="22">
        <f ca="1" xml:space="preserve"> RTD("cqg.rtd",,"StudyData", "(Vol("&amp;$AE$1&amp;",VolType=Exchange,CoCType:=Auto) when LocalMonth("&amp;$AE$1&amp;")="&amp;$A$3&amp;" and LocalDay("&amp;$AE$1&amp;")="&amp;$A$2&amp;" and LocalHour("&amp;$AE$1&amp;")="&amp;$A$28&amp;" and LocalMinute("&amp;$AE$1&amp;")="&amp;$B$28&amp;")", "Bar", "", "Close", "5", "0", "all", "", "","False","T")</f>
        <v>1472</v>
      </c>
      <c r="AF28" s="22">
        <f ca="1" xml:space="preserve"> RTD("cqg.rtd",,"StudyData", "(Vol("&amp;$AF$1&amp;",VolType=Exchange,CoCType:=Auto) when LocalMonth("&amp;$AF$1&amp;")="&amp;$A$3&amp;" and LocalDay("&amp;$AF$1&amp;")="&amp;$A$2&amp;" and LocalHour("&amp;$AF$1&amp;")="&amp;$A$28&amp;" and LocalMinute("&amp;$AF$1&amp;")="&amp;$B$28&amp;")", "Bar", "", "Close", "5", "0", "all", "", "","False","T")</f>
        <v>1044</v>
      </c>
      <c r="AG28" s="22">
        <f ca="1" xml:space="preserve"> RTD("cqg.rtd",,"StudyData", "(Vol("&amp;$AG$1&amp;",VolType=Exchange,CoCType:=Auto) when LocalMonth("&amp;$AG$1&amp;")="&amp;$A$3&amp;" and LocalDay("&amp;$AG$1&amp;")="&amp;$A$2&amp;" and LocalHour("&amp;$AG$1&amp;")="&amp;$A$28&amp;" and LocalMinute("&amp;$AG$1&amp;")="&amp;$B$28&amp;")", "Bar", "", "Close", "5", "0", "all", "", "","False","T")</f>
        <v>991</v>
      </c>
      <c r="AH28" s="22">
        <f ca="1" xml:space="preserve"> RTD("cqg.rtd",,"StudyData", "(Vol("&amp;$AH$1&amp;",VolType=Exchange,CoCType:=Auto) when LocalMonth("&amp;$AH$1&amp;")="&amp;$A$3&amp;" and LocalDay("&amp;$AH$1&amp;")="&amp;$A$2&amp;" and LocalHour("&amp;$AH$1&amp;")="&amp;$A$28&amp;" and LocalMinute("&amp;$AH$1&amp;")="&amp;$B$28&amp;")", "Bar", "", "Close", "5", "0", "all", "", "","False","T")</f>
        <v>1697</v>
      </c>
      <c r="AI28" s="22">
        <f ca="1" xml:space="preserve"> RTD("cqg.rtd",,"StudyData", "(Vol("&amp;$AI$1&amp;",VolType=Exchange,CoCType:=Auto) when LocalMonth("&amp;$AI$1&amp;")="&amp;$A$3&amp;" and LocalDay("&amp;$AI$1&amp;")="&amp;$A$2&amp;" and LocalHour("&amp;$AI$1&amp;")="&amp;$A$28&amp;" and LocalMinute("&amp;$AI$1&amp;")="&amp;$B$28&amp;")", "Bar", "", "Close", "5", "0", "all", "", "","False","T")</f>
        <v>1691</v>
      </c>
      <c r="AJ28" s="22">
        <f ca="1" xml:space="preserve"> RTD("cqg.rtd",,"StudyData", "(Vol("&amp;$AJ$1&amp;",VolType=Exchange,CoCType:=Auto) when LocalMonth("&amp;$AJ$1&amp;")="&amp;$A$3&amp;" and LocalDay("&amp;$AJ$1&amp;")="&amp;$A$2&amp;" and LocalHour("&amp;$AJ$1&amp;")="&amp;$A$28&amp;" and LocalMinute("&amp;$AJ$1&amp;")="&amp;$B$28&amp;")", "Bar", "", "Close", "5", "0", "all", "", "","False","T")</f>
        <v>821</v>
      </c>
      <c r="AK28" s="22">
        <f ca="1" xml:space="preserve"> RTD("cqg.rtd",,"StudyData", "(Vol("&amp;$AK$1&amp;",VolType=Exchange,CoCType:=Auto) when LocalMonth("&amp;$AK$1&amp;")="&amp;$A$3&amp;" and LocalDay("&amp;$AK$1&amp;")="&amp;$A$2&amp;" and LocalHour("&amp;$AK$1&amp;")="&amp;$A$28&amp;" and LocalMinute("&amp;$AK$1&amp;")="&amp;$B$28&amp;")", "Bar", "", "Close", "5", "0", "all", "", "","False","T")</f>
        <v>997</v>
      </c>
      <c r="AL28" s="22">
        <f ca="1" xml:space="preserve"> RTD("cqg.rtd",,"StudyData", "(Vol("&amp;$AL$1&amp;",VolType=Exchange,CoCType:=Auto) when LocalMonth("&amp;$AL$1&amp;")="&amp;$A$3&amp;" and LocalDay("&amp;$AL$1&amp;")="&amp;$A$2&amp;" and LocalHour("&amp;$AL$1&amp;")="&amp;$A$28&amp;" and LocalMinute("&amp;$AL$1&amp;")="&amp;$B$28&amp;")", "Bar", "", "Close", "5", "0", "all", "", "","False","T")</f>
        <v>726</v>
      </c>
      <c r="AM28" s="22">
        <f ca="1" xml:space="preserve"> RTD("cqg.rtd",,"StudyData", "(Vol("&amp;$AM$1&amp;",VolType=Exchange,CoCType:=Auto) when LocalMonth("&amp;$AM$1&amp;")="&amp;$A$3&amp;" and LocalDay("&amp;$AM$1&amp;")="&amp;$A$2&amp;" and LocalHour("&amp;$AM$1&amp;")="&amp;$A$28&amp;" and LocalMinute("&amp;$AM$1&amp;")="&amp;$B$28&amp;")", "Bar", "", "Close", "5", "0", "all", "", "","False","T")</f>
        <v>539</v>
      </c>
      <c r="AN28" s="22">
        <f ca="1" xml:space="preserve"> RTD("cqg.rtd",,"StudyData", "(Vol("&amp;$AN$1&amp;",VolType=Exchange,CoCType:=Auto) when LocalMonth("&amp;$AN$1&amp;")="&amp;$A$3&amp;" and LocalDay("&amp;$AN$1&amp;")="&amp;$A$2&amp;" and LocalHour("&amp;$AN$1&amp;")="&amp;$A$28&amp;" and LocalMinute("&amp;$AN$1&amp;")="&amp;$B$28&amp;")", "Bar", "", "Close", "5", "0", "all", "", "","False","T")</f>
        <v>380</v>
      </c>
      <c r="AO28" s="22">
        <f ca="1" xml:space="preserve"> RTD("cqg.rtd",,"StudyData", "(Vol("&amp;$AO$1&amp;",VolType=Exchange,CoCType:=Auto) when LocalMonth("&amp;$AO$1&amp;")="&amp;$A$3&amp;" and LocalDay("&amp;$AO$1&amp;")="&amp;$A$2&amp;" and LocalHour("&amp;$AO$1&amp;")="&amp;$A$28&amp;" and LocalMinute("&amp;$AO$1&amp;")="&amp;$B$28&amp;")", "Bar", "", "Close", "5", "0", "all", "", "","False","T")</f>
        <v>637</v>
      </c>
      <c r="AP28" s="22">
        <f ca="1" xml:space="preserve"> RTD("cqg.rtd",,"StudyData", "(Vol("&amp;$AP$1&amp;",VolType=Exchange,CoCType:=Auto) when LocalMonth("&amp;$AP$1&amp;")="&amp;$A$3&amp;" and LocalDay("&amp;$AP$1&amp;")="&amp;$A$2&amp;" and LocalHour("&amp;$AP$1&amp;")="&amp;$A$28&amp;" and LocalMinute("&amp;$AP$1&amp;")="&amp;$B$28&amp;")", "Bar", "", "Close", "5", "0", "all", "", "","False","T")</f>
        <v>665</v>
      </c>
    </row>
    <row r="29" spans="1:42" x14ac:dyDescent="0.25">
      <c r="A29" s="22">
        <v>14</v>
      </c>
      <c r="B29" s="22">
        <f t="shared" si="2"/>
        <v>50</v>
      </c>
      <c r="D29" s="22">
        <f ca="1" xml:space="preserve"> RTD("cqg.rtd",,"StudyData", "(Vol("&amp;$D$1&amp;",VolType=Exchange,CoCType:=Auto) when LocalMonth("&amp;$D$1&amp;")="&amp;$A$3&amp;" and LocalDay("&amp;$D$1&amp;")="&amp;$A$2&amp;" and LocalHour("&amp;$D$1&amp;")="&amp;$A$29&amp;" and LocalMinute("&amp;$D$1&amp;")="&amp;$B$29&amp;")", "Bar", "", "Close", "5", "0", "all", "", "","False","T")</f>
        <v>16010</v>
      </c>
      <c r="E29" s="22">
        <f ca="1" xml:space="preserve"> RTD("cqg.rtd",,"StudyData", "(Vol("&amp;$E$1&amp;",VolType=Exchange,CoCType:=Auto) when LocalMonth("&amp;$E$1&amp;")="&amp;$A$3&amp;" and LocalDay("&amp;$E$1&amp;")="&amp;$A$2&amp;" and LocalHour("&amp;$E$1&amp;")="&amp;$A$29&amp;" and LocalMinute("&amp;$E$1&amp;")="&amp;$B$29&amp;")", "Bar", "", "Close", "5", "0", "all", "", "","False","T")</f>
        <v>13107</v>
      </c>
      <c r="F29" s="22">
        <f ca="1" xml:space="preserve"> RTD("cqg.rtd",,"StudyData", "(Vol("&amp;$F$1&amp;",VolType=Exchange,CoCType:=Auto) when LocalMonth("&amp;$F$1&amp;")="&amp;$A$3&amp;" and LocalDay("&amp;$F$1&amp;")="&amp;$A$2&amp;" and LocalHour("&amp;$F$1&amp;")="&amp;$A$29&amp;" and LocalMinute("&amp;$F$1&amp;")="&amp;$B$29&amp;")", "Bar", "", "Close", "5", "0", "all", "", "","False","T")</f>
        <v>10478</v>
      </c>
      <c r="G29" s="22">
        <f ca="1" xml:space="preserve"> RTD("cqg.rtd",,"StudyData", "(Vol("&amp;$G$1&amp;",VolType=Exchange,CoCType:=Auto) when LocalMonth("&amp;$G$1&amp;")="&amp;$A$3&amp;" and LocalDay("&amp;$G$1&amp;")="&amp;$A$2&amp;" and LocalHour("&amp;$G$1&amp;")="&amp;$A$29&amp;" and LocalMinute("&amp;$G$1&amp;")="&amp;$B$29&amp;")", "Bar", "", "Close", "5", "0", "all", "", "","False","T")</f>
        <v>10562</v>
      </c>
      <c r="H29" s="22">
        <f ca="1" xml:space="preserve"> RTD("cqg.rtd",,"StudyData", "(Vol("&amp;$H$1&amp;",VolType=Exchange,CoCType:=Auto) when LocalMonth("&amp;$H$1&amp;")="&amp;$A$3&amp;" and LocalDay("&amp;$H$1&amp;")="&amp;$A$2&amp;" and LocalHour("&amp;$H$1&amp;")="&amp;$A$29&amp;" and LocalMinute("&amp;$H$1&amp;")="&amp;$B$29&amp;")", "Bar", "", "Close", "5", "0", "all", "", "","False","T")</f>
        <v>4945</v>
      </c>
      <c r="I29" s="22">
        <f ca="1" xml:space="preserve"> RTD("cqg.rtd",,"StudyData", "(Vol("&amp;$I$1&amp;",VolType=Exchange,CoCType:=Auto) when LocalMonth("&amp;$I$1&amp;")="&amp;$A$3&amp;" and LocalDay("&amp;$I$1&amp;")="&amp;$A$2&amp;" and LocalHour("&amp;$I$1&amp;")="&amp;$A$29&amp;" and LocalMinute("&amp;$I$1&amp;")="&amp;$B$29&amp;")", "Bar", "", "Close", "5", "0", "all", "", "","False","T")</f>
        <v>6596</v>
      </c>
      <c r="J29" s="22">
        <f ca="1" xml:space="preserve"> RTD("cqg.rtd",,"StudyData", "(Vol("&amp;$J$1&amp;",VolType=Exchange,CoCType:=Auto) when LocalMonth("&amp;$J$1&amp;")="&amp;$A$3&amp;" and LocalDay("&amp;$J$1&amp;")="&amp;$A$2&amp;" and LocalHour("&amp;$J$1&amp;")="&amp;$A$29&amp;" and LocalMinute("&amp;$J$1&amp;")="&amp;$B$29&amp;")", "Bar", "", "Close", "5", "0", "all", "", "","False","T")</f>
        <v>6132</v>
      </c>
      <c r="K29" s="22">
        <f ca="1" xml:space="preserve"> RTD("cqg.rtd",,"StudyData", "(Vol("&amp;$K$1&amp;",VolType=Exchange,CoCType:=Auto) when LocalMonth("&amp;$K$1&amp;")="&amp;$A$3&amp;" and LocalDay("&amp;$K$1&amp;")="&amp;$A$2&amp;" and LocalHour("&amp;$K$1&amp;")="&amp;$A$29&amp;" and LocalMinute("&amp;$K$1&amp;")="&amp;$B$29&amp;")", "Bar", "", "Close", "5", "0", "all", "", "","False","T")</f>
        <v>8530</v>
      </c>
      <c r="L29" s="22">
        <f ca="1" xml:space="preserve"> RTD("cqg.rtd",,"StudyData", "(Vol("&amp;$L$1&amp;",VolType=Exchange,CoCType:=Auto) when LocalMonth("&amp;$L$1&amp;")="&amp;$A$3&amp;" and LocalDay("&amp;$L$1&amp;")="&amp;$A$2&amp;" and LocalHour("&amp;$L$1&amp;")="&amp;$A$29&amp;" and LocalMinute("&amp;$L$1&amp;")="&amp;$B$29&amp;")", "Bar", "", "Close", "5", "0", "all", "", "","False","T")</f>
        <v>7934</v>
      </c>
      <c r="M29" s="22">
        <f ca="1" xml:space="preserve"> RTD("cqg.rtd",,"StudyData", "(Vol("&amp;$M$1&amp;",VolType=Exchange,CoCType:=Auto) when LocalMonth("&amp;$M$1&amp;")="&amp;$A$3&amp;" and LocalDay("&amp;$M$1&amp;")="&amp;$A$2&amp;" and LocalHour("&amp;$M$1&amp;")="&amp;$A$29&amp;" and LocalMinute("&amp;$M$1&amp;")="&amp;$B$29&amp;")", "Bar", "", "Close", "5", "0", "all", "", "","False","T")</f>
        <v>6502</v>
      </c>
      <c r="N29" s="22">
        <f ca="1" xml:space="preserve"> RTD("cqg.rtd",,"StudyData", "(Vol("&amp;$N$1&amp;",VolType=Exchange,CoCType:=Auto) when LocalMonth("&amp;$N$1&amp;")="&amp;$A$3&amp;" and LocalDay("&amp;$N$1&amp;")="&amp;$A$2&amp;" and LocalHour("&amp;$N$1&amp;")="&amp;$A$29&amp;" and LocalMinute("&amp;$N$1&amp;")="&amp;$B$29&amp;")", "Bar", "", "Close", "5", "0", "all", "", "","False","T")</f>
        <v>5025</v>
      </c>
      <c r="O29" s="22">
        <f ca="1" xml:space="preserve"> RTD("cqg.rtd",,"StudyData", "(Vol("&amp;$O$1&amp;",VolType=Exchange,CoCType:=Auto) when LocalMonth("&amp;$O$1&amp;")="&amp;$A$3&amp;" and LocalDay("&amp;$O$1&amp;")="&amp;$A$2&amp;" and LocalHour("&amp;$O$1&amp;")="&amp;$A$29&amp;" and LocalMinute("&amp;$O$1&amp;")="&amp;$B$29&amp;")", "Bar", "", "Close", "5", "0", "all", "", "","False","T")</f>
        <v>2596</v>
      </c>
      <c r="P29" s="22">
        <f ca="1" xml:space="preserve"> RTD("cqg.rtd",,"StudyData", "(Vol("&amp;$P$1&amp;",VolType=Exchange,CoCType:=Auto) when LocalMonth("&amp;$P$1&amp;")="&amp;$A$3&amp;" and LocalDay("&amp;$P$1&amp;")="&amp;$A$2&amp;" and LocalHour("&amp;$P$1&amp;")="&amp;$A$29&amp;" and LocalMinute("&amp;$P$1&amp;")="&amp;$B$29&amp;")", "Bar", "", "Close", "5", "0", "all", "", "","False","T")</f>
        <v>3645</v>
      </c>
      <c r="Q29" s="22">
        <f ca="1" xml:space="preserve"> RTD("cqg.rtd",,"StudyData", "(Vol("&amp;$Q$1&amp;",VolType=Exchange,CoCType:=Auto) when LocalMonth("&amp;$Q$1&amp;")="&amp;$A$3&amp;" and LocalDay("&amp;$Q$1&amp;")="&amp;$A$2&amp;" and LocalHour("&amp;$Q$1&amp;")="&amp;$A$29&amp;" and LocalMinute("&amp;$Q$1&amp;")="&amp;$B$29&amp;")", "Bar", "", "Close", "5", "0", "all", "", "","False","T")</f>
        <v>3085</v>
      </c>
      <c r="R29" s="22">
        <f ca="1" xml:space="preserve"> RTD("cqg.rtd",,"StudyData", "(Vol("&amp;$R$1&amp;",VolType=Exchange,CoCType:=Auto) when LocalMonth("&amp;$R$1&amp;")="&amp;$A$3&amp;" and LocalDay("&amp;$R$1&amp;")="&amp;$A$2&amp;" and LocalHour("&amp;$R$1&amp;")="&amp;$A$29&amp;" and LocalMinute("&amp;$R$1&amp;")="&amp;$B$29&amp;")", "Bar", "", "Close", "5", "0", "all", "", "","False","T")</f>
        <v>2301</v>
      </c>
      <c r="S29" s="22">
        <f ca="1" xml:space="preserve"> RTD("cqg.rtd",,"StudyData", "(Vol("&amp;$S$1&amp;",VolType=Exchange,CoCType:=Auto) when LocalMonth("&amp;$S$1&amp;")="&amp;$A$3&amp;" and LocalDay("&amp;$S$1&amp;")="&amp;$A$2&amp;" and LocalHour("&amp;$S$1&amp;")="&amp;$A$29&amp;" and LocalMinute("&amp;$S$1&amp;")="&amp;$B$29&amp;")", "Bar", "", "Close", "5", "0", "all", "", "","False","T")</f>
        <v>1951</v>
      </c>
      <c r="T29" s="22">
        <f ca="1" xml:space="preserve"> RTD("cqg.rtd",,"StudyData", "(Vol("&amp;$T$1&amp;",VolType=Exchange,CoCType:=Auto) when LocalMonth("&amp;$T$1&amp;")="&amp;$A$3&amp;" and LocalDay("&amp;$T$1&amp;")="&amp;$A$2&amp;" and LocalHour("&amp;$T$1&amp;")="&amp;$A$29&amp;" and LocalMinute("&amp;$T$1&amp;")="&amp;$B$29&amp;")", "Bar", "", "Close", "5", "0", "all", "", "","False","T")</f>
        <v>3520</v>
      </c>
      <c r="U29" s="22">
        <f ca="1" xml:space="preserve"> RTD("cqg.rtd",,"StudyData", "(Vol("&amp;$U$1&amp;",VolType=Exchange,CoCType:=Auto) when LocalMonth("&amp;$U$1&amp;")="&amp;$A$3&amp;" and LocalDay("&amp;$U$1&amp;")="&amp;$A$2&amp;" and LocalHour("&amp;$U$1&amp;")="&amp;$A$29&amp;" and LocalMinute("&amp;$U$1&amp;")="&amp;$B$29&amp;")", "Bar", "", "Close", "5", "0", "all", "", "","False","T")</f>
        <v>2628</v>
      </c>
      <c r="V29" s="22">
        <f ca="1" xml:space="preserve"> RTD("cqg.rtd",,"StudyData", "(Vol("&amp;$V$1&amp;",VolType=Exchange,CoCType:=Auto) when LocalMonth("&amp;$V$1&amp;")="&amp;$A$3&amp;" and LocalDay("&amp;$V$1&amp;")="&amp;$A$2&amp;" and LocalHour("&amp;$V$1&amp;")="&amp;$A$29&amp;" and LocalMinute("&amp;$V$1&amp;")="&amp;$B$29&amp;")", "Bar", "", "Close", "5", "0", "all", "", "","False","T")</f>
        <v>424</v>
      </c>
      <c r="W29" s="22">
        <f ca="1" xml:space="preserve"> RTD("cqg.rtd",,"StudyData", "(Vol("&amp;$W$1&amp;",VolType=Exchange,CoCType:=Auto) when LocalMonth("&amp;$W$1&amp;")="&amp;$A$3&amp;" and LocalDay("&amp;$W$1&amp;")="&amp;$A$2&amp;" and LocalHour("&amp;$W$1&amp;")="&amp;$A$29&amp;" and LocalMinute("&amp;$W$1&amp;")="&amp;$B$29&amp;")", "Bar", "", "Close", "5", "0", "all", "", "","False","T")</f>
        <v>1411</v>
      </c>
      <c r="X29" s="22">
        <f ca="1" xml:space="preserve"> RTD("cqg.rtd",,"StudyData", "(Vol("&amp;$X$1&amp;",VolType=Exchange,CoCType:=Auto) when LocalMonth("&amp;$X$1&amp;")="&amp;$A$3&amp;" and LocalDay("&amp;$X$1&amp;")="&amp;$A$2&amp;" and LocalHour("&amp;$X$1&amp;")="&amp;$A$29&amp;" and LocalMinute("&amp;$X$1&amp;")="&amp;$B$29&amp;")", "Bar", "", "Close", "5", "0", "all", "", "","False","T")</f>
        <v>2248</v>
      </c>
      <c r="Y29" s="22">
        <f ca="1" xml:space="preserve"> RTD("cqg.rtd",,"StudyData", "(Vol("&amp;$Y$1&amp;",VolType=Exchange,CoCType:=Auto) when LocalMonth("&amp;$Y$1&amp;")="&amp;$A$3&amp;" and LocalDay("&amp;$Y$1&amp;")="&amp;$A$2&amp;" and LocalHour("&amp;$Y$1&amp;")="&amp;$A$29&amp;" and LocalMinute("&amp;$Y$1&amp;")="&amp;$B$29&amp;")", "Bar", "", "Close", "5", "0", "all", "", "","False","T")</f>
        <v>628</v>
      </c>
      <c r="Z29" s="22">
        <f ca="1" xml:space="preserve"> RTD("cqg.rtd",,"StudyData", "(Vol("&amp;$Z$1&amp;",VolType=Exchange,CoCType:=Auto) when LocalMonth("&amp;$Z$1&amp;")="&amp;$A$3&amp;" and LocalDay("&amp;$Z$1&amp;")="&amp;$A$2&amp;" and LocalHour("&amp;$Z$1&amp;")="&amp;$A$29&amp;" and LocalMinute("&amp;$Z$1&amp;")="&amp;$B$29&amp;")", "Bar", "", "Close", "5", "0", "all", "", "","False","T")</f>
        <v>654</v>
      </c>
      <c r="AA29" s="22">
        <f ca="1" xml:space="preserve"> RTD("cqg.rtd",,"StudyData", "(Vol("&amp;$AA$1&amp;",VolType=Exchange,CoCType:=Auto) when LocalMonth("&amp;$AA$1&amp;")="&amp;$A$3&amp;" and LocalDay("&amp;$AA$1&amp;")="&amp;$A$2&amp;" and LocalHour("&amp;$AA$1&amp;")="&amp;$A$29&amp;" and LocalMinute("&amp;$AA$1&amp;")="&amp;$B$29&amp;")", "Bar", "", "Close", "5", "0", "all", "", "","False","T")</f>
        <v>2110</v>
      </c>
      <c r="AB29" s="22">
        <f ca="1" xml:space="preserve"> RTD("cqg.rtd",,"StudyData", "(Vol("&amp;$AB$1&amp;",VolType=Exchange,CoCType:=Auto) when LocalMonth("&amp;$AB$1&amp;")="&amp;$A$3&amp;" and LocalDay("&amp;$AB$1&amp;")="&amp;$A$2&amp;" and LocalHour("&amp;$AB$1&amp;")="&amp;$A$29&amp;" and LocalMinute("&amp;$AB$1&amp;")="&amp;$B$29&amp;")", "Bar", "", "Close", "5", "0", "all", "", "","False","T")</f>
        <v>3075</v>
      </c>
      <c r="AC29" s="22">
        <f ca="1" xml:space="preserve"> RTD("cqg.rtd",,"StudyData", "(Vol("&amp;$AC$1&amp;",VolType=Exchange,CoCType:=Auto) when LocalMonth("&amp;$AC$1&amp;")="&amp;$A$3&amp;" and LocalDay("&amp;$AC$1&amp;")="&amp;$A$2&amp;" and LocalHour("&amp;$AC$1&amp;")="&amp;$A$29&amp;" and LocalMinute("&amp;$AC$1&amp;")="&amp;$B$29&amp;")", "Bar", "", "Close", "5", "0", "all", "", "","False","T")</f>
        <v>2602</v>
      </c>
      <c r="AD29" s="22">
        <f ca="1" xml:space="preserve"> RTD("cqg.rtd",,"StudyData", "(Vol("&amp;$AD$1&amp;",VolType=Exchange,CoCType:=Auto) when LocalMonth("&amp;$AD$1&amp;")="&amp;$A$3&amp;" and LocalDay("&amp;$AD$1&amp;")="&amp;$A$2&amp;" and LocalHour("&amp;$AD$1&amp;")="&amp;$A$29&amp;" and LocalMinute("&amp;$AD$1&amp;")="&amp;$B$29&amp;")", "Bar", "", "Close", "5", "0", "all", "", "","False","T")</f>
        <v>639</v>
      </c>
      <c r="AE29" s="22">
        <f ca="1" xml:space="preserve"> RTD("cqg.rtd",,"StudyData", "(Vol("&amp;$AE$1&amp;",VolType=Exchange,CoCType:=Auto) when LocalMonth("&amp;$AE$1&amp;")="&amp;$A$3&amp;" and LocalDay("&amp;$AE$1&amp;")="&amp;$A$2&amp;" and LocalHour("&amp;$AE$1&amp;")="&amp;$A$29&amp;" and LocalMinute("&amp;$AE$1&amp;")="&amp;$B$29&amp;")", "Bar", "", "Close", "5", "0", "all", "", "","False","T")</f>
        <v>663</v>
      </c>
      <c r="AF29" s="22">
        <f ca="1" xml:space="preserve"> RTD("cqg.rtd",,"StudyData", "(Vol("&amp;$AF$1&amp;",VolType=Exchange,CoCType:=Auto) when LocalMonth("&amp;$AF$1&amp;")="&amp;$A$3&amp;" and LocalDay("&amp;$AF$1&amp;")="&amp;$A$2&amp;" and LocalHour("&amp;$AF$1&amp;")="&amp;$A$29&amp;" and LocalMinute("&amp;$AF$1&amp;")="&amp;$B$29&amp;")", "Bar", "", "Close", "5", "0", "all", "", "","False","T")</f>
        <v>877</v>
      </c>
      <c r="AG29" s="22">
        <f ca="1" xml:space="preserve"> RTD("cqg.rtd",,"StudyData", "(Vol("&amp;$AG$1&amp;",VolType=Exchange,CoCType:=Auto) when LocalMonth("&amp;$AG$1&amp;")="&amp;$A$3&amp;" and LocalDay("&amp;$AG$1&amp;")="&amp;$A$2&amp;" and LocalHour("&amp;$AG$1&amp;")="&amp;$A$29&amp;" and LocalMinute("&amp;$AG$1&amp;")="&amp;$B$29&amp;")", "Bar", "", "Close", "5", "0", "all", "", "","False","T")</f>
        <v>660</v>
      </c>
      <c r="AH29" s="22">
        <f ca="1" xml:space="preserve"> RTD("cqg.rtd",,"StudyData", "(Vol("&amp;$AH$1&amp;",VolType=Exchange,CoCType:=Auto) when LocalMonth("&amp;$AH$1&amp;")="&amp;$A$3&amp;" and LocalDay("&amp;$AH$1&amp;")="&amp;$A$2&amp;" and LocalHour("&amp;$AH$1&amp;")="&amp;$A$29&amp;" and LocalMinute("&amp;$AH$1&amp;")="&amp;$B$29&amp;")", "Bar", "", "Close", "5", "0", "all", "", "","False","T")</f>
        <v>1370</v>
      </c>
      <c r="AI29" s="22">
        <f ca="1" xml:space="preserve"> RTD("cqg.rtd",,"StudyData", "(Vol("&amp;$AI$1&amp;",VolType=Exchange,CoCType:=Auto) when LocalMonth("&amp;$AI$1&amp;")="&amp;$A$3&amp;" and LocalDay("&amp;$AI$1&amp;")="&amp;$A$2&amp;" and LocalHour("&amp;$AI$1&amp;")="&amp;$A$29&amp;" and LocalMinute("&amp;$AI$1&amp;")="&amp;$B$29&amp;")", "Bar", "", "Close", "5", "0", "all", "", "","False","T")</f>
        <v>962</v>
      </c>
      <c r="AJ29" s="22">
        <f ca="1" xml:space="preserve"> RTD("cqg.rtd",,"StudyData", "(Vol("&amp;$AJ$1&amp;",VolType=Exchange,CoCType:=Auto) when LocalMonth("&amp;$AJ$1&amp;")="&amp;$A$3&amp;" and LocalDay("&amp;$AJ$1&amp;")="&amp;$A$2&amp;" and LocalHour("&amp;$AJ$1&amp;")="&amp;$A$29&amp;" and LocalMinute("&amp;$AJ$1&amp;")="&amp;$B$29&amp;")", "Bar", "", "Close", "5", "0", "all", "", "","False","T")</f>
        <v>702</v>
      </c>
      <c r="AK29" s="22">
        <f ca="1" xml:space="preserve"> RTD("cqg.rtd",,"StudyData", "(Vol("&amp;$AK$1&amp;",VolType=Exchange,CoCType:=Auto) when LocalMonth("&amp;$AK$1&amp;")="&amp;$A$3&amp;" and LocalDay("&amp;$AK$1&amp;")="&amp;$A$2&amp;" and LocalHour("&amp;$AK$1&amp;")="&amp;$A$29&amp;" and LocalMinute("&amp;$AK$1&amp;")="&amp;$B$29&amp;")", "Bar", "", "Close", "5", "0", "all", "", "","False","T")</f>
        <v>761</v>
      </c>
      <c r="AL29" s="22">
        <f ca="1" xml:space="preserve"> RTD("cqg.rtd",,"StudyData", "(Vol("&amp;$AL$1&amp;",VolType=Exchange,CoCType:=Auto) when LocalMonth("&amp;$AL$1&amp;")="&amp;$A$3&amp;" and LocalDay("&amp;$AL$1&amp;")="&amp;$A$2&amp;" and LocalHour("&amp;$AL$1&amp;")="&amp;$A$29&amp;" and LocalMinute("&amp;$AL$1&amp;")="&amp;$B$29&amp;")", "Bar", "", "Close", "5", "0", "all", "", "","False","T")</f>
        <v>849</v>
      </c>
      <c r="AM29" s="22">
        <f ca="1" xml:space="preserve"> RTD("cqg.rtd",,"StudyData", "(Vol("&amp;$AM$1&amp;",VolType=Exchange,CoCType:=Auto) when LocalMonth("&amp;$AM$1&amp;")="&amp;$A$3&amp;" and LocalDay("&amp;$AM$1&amp;")="&amp;$A$2&amp;" and LocalHour("&amp;$AM$1&amp;")="&amp;$A$29&amp;" and LocalMinute("&amp;$AM$1&amp;")="&amp;$B$29&amp;")", "Bar", "", "Close", "5", "0", "all", "", "","False","T")</f>
        <v>1215</v>
      </c>
      <c r="AN29" s="22">
        <f ca="1" xml:space="preserve"> RTD("cqg.rtd",,"StudyData", "(Vol("&amp;$AN$1&amp;",VolType=Exchange,CoCType:=Auto) when LocalMonth("&amp;$AN$1&amp;")="&amp;$A$3&amp;" and LocalDay("&amp;$AN$1&amp;")="&amp;$A$2&amp;" and LocalHour("&amp;$AN$1&amp;")="&amp;$A$29&amp;" and LocalMinute("&amp;$AN$1&amp;")="&amp;$B$29&amp;")", "Bar", "", "Close", "5", "0", "all", "", "","False","T")</f>
        <v>2071</v>
      </c>
      <c r="AO29" s="22">
        <f ca="1" xml:space="preserve"> RTD("cqg.rtd",,"StudyData", "(Vol("&amp;$AO$1&amp;",VolType=Exchange,CoCType:=Auto) when LocalMonth("&amp;$AO$1&amp;")="&amp;$A$3&amp;" and LocalDay("&amp;$AO$1&amp;")="&amp;$A$2&amp;" and LocalHour("&amp;$AO$1&amp;")="&amp;$A$29&amp;" and LocalMinute("&amp;$AO$1&amp;")="&amp;$B$29&amp;")", "Bar", "", "Close", "5", "0", "all", "", "","False","T")</f>
        <v>920</v>
      </c>
      <c r="AP29" s="22">
        <f ca="1" xml:space="preserve"> RTD("cqg.rtd",,"StudyData", "(Vol("&amp;$AP$1&amp;",VolType=Exchange,CoCType:=Auto) when LocalMonth("&amp;$AP$1&amp;")="&amp;$A$3&amp;" and LocalDay("&amp;$AP$1&amp;")="&amp;$A$2&amp;" and LocalHour("&amp;$AP$1&amp;")="&amp;$A$29&amp;" and LocalMinute("&amp;$AP$1&amp;")="&amp;$B$29&amp;")", "Bar", "", "Close", "5", "0", "all", "", "","False","T")</f>
        <v>345</v>
      </c>
    </row>
    <row r="30" spans="1:42" x14ac:dyDescent="0.25">
      <c r="A30" s="22">
        <v>14</v>
      </c>
      <c r="B30" s="22">
        <f t="shared" si="2"/>
        <v>55</v>
      </c>
      <c r="D30" s="22">
        <f ca="1" xml:space="preserve"> RTD("cqg.rtd",,"StudyData", "(Vol("&amp;$D$1&amp;",VolType=Exchange,CoCType:=Auto) when LocalMonth("&amp;$D$1&amp;")="&amp;$A$3&amp;" and LocalDay("&amp;$D$1&amp;")="&amp;$A$2&amp;" and LocalHour("&amp;$D$1&amp;")="&amp;$A$30&amp;" and LocalMinute("&amp;$D$1&amp;")="&amp;$B$30&amp;")", "Bar", "", "Close", "5", "0", "all", "", "","False","T")</f>
        <v>46963</v>
      </c>
      <c r="E30" s="22">
        <f ca="1" xml:space="preserve"> RTD("cqg.rtd",,"StudyData", "(Vol("&amp;$E$1&amp;",VolType=Exchange,CoCType:=Auto) when LocalMonth("&amp;$E$1&amp;")="&amp;$A$3&amp;" and LocalDay("&amp;$E$1&amp;")="&amp;$A$2&amp;" and LocalHour("&amp;$E$1&amp;")="&amp;$A$30&amp;" and LocalMinute("&amp;$E$1&amp;")="&amp;$B$30&amp;")", "Bar", "", "Close", "5", "0", "all", "", "","False","T")</f>
        <v>71135</v>
      </c>
      <c r="F30" s="22">
        <f ca="1" xml:space="preserve"> RTD("cqg.rtd",,"StudyData", "(Vol("&amp;$F$1&amp;",VolType=Exchange,CoCType:=Auto) when LocalMonth("&amp;$F$1&amp;")="&amp;$A$3&amp;" and LocalDay("&amp;$F$1&amp;")="&amp;$A$2&amp;" and LocalHour("&amp;$F$1&amp;")="&amp;$A$30&amp;" and LocalMinute("&amp;$F$1&amp;")="&amp;$B$30&amp;")", "Bar", "", "Close", "5", "0", "all", "", "","False","T")</f>
        <v>78880</v>
      </c>
      <c r="G30" s="22">
        <f ca="1" xml:space="preserve"> RTD("cqg.rtd",,"StudyData", "(Vol("&amp;$G$1&amp;",VolType=Exchange,CoCType:=Auto) when LocalMonth("&amp;$G$1&amp;")="&amp;$A$3&amp;" and LocalDay("&amp;$G$1&amp;")="&amp;$A$2&amp;" and LocalHour("&amp;$G$1&amp;")="&amp;$A$30&amp;" and LocalMinute("&amp;$G$1&amp;")="&amp;$B$30&amp;")", "Bar", "", "Close", "5", "0", "all", "", "","False","T")</f>
        <v>180354</v>
      </c>
      <c r="H30" s="22">
        <f ca="1" xml:space="preserve"> RTD("cqg.rtd",,"StudyData", "(Vol("&amp;$H$1&amp;",VolType=Exchange,CoCType:=Auto) when LocalMonth("&amp;$H$1&amp;")="&amp;$A$3&amp;" and LocalDay("&amp;$H$1&amp;")="&amp;$A$2&amp;" and LocalHour("&amp;$H$1&amp;")="&amp;$A$30&amp;" and LocalMinute("&amp;$H$1&amp;")="&amp;$B$30&amp;")", "Bar", "", "Close", "5", "0", "all", "", "","False","T")</f>
        <v>11046</v>
      </c>
      <c r="I30" s="22">
        <f ca="1" xml:space="preserve"> RTD("cqg.rtd",,"StudyData", "(Vol("&amp;$I$1&amp;",VolType=Exchange,CoCType:=Auto) when LocalMonth("&amp;$I$1&amp;")="&amp;$A$3&amp;" and LocalDay("&amp;$I$1&amp;")="&amp;$A$2&amp;" and LocalHour("&amp;$I$1&amp;")="&amp;$A$30&amp;" and LocalMinute("&amp;$I$1&amp;")="&amp;$B$30&amp;")", "Bar", "", "Close", "5", "0", "all", "", "","False","T")</f>
        <v>8154</v>
      </c>
      <c r="J30" s="22">
        <f ca="1" xml:space="preserve"> RTD("cqg.rtd",,"StudyData", "(Vol("&amp;$J$1&amp;",VolType=Exchange,CoCType:=Auto) when LocalMonth("&amp;$J$1&amp;")="&amp;$A$3&amp;" and LocalDay("&amp;$J$1&amp;")="&amp;$A$2&amp;" and LocalHour("&amp;$J$1&amp;")="&amp;$A$30&amp;" and LocalMinute("&amp;$J$1&amp;")="&amp;$B$30&amp;")", "Bar", "", "Close", "5", "0", "all", "", "","False","T")</f>
        <v>28532</v>
      </c>
      <c r="K30" s="22">
        <f ca="1" xml:space="preserve"> RTD("cqg.rtd",,"StudyData", "(Vol("&amp;$K$1&amp;",VolType=Exchange,CoCType:=Auto) when LocalMonth("&amp;$K$1&amp;")="&amp;$A$3&amp;" and LocalDay("&amp;$K$1&amp;")="&amp;$A$2&amp;" and LocalHour("&amp;$K$1&amp;")="&amp;$A$30&amp;" and LocalMinute("&amp;$K$1&amp;")="&amp;$B$30&amp;")", "Bar", "", "Close", "5", "0", "all", "", "","False","T")</f>
        <v>17271</v>
      </c>
      <c r="L30" s="22">
        <f ca="1" xml:space="preserve"> RTD("cqg.rtd",,"StudyData", "(Vol("&amp;$L$1&amp;",VolType=Exchange,CoCType:=Auto) when LocalMonth("&amp;$L$1&amp;")="&amp;$A$3&amp;" and LocalDay("&amp;$L$1&amp;")="&amp;$A$2&amp;" and LocalHour("&amp;$L$1&amp;")="&amp;$A$30&amp;" and LocalMinute("&amp;$L$1&amp;")="&amp;$B$30&amp;")", "Bar", "", "Close", "5", "0", "all", "", "","False","T")</f>
        <v>19192</v>
      </c>
      <c r="M30" s="22">
        <f ca="1" xml:space="preserve"> RTD("cqg.rtd",,"StudyData", "(Vol("&amp;$M$1&amp;",VolType=Exchange,CoCType:=Auto) when LocalMonth("&amp;$M$1&amp;")="&amp;$A$3&amp;" and LocalDay("&amp;$M$1&amp;")="&amp;$A$2&amp;" and LocalHour("&amp;$M$1&amp;")="&amp;$A$30&amp;" and LocalMinute("&amp;$M$1&amp;")="&amp;$B$30&amp;")", "Bar", "", "Close", "5", "0", "all", "", "","False","T")</f>
        <v>20159</v>
      </c>
      <c r="N30" s="22">
        <f ca="1" xml:space="preserve"> RTD("cqg.rtd",,"StudyData", "(Vol("&amp;$N$1&amp;",VolType=Exchange,CoCType:=Auto) when LocalMonth("&amp;$N$1&amp;")="&amp;$A$3&amp;" and LocalDay("&amp;$N$1&amp;")="&amp;$A$2&amp;" and LocalHour("&amp;$N$1&amp;")="&amp;$A$30&amp;" and LocalMinute("&amp;$N$1&amp;")="&amp;$B$30&amp;")", "Bar", "", "Close", "5", "0", "all", "", "","False","T")</f>
        <v>25525</v>
      </c>
      <c r="O30" s="22">
        <f ca="1" xml:space="preserve"> RTD("cqg.rtd",,"StudyData", "(Vol("&amp;$O$1&amp;",VolType=Exchange,CoCType:=Auto) when LocalMonth("&amp;$O$1&amp;")="&amp;$A$3&amp;" and LocalDay("&amp;$O$1&amp;")="&amp;$A$2&amp;" and LocalHour("&amp;$O$1&amp;")="&amp;$A$30&amp;" and LocalMinute("&amp;$O$1&amp;")="&amp;$B$30&amp;")", "Bar", "", "Close", "5", "0", "all", "", "","False","T")</f>
        <v>19611</v>
      </c>
      <c r="P30" s="22">
        <f ca="1" xml:space="preserve"> RTD("cqg.rtd",,"StudyData", "(Vol("&amp;$P$1&amp;",VolType=Exchange,CoCType:=Auto) when LocalMonth("&amp;$P$1&amp;")="&amp;$A$3&amp;" and LocalDay("&amp;$P$1&amp;")="&amp;$A$2&amp;" and LocalHour("&amp;$P$1&amp;")="&amp;$A$30&amp;" and LocalMinute("&amp;$P$1&amp;")="&amp;$B$30&amp;")", "Bar", "", "Close", "5", "0", "all", "", "","False","T")</f>
        <v>12364</v>
      </c>
      <c r="Q30" s="22">
        <f ca="1" xml:space="preserve"> RTD("cqg.rtd",,"StudyData", "(Vol("&amp;$Q$1&amp;",VolType=Exchange,CoCType:=Auto) when LocalMonth("&amp;$Q$1&amp;")="&amp;$A$3&amp;" and LocalDay("&amp;$Q$1&amp;")="&amp;$A$2&amp;" and LocalHour("&amp;$Q$1&amp;")="&amp;$A$30&amp;" and LocalMinute("&amp;$Q$1&amp;")="&amp;$B$30&amp;")", "Bar", "", "Close", "5", "0", "all", "", "","False","T")</f>
        <v>7238</v>
      </c>
      <c r="R30" s="22">
        <f ca="1" xml:space="preserve"> RTD("cqg.rtd",,"StudyData", "(Vol("&amp;$R$1&amp;",VolType=Exchange,CoCType:=Auto) when LocalMonth("&amp;$R$1&amp;")="&amp;$A$3&amp;" and LocalDay("&amp;$R$1&amp;")="&amp;$A$2&amp;" and LocalHour("&amp;$R$1&amp;")="&amp;$A$30&amp;" and LocalMinute("&amp;$R$1&amp;")="&amp;$B$30&amp;")", "Bar", "", "Close", "5", "0", "all", "", "","False","T")</f>
        <v>15976</v>
      </c>
      <c r="S30" s="22">
        <f ca="1" xml:space="preserve"> RTD("cqg.rtd",,"StudyData", "(Vol("&amp;$S$1&amp;",VolType=Exchange,CoCType:=Auto) when LocalMonth("&amp;$S$1&amp;")="&amp;$A$3&amp;" and LocalDay("&amp;$S$1&amp;")="&amp;$A$2&amp;" and LocalHour("&amp;$S$1&amp;")="&amp;$A$30&amp;" and LocalMinute("&amp;$S$1&amp;")="&amp;$B$30&amp;")", "Bar", "", "Close", "5", "0", "all", "", "","False","T")</f>
        <v>3745</v>
      </c>
      <c r="T30" s="22">
        <f ca="1" xml:space="preserve"> RTD("cqg.rtd",,"StudyData", "(Vol("&amp;$T$1&amp;",VolType=Exchange,CoCType:=Auto) when LocalMonth("&amp;$T$1&amp;")="&amp;$A$3&amp;" and LocalDay("&amp;$T$1&amp;")="&amp;$A$2&amp;" and LocalHour("&amp;$T$1&amp;")="&amp;$A$30&amp;" and LocalMinute("&amp;$T$1&amp;")="&amp;$B$30&amp;")", "Bar", "", "Close", "5", "0", "all", "", "","False","T")</f>
        <v>5236</v>
      </c>
      <c r="U30" s="22">
        <f ca="1" xml:space="preserve"> RTD("cqg.rtd",,"StudyData", "(Vol("&amp;$U$1&amp;",VolType=Exchange,CoCType:=Auto) when LocalMonth("&amp;$U$1&amp;")="&amp;$A$3&amp;" and LocalDay("&amp;$U$1&amp;")="&amp;$A$2&amp;" and LocalHour("&amp;$U$1&amp;")="&amp;$A$30&amp;" and LocalMinute("&amp;$U$1&amp;")="&amp;$B$30&amp;")", "Bar", "", "Close", "5", "0", "all", "", "","False","T")</f>
        <v>7400</v>
      </c>
      <c r="V30" s="22">
        <f ca="1" xml:space="preserve"> RTD("cqg.rtd",,"StudyData", "(Vol("&amp;$V$1&amp;",VolType=Exchange,CoCType:=Auto) when LocalMonth("&amp;$V$1&amp;")="&amp;$A$3&amp;" and LocalDay("&amp;$V$1&amp;")="&amp;$A$2&amp;" and LocalHour("&amp;$V$1&amp;")="&amp;$A$30&amp;" and LocalMinute("&amp;$V$1&amp;")="&amp;$B$30&amp;")", "Bar", "", "Close", "5", "0", "all", "", "","False","T")</f>
        <v>1020</v>
      </c>
      <c r="W30" s="22">
        <f ca="1" xml:space="preserve"> RTD("cqg.rtd",,"StudyData", "(Vol("&amp;$W$1&amp;",VolType=Exchange,CoCType:=Auto) when LocalMonth("&amp;$W$1&amp;")="&amp;$A$3&amp;" and LocalDay("&amp;$W$1&amp;")="&amp;$A$2&amp;" and LocalHour("&amp;$W$1&amp;")="&amp;$A$30&amp;" and LocalMinute("&amp;$W$1&amp;")="&amp;$B$30&amp;")", "Bar", "", "Close", "5", "0", "all", "", "","False","T")</f>
        <v>38023</v>
      </c>
      <c r="X30" s="22">
        <f ca="1" xml:space="preserve"> RTD("cqg.rtd",,"StudyData", "(Vol("&amp;$X$1&amp;",VolType=Exchange,CoCType:=Auto) when LocalMonth("&amp;$X$1&amp;")="&amp;$A$3&amp;" and LocalDay("&amp;$X$1&amp;")="&amp;$A$2&amp;" and LocalHour("&amp;$X$1&amp;")="&amp;$A$30&amp;" and LocalMinute("&amp;$X$1&amp;")="&amp;$B$30&amp;")", "Bar", "", "Close", "5", "0", "all", "", "","False","T")</f>
        <v>4143</v>
      </c>
      <c r="Y30" s="22">
        <f ca="1" xml:space="preserve"> RTD("cqg.rtd",,"StudyData", "(Vol("&amp;$Y$1&amp;",VolType=Exchange,CoCType:=Auto) when LocalMonth("&amp;$Y$1&amp;")="&amp;$A$3&amp;" and LocalDay("&amp;$Y$1&amp;")="&amp;$A$2&amp;" and LocalHour("&amp;$Y$1&amp;")="&amp;$A$30&amp;" and LocalMinute("&amp;$Y$1&amp;")="&amp;$B$30&amp;")", "Bar", "", "Close", "5", "0", "all", "", "","False","T")</f>
        <v>1329</v>
      </c>
      <c r="Z30" s="22">
        <f ca="1" xml:space="preserve"> RTD("cqg.rtd",,"StudyData", "(Vol("&amp;$Z$1&amp;",VolType=Exchange,CoCType:=Auto) when LocalMonth("&amp;$Z$1&amp;")="&amp;$A$3&amp;" and LocalDay("&amp;$Z$1&amp;")="&amp;$A$2&amp;" and LocalHour("&amp;$Z$1&amp;")="&amp;$A$30&amp;" and LocalMinute("&amp;$Z$1&amp;")="&amp;$B$30&amp;")", "Bar", "", "Close", "5", "0", "all", "", "","False","T")</f>
        <v>871</v>
      </c>
      <c r="AA30" s="22">
        <f ca="1" xml:space="preserve"> RTD("cqg.rtd",,"StudyData", "(Vol("&amp;$AA$1&amp;",VolType=Exchange,CoCType:=Auto) when LocalMonth("&amp;$AA$1&amp;")="&amp;$A$3&amp;" and LocalDay("&amp;$AA$1&amp;")="&amp;$A$2&amp;" and LocalHour("&amp;$AA$1&amp;")="&amp;$A$30&amp;" and LocalMinute("&amp;$AA$1&amp;")="&amp;$B$30&amp;")", "Bar", "", "Close", "5", "0", "all", "", "","False","T")</f>
        <v>15794</v>
      </c>
      <c r="AB30" s="22">
        <f ca="1" xml:space="preserve"> RTD("cqg.rtd",,"StudyData", "(Vol("&amp;$AB$1&amp;",VolType=Exchange,CoCType:=Auto) when LocalMonth("&amp;$AB$1&amp;")="&amp;$A$3&amp;" and LocalDay("&amp;$AB$1&amp;")="&amp;$A$2&amp;" and LocalHour("&amp;$AB$1&amp;")="&amp;$A$30&amp;" and LocalMinute("&amp;$AB$1&amp;")="&amp;$B$30&amp;")", "Bar", "", "Close", "5", "0", "all", "", "","False","T")</f>
        <v>3120</v>
      </c>
      <c r="AC30" s="22">
        <f ca="1" xml:space="preserve"> RTD("cqg.rtd",,"StudyData", "(Vol("&amp;$AC$1&amp;",VolType=Exchange,CoCType:=Auto) when LocalMonth("&amp;$AC$1&amp;")="&amp;$A$3&amp;" and LocalDay("&amp;$AC$1&amp;")="&amp;$A$2&amp;" and LocalHour("&amp;$AC$1&amp;")="&amp;$A$30&amp;" and LocalMinute("&amp;$AC$1&amp;")="&amp;$B$30&amp;")", "Bar", "", "Close", "5", "0", "all", "", "","False","T")</f>
        <v>12346</v>
      </c>
      <c r="AD30" s="22">
        <f ca="1" xml:space="preserve"> RTD("cqg.rtd",,"StudyData", "(Vol("&amp;$AD$1&amp;",VolType=Exchange,CoCType:=Auto) when LocalMonth("&amp;$AD$1&amp;")="&amp;$A$3&amp;" and LocalDay("&amp;$AD$1&amp;")="&amp;$A$2&amp;" and LocalHour("&amp;$AD$1&amp;")="&amp;$A$30&amp;" and LocalMinute("&amp;$AD$1&amp;")="&amp;$B$30&amp;")", "Bar", "", "Close", "5", "0", "all", "", "","False","T")</f>
        <v>5836</v>
      </c>
      <c r="AE30" s="22">
        <f ca="1" xml:space="preserve"> RTD("cqg.rtd",,"StudyData", "(Vol("&amp;$AE$1&amp;",VolType=Exchange,CoCType:=Auto) when LocalMonth("&amp;$AE$1&amp;")="&amp;$A$3&amp;" and LocalDay("&amp;$AE$1&amp;")="&amp;$A$2&amp;" and LocalHour("&amp;$AE$1&amp;")="&amp;$A$30&amp;" and LocalMinute("&amp;$AE$1&amp;")="&amp;$B$30&amp;")", "Bar", "", "Close", "5", "0", "all", "", "","False","T")</f>
        <v>2419</v>
      </c>
      <c r="AF30" s="22">
        <f ca="1" xml:space="preserve"> RTD("cqg.rtd",,"StudyData", "(Vol("&amp;$AF$1&amp;",VolType=Exchange,CoCType:=Auto) when LocalMonth("&amp;$AF$1&amp;")="&amp;$A$3&amp;" and LocalDay("&amp;$AF$1&amp;")="&amp;$A$2&amp;" and LocalHour("&amp;$AF$1&amp;")="&amp;$A$30&amp;" and LocalMinute("&amp;$AF$1&amp;")="&amp;$B$30&amp;")", "Bar", "", "Close", "5", "0", "all", "", "","False","T")</f>
        <v>1381</v>
      </c>
      <c r="AG30" s="22">
        <f ca="1" xml:space="preserve"> RTD("cqg.rtd",,"StudyData", "(Vol("&amp;$AG$1&amp;",VolType=Exchange,CoCType:=Auto) when LocalMonth("&amp;$AG$1&amp;")="&amp;$A$3&amp;" and LocalDay("&amp;$AG$1&amp;")="&amp;$A$2&amp;" and LocalHour("&amp;$AG$1&amp;")="&amp;$A$30&amp;" and LocalMinute("&amp;$AG$1&amp;")="&amp;$B$30&amp;")", "Bar", "", "Close", "5", "0", "all", "", "","False","T")</f>
        <v>1533</v>
      </c>
      <c r="AH30" s="22">
        <f ca="1" xml:space="preserve"> RTD("cqg.rtd",,"StudyData", "(Vol("&amp;$AH$1&amp;",VolType=Exchange,CoCType:=Auto) when LocalMonth("&amp;$AH$1&amp;")="&amp;$A$3&amp;" and LocalDay("&amp;$AH$1&amp;")="&amp;$A$2&amp;" and LocalHour("&amp;$AH$1&amp;")="&amp;$A$30&amp;" and LocalMinute("&amp;$AH$1&amp;")="&amp;$B$30&amp;")", "Bar", "", "Close", "5", "0", "all", "", "","False","T")</f>
        <v>3525</v>
      </c>
      <c r="AI30" s="22">
        <f ca="1" xml:space="preserve"> RTD("cqg.rtd",,"StudyData", "(Vol("&amp;$AI$1&amp;",VolType=Exchange,CoCType:=Auto) when LocalMonth("&amp;$AI$1&amp;")="&amp;$A$3&amp;" and LocalDay("&amp;$AI$1&amp;")="&amp;$A$2&amp;" and LocalHour("&amp;$AI$1&amp;")="&amp;$A$30&amp;" and LocalMinute("&amp;$AI$1&amp;")="&amp;$B$30&amp;")", "Bar", "", "Close", "5", "0", "all", "", "","False","T")</f>
        <v>2078</v>
      </c>
      <c r="AJ30" s="22">
        <f ca="1" xml:space="preserve"> RTD("cqg.rtd",,"StudyData", "(Vol("&amp;$AJ$1&amp;",VolType=Exchange,CoCType:=Auto) when LocalMonth("&amp;$AJ$1&amp;")="&amp;$A$3&amp;" and LocalDay("&amp;$AJ$1&amp;")="&amp;$A$2&amp;" and LocalHour("&amp;$AJ$1&amp;")="&amp;$A$30&amp;" and LocalMinute("&amp;$AJ$1&amp;")="&amp;$B$30&amp;")", "Bar", "", "Close", "5", "0", "all", "", "","False","T")</f>
        <v>1286</v>
      </c>
      <c r="AK30" s="22">
        <f ca="1" xml:space="preserve"> RTD("cqg.rtd",,"StudyData", "(Vol("&amp;$AK$1&amp;",VolType=Exchange,CoCType:=Auto) when LocalMonth("&amp;$AK$1&amp;")="&amp;$A$3&amp;" and LocalDay("&amp;$AK$1&amp;")="&amp;$A$2&amp;" and LocalHour("&amp;$AK$1&amp;")="&amp;$A$30&amp;" and LocalMinute("&amp;$AK$1&amp;")="&amp;$B$30&amp;")", "Bar", "", "Close", "5", "0", "all", "", "","False","T")</f>
        <v>4018</v>
      </c>
      <c r="AL30" s="22">
        <f ca="1" xml:space="preserve"> RTD("cqg.rtd",,"StudyData", "(Vol("&amp;$AL$1&amp;",VolType=Exchange,CoCType:=Auto) when LocalMonth("&amp;$AL$1&amp;")="&amp;$A$3&amp;" and LocalDay("&amp;$AL$1&amp;")="&amp;$A$2&amp;" and LocalHour("&amp;$AL$1&amp;")="&amp;$A$30&amp;" and LocalMinute("&amp;$AL$1&amp;")="&amp;$B$30&amp;")", "Bar", "", "Close", "5", "0", "all", "", "","False","T")</f>
        <v>2910</v>
      </c>
      <c r="AM30" s="22">
        <f ca="1" xml:space="preserve"> RTD("cqg.rtd",,"StudyData", "(Vol("&amp;$AM$1&amp;",VolType=Exchange,CoCType:=Auto) when LocalMonth("&amp;$AM$1&amp;")="&amp;$A$3&amp;" and LocalDay("&amp;$AM$1&amp;")="&amp;$A$2&amp;" and LocalHour("&amp;$AM$1&amp;")="&amp;$A$30&amp;" and LocalMinute("&amp;$AM$1&amp;")="&amp;$B$30&amp;")", "Bar", "", "Close", "5", "0", "all", "", "","False","T")</f>
        <v>6684</v>
      </c>
      <c r="AN30" s="22">
        <f ca="1" xml:space="preserve"> RTD("cqg.rtd",,"StudyData", "(Vol("&amp;$AN$1&amp;",VolType=Exchange,CoCType:=Auto) when LocalMonth("&amp;$AN$1&amp;")="&amp;$A$3&amp;" and LocalDay("&amp;$AN$1&amp;")="&amp;$A$2&amp;" and LocalHour("&amp;$AN$1&amp;")="&amp;$A$30&amp;" and LocalMinute("&amp;$AN$1&amp;")="&amp;$B$30&amp;")", "Bar", "", "Close", "5", "0", "all", "", "","False","T")</f>
        <v>1691</v>
      </c>
      <c r="AO30" s="22">
        <f ca="1" xml:space="preserve"> RTD("cqg.rtd",,"StudyData", "(Vol("&amp;$AO$1&amp;",VolType=Exchange,CoCType:=Auto) when LocalMonth("&amp;$AO$1&amp;")="&amp;$A$3&amp;" and LocalDay("&amp;$AO$1&amp;")="&amp;$A$2&amp;" and LocalHour("&amp;$AO$1&amp;")="&amp;$A$30&amp;" and LocalMinute("&amp;$AO$1&amp;")="&amp;$B$30&amp;")", "Bar", "", "Close", "5", "0", "all", "", "","False","T")</f>
        <v>1020</v>
      </c>
      <c r="AP30" s="22">
        <f ca="1" xml:space="preserve"> RTD("cqg.rtd",,"StudyData", "(Vol("&amp;$AP$1&amp;",VolType=Exchange,CoCType:=Auto) when LocalMonth("&amp;$AP$1&amp;")="&amp;$A$3&amp;" and LocalDay("&amp;$AP$1&amp;")="&amp;$A$2&amp;" and LocalHour("&amp;$AP$1&amp;")="&amp;$A$30&amp;" and LocalMinute("&amp;$AP$1&amp;")="&amp;$B$30&amp;")", "Bar", "", "Close", "5", "0", "all", "", "","False","T")</f>
        <v>872</v>
      </c>
    </row>
  </sheetData>
  <sheetProtection algorithmName="SHA-512" hashValue="daEN5CWeQSFnLWwfhZRDKOoLbYDnerUjQ+SJpOWUQR5XkzUkhKVXvSKGL1V1zs+2xeovEb9HxDpw1WpAR3wttA==" saltValue="zR9sC/F7PCpKJcvFeLRWr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Display</vt:lpstr>
      <vt:lpstr>Volume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2014-03-04T22:02:38Z</dcterms:created>
  <dcterms:modified xsi:type="dcterms:W3CDTF">2014-03-17T20:16:56Z</dcterms:modified>
</cp:coreProperties>
</file>