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qgincorp-my.sharepoint.com/personal/thartle_cqg_com/Documents/DN1WP-THOM1/Documents/Work Posts/TEXTAFTER/"/>
    </mc:Choice>
  </mc:AlternateContent>
  <xr:revisionPtr revIDLastSave="61" documentId="8_{93EB0289-68FD-4106-8BE4-435E7A8C63CD}" xr6:coauthVersionLast="47" xr6:coauthVersionMax="47" xr10:uidLastSave="{F0C0AD93-C32F-4EA5-89FA-2BD8195BBF4D}"/>
  <bookViews>
    <workbookView xWindow="-120" yWindow="-120" windowWidth="29040" windowHeight="15840" xr2:uid="{18875147-0ECD-40D8-B8F3-EE859F83DE5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1" l="1"/>
  <c r="L15" i="1"/>
  <c r="K15" i="1"/>
  <c r="J15" i="1"/>
  <c r="I15" i="1"/>
  <c r="H15" i="1"/>
  <c r="G15" i="1"/>
  <c r="F15" i="1"/>
  <c r="E15" i="1"/>
  <c r="D15" i="1"/>
  <c r="C15" i="1"/>
  <c r="B15" i="1"/>
  <c r="M14" i="1"/>
  <c r="L14" i="1"/>
  <c r="K14" i="1"/>
  <c r="J14" i="1"/>
  <c r="I14" i="1"/>
  <c r="H14" i="1"/>
  <c r="G14" i="1"/>
  <c r="F14" i="1"/>
  <c r="E14" i="1"/>
  <c r="D14" i="1"/>
  <c r="C14" i="1"/>
  <c r="B14" i="1"/>
  <c r="M13" i="1"/>
  <c r="L13" i="1"/>
  <c r="K13" i="1"/>
  <c r="J13" i="1"/>
  <c r="I13" i="1"/>
  <c r="H13" i="1"/>
  <c r="G13" i="1"/>
  <c r="F13" i="1"/>
  <c r="E13" i="1"/>
  <c r="D13" i="1"/>
  <c r="C13" i="1"/>
  <c r="B13" i="1"/>
  <c r="M12" i="1"/>
  <c r="L12" i="1"/>
  <c r="K12" i="1"/>
  <c r="J12" i="1"/>
  <c r="I12" i="1"/>
  <c r="H12" i="1"/>
  <c r="G12" i="1"/>
  <c r="F12" i="1"/>
  <c r="E12" i="1"/>
  <c r="D12" i="1"/>
  <c r="C12" i="1"/>
  <c r="B12" i="1"/>
  <c r="L11" i="1" l="1"/>
  <c r="K11" i="1"/>
  <c r="J11" i="1"/>
  <c r="I11" i="1"/>
  <c r="H11" i="1"/>
  <c r="G11" i="1"/>
  <c r="F11" i="1"/>
  <c r="E11" i="1"/>
  <c r="D11" i="1"/>
  <c r="C11" i="1"/>
  <c r="B11" i="1"/>
  <c r="L10" i="1"/>
  <c r="K10" i="1"/>
  <c r="J10" i="1"/>
  <c r="I10" i="1"/>
  <c r="H10" i="1"/>
  <c r="G10" i="1"/>
  <c r="F10" i="1"/>
  <c r="E10" i="1"/>
  <c r="D10" i="1"/>
  <c r="C10" i="1"/>
  <c r="B10" i="1"/>
  <c r="L9" i="1"/>
  <c r="K9" i="1"/>
  <c r="J9" i="1"/>
  <c r="I9" i="1"/>
  <c r="H9" i="1"/>
  <c r="G9" i="1"/>
  <c r="F9" i="1"/>
  <c r="E9" i="1"/>
  <c r="D9" i="1"/>
  <c r="C9" i="1"/>
  <c r="B9" i="1"/>
  <c r="L8" i="1"/>
  <c r="K8" i="1"/>
  <c r="J8" i="1"/>
  <c r="I8" i="1"/>
  <c r="H8" i="1"/>
  <c r="G8" i="1"/>
  <c r="F8" i="1"/>
  <c r="E8" i="1"/>
  <c r="D8" i="1"/>
  <c r="C8" i="1"/>
  <c r="B8" i="1"/>
  <c r="L7" i="1"/>
  <c r="K7" i="1"/>
  <c r="J7" i="1"/>
  <c r="I7" i="1"/>
  <c r="H7" i="1"/>
  <c r="G7" i="1"/>
  <c r="F7" i="1"/>
  <c r="E7" i="1"/>
  <c r="D7" i="1"/>
  <c r="C7" i="1"/>
  <c r="B7" i="1"/>
  <c r="L6" i="1"/>
  <c r="K6" i="1"/>
  <c r="J6" i="1"/>
  <c r="I6" i="1"/>
  <c r="H6" i="1"/>
  <c r="G6" i="1"/>
  <c r="F6" i="1"/>
  <c r="E6" i="1"/>
  <c r="D6" i="1"/>
  <c r="C6" i="1"/>
  <c r="B6" i="1"/>
  <c r="L5" i="1"/>
  <c r="K5" i="1"/>
  <c r="J5" i="1"/>
  <c r="I5" i="1"/>
  <c r="H5" i="1"/>
  <c r="G5" i="1"/>
  <c r="F5" i="1"/>
  <c r="E5" i="1"/>
  <c r="D5" i="1"/>
  <c r="C5" i="1"/>
  <c r="B5" i="1"/>
  <c r="L4" i="1"/>
  <c r="K4" i="1"/>
  <c r="J4" i="1"/>
  <c r="I4" i="1"/>
  <c r="H4" i="1"/>
  <c r="G4" i="1"/>
  <c r="F4" i="1"/>
  <c r="E4" i="1"/>
  <c r="D4" i="1"/>
  <c r="C4" i="1"/>
  <c r="B4" i="1"/>
  <c r="L3" i="1"/>
  <c r="K3" i="1"/>
  <c r="J3" i="1"/>
  <c r="I3" i="1"/>
  <c r="H3" i="1"/>
  <c r="G3" i="1"/>
  <c r="F3" i="1"/>
  <c r="E3" i="1"/>
  <c r="D3" i="1"/>
  <c r="C3" i="1"/>
  <c r="B3" i="1"/>
  <c r="J2" i="1"/>
  <c r="K2" i="1"/>
  <c r="L2" i="1"/>
  <c r="I2" i="1"/>
  <c r="H2" i="1"/>
  <c r="G2" i="1"/>
  <c r="F2" i="1"/>
  <c r="E2" i="1"/>
  <c r="D2" i="1"/>
  <c r="M11" i="1"/>
  <c r="M10" i="1"/>
  <c r="M9" i="1"/>
  <c r="M8" i="1"/>
  <c r="M7" i="1"/>
  <c r="M6" i="1"/>
  <c r="M5" i="1"/>
  <c r="M4" i="1"/>
  <c r="M3" i="1"/>
  <c r="M2" i="1"/>
  <c r="C2" i="1"/>
  <c r="B2" i="1"/>
</calcChain>
</file>

<file path=xl/sharedStrings.xml><?xml version="1.0" encoding="utf-8"?>
<sst xmlns="http://schemas.openxmlformats.org/spreadsheetml/2006/main" count="27" uniqueCount="27">
  <si>
    <t>Symbol</t>
  </si>
  <si>
    <t>Last</t>
  </si>
  <si>
    <t>NC</t>
  </si>
  <si>
    <t>%NC</t>
  </si>
  <si>
    <t>Description (Months)</t>
  </si>
  <si>
    <t>CLE</t>
  </si>
  <si>
    <t>HOE</t>
  </si>
  <si>
    <t>RBE</t>
  </si>
  <si>
    <t>EP</t>
  </si>
  <si>
    <t>ENQ</t>
  </si>
  <si>
    <t>YM</t>
  </si>
  <si>
    <t>SPY</t>
  </si>
  <si>
    <t>B_Vol</t>
  </si>
  <si>
    <t>Bid</t>
  </si>
  <si>
    <t>Ask</t>
  </si>
  <si>
    <t>A_Vol</t>
  </si>
  <si>
    <t>T_Cvol</t>
  </si>
  <si>
    <t>Open</t>
  </si>
  <si>
    <t>High</t>
  </si>
  <si>
    <t>Low</t>
  </si>
  <si>
    <t>CLES1?1</t>
  </si>
  <si>
    <t>CLES1?2</t>
  </si>
  <si>
    <t>S.USO</t>
  </si>
  <si>
    <t>GCE</t>
  </si>
  <si>
    <t>S.GLD</t>
  </si>
  <si>
    <t>SIE</t>
  </si>
  <si>
    <t>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</si>
</sst>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entury Gothic"/>
      <family val="2"/>
    </font>
    <font>
      <b/>
      <sz val="11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900</v>
        <stp/>
        <stp>ContractData</stp>
        <stp>S.USO</stp>
        <stp>MT_LastBidVolume</stp>
        <stp/>
        <stp>T</stp>
        <tr r="E5" s="1"/>
      </tp>
      <tp>
        <v>6</v>
        <stp/>
        <stp>ContractData</stp>
        <stp>ENQ</stp>
        <stp>MT_LastBidVolume</stp>
        <stp/>
        <stp>T</stp>
        <tr r="E13" s="1"/>
      </tp>
      <tp>
        <v>2053.8000000000002</v>
        <stp/>
        <stp>ContractData</stp>
        <stp>GCE</stp>
        <stp>LastTrade</stp>
        <stp/>
        <stp>T</stp>
        <tr r="B8" s="1"/>
      </tp>
      <tp t="s">
        <v>SPDR Gold Trust</v>
        <stp/>
        <stp>ContractData</stp>
        <stp>S.GLD</stp>
        <stp>LongDescription</stp>
        <stp/>
        <stp>T</stp>
        <tr r="M9" s="1"/>
        <tr r="M9" s="1"/>
      </tp>
      <tp>
        <v>2.1886000000000001</v>
        <stp/>
        <stp>ContractData</stp>
        <stp>RBE</stp>
        <stp>LastTrade</stp>
        <stp/>
        <stp>T</stp>
        <tr r="B7" s="1"/>
      </tp>
      <tp>
        <v>0.26300000000000001</v>
        <stp/>
        <stp>ContractData</stp>
        <stp>SIE</stp>
        <stp>NetLastTradeToday</stp>
        <stp/>
        <stp>T</stp>
        <tr r="C10" s="1"/>
      </tp>
      <tp t="s">
        <v>United States Oil Fund</v>
        <stp/>
        <stp>ContractData</stp>
        <stp>S.USO</stp>
        <stp>LongDescription</stp>
        <stp/>
        <stp>T</stp>
        <tr r="M5" s="1"/>
        <tr r="M5" s="1"/>
      </tp>
      <tp>
        <v>5</v>
        <stp/>
        <stp>ContractData</stp>
        <stp>GCE</stp>
        <stp>MT_LastBidVolume</stp>
        <stp/>
        <stp>T</stp>
        <tr r="E8" s="1"/>
      </tp>
      <tp t="s">
        <v>E-mini Dow ($5), Mar 24</v>
        <stp/>
        <stp>ContractData</stp>
        <stp>YM</stp>
        <stp>LongDescription</stp>
        <stp/>
        <stp>T</stp>
        <tr r="M14" s="1"/>
      </tp>
      <tp t="s">
        <v>E-Mini S&amp;P 500, Mar 24</v>
        <stp/>
        <stp>ContractData</stp>
        <stp>EP</stp>
        <stp>LongDescription</stp>
        <stp/>
        <stp>T</stp>
        <tr r="M12" s="1"/>
      </tp>
      <tp>
        <v>6.9</v>
        <stp/>
        <stp>ContractData</stp>
        <stp>PLE</stp>
        <stp>NetLastTradeToday</stp>
        <stp/>
        <stp>T</stp>
        <tr r="C11" s="1"/>
      </tp>
      <tp>
        <v>0.94000000000000006</v>
        <stp/>
        <stp>ContractData</stp>
        <stp>CLE</stp>
        <stp>NetLastTradeToday</stp>
        <stp/>
        <stp>T</stp>
        <tr r="C2" s="1"/>
      </tp>
      <tp>
        <v>18</v>
        <stp/>
        <stp>ContractData</stp>
        <stp>CLE</stp>
        <stp>MT_LastBidVolume</stp>
        <stp/>
        <stp>T</stp>
        <tr r="E2" s="1"/>
      </tp>
      <tp>
        <v>25.75</v>
        <stp/>
        <stp>ContractData</stp>
        <stp>ENQ</stp>
        <stp>NetLastTradeToday</stp>
        <stp/>
        <stp>T</stp>
        <tr r="C13" s="1"/>
      </tp>
      <tp>
        <v>2.63E-2</v>
        <stp/>
        <stp>ContractData</stp>
        <stp>HOE</stp>
        <stp>NetLastTradeToday</stp>
        <stp/>
        <stp>T</stp>
        <tr r="C6" s="1"/>
      </tp>
      <tp>
        <v>300</v>
        <stp/>
        <stp>ContractData</stp>
        <stp>S.GLD</stp>
        <stp>MT_LastAskVolume</stp>
        <stp/>
        <stp>T</stp>
        <tr r="H9" s="1"/>
      </tp>
      <tp>
        <v>24.37</v>
        <stp/>
        <stp>ContractData</stp>
        <stp>SIE</stp>
        <stp>LastTrade</stp>
        <stp/>
        <stp>T</stp>
        <tr r="B10" s="1"/>
      </tp>
      <tp>
        <v>2.1100000000000001E-2</v>
        <stp/>
        <stp>ContractData</stp>
        <stp>RBE</stp>
        <stp>NetLastTradeToday</stp>
        <stp/>
        <stp>T</stp>
        <tr r="C7" s="1"/>
      </tp>
      <tp>
        <v>13.3</v>
        <stp/>
        <stp>ContractData</stp>
        <stp>GCE</stp>
        <stp>NetLastTradeToday</stp>
        <stp/>
        <stp>T</stp>
        <tr r="C8" s="1"/>
      </tp>
      <tp>
        <v>30</v>
        <stp/>
        <stp>ContractData</stp>
        <stp>SIE</stp>
        <stp>MT_LastAskVolume</stp>
        <stp/>
        <stp>T</stp>
        <tr r="H10" s="1"/>
      </tp>
      <tp>
        <v>2.6772</v>
        <stp/>
        <stp>ContractData</stp>
        <stp>HOE</stp>
        <stp>LastTrade</stp>
        <stp/>
        <stp>T</stp>
        <tr r="B6" s="1"/>
      </tp>
      <tp t="s">
        <v>RBOB Gasoline (Globex), Feb 24</v>
        <stp/>
        <stp>ContractData</stp>
        <stp>RBE</stp>
        <stp>LongDescription</stp>
        <stp/>
        <stp>T</stp>
        <tr r="M7" s="1"/>
      </tp>
      <tp t="s">
        <v>Silver (Globex), Mar 24</v>
        <stp/>
        <stp>ContractData</stp>
        <stp>SIE</stp>
        <stp>LongDescription</stp>
        <stp/>
        <stp>T</stp>
        <tr r="M10" s="1"/>
      </tp>
      <tp t="s">
        <v>SPDR S&amp;P 500</v>
        <stp/>
        <stp>ContractData</stp>
        <stp>SPY</stp>
        <stp>LongDescription</stp>
        <stp/>
        <stp>T</stp>
        <tr r="M15" s="1"/>
        <tr r="M15" s="1"/>
      </tp>
      <tp t="s">
        <v>Platinum (Globex), Jan 24</v>
        <stp/>
        <stp>ContractData</stp>
        <stp>PLE</stp>
        <stp>LongDescription</stp>
        <stp/>
        <stp>T</stp>
        <tr r="M11" s="1"/>
      </tp>
      <tp t="s">
        <v>NY Harbor ULSD, Feb 24</v>
        <stp/>
        <stp>ContractData</stp>
        <stp>HOE</stp>
        <stp>LongDescription</stp>
        <stp/>
        <stp>T</stp>
        <tr r="M6" s="1"/>
      </tp>
      <tp>
        <v>500</v>
        <stp/>
        <stp>ContractData</stp>
        <stp>SPY</stp>
        <stp>MT_LastAskVolume</stp>
        <stp/>
        <stp>T</stp>
        <tr r="H15" s="1"/>
      </tp>
      <tp t="s">
        <v>Gold (Globex), Feb 24</v>
        <stp/>
        <stp>ContractData</stp>
        <stp>GCE</stp>
        <stp>LongDescription</stp>
        <stp/>
        <stp>T</stp>
        <tr r="M8" s="1"/>
      </tp>
      <tp t="s">
        <v>E-mini NASDAQ-100, Mar 24</v>
        <stp/>
        <stp>ContractData</stp>
        <stp>ENQ</stp>
        <stp>LongDescription</stp>
        <stp/>
        <stp>T</stp>
        <tr r="M13" s="1"/>
      </tp>
      <tp t="s">
        <v>Crude Light (Globex), Feb 24</v>
        <stp/>
        <stp>ContractData</stp>
        <stp>CLE</stp>
        <stp>LongDescription</stp>
        <stp/>
        <stp>T</stp>
        <tr r="M2" s="1"/>
      </tp>
      <tp>
        <v>1</v>
        <stp/>
        <stp>ContractData</stp>
        <stp>HOE</stp>
        <stp>MT_LastBidVolume</stp>
        <stp/>
        <stp>T</stp>
        <tr r="E6" s="1"/>
      </tp>
      <tp>
        <v>1</v>
        <stp/>
        <stp>ContractData</stp>
        <stp>RBE</stp>
        <stp>MT_LastAskVolume</stp>
        <stp/>
        <stp>T</stp>
        <tr r="H7" s="1"/>
      </tp>
      <tp>
        <v>16965.5</v>
        <stp/>
        <stp>ContractData</stp>
        <stp>ENQ</stp>
        <stp>LastTrade</stp>
        <stp/>
        <stp>T</stp>
        <tr r="B13" s="1"/>
      </tp>
      <tp>
        <v>3</v>
        <stp/>
        <stp>ContractData</stp>
        <stp>PLE</stp>
        <stp>MT_LastAskVolume</stp>
        <stp/>
        <stp>T</stp>
        <tr r="H11" s="1"/>
      </tp>
      <tp>
        <v>961.2</v>
        <stp/>
        <stp>ContractData</stp>
        <stp>PLE</stp>
        <stp>LastTrade</stp>
        <stp/>
        <stp>T</stp>
        <tr r="B11" s="1"/>
      </tp>
      <tp>
        <v>73.760000000000005</v>
        <stp/>
        <stp>ContractData</stp>
        <stp>CLE</stp>
        <stp>LastTrade</stp>
        <stp/>
        <stp>T</stp>
        <tr r="B2" s="1"/>
      </tp>
      <tp>
        <v>300</v>
        <stp/>
        <stp>ContractData</stp>
        <stp>S.GLD</stp>
        <stp>MT_LastBidVolume</stp>
        <stp/>
        <stp>T</stp>
        <tr r="E9" s="1"/>
      </tp>
      <tp>
        <v>473.25</v>
        <stp/>
        <stp>ContractData</stp>
        <stp>SPY</stp>
        <stp>LastTrade</stp>
        <stp/>
        <stp>T</stp>
        <tr r="B15" s="1"/>
      </tp>
      <tp>
        <v>1</v>
        <stp/>
        <stp>ContractData</stp>
        <stp>PLE</stp>
        <stp>MT_LastBidVolume</stp>
        <stp/>
        <stp>T</stp>
        <tr r="E11" s="1"/>
      </tp>
      <tp>
        <v>23</v>
        <stp/>
        <stp>ContractData</stp>
        <stp>SIE</stp>
        <stp>MT_LastBidVolume</stp>
        <stp/>
        <stp>T</stp>
        <tr r="E10" s="1"/>
      </tp>
      <tp>
        <v>700</v>
        <stp/>
        <stp>ContractData</stp>
        <stp>SPY</stp>
        <stp>MT_LastBidVolume</stp>
        <stp/>
        <stp>T</stp>
        <tr r="E15" s="1"/>
      </tp>
      <tp>
        <v>2</v>
        <stp/>
        <stp>ContractData</stp>
        <stp>RBE</stp>
        <stp>MT_LastBidVolume</stp>
        <stp/>
        <stp>T</stp>
        <tr r="E7" s="1"/>
      </tp>
      <tp>
        <v>1</v>
        <stp/>
        <stp>ContractData</stp>
        <stp>HOE</stp>
        <stp>MT_LastAskVolume</stp>
        <stp/>
        <stp>T</stp>
        <tr r="H6" s="1"/>
      </tp>
      <tp>
        <v>1.28</v>
        <stp/>
        <stp>ContractData</stp>
        <stp>SPY</stp>
        <stp>NetLastTradeToday</stp>
        <stp/>
        <stp>T</stp>
        <tr r="C15" s="1"/>
      </tp>
      <tp>
        <v>4</v>
        <stp/>
        <stp>ContractData</stp>
        <stp>GCE</stp>
        <stp>MT_LastAskVolume</stp>
        <stp/>
        <stp>T</stp>
        <tr r="H8" s="1"/>
      </tp>
      <tp>
        <v>800</v>
        <stp/>
        <stp>ContractData</stp>
        <stp>S.USO</stp>
        <stp>MT_LastAskVolume</stp>
        <stp/>
        <stp>T</stp>
        <tr r="H5" s="1"/>
      </tp>
      <tp>
        <v>2</v>
        <stp/>
        <stp>ContractData</stp>
        <stp>ENQ</stp>
        <stp>MT_LastAskVolume</stp>
        <stp/>
        <stp>T</stp>
        <tr r="H13" s="1"/>
      </tp>
      <tp>
        <v>21</v>
        <stp/>
        <stp>ContractData</stp>
        <stp>CLE</stp>
        <stp>MT_LastAskVolume</stp>
        <stp/>
        <stp>T</stp>
        <tr r="H2" s="1"/>
      </tp>
      <tp>
        <v>1.21</v>
        <stp/>
        <stp>ContractData</stp>
        <stp>S.GLD</stp>
        <stp>NetLastTradeToday</stp>
        <stp/>
        <stp>T</stp>
        <tr r="C9" s="1"/>
      </tp>
      <tp>
        <v>37806</v>
        <stp/>
        <stp>ContractData</stp>
        <stp>YM</stp>
        <stp>LastTrade</stp>
        <stp/>
        <stp>T</stp>
        <tr r="B14" s="1"/>
      </tp>
      <tp>
        <v>-0.3</v>
        <stp/>
        <stp>ContractData</stp>
        <stp>CLES1?2</stp>
        <stp>Low</stp>
        <stp/>
        <stp>T</stp>
        <tr r="L4" s="1"/>
      </tp>
      <tp>
        <v>-0.44</v>
        <stp/>
        <stp>ContractData</stp>
        <stp>CLES1?1</stp>
        <stp>Low</stp>
        <stp/>
        <stp>T</stp>
        <tr r="L3" s="1"/>
      </tp>
      <tp>
        <v>-0.39</v>
        <stp/>
        <stp>ContractData</stp>
        <stp>CLES1?1</stp>
        <stp>Bid</stp>
        <stp/>
        <stp>T</stp>
        <tr r="F3" s="1"/>
      </tp>
      <tp>
        <v>-0.28000000000000003</v>
        <stp/>
        <stp>ContractData</stp>
        <stp>CLES1?2</stp>
        <stp>Bid</stp>
        <stp/>
        <stp>T</stp>
        <tr r="F4" s="1"/>
      </tp>
      <tp>
        <v>-0.27</v>
        <stp/>
        <stp>ContractData</stp>
        <stp>CLES1?2</stp>
        <stp>Ask</stp>
        <stp/>
        <stp>T</stp>
        <tr r="G4" s="1"/>
      </tp>
      <tp>
        <v>-0.38</v>
        <stp/>
        <stp>ContractData</stp>
        <stp>CLES1?1</stp>
        <stp>Ask</stp>
        <stp/>
        <stp>T</stp>
        <tr r="G3" s="1"/>
      </tp>
      <tp>
        <v>-3.5714285714285716</v>
        <stp/>
        <stp>ContractData</stp>
        <stp>CLES1?2</stp>
        <stp>PerCentNetLastTrade</stp>
        <stp/>
        <stp>T</stp>
        <tr r="D4" s="1"/>
      </tp>
      <tp>
        <v>8.5714285714285712</v>
        <stp/>
        <stp>ContractData</stp>
        <stp>CLES1?1</stp>
        <stp>PerCentNetLastTrade</stp>
        <stp/>
        <stp>T</stp>
        <tr r="D3" s="1"/>
      </tp>
      <tp>
        <v>189.06</v>
        <stp/>
        <stp>ContractData</stp>
        <stp>S.GLD</stp>
        <stp>LastTrade</stp>
        <stp/>
        <stp>T</stp>
        <tr r="B9" s="1"/>
      </tp>
      <tp>
        <v>10</v>
        <stp/>
        <stp>ContractData</stp>
        <stp>CLES1?1</stp>
        <stp>MT_LastAskVolume</stp>
        <stp/>
        <stp>T</stp>
        <tr r="H3" s="1"/>
      </tp>
      <tp>
        <v>466</v>
        <stp/>
        <stp>ContractData</stp>
        <stp>CLES1?2</stp>
        <stp>MT_LastAskVolume</stp>
        <stp/>
        <stp>T</stp>
        <tr r="H4" s="1"/>
      </tp>
      <tp>
        <v>128</v>
        <stp/>
        <stp>ContractData</stp>
        <stp>YM</stp>
        <stp>NetLastTradeToday</stp>
        <stp/>
        <stp>T</stp>
        <tr r="C14" s="1"/>
      </tp>
      <tp>
        <v>-0.27</v>
        <stp/>
        <stp>ContractData</stp>
        <stp>CLES1?2</stp>
        <stp>LastTrade</stp>
        <stp/>
        <stp>T</stp>
        <tr r="B4" s="1"/>
      </tp>
      <tp>
        <v>-0.38</v>
        <stp/>
        <stp>ContractData</stp>
        <stp>CLES1?1</stp>
        <stp>LastTrade</stp>
        <stp/>
        <stp>T</stp>
        <tr r="B3" s="1"/>
      </tp>
      <tp>
        <v>11.5</v>
        <stp/>
        <stp>ContractData</stp>
        <stp>EP</stp>
        <stp>NetLastTradeToday</stp>
        <stp/>
        <stp>T</stp>
        <tr r="C12" s="1"/>
      </tp>
      <tp>
        <v>364233</v>
        <stp/>
        <stp>ContractData</stp>
        <stp>S.USO</stp>
        <stp>T_CVol</stp>
        <stp/>
        <stp>T</stp>
        <tr r="I5" s="1"/>
      </tp>
      <tp>
        <v>68.8</v>
        <stp/>
        <stp>ContractData</stp>
        <stp>S.USO</stp>
        <stp>LastTrade</stp>
        <stp/>
        <stp>T</stp>
        <tr r="B5" s="1"/>
      </tp>
      <tp>
        <v>59</v>
        <stp/>
        <stp>ContractData</stp>
        <stp>CLES1?1</stp>
        <stp>MT_LastBidVolume</stp>
        <stp/>
        <stp>T</stp>
        <tr r="E3" s="1"/>
      </tp>
      <tp>
        <v>781</v>
        <stp/>
        <stp>ContractData</stp>
        <stp>CLES1?2</stp>
        <stp>MT_LastBidVolume</stp>
        <stp/>
        <stp>T</stp>
        <tr r="E4" s="1"/>
      </tp>
      <tp>
        <v>708457</v>
        <stp/>
        <stp>ContractData</stp>
        <stp>S.GLD</stp>
        <stp>T_CVol</stp>
        <stp/>
        <stp>T</stp>
        <tr r="I9" s="1"/>
      </tp>
      <tp>
        <v>4804.5</v>
        <stp/>
        <stp>ContractData</stp>
        <stp>EP</stp>
        <stp>LastTrade</stp>
        <stp/>
        <stp>T</stp>
        <tr r="B12" s="1"/>
      </tp>
      <tp>
        <v>4805.5</v>
        <stp/>
        <stp>ContractData</stp>
        <stp>EP</stp>
        <stp>High</stp>
        <stp/>
        <stp>T</stp>
        <tr r="K12" s="1"/>
      </tp>
      <tp>
        <v>37808</v>
        <stp/>
        <stp>ContractData</stp>
        <stp>YM</stp>
        <stp>High</stp>
        <stp/>
        <stp>T</stp>
        <tr r="K14" s="1"/>
      </tp>
      <tp>
        <v>-0.03</v>
        <stp/>
        <stp>ContractData</stp>
        <stp>CLES1?1</stp>
        <stp>NetLastTradeToday</stp>
        <stp/>
        <stp>T</stp>
        <tr r="C3" s="1"/>
      </tp>
      <tp>
        <v>0.01</v>
        <stp/>
        <stp>ContractData</stp>
        <stp>CLES1?2</stp>
        <stp>NetLastTradeToday</stp>
        <stp/>
        <stp>T</stp>
        <tr r="C4" s="1"/>
      </tp>
      <tp>
        <v>37662</v>
        <stp/>
        <stp>ContractData</stp>
        <stp>YM</stp>
        <stp>Open</stp>
        <stp/>
        <stp>T</stp>
        <tr r="J14" s="1"/>
      </tp>
      <tp>
        <v>4790.5</v>
        <stp/>
        <stp>ContractData</stp>
        <stp>EP</stp>
        <stp>Open</stp>
        <stp/>
        <stp>T</stp>
        <tr r="J12" s="1"/>
      </tp>
      <tp>
        <v>0.72</v>
        <stp/>
        <stp>ContractData</stp>
        <stp>S.USO</stp>
        <stp>NetLastTradeToday</stp>
        <stp/>
        <stp>T</stp>
        <tr r="C5" s="1"/>
      </tp>
      <tp>
        <v>5</v>
        <stp/>
        <stp>ContractData</stp>
        <stp>YM</stp>
        <stp>MT_LastAskVolume</stp>
        <stp/>
        <stp>T</stp>
        <tr r="H14" s="1"/>
      </tp>
      <tp>
        <v>57</v>
        <stp/>
        <stp>ContractData</stp>
        <stp>EP</stp>
        <stp>MT_LastAskVolume</stp>
        <stp/>
        <stp>T</stp>
        <tr r="H12" s="1"/>
      </tp>
      <tp>
        <v>246928</v>
        <stp/>
        <stp>ContractData</stp>
        <stp>EP</stp>
        <stp>T_CVol</stp>
        <stp/>
        <stp>T</stp>
        <tr r="I12" s="1"/>
      </tp>
      <tp>
        <v>7377</v>
        <stp/>
        <stp>ContractData</stp>
        <stp>CLES1?2</stp>
        <stp>T_CVol</stp>
        <stp/>
        <stp>T</stp>
        <tr r="I4" s="1"/>
      </tp>
      <tp>
        <v>4216</v>
        <stp/>
        <stp>ContractData</stp>
        <stp>CLES1?1</stp>
        <stp>T_CVol</stp>
        <stp/>
        <stp>T</stp>
        <tr r="I3" s="1"/>
      </tp>
      <tp>
        <v>-0.39</v>
        <stp/>
        <stp>ContractData</stp>
        <stp>CLES1?1</stp>
        <stp>Open</stp>
        <stp/>
        <stp>T</stp>
        <tr r="J3" s="1"/>
      </tp>
      <tp>
        <v>-0.28000000000000003</v>
        <stp/>
        <stp>ContractData</stp>
        <stp>CLES1?2</stp>
        <stp>Open</stp>
        <stp/>
        <stp>T</stp>
        <tr r="J4" s="1"/>
      </tp>
      <tp>
        <v>-0.26</v>
        <stp/>
        <stp>ContractData</stp>
        <stp>CLES1?2</stp>
        <stp>High</stp>
        <stp/>
        <stp>T</stp>
        <tr r="K4" s="1"/>
      </tp>
      <tp>
        <v>-0.35000000000000003</v>
        <stp/>
        <stp>ContractData</stp>
        <stp>CLES1?1</stp>
        <stp>High</stp>
        <stp/>
        <stp>T</stp>
        <tr r="K3" s="1"/>
      </tp>
      <tp>
        <v>9</v>
        <stp/>
        <stp>ContractData</stp>
        <stp>YM</stp>
        <stp>MT_LastBidVolume</stp>
        <stp/>
        <stp>T</stp>
        <tr r="E14" s="1"/>
      </tp>
      <tp t="s">
        <v>Crude Light (Globex) Calendar Spread 1, Feb 24, Mar 24</v>
        <stp/>
        <stp>ContractData</stp>
        <stp>CLES1?2</stp>
        <stp>LongDescription</stp>
        <stp/>
        <stp>T</stp>
        <tr r="M4" s="1"/>
      </tp>
      <tp t="s">
        <v>Crude Light (Globex) Calendar Spread 1, Jan 24, Feb 24</v>
        <stp/>
        <stp>ContractData</stp>
        <stp>CLES1?1</stp>
        <stp>LongDescription</stp>
        <stp/>
        <stp>T</stp>
        <tr r="M3" s="1"/>
      </tp>
      <tp>
        <v>85</v>
        <stp/>
        <stp>ContractData</stp>
        <stp>EP</stp>
        <stp>MT_LastBidVolume</stp>
        <stp/>
        <stp>T</stp>
        <tr r="E12" s="1"/>
      </tp>
      <tp>
        <v>34353</v>
        <stp/>
        <stp>ContractData</stp>
        <stp>YM</stp>
        <stp>T_CVol</stp>
        <stp/>
        <stp>T</stp>
        <tr r="I14" s="1"/>
      </tp>
      <tp>
        <v>72.930000000000007</v>
        <stp/>
        <stp>ContractData</stp>
        <stp>CLE</stp>
        <stp>Open</stp>
        <stp/>
        <stp>T</stp>
        <tr r="J2" s="1"/>
      </tp>
      <tp>
        <v>68.81</v>
        <stp/>
        <stp>ContractData</stp>
        <stp>S.USO</stp>
        <stp>High</stp>
        <stp/>
        <stp>T</stp>
        <tr r="K5" s="1"/>
      </tp>
      <tp>
        <v>16995.5</v>
        <stp/>
        <stp>ContractData</stp>
        <stp>ENQ</stp>
        <stp>High</stp>
        <stp/>
        <stp>T</stp>
        <tr r="K13" s="1"/>
      </tp>
      <tp>
        <v>2056.1</v>
        <stp/>
        <stp>ContractData</stp>
        <stp>GCE</stp>
        <stp>High</stp>
        <stp/>
        <stp>T</stp>
        <tr r="K8" s="1"/>
      </tp>
      <tp>
        <v>2041.1000000000001</v>
        <stp/>
        <stp>ContractData</stp>
        <stp>GCE</stp>
        <stp>Open</stp>
        <stp/>
        <stp>T</stp>
        <tr r="J8" s="1"/>
      </tp>
      <tp>
        <v>4420037</v>
        <stp/>
        <stp>ContractData</stp>
        <stp>SPY</stp>
        <stp>T_CVol</stp>
        <stp/>
        <stp>T</stp>
        <tr r="I15" s="1"/>
      </tp>
      <tp>
        <v>68.09</v>
        <stp/>
        <stp>ContractData</stp>
        <stp>S.USO</stp>
        <stp>Open</stp>
        <stp/>
        <stp>T</stp>
        <tr r="J5" s="1"/>
      </tp>
      <tp>
        <v>16917</v>
        <stp/>
        <stp>ContractData</stp>
        <stp>ENQ</stp>
        <stp>Open</stp>
        <stp/>
        <stp>T</stp>
        <tr r="J13" s="1"/>
      </tp>
      <tp>
        <v>73.78</v>
        <stp/>
        <stp>ContractData</stp>
        <stp>CLE</stp>
        <stp>High</stp>
        <stp/>
        <stp>T</stp>
        <tr r="K2" s="1"/>
      </tp>
      <tp>
        <v>2.6583000000000001</v>
        <stp/>
        <stp>ContractData</stp>
        <stp>HOE</stp>
        <stp>Open</stp>
        <stp/>
        <stp>T</stp>
        <tr r="J6" s="1"/>
      </tp>
      <tp>
        <v>2.6795</v>
        <stp/>
        <stp>ContractData</stp>
        <stp>HOE</stp>
        <stp>High</stp>
        <stp/>
        <stp>T</stp>
        <tr r="K6" s="1"/>
      </tp>
      <tp>
        <v>150568</v>
        <stp/>
        <stp>ContractData</stp>
        <stp>ENQ</stp>
        <stp>T_CVol</stp>
        <stp/>
        <stp>T</stp>
        <tr r="I13" s="1"/>
      </tp>
      <tp>
        <v>72.14</v>
        <stp/>
        <stp>ContractData</stp>
        <stp>CLE</stp>
        <stp>Low</stp>
        <stp/>
        <stp>T</stp>
        <tr r="L2" s="1"/>
      </tp>
      <tp>
        <v>16910.75</v>
        <stp/>
        <stp>ContractData</stp>
        <stp>ENQ</stp>
        <stp>Low</stp>
        <stp/>
        <stp>T</stp>
        <tr r="L13" s="1"/>
      </tp>
      <tp>
        <v>2.6778</v>
        <stp/>
        <stp>ContractData</stp>
        <stp>HOE</stp>
        <stp>Ask</stp>
        <stp/>
        <stp>T</stp>
        <tr r="G6" s="1"/>
      </tp>
      <tp>
        <v>2034.8000000000002</v>
        <stp/>
        <stp>ContractData</stp>
        <stp>GCE</stp>
        <stp>Low</stp>
        <stp/>
        <stp>T</stp>
        <tr r="L8" s="1"/>
      </tp>
      <tp>
        <v>2.6771000000000003</v>
        <stp/>
        <stp>ContractData</stp>
        <stp>HOE</stp>
        <stp>Bid</stp>
        <stp/>
        <stp>T</stp>
        <tr r="F6" s="1"/>
      </tp>
      <tp>
        <v>24.080000000000002</v>
        <stp/>
        <stp>ContractData</stp>
        <stp>SIE</stp>
        <stp>Open</stp>
        <stp/>
        <stp>T</stp>
        <tr r="J10" s="1"/>
      </tp>
      <tp>
        <v>2053.7000000000003</v>
        <stp/>
        <stp>ContractData</stp>
        <stp>GCE</stp>
        <stp>Bid</stp>
        <stp/>
        <stp>T</stp>
        <tr r="F8" s="1"/>
      </tp>
      <tp>
        <v>2.6276999999999999</v>
        <stp/>
        <stp>ContractData</stp>
        <stp>HOE</stp>
        <stp>Low</stp>
        <stp/>
        <stp>T</stp>
        <tr r="L6" s="1"/>
      </tp>
      <tp>
        <v>16965.5</v>
        <stp/>
        <stp>ContractData</stp>
        <stp>ENQ</stp>
        <stp>Ask</stp>
        <stp/>
        <stp>T</stp>
        <tr r="G13" s="1"/>
      </tp>
      <tp>
        <v>16965</v>
        <stp/>
        <stp>ContractData</stp>
        <stp>ENQ</stp>
        <stp>Bid</stp>
        <stp/>
        <stp>T</stp>
        <tr r="F13" s="1"/>
      </tp>
      <tp>
        <v>2053.8000000000002</v>
        <stp/>
        <stp>ContractData</stp>
        <stp>GCE</stp>
        <stp>Ask</stp>
        <stp/>
        <stp>T</stp>
        <tr r="G8" s="1"/>
      </tp>
      <tp>
        <v>73.75</v>
        <stp/>
        <stp>ContractData</stp>
        <stp>CLE</stp>
        <stp>Bid</stp>
        <stp/>
        <stp>T</stp>
        <tr r="F2" s="1"/>
      </tp>
      <tp>
        <v>73.77</v>
        <stp/>
        <stp>ContractData</stp>
        <stp>CLE</stp>
        <stp>Ask</stp>
        <stp/>
        <stp>T</stp>
        <tr r="G2" s="1"/>
      </tp>
      <tp>
        <v>472.53000000000003</v>
        <stp/>
        <stp>ContractData</stp>
        <stp>SPY</stp>
        <stp>Open</stp>
        <stp/>
        <stp>T</stp>
        <tr r="J15" s="1"/>
      </tp>
      <tp>
        <v>945.2</v>
        <stp/>
        <stp>ContractData</stp>
        <stp>PLE</stp>
        <stp>Low</stp>
        <stp/>
        <stp>T</stp>
        <tr r="L11" s="1"/>
      </tp>
      <tp>
        <v>24.04</v>
        <stp/>
        <stp>ContractData</stp>
        <stp>SIE</stp>
        <stp>Low</stp>
        <stp/>
        <stp>T</stp>
        <tr r="L10" s="1"/>
      </tp>
      <tp>
        <v>472.45</v>
        <stp/>
        <stp>ContractData</stp>
        <stp>SPY</stp>
        <stp>Low</stp>
        <stp/>
        <stp>T</stp>
        <tr r="L15" s="1"/>
      </tp>
      <tp>
        <v>2.1480000000000001</v>
        <stp/>
        <stp>ContractData</stp>
        <stp>RBE</stp>
        <stp>Low</stp>
        <stp/>
        <stp>T</stp>
        <tr r="L7" s="1"/>
      </tp>
      <tp>
        <v>24.365000000000002</v>
        <stp/>
        <stp>ContractData</stp>
        <stp>SIE</stp>
        <stp>Bid</stp>
        <stp/>
        <stp>T</stp>
        <tr r="F10" s="1"/>
      </tp>
      <tp>
        <v>961.30000000000007</v>
        <stp/>
        <stp>ContractData</stp>
        <stp>PLE</stp>
        <stp>Ask</stp>
        <stp/>
        <stp>T</stp>
        <tr r="G11" s="1"/>
      </tp>
      <tp>
        <v>473.24</v>
        <stp/>
        <stp>ContractData</stp>
        <stp>SPY</stp>
        <stp>Bid</stp>
        <stp/>
        <stp>T</stp>
        <tr r="F15" s="1"/>
      </tp>
      <tp>
        <v>2.1882999999999999</v>
        <stp/>
        <stp>ContractData</stp>
        <stp>RBE</stp>
        <stp>Bid</stp>
        <stp/>
        <stp>T</stp>
        <tr r="F7" s="1"/>
      </tp>
      <tp>
        <v>2.1886000000000001</v>
        <stp/>
        <stp>ContractData</stp>
        <stp>RBE</stp>
        <stp>Ask</stp>
        <stp/>
        <stp>T</stp>
        <tr r="G7" s="1"/>
      </tp>
      <tp>
        <v>961</v>
        <stp/>
        <stp>ContractData</stp>
        <stp>PLE</stp>
        <stp>Bid</stp>
        <stp/>
        <stp>T</stp>
        <tr r="F11" s="1"/>
      </tp>
      <tp>
        <v>473.25</v>
        <stp/>
        <stp>ContractData</stp>
        <stp>SPY</stp>
        <stp>Ask</stp>
        <stp/>
        <stp>T</stp>
        <tr r="G15" s="1"/>
      </tp>
      <tp>
        <v>24.375</v>
        <stp/>
        <stp>ContractData</stp>
        <stp>SIE</stp>
        <stp>Ask</stp>
        <stp/>
        <stp>T</stp>
        <tr r="G10" s="1"/>
      </tp>
      <tp>
        <v>0.33972079197409627</v>
        <stp/>
        <stp>ContractData</stp>
        <stp>YM</stp>
        <stp>PerCentNetLastTrade</stp>
        <stp/>
        <stp>T</stp>
        <tr r="D14" s="1"/>
      </tp>
      <tp>
        <v>0.23993323596912164</v>
        <stp/>
        <stp>ContractData</stp>
        <stp>EP</stp>
        <stp>PerCentNetLastTrade</stp>
        <stp/>
        <stp>T</stp>
        <tr r="D12" s="1"/>
      </tp>
      <tp>
        <v>2.1819000000000002</v>
        <stp/>
        <stp>ContractData</stp>
        <stp>RBE</stp>
        <stp>Open</stp>
        <stp/>
        <stp>T</stp>
        <tr r="J7" s="1"/>
      </tp>
      <tp>
        <v>189.27</v>
        <stp/>
        <stp>ContractData</stp>
        <stp>S.GLD</stp>
        <stp>High</stp>
        <stp/>
        <stp>T</stp>
        <tr r="K9" s="1"/>
      </tp>
      <tp>
        <v>1.0575793184488838</v>
        <stp/>
        <stp>ContractData</stp>
        <stp>S.USO</stp>
        <stp>PerCentNetLastTrade</stp>
        <stp/>
        <stp>T</stp>
        <tr r="D5" s="1"/>
      </tp>
      <tp>
        <v>953.5</v>
        <stp/>
        <stp>ContractData</stp>
        <stp>PLE</stp>
        <stp>Open</stp>
        <stp/>
        <stp>T</stp>
        <tr r="J11" s="1"/>
      </tp>
      <tp>
        <v>0.64413095554964062</v>
        <stp/>
        <stp>ContractData</stp>
        <stp>S.GLD</stp>
        <stp>PerCentNetLastTrade</stp>
        <stp/>
        <stp>T</stp>
        <tr r="D9" s="1"/>
      </tp>
      <tp>
        <v>188.34</v>
        <stp/>
        <stp>ContractData</stp>
        <stp>S.GLD</stp>
        <stp>Open</stp>
        <stp/>
        <stp>T</stp>
        <tr r="J9" s="1"/>
      </tp>
      <tp>
        <v>961.80000000000007</v>
        <stp/>
        <stp>ContractData</stp>
        <stp>PLE</stp>
        <stp>High</stp>
        <stp/>
        <stp>T</stp>
        <tr r="K11" s="1"/>
      </tp>
      <tp>
        <v>2.1889000000000003</v>
        <stp/>
        <stp>ContractData</stp>
        <stp>RBE</stp>
        <stp>High</stp>
        <stp/>
        <stp>T</stp>
        <tr r="K7" s="1"/>
      </tp>
      <tp>
        <v>473.34000000000003</v>
        <stp/>
        <stp>ContractData</stp>
        <stp>SPY</stp>
        <stp>High</stp>
        <stp/>
        <stp>T</stp>
        <tr r="K15" s="1"/>
      </tp>
      <tp>
        <v>24.41</v>
        <stp/>
        <stp>ContractData</stp>
        <stp>SIE</stp>
        <stp>High</stp>
        <stp/>
        <stp>T</stp>
        <tr r="K10" s="1"/>
      </tp>
      <tp>
        <v>93728</v>
        <stp/>
        <stp>ContractData</stp>
        <stp>CLE</stp>
        <stp>T_CVol</stp>
        <stp/>
        <stp>T</stp>
        <tr r="I2" s="1"/>
      </tp>
      <tp>
        <v>77669</v>
        <stp/>
        <stp>ContractData</stp>
        <stp>GCE</stp>
        <stp>T_CVol</stp>
        <stp/>
        <stp>T</stp>
        <tr r="I8" s="1"/>
      </tp>
      <tp>
        <v>11289</v>
        <stp/>
        <stp>ContractData</stp>
        <stp>HOE</stp>
        <stp>T_CVol</stp>
        <stp/>
        <stp>T</stp>
        <tr r="I6" s="1"/>
      </tp>
      <tp>
        <v>21829</v>
        <stp/>
        <stp>ContractData</stp>
        <stp>SIE</stp>
        <stp>T_CVol</stp>
        <stp/>
        <stp>T</stp>
        <tr r="I10" s="1"/>
      </tp>
      <tp>
        <v>11898</v>
        <stp/>
        <stp>ContractData</stp>
        <stp>RBE</stp>
        <stp>T_CVol</stp>
        <stp/>
        <stp>T</stp>
        <tr r="I7" s="1"/>
      </tp>
      <tp>
        <v>13020</v>
        <stp/>
        <stp>ContractData</stp>
        <stp>PLE</stp>
        <stp>T_CVol</stp>
        <stp/>
        <stp>T</stp>
        <tr r="I11" s="1"/>
      </tp>
      <tp>
        <v>68.09</v>
        <stp/>
        <stp>ContractData</stp>
        <stp>S.USO</stp>
        <stp>Low</stp>
        <stp/>
        <stp>T</stp>
        <tr r="L5" s="1"/>
      </tp>
      <tp>
        <v>68.8</v>
        <stp/>
        <stp>ContractData</stp>
        <stp>S.USO</stp>
        <stp>Ask</stp>
        <stp/>
        <stp>T</stp>
        <tr r="G5" s="1"/>
      </tp>
      <tp>
        <v>68.790000000000006</v>
        <stp/>
        <stp>ContractData</stp>
        <stp>S.USO</stp>
        <stp>Bid</stp>
        <stp/>
        <stp>T</stp>
        <tr r="F5" s="1"/>
      </tp>
      <tp>
        <v>188.08</v>
        <stp/>
        <stp>ContractData</stp>
        <stp>S.GLD</stp>
        <stp>Low</stp>
        <stp/>
        <stp>T</stp>
        <tr r="L9" s="1"/>
      </tp>
      <tp>
        <v>189.06</v>
        <stp/>
        <stp>ContractData</stp>
        <stp>S.GLD</stp>
        <stp>Bid</stp>
        <stp/>
        <stp>T</stp>
        <tr r="F9" s="1"/>
      </tp>
      <tp>
        <v>189.07</v>
        <stp/>
        <stp>ContractData</stp>
        <stp>S.GLD</stp>
        <stp>Ask</stp>
        <stp/>
        <stp>T</stp>
        <tr r="G9" s="1"/>
      </tp>
      <tp>
        <v>0.99211588517107396</v>
        <stp/>
        <stp>ContractData</stp>
        <stp>HOE</stp>
        <stp>PerCentNetLastTrade</stp>
        <stp/>
        <stp>T</stp>
        <tr r="D6" s="1"/>
      </tp>
      <tp>
        <v>0.65180102915951976</v>
        <stp/>
        <stp>ContractData</stp>
        <stp>GCE</stp>
        <stp>PerCentNetLastTrade</stp>
        <stp/>
        <stp>T</stp>
        <tr r="D8" s="1"/>
      </tp>
      <tp>
        <v>0.15200932717424992</v>
        <stp/>
        <stp>ContractData</stp>
        <stp>ENQ</stp>
        <stp>PerCentNetLastTrade</stp>
        <stp/>
        <stp>T</stp>
        <tr r="D13" s="1"/>
      </tp>
      <tp>
        <v>1.2908541609447954</v>
        <stp/>
        <stp>ContractData</stp>
        <stp>CLE</stp>
        <stp>PerCentNetLastTrade</stp>
        <stp/>
        <stp>T</stp>
        <tr r="D2" s="1"/>
      </tp>
      <tp>
        <v>1.0909694279669806</v>
        <stp/>
        <stp>ContractData</stp>
        <stp>SIE</stp>
        <stp>PerCentNetLastTrade</stp>
        <stp/>
        <stp>T</stp>
        <tr r="D10" s="1"/>
      </tp>
      <tp>
        <v>0.27120367819988561</v>
        <stp/>
        <stp>ContractData</stp>
        <stp>SPY</stp>
        <stp>PerCentNetLastTrade</stp>
        <stp/>
        <stp>T</stp>
        <tr r="D15" s="1"/>
      </tp>
      <tp>
        <v>0.97347174163783157</v>
        <stp/>
        <stp>ContractData</stp>
        <stp>RBE</stp>
        <stp>PerCentNetLastTrade</stp>
        <stp/>
        <stp>T</stp>
        <tr r="D7" s="1"/>
      </tp>
      <tp>
        <v>0.72304306821754161</v>
        <stp/>
        <stp>ContractData</stp>
        <stp>PLE</stp>
        <stp>PerCentNetLastTrade</stp>
        <stp/>
        <stp>T</stp>
        <tr r="D11" s="1"/>
      </tp>
      <tp>
        <v>37805</v>
        <stp/>
        <stp>ContractData</stp>
        <stp>YM</stp>
        <stp>Bid</stp>
        <stp/>
        <stp>T</stp>
        <tr r="F14" s="1"/>
      </tp>
      <tp>
        <v>4804.25</v>
        <stp/>
        <stp>ContractData</stp>
        <stp>EP</stp>
        <stp>Bid</stp>
        <stp/>
        <stp>T</stp>
        <tr r="F12" s="1"/>
      </tp>
      <tp>
        <v>4804.5</v>
        <stp/>
        <stp>ContractData</stp>
        <stp>EP</stp>
        <stp>Ask</stp>
        <stp/>
        <stp>T</stp>
        <tr r="G12" s="1"/>
      </tp>
      <tp>
        <v>37807</v>
        <stp/>
        <stp>ContractData</stp>
        <stp>YM</stp>
        <stp>Ask</stp>
        <stp/>
        <stp>T</stp>
        <tr r="G14" s="1"/>
      </tp>
      <tp>
        <v>37637</v>
        <stp/>
        <stp>ContractData</stp>
        <stp>YM</stp>
        <stp>Low</stp>
        <stp/>
        <stp>T</stp>
        <tr r="L14" s="1"/>
      </tp>
      <tp>
        <v>4787.75</v>
        <stp/>
        <stp>ContractData</stp>
        <stp>EP</stp>
        <stp>Low</stp>
        <stp/>
        <stp>T</stp>
        <tr r="L12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B4153-D94B-4779-B273-CE440AF09843}">
  <dimension ref="A1:M15"/>
  <sheetViews>
    <sheetView tabSelected="1" topLeftCell="B1" workbookViewId="0">
      <selection activeCell="M2" sqref="M2"/>
    </sheetView>
  </sheetViews>
  <sheetFormatPr defaultRowHeight="16.5" x14ac:dyDescent="0.3"/>
  <cols>
    <col min="1" max="4" width="9" style="1"/>
    <col min="5" max="12" width="9" style="5"/>
    <col min="13" max="13" width="20.375" style="1" customWidth="1"/>
    <col min="16" max="16" width="11.25" customWidth="1"/>
  </cols>
  <sheetData>
    <row r="1" spans="1:13" x14ac:dyDescent="0.3">
      <c r="A1" s="3" t="s">
        <v>0</v>
      </c>
      <c r="B1" s="3" t="s">
        <v>1</v>
      </c>
      <c r="C1" s="3" t="s">
        <v>2</v>
      </c>
      <c r="D1" s="3" t="s">
        <v>3</v>
      </c>
      <c r="E1" s="4" t="s">
        <v>12</v>
      </c>
      <c r="F1" s="4" t="s">
        <v>13</v>
      </c>
      <c r="G1" s="4" t="s">
        <v>14</v>
      </c>
      <c r="H1" s="4" t="s">
        <v>15</v>
      </c>
      <c r="I1" s="4" t="s">
        <v>16</v>
      </c>
      <c r="J1" s="4" t="s">
        <v>17</v>
      </c>
      <c r="K1" s="4" t="s">
        <v>18</v>
      </c>
      <c r="L1" s="4" t="s">
        <v>19</v>
      </c>
      <c r="M1" s="3" t="s">
        <v>4</v>
      </c>
    </row>
    <row r="2" spans="1:13" x14ac:dyDescent="0.3">
      <c r="A2" s="1" t="s">
        <v>5</v>
      </c>
      <c r="B2" s="1">
        <f>RTD("cqg.rtd", ,"ContractData", A2, "LastTrade",, "T")</f>
        <v>73.760000000000005</v>
      </c>
      <c r="C2" s="1">
        <f>RTD("cqg.rtd", ,"ContractData", A2, "NetLastTradeToday",, "T")</f>
        <v>0.94000000000000006</v>
      </c>
      <c r="D2" s="2">
        <f>IFERROR(RTD("cqg.rtd", ,"ContractData", A2, "PerCentNetLastTrade",, "T")/100,"")</f>
        <v>1.2908541609447955E-2</v>
      </c>
      <c r="E2" s="5">
        <f>RTD("cqg.rtd", ,"ContractData", A2, "MT_LastBidVolume",, "T")</f>
        <v>18</v>
      </c>
      <c r="F2" s="5">
        <f>RTD("cqg.rtd", ,"ContractData", A2, "Bid",, "T")</f>
        <v>73.75</v>
      </c>
      <c r="G2" s="5">
        <f>RTD("cqg.rtd", ,"ContractData", A2, "Ask",, "T")</f>
        <v>73.77</v>
      </c>
      <c r="H2" s="5">
        <f>RTD("cqg.rtd", ,"ContractData",A2, "MT_LastAskVolume",, "T")</f>
        <v>21</v>
      </c>
      <c r="I2" s="6">
        <f>RTD("cqg.rtd", ,"ContractData", A2, "T_CVol",, "T")</f>
        <v>93728</v>
      </c>
      <c r="J2" s="1">
        <f>RTD("cqg.rtd", ,"ContractData", A2, "Open",, "T")</f>
        <v>72.930000000000007</v>
      </c>
      <c r="K2" s="1">
        <f>RTD("cqg.rtd", ,"ContractData", A2, "High",, "T")</f>
        <v>73.78</v>
      </c>
      <c r="L2" s="5">
        <f>RTD("cqg.rtd", ,"ContractData", A2, "Low",, "T")</f>
        <v>72.14</v>
      </c>
      <c r="M2" s="1" t="str">
        <f>IFERROR(TRIM(_xlfn.TEXTAFTER(RTD("cqg.rtd", ,"ContractData",A2, "LongDescription",, "T"),",")),RTD("cqg.rtd", ,"ContractData",A2, "LongDescription",, "T"))</f>
        <v>Feb 24</v>
      </c>
    </row>
    <row r="3" spans="1:13" x14ac:dyDescent="0.3">
      <c r="A3" s="1" t="s">
        <v>20</v>
      </c>
      <c r="B3" s="1">
        <f>RTD("cqg.rtd", ,"ContractData", A3, "LastTrade",, "T")</f>
        <v>-0.38</v>
      </c>
      <c r="C3" s="1">
        <f>RTD("cqg.rtd", ,"ContractData", A3, "NetLastTradeToday",, "T")</f>
        <v>-0.03</v>
      </c>
      <c r="D3" s="2">
        <f>IFERROR(RTD("cqg.rtd", ,"ContractData", A3, "PerCentNetLastTrade",, "T")/100,"")</f>
        <v>8.5714285714285715E-2</v>
      </c>
      <c r="E3" s="5">
        <f>RTD("cqg.rtd", ,"ContractData", A3, "MT_LastBidVolume",, "T")</f>
        <v>59</v>
      </c>
      <c r="F3" s="5">
        <f>RTD("cqg.rtd", ,"ContractData", A3, "Bid",, "T")</f>
        <v>-0.39</v>
      </c>
      <c r="G3" s="5">
        <f>RTD("cqg.rtd", ,"ContractData", A3, "Ask",, "T")</f>
        <v>-0.38</v>
      </c>
      <c r="H3" s="5">
        <f>RTD("cqg.rtd", ,"ContractData",A3, "MT_LastAskVolume",, "T")</f>
        <v>10</v>
      </c>
      <c r="I3" s="6">
        <f>RTD("cqg.rtd", ,"ContractData", A3, "T_CVol",, "T")</f>
        <v>4216</v>
      </c>
      <c r="J3" s="1">
        <f>RTD("cqg.rtd", ,"ContractData", A3, "Open",, "T")</f>
        <v>-0.39</v>
      </c>
      <c r="K3" s="1">
        <f>RTD("cqg.rtd", ,"ContractData", A3, "High",, "T")</f>
        <v>-0.35000000000000003</v>
      </c>
      <c r="L3" s="5">
        <f>RTD("cqg.rtd", ,"ContractData", A3, "Low",, "T")</f>
        <v>-0.44</v>
      </c>
      <c r="M3" s="1" t="str">
        <f>IFERROR(TRIM(_xlfn.TEXTAFTER(RTD("cqg.rtd", ,"ContractData",A3, "LongDescription",, "T"),",")),RTD("cqg.rtd", ,"ContractData",A3, "LongDescription",, "T"))</f>
        <v>Jan 24, Feb 24</v>
      </c>
    </row>
    <row r="4" spans="1:13" x14ac:dyDescent="0.3">
      <c r="A4" s="1" t="s">
        <v>21</v>
      </c>
      <c r="B4" s="1">
        <f>RTD("cqg.rtd", ,"ContractData", A4, "LastTrade",, "T")</f>
        <v>-0.27</v>
      </c>
      <c r="C4" s="1">
        <f>RTD("cqg.rtd", ,"ContractData", A4, "NetLastTradeToday",, "T")</f>
        <v>0.01</v>
      </c>
      <c r="D4" s="2">
        <f>IFERROR(RTD("cqg.rtd", ,"ContractData", A4, "PerCentNetLastTrade",, "T")/100,"")</f>
        <v>-3.5714285714285719E-2</v>
      </c>
      <c r="E4" s="5">
        <f>RTD("cqg.rtd", ,"ContractData", A4, "MT_LastBidVolume",, "T")</f>
        <v>781</v>
      </c>
      <c r="F4" s="5">
        <f>RTD("cqg.rtd", ,"ContractData", A4, "Bid",, "T")</f>
        <v>-0.28000000000000003</v>
      </c>
      <c r="G4" s="5">
        <f>RTD("cqg.rtd", ,"ContractData", A4, "Ask",, "T")</f>
        <v>-0.27</v>
      </c>
      <c r="H4" s="5">
        <f>RTD("cqg.rtd", ,"ContractData",A4, "MT_LastAskVolume",, "T")</f>
        <v>466</v>
      </c>
      <c r="I4" s="6">
        <f>RTD("cqg.rtd", ,"ContractData", A4, "T_CVol",, "T")</f>
        <v>7377</v>
      </c>
      <c r="J4" s="1">
        <f>RTD("cqg.rtd", ,"ContractData", A4, "Open",, "T")</f>
        <v>-0.28000000000000003</v>
      </c>
      <c r="K4" s="1">
        <f>RTD("cqg.rtd", ,"ContractData", A4, "High",, "T")</f>
        <v>-0.26</v>
      </c>
      <c r="L4" s="5">
        <f>RTD("cqg.rtd", ,"ContractData", A4, "Low",, "T")</f>
        <v>-0.3</v>
      </c>
      <c r="M4" s="1" t="str">
        <f>IFERROR(TRIM(_xlfn.TEXTAFTER(RTD("cqg.rtd", ,"ContractData",A4, "LongDescription",, "T"),",")),RTD("cqg.rtd", ,"ContractData",A4, "LongDescription",, "T"))</f>
        <v>Feb 24, Mar 24</v>
      </c>
    </row>
    <row r="5" spans="1:13" x14ac:dyDescent="0.3">
      <c r="A5" s="1" t="s">
        <v>22</v>
      </c>
      <c r="B5" s="1">
        <f>RTD("cqg.rtd", ,"ContractData", A5, "LastTrade",, "T")</f>
        <v>68.8</v>
      </c>
      <c r="C5" s="1">
        <f>RTD("cqg.rtd", ,"ContractData", A5, "NetLastTradeToday",, "T")</f>
        <v>0.72</v>
      </c>
      <c r="D5" s="2">
        <f>IFERROR(RTD("cqg.rtd", ,"ContractData", A5, "PerCentNetLastTrade",, "T")/100,"")</f>
        <v>1.0575793184488837E-2</v>
      </c>
      <c r="E5" s="5">
        <f>RTD("cqg.rtd", ,"ContractData", A5, "MT_LastBidVolume",, "T")</f>
        <v>900</v>
      </c>
      <c r="F5" s="5">
        <f>RTD("cqg.rtd", ,"ContractData", A5, "Bid",, "T")</f>
        <v>68.790000000000006</v>
      </c>
      <c r="G5" s="5">
        <f>RTD("cqg.rtd", ,"ContractData", A5, "Ask",, "T")</f>
        <v>68.8</v>
      </c>
      <c r="H5" s="5">
        <f>RTD("cqg.rtd", ,"ContractData",A5, "MT_LastAskVolume",, "T")</f>
        <v>800</v>
      </c>
      <c r="I5" s="6">
        <f>RTD("cqg.rtd", ,"ContractData", A5, "T_CVol",, "T")</f>
        <v>364233</v>
      </c>
      <c r="J5" s="1">
        <f>RTD("cqg.rtd", ,"ContractData", A5, "Open",, "T")</f>
        <v>68.09</v>
      </c>
      <c r="K5" s="1">
        <f>RTD("cqg.rtd", ,"ContractData", A5, "High",, "T")</f>
        <v>68.81</v>
      </c>
      <c r="L5" s="5">
        <f>RTD("cqg.rtd", ,"ContractData", A5, "Low",, "T")</f>
        <v>68.09</v>
      </c>
      <c r="M5" s="1" t="str">
        <f>IFERROR(TRIM(_xlfn.TEXTAFTER(RTD("cqg.rtd", ,"ContractData",A5, "LongDescription",, "T"),",")),RTD("cqg.rtd", ,"ContractData",A5, "LongDescription",, "T"))</f>
        <v>United States Oil Fund</v>
      </c>
    </row>
    <row r="6" spans="1:13" x14ac:dyDescent="0.3">
      <c r="A6" s="1" t="s">
        <v>6</v>
      </c>
      <c r="B6" s="1">
        <f>RTD("cqg.rtd", ,"ContractData", A6, "LastTrade",, "T")</f>
        <v>2.6772</v>
      </c>
      <c r="C6" s="1">
        <f>RTD("cqg.rtd", ,"ContractData", A6, "NetLastTradeToday",, "T")</f>
        <v>2.63E-2</v>
      </c>
      <c r="D6" s="2">
        <f>IFERROR(RTD("cqg.rtd", ,"ContractData", A6, "PerCentNetLastTrade",, "T")/100,"")</f>
        <v>9.9211588517107395E-3</v>
      </c>
      <c r="E6" s="5">
        <f>RTD("cqg.rtd", ,"ContractData", A6, "MT_LastBidVolume",, "T")</f>
        <v>1</v>
      </c>
      <c r="F6" s="5">
        <f>RTD("cqg.rtd", ,"ContractData", A6, "Bid",, "T")</f>
        <v>2.6771000000000003</v>
      </c>
      <c r="G6" s="5">
        <f>RTD("cqg.rtd", ,"ContractData", A6, "Ask",, "T")</f>
        <v>2.6778</v>
      </c>
      <c r="H6" s="5">
        <f>RTD("cqg.rtd", ,"ContractData",A6, "MT_LastAskVolume",, "T")</f>
        <v>1</v>
      </c>
      <c r="I6" s="6">
        <f>RTD("cqg.rtd", ,"ContractData", A6, "T_CVol",, "T")</f>
        <v>11289</v>
      </c>
      <c r="J6" s="1">
        <f>RTD("cqg.rtd", ,"ContractData", A6, "Open",, "T")</f>
        <v>2.6583000000000001</v>
      </c>
      <c r="K6" s="1">
        <f>RTD("cqg.rtd", ,"ContractData", A6, "High",, "T")</f>
        <v>2.6795</v>
      </c>
      <c r="L6" s="5">
        <f>RTD("cqg.rtd", ,"ContractData", A6, "Low",, "T")</f>
        <v>2.6276999999999999</v>
      </c>
      <c r="M6" s="1" t="str">
        <f>IFERROR(TRIM(_xlfn.TEXTAFTER(RTD("cqg.rtd", ,"ContractData",A6, "LongDescription",, "T"),",")),RTD("cqg.rtd", ,"ContractData",A6, "LongDescription",, "T"))</f>
        <v>Feb 24</v>
      </c>
    </row>
    <row r="7" spans="1:13" x14ac:dyDescent="0.3">
      <c r="A7" s="1" t="s">
        <v>7</v>
      </c>
      <c r="B7" s="1">
        <f>RTD("cqg.rtd", ,"ContractData", A7, "LastTrade",, "T")</f>
        <v>2.1886000000000001</v>
      </c>
      <c r="C7" s="1">
        <f>RTD("cqg.rtd", ,"ContractData", A7, "NetLastTradeToday",, "T")</f>
        <v>2.1100000000000001E-2</v>
      </c>
      <c r="D7" s="2">
        <f>IFERROR(RTD("cqg.rtd", ,"ContractData", A7, "PerCentNetLastTrade",, "T")/100,"")</f>
        <v>9.7347174163783159E-3</v>
      </c>
      <c r="E7" s="5">
        <f>RTD("cqg.rtd", ,"ContractData", A7, "MT_LastBidVolume",, "T")</f>
        <v>2</v>
      </c>
      <c r="F7" s="5">
        <f>RTD("cqg.rtd", ,"ContractData", A7, "Bid",, "T")</f>
        <v>2.1882999999999999</v>
      </c>
      <c r="G7" s="5">
        <f>RTD("cqg.rtd", ,"ContractData", A7, "Ask",, "T")</f>
        <v>2.1886000000000001</v>
      </c>
      <c r="H7" s="5">
        <f>RTD("cqg.rtd", ,"ContractData",A7, "MT_LastAskVolume",, "T")</f>
        <v>1</v>
      </c>
      <c r="I7" s="6">
        <f>RTD("cqg.rtd", ,"ContractData", A7, "T_CVol",, "T")</f>
        <v>11898</v>
      </c>
      <c r="J7" s="1">
        <f>RTD("cqg.rtd", ,"ContractData", A7, "Open",, "T")</f>
        <v>2.1819000000000002</v>
      </c>
      <c r="K7" s="1">
        <f>RTD("cqg.rtd", ,"ContractData", A7, "High",, "T")</f>
        <v>2.1889000000000003</v>
      </c>
      <c r="L7" s="5">
        <f>RTD("cqg.rtd", ,"ContractData", A7, "Low",, "T")</f>
        <v>2.1480000000000001</v>
      </c>
      <c r="M7" s="1" t="str">
        <f>IFERROR(TRIM(_xlfn.TEXTAFTER(RTD("cqg.rtd", ,"ContractData",A7, "LongDescription",, "T"),",")),RTD("cqg.rtd", ,"ContractData",A7, "LongDescription",, "T"))</f>
        <v>Feb 24</v>
      </c>
    </row>
    <row r="8" spans="1:13" x14ac:dyDescent="0.3">
      <c r="A8" s="1" t="s">
        <v>23</v>
      </c>
      <c r="B8" s="1">
        <f>RTD("cqg.rtd", ,"ContractData", A8, "LastTrade",, "T")</f>
        <v>2053.8000000000002</v>
      </c>
      <c r="C8" s="1">
        <f>RTD("cqg.rtd", ,"ContractData", A8, "NetLastTradeToday",, "T")</f>
        <v>13.3</v>
      </c>
      <c r="D8" s="2">
        <f>IFERROR(RTD("cqg.rtd", ,"ContractData", A8, "PerCentNetLastTrade",, "T")/100,"")</f>
        <v>6.5180102915951979E-3</v>
      </c>
      <c r="E8" s="5">
        <f>RTD("cqg.rtd", ,"ContractData", A8, "MT_LastBidVolume",, "T")</f>
        <v>5</v>
      </c>
      <c r="F8" s="5">
        <f>RTD("cqg.rtd", ,"ContractData", A8, "Bid",, "T")</f>
        <v>2053.7000000000003</v>
      </c>
      <c r="G8" s="5">
        <f>RTD("cqg.rtd", ,"ContractData", A8, "Ask",, "T")</f>
        <v>2053.8000000000002</v>
      </c>
      <c r="H8" s="5">
        <f>RTD("cqg.rtd", ,"ContractData",A8, "MT_LastAskVolume",, "T")</f>
        <v>4</v>
      </c>
      <c r="I8" s="6">
        <f>RTD("cqg.rtd", ,"ContractData", A8, "T_CVol",, "T")</f>
        <v>77669</v>
      </c>
      <c r="J8" s="1">
        <f>RTD("cqg.rtd", ,"ContractData", A8, "Open",, "T")</f>
        <v>2041.1000000000001</v>
      </c>
      <c r="K8" s="1">
        <f>RTD("cqg.rtd", ,"ContractData", A8, "High",, "T")</f>
        <v>2056.1</v>
      </c>
      <c r="L8" s="5">
        <f>RTD("cqg.rtd", ,"ContractData", A8, "Low",, "T")</f>
        <v>2034.8000000000002</v>
      </c>
      <c r="M8" s="1" t="str">
        <f>IFERROR(TRIM(_xlfn.TEXTAFTER(RTD("cqg.rtd", ,"ContractData",A8, "LongDescription",, "T"),",")),RTD("cqg.rtd", ,"ContractData",A8, "LongDescription",, "T"))</f>
        <v>Feb 24</v>
      </c>
    </row>
    <row r="9" spans="1:13" x14ac:dyDescent="0.3">
      <c r="A9" s="1" t="s">
        <v>24</v>
      </c>
      <c r="B9" s="1">
        <f>RTD("cqg.rtd", ,"ContractData", A9, "LastTrade",, "T")</f>
        <v>189.06</v>
      </c>
      <c r="C9" s="1">
        <f>RTD("cqg.rtd", ,"ContractData", A9, "NetLastTradeToday",, "T")</f>
        <v>1.21</v>
      </c>
      <c r="D9" s="2">
        <f>IFERROR(RTD("cqg.rtd", ,"ContractData", A9, "PerCentNetLastTrade",, "T")/100,"")</f>
        <v>6.4413095554964059E-3</v>
      </c>
      <c r="E9" s="5">
        <f>RTD("cqg.rtd", ,"ContractData", A9, "MT_LastBidVolume",, "T")</f>
        <v>300</v>
      </c>
      <c r="F9" s="5">
        <f>RTD("cqg.rtd", ,"ContractData", A9, "Bid",, "T")</f>
        <v>189.06</v>
      </c>
      <c r="G9" s="5">
        <f>RTD("cqg.rtd", ,"ContractData", A9, "Ask",, "T")</f>
        <v>189.07</v>
      </c>
      <c r="H9" s="5">
        <f>RTD("cqg.rtd", ,"ContractData",A9, "MT_LastAskVolume",, "T")</f>
        <v>300</v>
      </c>
      <c r="I9" s="6">
        <f>RTD("cqg.rtd", ,"ContractData", A9, "T_CVol",, "T")</f>
        <v>708457</v>
      </c>
      <c r="J9" s="1">
        <f>RTD("cqg.rtd", ,"ContractData", A9, "Open",, "T")</f>
        <v>188.34</v>
      </c>
      <c r="K9" s="1">
        <f>RTD("cqg.rtd", ,"ContractData", A9, "High",, "T")</f>
        <v>189.27</v>
      </c>
      <c r="L9" s="5">
        <f>RTD("cqg.rtd", ,"ContractData", A9, "Low",, "T")</f>
        <v>188.08</v>
      </c>
      <c r="M9" s="1" t="str">
        <f>IFERROR(TRIM(_xlfn.TEXTAFTER(RTD("cqg.rtd", ,"ContractData",A9, "LongDescription",, "T"),",")),RTD("cqg.rtd", ,"ContractData",A9, "LongDescription",, "T"))</f>
        <v>SPDR Gold Trust</v>
      </c>
    </row>
    <row r="10" spans="1:13" x14ac:dyDescent="0.3">
      <c r="A10" s="1" t="s">
        <v>25</v>
      </c>
      <c r="B10" s="1">
        <f>RTD("cqg.rtd", ,"ContractData", A10, "LastTrade",, "T")</f>
        <v>24.37</v>
      </c>
      <c r="C10" s="1">
        <f>RTD("cqg.rtd", ,"ContractData", A10, "NetLastTradeToday",, "T")</f>
        <v>0.26300000000000001</v>
      </c>
      <c r="D10" s="2">
        <f>IFERROR(RTD("cqg.rtd", ,"ContractData", A10, "PerCentNetLastTrade",, "T")/100,"")</f>
        <v>1.0909694279669806E-2</v>
      </c>
      <c r="E10" s="5">
        <f>RTD("cqg.rtd", ,"ContractData", A10, "MT_LastBidVolume",, "T")</f>
        <v>23</v>
      </c>
      <c r="F10" s="5">
        <f>RTD("cqg.rtd", ,"ContractData", A10, "Bid",, "T")</f>
        <v>24.365000000000002</v>
      </c>
      <c r="G10" s="5">
        <f>RTD("cqg.rtd", ,"ContractData", A10, "Ask",, "T")</f>
        <v>24.375</v>
      </c>
      <c r="H10" s="5">
        <f>RTD("cqg.rtd", ,"ContractData",A10, "MT_LastAskVolume",, "T")</f>
        <v>30</v>
      </c>
      <c r="I10" s="6">
        <f>RTD("cqg.rtd", ,"ContractData", A10, "T_CVol",, "T")</f>
        <v>21829</v>
      </c>
      <c r="J10" s="1">
        <f>RTD("cqg.rtd", ,"ContractData", A10, "Open",, "T")</f>
        <v>24.080000000000002</v>
      </c>
      <c r="K10" s="1">
        <f>RTD("cqg.rtd", ,"ContractData", A10, "High",, "T")</f>
        <v>24.41</v>
      </c>
      <c r="L10" s="5">
        <f>RTD("cqg.rtd", ,"ContractData", A10, "Low",, "T")</f>
        <v>24.04</v>
      </c>
      <c r="M10" s="1" t="str">
        <f>IFERROR(TRIM(_xlfn.TEXTAFTER(RTD("cqg.rtd", ,"ContractData",A10, "LongDescription",, "T"),",")),RTD("cqg.rtd", ,"ContractData",A10, "LongDescription",, "T"))</f>
        <v>Mar 24</v>
      </c>
    </row>
    <row r="11" spans="1:13" x14ac:dyDescent="0.3">
      <c r="A11" s="1" t="s">
        <v>26</v>
      </c>
      <c r="B11" s="1">
        <f>RTD("cqg.rtd", ,"ContractData", A11, "LastTrade",, "T")</f>
        <v>961.2</v>
      </c>
      <c r="C11" s="1">
        <f>RTD("cqg.rtd", ,"ContractData", A11, "NetLastTradeToday",, "T")</f>
        <v>6.9</v>
      </c>
      <c r="D11" s="2">
        <f>IFERROR(RTD("cqg.rtd", ,"ContractData", A11, "PerCentNetLastTrade",, "T")/100,"")</f>
        <v>7.2304306821754163E-3</v>
      </c>
      <c r="E11" s="5">
        <f>RTD("cqg.rtd", ,"ContractData", A11, "MT_LastBidVolume",, "T")</f>
        <v>1</v>
      </c>
      <c r="F11" s="5">
        <f>RTD("cqg.rtd", ,"ContractData", A11, "Bid",, "T")</f>
        <v>961</v>
      </c>
      <c r="G11" s="5">
        <f>RTD("cqg.rtd", ,"ContractData", A11, "Ask",, "T")</f>
        <v>961.30000000000007</v>
      </c>
      <c r="H11" s="5">
        <f>RTD("cqg.rtd", ,"ContractData",A11, "MT_LastAskVolume",, "T")</f>
        <v>3</v>
      </c>
      <c r="I11" s="6">
        <f>RTD("cqg.rtd", ,"ContractData", A11, "T_CVol",, "T")</f>
        <v>13020</v>
      </c>
      <c r="J11" s="1">
        <f>RTD("cqg.rtd", ,"ContractData", A11, "Open",, "T")</f>
        <v>953.5</v>
      </c>
      <c r="K11" s="1">
        <f>RTD("cqg.rtd", ,"ContractData", A11, "High",, "T")</f>
        <v>961.80000000000007</v>
      </c>
      <c r="L11" s="5">
        <f>RTD("cqg.rtd", ,"ContractData", A11, "Low",, "T")</f>
        <v>945.2</v>
      </c>
      <c r="M11" s="1" t="str">
        <f>IFERROR(TRIM(_xlfn.TEXTAFTER(RTD("cqg.rtd", ,"ContractData",A11, "LongDescription",, "T"),",")),RTD("cqg.rtd", ,"ContractData",A11, "LongDescription",, "T"))</f>
        <v>Jan 24</v>
      </c>
    </row>
    <row r="12" spans="1:13" x14ac:dyDescent="0.3">
      <c r="A12" s="1" t="s">
        <v>8</v>
      </c>
      <c r="B12" s="1">
        <f>RTD("cqg.rtd", ,"ContractData", A12, "LastTrade",, "T")</f>
        <v>4804.5</v>
      </c>
      <c r="C12" s="1">
        <f>RTD("cqg.rtd", ,"ContractData", A12, "NetLastTradeToday",, "T")</f>
        <v>11.5</v>
      </c>
      <c r="D12" s="2">
        <f>IFERROR(RTD("cqg.rtd", ,"ContractData", A12, "PerCentNetLastTrade",, "T")/100,"")</f>
        <v>2.3993323596912166E-3</v>
      </c>
      <c r="E12" s="5">
        <f>RTD("cqg.rtd", ,"ContractData", A12, "MT_LastBidVolume",, "T")</f>
        <v>85</v>
      </c>
      <c r="F12" s="5">
        <f>RTD("cqg.rtd", ,"ContractData", A12, "Bid",, "T")</f>
        <v>4804.25</v>
      </c>
      <c r="G12" s="5">
        <f>RTD("cqg.rtd", ,"ContractData", A12, "Ask",, "T")</f>
        <v>4804.5</v>
      </c>
      <c r="H12" s="5">
        <f>RTD("cqg.rtd", ,"ContractData",A12, "MT_LastAskVolume",, "T")</f>
        <v>57</v>
      </c>
      <c r="I12" s="6">
        <f>RTD("cqg.rtd", ,"ContractData", A12, "T_CVol",, "T")</f>
        <v>246928</v>
      </c>
      <c r="J12" s="1">
        <f>RTD("cqg.rtd", ,"ContractData", A12, "Open",, "T")</f>
        <v>4790.5</v>
      </c>
      <c r="K12" s="1">
        <f>RTD("cqg.rtd", ,"ContractData", A12, "High",, "T")</f>
        <v>4805.5</v>
      </c>
      <c r="L12" s="5">
        <f>RTD("cqg.rtd", ,"ContractData", A12, "Low",, "T")</f>
        <v>4787.75</v>
      </c>
      <c r="M12" s="1" t="str">
        <f>IFERROR(TRIM(_xlfn.TEXTAFTER(RTD("cqg.rtd", ,"ContractData",A12, "LongDescription",, "T"),",")),RTD("cqg.rtd", ,"ContractData",A12, "LongDescription",, "T"))</f>
        <v>Mar 24</v>
      </c>
    </row>
    <row r="13" spans="1:13" x14ac:dyDescent="0.3">
      <c r="A13" s="1" t="s">
        <v>9</v>
      </c>
      <c r="B13" s="1">
        <f>RTD("cqg.rtd", ,"ContractData", A13, "LastTrade",, "T")</f>
        <v>16965.5</v>
      </c>
      <c r="C13" s="1">
        <f>RTD("cqg.rtd", ,"ContractData", A13, "NetLastTradeToday",, "T")</f>
        <v>25.75</v>
      </c>
      <c r="D13" s="2">
        <f>IFERROR(RTD("cqg.rtd", ,"ContractData", A13, "PerCentNetLastTrade",, "T")/100,"")</f>
        <v>1.5200932717424993E-3</v>
      </c>
      <c r="E13" s="5">
        <f>RTD("cqg.rtd", ,"ContractData", A13, "MT_LastBidVolume",, "T")</f>
        <v>6</v>
      </c>
      <c r="F13" s="5">
        <f>RTD("cqg.rtd", ,"ContractData", A13, "Bid",, "T")</f>
        <v>16965</v>
      </c>
      <c r="G13" s="5">
        <f>RTD("cqg.rtd", ,"ContractData", A13, "Ask",, "T")</f>
        <v>16965.5</v>
      </c>
      <c r="H13" s="5">
        <f>RTD("cqg.rtd", ,"ContractData",A13, "MT_LastAskVolume",, "T")</f>
        <v>2</v>
      </c>
      <c r="I13" s="6">
        <f>RTD("cqg.rtd", ,"ContractData", A13, "T_CVol",, "T")</f>
        <v>150568</v>
      </c>
      <c r="J13" s="1">
        <f>RTD("cqg.rtd", ,"ContractData", A13, "Open",, "T")</f>
        <v>16917</v>
      </c>
      <c r="K13" s="1">
        <f>RTD("cqg.rtd", ,"ContractData", A13, "High",, "T")</f>
        <v>16995.5</v>
      </c>
      <c r="L13" s="5">
        <f>RTD("cqg.rtd", ,"ContractData", A13, "Low",, "T")</f>
        <v>16910.75</v>
      </c>
      <c r="M13" s="1" t="str">
        <f>IFERROR(TRIM(_xlfn.TEXTAFTER(RTD("cqg.rtd", ,"ContractData",A13, "LongDescription",, "T"),",")),RTD("cqg.rtd", ,"ContractData",A13, "LongDescription",, "T"))</f>
        <v>Mar 24</v>
      </c>
    </row>
    <row r="14" spans="1:13" x14ac:dyDescent="0.3">
      <c r="A14" s="1" t="s">
        <v>10</v>
      </c>
      <c r="B14" s="1">
        <f>RTD("cqg.rtd", ,"ContractData", A14, "LastTrade",, "T")</f>
        <v>37806</v>
      </c>
      <c r="C14" s="1">
        <f>RTD("cqg.rtd", ,"ContractData", A14, "NetLastTradeToday",, "T")</f>
        <v>128</v>
      </c>
      <c r="D14" s="2">
        <f>IFERROR(RTD("cqg.rtd", ,"ContractData", A14, "PerCentNetLastTrade",, "T")/100,"")</f>
        <v>3.3972079197409628E-3</v>
      </c>
      <c r="E14" s="5">
        <f>RTD("cqg.rtd", ,"ContractData", A14, "MT_LastBidVolume",, "T")</f>
        <v>9</v>
      </c>
      <c r="F14" s="5">
        <f>RTD("cqg.rtd", ,"ContractData", A14, "Bid",, "T")</f>
        <v>37805</v>
      </c>
      <c r="G14" s="5">
        <f>RTD("cqg.rtd", ,"ContractData", A14, "Ask",, "T")</f>
        <v>37807</v>
      </c>
      <c r="H14" s="5">
        <f>RTD("cqg.rtd", ,"ContractData",A14, "MT_LastAskVolume",, "T")</f>
        <v>5</v>
      </c>
      <c r="I14" s="6">
        <f>RTD("cqg.rtd", ,"ContractData", A14, "T_CVol",, "T")</f>
        <v>34353</v>
      </c>
      <c r="J14" s="1">
        <f>RTD("cqg.rtd", ,"ContractData", A14, "Open",, "T")</f>
        <v>37662</v>
      </c>
      <c r="K14" s="1">
        <f>RTD("cqg.rtd", ,"ContractData", A14, "High",, "T")</f>
        <v>37808</v>
      </c>
      <c r="L14" s="5">
        <f>RTD("cqg.rtd", ,"ContractData", A14, "Low",, "T")</f>
        <v>37637</v>
      </c>
      <c r="M14" s="1" t="str">
        <f>IFERROR(TRIM(_xlfn.TEXTAFTER(RTD("cqg.rtd", ,"ContractData",A14, "LongDescription",, "T"),",")),RTD("cqg.rtd", ,"ContractData",A14, "LongDescription",, "T"))</f>
        <v>Mar 24</v>
      </c>
    </row>
    <row r="15" spans="1:13" x14ac:dyDescent="0.3">
      <c r="A15" s="1" t="s">
        <v>11</v>
      </c>
      <c r="B15" s="1">
        <f>RTD("cqg.rtd", ,"ContractData", A15, "LastTrade",, "T")</f>
        <v>473.25</v>
      </c>
      <c r="C15" s="1">
        <f>RTD("cqg.rtd", ,"ContractData", A15, "NetLastTradeToday",, "T")</f>
        <v>1.28</v>
      </c>
      <c r="D15" s="2">
        <f>IFERROR(RTD("cqg.rtd", ,"ContractData", A15, "PerCentNetLastTrade",, "T")/100,"")</f>
        <v>2.712036781998856E-3</v>
      </c>
      <c r="E15" s="5">
        <f>RTD("cqg.rtd", ,"ContractData", A15, "MT_LastBidVolume",, "T")</f>
        <v>700</v>
      </c>
      <c r="F15" s="5">
        <f>RTD("cqg.rtd", ,"ContractData", A15, "Bid",, "T")</f>
        <v>473.24</v>
      </c>
      <c r="G15" s="5">
        <f>RTD("cqg.rtd", ,"ContractData", A15, "Ask",, "T")</f>
        <v>473.25</v>
      </c>
      <c r="H15" s="5">
        <f>RTD("cqg.rtd", ,"ContractData",A15, "MT_LastAskVolume",, "T")</f>
        <v>500</v>
      </c>
      <c r="I15" s="6">
        <f>RTD("cqg.rtd", ,"ContractData", A15, "T_CVol",, "T")</f>
        <v>4420037</v>
      </c>
      <c r="J15" s="1">
        <f>RTD("cqg.rtd", ,"ContractData", A15, "Open",, "T")</f>
        <v>472.53000000000003</v>
      </c>
      <c r="K15" s="1">
        <f>RTD("cqg.rtd", ,"ContractData", A15, "High",, "T")</f>
        <v>473.34000000000003</v>
      </c>
      <c r="L15" s="5">
        <f>RTD("cqg.rtd", ,"ContractData", A15, "Low",, "T")</f>
        <v>472.45</v>
      </c>
      <c r="M15" s="1" t="str">
        <f>IFERROR(TRIM(_xlfn.TEXTAFTER(RTD("cqg.rtd", ,"ContractData",A15, "LongDescription",, "T"),",")),RTD("cqg.rtd", ,"ContractData",A15, "LongDescription",, "T"))</f>
        <v>SPDR S&amp;P 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CQG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2023-12-15T12:58:48Z</dcterms:created>
  <dcterms:modified xsi:type="dcterms:W3CDTF">2023-12-19T14:51:19Z</dcterms:modified>
</cp:coreProperties>
</file>