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N1WP-THOM1/Documents/Work Posts/IFS/"/>
    </mc:Choice>
  </mc:AlternateContent>
  <xr:revisionPtr revIDLastSave="244" documentId="8_{CDF64858-BAFC-412C-86DE-9BABE958CAF7}" xr6:coauthVersionLast="47" xr6:coauthVersionMax="47" xr10:uidLastSave="{B8A83C36-02D1-4CEE-BBA7-C9C1FD8ABC9D}"/>
  <bookViews>
    <workbookView xWindow="-120" yWindow="-120" windowWidth="29040" windowHeight="15840" xr2:uid="{E0CB0E16-468A-49B6-A824-BA3FC72149E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8" i="1" l="1"/>
  <c r="M37" i="1"/>
  <c r="M36" i="1"/>
  <c r="M35" i="1"/>
  <c r="M34" i="1"/>
  <c r="M33" i="1"/>
  <c r="M32" i="1"/>
  <c r="M31" i="1"/>
  <c r="M29" i="1"/>
  <c r="M28" i="1"/>
  <c r="M27" i="1"/>
  <c r="M25" i="1"/>
  <c r="M24" i="1"/>
  <c r="M23" i="1"/>
  <c r="M22" i="1"/>
  <c r="M21" i="1"/>
  <c r="M20" i="1"/>
  <c r="M19" i="1"/>
  <c r="M18" i="1"/>
  <c r="M17" i="1"/>
  <c r="M16" i="1"/>
  <c r="M14" i="1"/>
  <c r="M13" i="1"/>
  <c r="M12" i="1"/>
  <c r="M11" i="1"/>
  <c r="M10" i="1"/>
  <c r="M8" i="1"/>
  <c r="M7" i="1"/>
  <c r="M4" i="1"/>
  <c r="M3" i="1"/>
  <c r="M6" i="1"/>
  <c r="M2" i="1"/>
  <c r="D38" i="1"/>
  <c r="H38" i="1"/>
  <c r="K38" i="1"/>
  <c r="L38" i="1"/>
  <c r="N38" i="1"/>
  <c r="O38" i="1" s="1" a="1"/>
  <c r="O38" i="1" s="1"/>
  <c r="D37" i="1"/>
  <c r="H37" i="1"/>
  <c r="K37" i="1"/>
  <c r="L37" i="1"/>
  <c r="N37" i="1"/>
  <c r="O37" i="1" s="1" a="1"/>
  <c r="O37" i="1" s="1"/>
  <c r="D36" i="1"/>
  <c r="H36" i="1"/>
  <c r="K36" i="1"/>
  <c r="L36" i="1"/>
  <c r="N36" i="1"/>
  <c r="O36" i="1" s="1" a="1"/>
  <c r="O36" i="1" s="1"/>
  <c r="D35" i="1"/>
  <c r="H35" i="1"/>
  <c r="K35" i="1"/>
  <c r="L35" i="1"/>
  <c r="N35" i="1"/>
  <c r="O35" i="1" s="1" a="1"/>
  <c r="O35" i="1" s="1"/>
  <c r="L34" i="1"/>
  <c r="K34" i="1"/>
  <c r="H34" i="1"/>
  <c r="D34" i="1"/>
  <c r="L33" i="1"/>
  <c r="K33" i="1"/>
  <c r="H33" i="1"/>
  <c r="D33" i="1"/>
  <c r="L32" i="1"/>
  <c r="K32" i="1"/>
  <c r="H32" i="1"/>
  <c r="D32" i="1"/>
  <c r="N34" i="1"/>
  <c r="O34" i="1" s="1" a="1"/>
  <c r="O34" i="1" s="1"/>
  <c r="E34" i="1" s="1"/>
  <c r="N33" i="1"/>
  <c r="O33" i="1" s="1" a="1"/>
  <c r="O33" i="1" s="1"/>
  <c r="N32" i="1"/>
  <c r="O32" i="1" s="1" a="1"/>
  <c r="O32" i="1" s="1"/>
  <c r="N31" i="1"/>
  <c r="O31" i="1" s="1" a="1"/>
  <c r="O31" i="1" s="1"/>
  <c r="L31" i="1"/>
  <c r="K31" i="1"/>
  <c r="H31" i="1"/>
  <c r="D31" i="1"/>
  <c r="N29" i="1"/>
  <c r="O29" i="1" s="1" a="1"/>
  <c r="O29" i="1" s="1"/>
  <c r="N28" i="1"/>
  <c r="O28" i="1" s="1" a="1"/>
  <c r="O28" i="1" s="1"/>
  <c r="N27" i="1"/>
  <c r="O27" i="1" s="1" a="1"/>
  <c r="O27" i="1" s="1"/>
  <c r="N25" i="1"/>
  <c r="O25" i="1" s="1" a="1"/>
  <c r="O25" i="1" s="1"/>
  <c r="N24" i="1"/>
  <c r="O24" i="1" s="1" a="1"/>
  <c r="O24" i="1" s="1"/>
  <c r="N23" i="1"/>
  <c r="O23" i="1" s="1" a="1"/>
  <c r="O23" i="1" s="1"/>
  <c r="N22" i="1"/>
  <c r="O22" i="1" s="1" a="1"/>
  <c r="O22" i="1" s="1"/>
  <c r="N21" i="1"/>
  <c r="O21" i="1" s="1" a="1"/>
  <c r="O21" i="1" s="1"/>
  <c r="N20" i="1"/>
  <c r="O20" i="1" s="1" a="1"/>
  <c r="O20" i="1" s="1"/>
  <c r="N19" i="1"/>
  <c r="O19" i="1" s="1" a="1"/>
  <c r="O19" i="1" s="1"/>
  <c r="N18" i="1"/>
  <c r="O18" i="1" s="1" a="1"/>
  <c r="O18" i="1" s="1"/>
  <c r="N17" i="1"/>
  <c r="N16" i="1"/>
  <c r="N14" i="1"/>
  <c r="N13" i="1"/>
  <c r="N12" i="1"/>
  <c r="N11" i="1"/>
  <c r="N10" i="1"/>
  <c r="N8" i="1"/>
  <c r="N7" i="1"/>
  <c r="N6" i="1"/>
  <c r="N4" i="1"/>
  <c r="N3" i="1"/>
  <c r="N2" i="1"/>
  <c r="L29" i="1"/>
  <c r="K29" i="1"/>
  <c r="H29" i="1"/>
  <c r="D29" i="1"/>
  <c r="L28" i="1"/>
  <c r="K28" i="1"/>
  <c r="H28" i="1"/>
  <c r="D28" i="1"/>
  <c r="L27" i="1"/>
  <c r="K27" i="1"/>
  <c r="H27" i="1"/>
  <c r="D27" i="1"/>
  <c r="L25" i="1"/>
  <c r="K25" i="1"/>
  <c r="H25" i="1"/>
  <c r="D25" i="1"/>
  <c r="L24" i="1"/>
  <c r="K24" i="1"/>
  <c r="H24" i="1"/>
  <c r="D24" i="1"/>
  <c r="L23" i="1"/>
  <c r="K23" i="1"/>
  <c r="H23" i="1"/>
  <c r="D23" i="1"/>
  <c r="L22" i="1"/>
  <c r="K22" i="1"/>
  <c r="H22" i="1"/>
  <c r="D22" i="1"/>
  <c r="L21" i="1"/>
  <c r="K21" i="1"/>
  <c r="H21" i="1"/>
  <c r="D21" i="1"/>
  <c r="L20" i="1"/>
  <c r="K20" i="1"/>
  <c r="H20" i="1"/>
  <c r="D20" i="1"/>
  <c r="L19" i="1"/>
  <c r="K19" i="1"/>
  <c r="H19" i="1"/>
  <c r="D19" i="1"/>
  <c r="L18" i="1"/>
  <c r="K18" i="1"/>
  <c r="H18" i="1"/>
  <c r="D18" i="1"/>
  <c r="J38" i="1" l="1"/>
  <c r="B38" i="1"/>
  <c r="C38" i="1"/>
  <c r="E38" i="1"/>
  <c r="F38" i="1"/>
  <c r="G38" i="1"/>
  <c r="I38" i="1"/>
  <c r="C37" i="1"/>
  <c r="E37" i="1"/>
  <c r="F37" i="1"/>
  <c r="G37" i="1"/>
  <c r="I37" i="1"/>
  <c r="J37" i="1"/>
  <c r="B37" i="1"/>
  <c r="E36" i="1"/>
  <c r="F36" i="1"/>
  <c r="G36" i="1"/>
  <c r="I36" i="1"/>
  <c r="J36" i="1"/>
  <c r="C36" i="1"/>
  <c r="B36" i="1"/>
  <c r="F35" i="1"/>
  <c r="I35" i="1"/>
  <c r="G35" i="1"/>
  <c r="J35" i="1"/>
  <c r="B35" i="1"/>
  <c r="C35" i="1"/>
  <c r="E35" i="1"/>
  <c r="G33" i="1"/>
  <c r="F33" i="1"/>
  <c r="B33" i="1"/>
  <c r="E33" i="1"/>
  <c r="J33" i="1"/>
  <c r="C33" i="1"/>
  <c r="I33" i="1"/>
  <c r="J32" i="1"/>
  <c r="B32" i="1"/>
  <c r="I32" i="1"/>
  <c r="G32" i="1"/>
  <c r="E32" i="1"/>
  <c r="F32" i="1"/>
  <c r="C32" i="1"/>
  <c r="G34" i="1"/>
  <c r="I34" i="1"/>
  <c r="B34" i="1"/>
  <c r="J34" i="1"/>
  <c r="C34" i="1"/>
  <c r="F34" i="1"/>
  <c r="G31" i="1"/>
  <c r="F31" i="1"/>
  <c r="E31" i="1"/>
  <c r="C31" i="1"/>
  <c r="J31" i="1"/>
  <c r="B31" i="1"/>
  <c r="I31" i="1"/>
  <c r="E28" i="1"/>
  <c r="C28" i="1"/>
  <c r="B28" i="1"/>
  <c r="I28" i="1"/>
  <c r="G28" i="1"/>
  <c r="F28" i="1"/>
  <c r="J28" i="1"/>
  <c r="G29" i="1"/>
  <c r="F29" i="1"/>
  <c r="E29" i="1"/>
  <c r="C29" i="1"/>
  <c r="B29" i="1"/>
  <c r="J29" i="1"/>
  <c r="I29" i="1"/>
  <c r="G27" i="1"/>
  <c r="E27" i="1"/>
  <c r="C27" i="1"/>
  <c r="J27" i="1"/>
  <c r="B27" i="1"/>
  <c r="F27" i="1"/>
  <c r="I27" i="1"/>
  <c r="E24" i="1"/>
  <c r="C24" i="1"/>
  <c r="J24" i="1"/>
  <c r="B24" i="1"/>
  <c r="I24" i="1"/>
  <c r="G24" i="1"/>
  <c r="F24" i="1"/>
  <c r="E20" i="1"/>
  <c r="F20" i="1"/>
  <c r="C20" i="1"/>
  <c r="B20" i="1"/>
  <c r="J20" i="1"/>
  <c r="I20" i="1"/>
  <c r="G20" i="1"/>
  <c r="I18" i="1"/>
  <c r="J18" i="1"/>
  <c r="G18" i="1"/>
  <c r="F18" i="1"/>
  <c r="E18" i="1"/>
  <c r="C18" i="1"/>
  <c r="B18" i="1"/>
  <c r="G21" i="1"/>
  <c r="F21" i="1"/>
  <c r="E21" i="1"/>
  <c r="B21" i="1"/>
  <c r="C21" i="1"/>
  <c r="J21" i="1"/>
  <c r="I21" i="1"/>
  <c r="C23" i="1"/>
  <c r="J23" i="1"/>
  <c r="B23" i="1"/>
  <c r="I23" i="1"/>
  <c r="G23" i="1"/>
  <c r="F23" i="1"/>
  <c r="E23" i="1"/>
  <c r="C19" i="1"/>
  <c r="J19" i="1"/>
  <c r="B19" i="1"/>
  <c r="E19" i="1"/>
  <c r="I19" i="1"/>
  <c r="F19" i="1"/>
  <c r="G19" i="1"/>
  <c r="I22" i="1"/>
  <c r="G22" i="1"/>
  <c r="B22" i="1"/>
  <c r="F22" i="1"/>
  <c r="J22" i="1"/>
  <c r="E22" i="1"/>
  <c r="C22" i="1"/>
  <c r="G25" i="1"/>
  <c r="F25" i="1"/>
  <c r="E25" i="1"/>
  <c r="C25" i="1"/>
  <c r="J25" i="1"/>
  <c r="B25" i="1"/>
  <c r="I25" i="1"/>
  <c r="D17" i="1" l="1"/>
  <c r="H17" i="1"/>
  <c r="K17" i="1"/>
  <c r="L17" i="1"/>
  <c r="O17" i="1" a="1"/>
  <c r="O17" i="1" s="1"/>
  <c r="O16" i="1" a="1"/>
  <c r="O16" i="1" s="1"/>
  <c r="L16" i="1"/>
  <c r="K16" i="1"/>
  <c r="H16" i="1"/>
  <c r="D16" i="1"/>
  <c r="D14" i="1"/>
  <c r="H14" i="1"/>
  <c r="K14" i="1"/>
  <c r="L14" i="1"/>
  <c r="O14" i="1" a="1"/>
  <c r="O14" i="1" s="1"/>
  <c r="D13" i="1"/>
  <c r="H13" i="1"/>
  <c r="K13" i="1"/>
  <c r="L13" i="1"/>
  <c r="O13" i="1" a="1"/>
  <c r="O13" i="1" s="1"/>
  <c r="D12" i="1"/>
  <c r="H12" i="1"/>
  <c r="K12" i="1"/>
  <c r="L12" i="1"/>
  <c r="O12" i="1" a="1"/>
  <c r="O12" i="1" s="1"/>
  <c r="D11" i="1"/>
  <c r="H11" i="1"/>
  <c r="K11" i="1"/>
  <c r="L11" i="1"/>
  <c r="O11" i="1" a="1"/>
  <c r="O11" i="1" s="1"/>
  <c r="D10" i="1"/>
  <c r="H10" i="1"/>
  <c r="K10" i="1"/>
  <c r="L10" i="1"/>
  <c r="O10" i="1" a="1"/>
  <c r="O10" i="1" s="1"/>
  <c r="O8" i="1" a="1"/>
  <c r="O8" i="1" s="1"/>
  <c r="L8" i="1"/>
  <c r="K8" i="1"/>
  <c r="H8" i="1"/>
  <c r="D8" i="1"/>
  <c r="O7" i="1" a="1"/>
  <c r="O7" i="1" s="1"/>
  <c r="L7" i="1"/>
  <c r="K7" i="1"/>
  <c r="H7" i="1"/>
  <c r="D7" i="1"/>
  <c r="O6" i="1" a="1"/>
  <c r="O6" i="1" s="1"/>
  <c r="L6" i="1"/>
  <c r="K6" i="1"/>
  <c r="H6" i="1"/>
  <c r="D6" i="1"/>
  <c r="O4" i="1" a="1"/>
  <c r="O4" i="1" s="1"/>
  <c r="O3" i="1" a="1"/>
  <c r="O3" i="1" s="1"/>
  <c r="L4" i="1"/>
  <c r="K4" i="1"/>
  <c r="H4" i="1"/>
  <c r="D4" i="1"/>
  <c r="L3" i="1"/>
  <c r="K3" i="1"/>
  <c r="H3" i="1"/>
  <c r="D3" i="1"/>
  <c r="L2" i="1"/>
  <c r="K2" i="1"/>
  <c r="D2" i="1"/>
  <c r="H2" i="1"/>
  <c r="O2" i="1" l="1" a="1"/>
  <c r="O2" i="1" s="1"/>
  <c r="E2" i="1" s="1"/>
  <c r="C17" i="1"/>
  <c r="E17" i="1"/>
  <c r="F17" i="1"/>
  <c r="G17" i="1"/>
  <c r="I17" i="1"/>
  <c r="J17" i="1"/>
  <c r="B17" i="1"/>
  <c r="G16" i="1"/>
  <c r="C16" i="1"/>
  <c r="J16" i="1"/>
  <c r="B16" i="1"/>
  <c r="F16" i="1"/>
  <c r="E16" i="1"/>
  <c r="I16" i="1"/>
  <c r="E14" i="1"/>
  <c r="I14" i="1"/>
  <c r="F14" i="1"/>
  <c r="G14" i="1"/>
  <c r="J14" i="1"/>
  <c r="C14" i="1"/>
  <c r="B14" i="1"/>
  <c r="J13" i="1"/>
  <c r="F13" i="1"/>
  <c r="C13" i="1"/>
  <c r="E13" i="1"/>
  <c r="G13" i="1"/>
  <c r="B13" i="1"/>
  <c r="I13" i="1"/>
  <c r="I12" i="1"/>
  <c r="J12" i="1"/>
  <c r="B12" i="1"/>
  <c r="C12" i="1"/>
  <c r="E12" i="1"/>
  <c r="F12" i="1"/>
  <c r="G12" i="1"/>
  <c r="F11" i="1"/>
  <c r="G11" i="1"/>
  <c r="I11" i="1"/>
  <c r="J11" i="1"/>
  <c r="C11" i="1"/>
  <c r="B11" i="1"/>
  <c r="E11" i="1"/>
  <c r="E10" i="1"/>
  <c r="F10" i="1"/>
  <c r="G10" i="1"/>
  <c r="I10" i="1"/>
  <c r="J10" i="1"/>
  <c r="B10" i="1"/>
  <c r="C10" i="1"/>
  <c r="E7" i="1"/>
  <c r="J7" i="1"/>
  <c r="B7" i="1"/>
  <c r="F7" i="1"/>
  <c r="C7" i="1"/>
  <c r="C6" i="1"/>
  <c r="J6" i="1"/>
  <c r="B6" i="1"/>
  <c r="I6" i="1"/>
  <c r="G6" i="1"/>
  <c r="F6" i="1"/>
  <c r="E6" i="1"/>
  <c r="G8" i="1"/>
  <c r="F8" i="1"/>
  <c r="E8" i="1"/>
  <c r="C8" i="1"/>
  <c r="J8" i="1"/>
  <c r="B8" i="1"/>
  <c r="I8" i="1"/>
  <c r="G7" i="1"/>
  <c r="I7" i="1"/>
  <c r="E3" i="1"/>
  <c r="C3" i="1"/>
  <c r="J3" i="1"/>
  <c r="B3" i="1"/>
  <c r="I3" i="1"/>
  <c r="G3" i="1"/>
  <c r="F3" i="1"/>
  <c r="G4" i="1"/>
  <c r="C4" i="1"/>
  <c r="B4" i="1"/>
  <c r="F4" i="1"/>
  <c r="E4" i="1"/>
  <c r="J4" i="1"/>
  <c r="I4" i="1"/>
  <c r="G2" i="1" l="1"/>
  <c r="I2" i="1"/>
  <c r="F2" i="1"/>
  <c r="C2" i="1"/>
  <c r="J2" i="1"/>
  <c r="B2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<sst xmlns="http://schemas.openxmlformats.org/spreadsheetml/2006/main" count="122" uniqueCount="52">
  <si>
    <t>Last</t>
  </si>
  <si>
    <t>NC</t>
  </si>
  <si>
    <t>%NC</t>
  </si>
  <si>
    <t>Open</t>
  </si>
  <si>
    <t>High</t>
  </si>
  <si>
    <t>Low</t>
  </si>
  <si>
    <t>Bid Vol</t>
  </si>
  <si>
    <t>Bid</t>
  </si>
  <si>
    <t>Ask</t>
  </si>
  <si>
    <t>Ask Vol</t>
  </si>
  <si>
    <t>ENQ?</t>
  </si>
  <si>
    <t>YM?</t>
  </si>
  <si>
    <t>GCE?</t>
  </si>
  <si>
    <t>SIE?</t>
  </si>
  <si>
    <t>PLE?</t>
  </si>
  <si>
    <t>ZSE?</t>
  </si>
  <si>
    <t>ZME?</t>
  </si>
  <si>
    <t>ZWA?</t>
  </si>
  <si>
    <t>ZLE?</t>
  </si>
  <si>
    <t>ZCE?</t>
  </si>
  <si>
    <t>Tick Size</t>
  </si>
  <si>
    <t>Format</t>
  </si>
  <si>
    <t>T_CVol</t>
  </si>
  <si>
    <t>Equities</t>
  </si>
  <si>
    <t>Metals</t>
  </si>
  <si>
    <t>Grains</t>
  </si>
  <si>
    <t>FOREX</t>
  </si>
  <si>
    <t>EU6?</t>
  </si>
  <si>
    <t>BP6?</t>
  </si>
  <si>
    <t>DXE?</t>
  </si>
  <si>
    <t>JY6?</t>
  </si>
  <si>
    <t>CA6?</t>
  </si>
  <si>
    <t>SF6?</t>
  </si>
  <si>
    <t>DA6?</t>
  </si>
  <si>
    <t>NE6?</t>
  </si>
  <si>
    <t>MX6?</t>
  </si>
  <si>
    <t>EB?</t>
  </si>
  <si>
    <t>Energy</t>
  </si>
  <si>
    <t>CLE?</t>
  </si>
  <si>
    <t>HOE?</t>
  </si>
  <si>
    <t>RBE?</t>
  </si>
  <si>
    <t>EP</t>
  </si>
  <si>
    <t>Indicies</t>
  </si>
  <si>
    <t>S.MSFT</t>
  </si>
  <si>
    <t>S.AAPL</t>
  </si>
  <si>
    <t>S.AMZN</t>
  </si>
  <si>
    <t>S.NVDA</t>
  </si>
  <si>
    <t>S.GOOGL</t>
  </si>
  <si>
    <t>S.META</t>
  </si>
  <si>
    <t>S.TSLA</t>
  </si>
  <si>
    <t>Description</t>
  </si>
  <si>
    <t>S.GOOG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</si>
</sst>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entury Gothic"/>
      <family val="2"/>
    </font>
    <font>
      <b/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0" fontId="1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 shrinkToFit="1"/>
    </xf>
    <xf numFmtId="0" fontId="0" fillId="0" borderId="0" xfId="0" quotePrefix="1" applyAlignment="1">
      <alignment horizontal="center"/>
    </xf>
    <xf numFmtId="3" fontId="1" fillId="0" borderId="0" xfId="0" applyNumberFormat="1" applyFont="1" applyAlignment="1">
      <alignment horizont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1363</v>
        <stp/>
        <stp>ContractData</stp>
        <stp>EB?</stp>
        <stp>T_CVol</stp>
        <stp/>
        <stp>T</stp>
        <tr r="L25" s="1"/>
      </tp>
      <tp>
        <v>63025</v>
        <stp/>
        <stp>ContractData</stp>
        <stp>YM?</stp>
        <stp>T_CVol</stp>
        <stp/>
        <stp>T</stp>
        <tr r="L4" s="1"/>
      </tp>
      <tp>
        <v>29</v>
        <stp/>
        <stp>ContractData</stp>
        <stp>EB?</stp>
        <stp>MT_LastBidVolume</stp>
        <stp/>
        <stp>T</stp>
        <tr r="H25" s="1"/>
        <tr r="K25" s="1"/>
      </tp>
      <tp>
        <v>5.0000000000000002E-5</v>
        <stp/>
        <stp>ContractData</stp>
        <stp>Tsize(NE6?)</stp>
        <stp>LastQuoteToday</stp>
        <stp/>
        <stp>T</stp>
        <tr r="N23" s="1"/>
        <tr r="N23" s="1"/>
      </tp>
      <tp>
        <v>0.86290000000000011</v>
        <stp/>
        <stp>ContractData</stp>
        <stp>EB?</stp>
        <stp>LastTrade</stp>
        <stp/>
        <stp>T</stp>
        <tr r="B25" s="1"/>
      </tp>
      <tp>
        <v>1.0000000000000001E-5</v>
        <stp/>
        <stp>ContractData</stp>
        <stp>Tsize(MX6?)</stp>
        <stp>LastQuoteToday</stp>
        <stp/>
        <stp>T</stp>
        <tr r="N24" s="1"/>
        <tr r="N24" s="1"/>
      </tp>
      <tp>
        <v>4.9999999999999998E-7</v>
        <stp/>
        <stp>ContractData</stp>
        <stp>Tsize(JY6?)</stp>
        <stp>LastQuoteToday</stp>
        <stp/>
        <stp>T</stp>
        <tr r="N18" s="1"/>
        <tr r="N18" s="1"/>
      </tp>
      <tp>
        <v>-127</v>
        <stp/>
        <stp>ContractData</stp>
        <stp>YM?</stp>
        <stp>NetLastTradeToday</stp>
        <stp/>
        <stp>T</stp>
        <tr r="C4" s="1"/>
      </tp>
      <tp>
        <v>1E-4</v>
        <stp/>
        <stp>ContractData</stp>
        <stp>Tsize(HOE?)</stp>
        <stp>LastQuoteToday</stp>
        <stp/>
        <stp>T</stp>
        <tr r="N28" s="1"/>
        <tr r="N28" s="1"/>
      </tp>
      <tp>
        <v>0.25</v>
        <stp/>
        <stp>ContractData</stp>
        <stp>Tsize(EP)</stp>
        <stp>LastQuoteToday</stp>
        <stp/>
        <stp>T</stp>
        <tr r="N2" s="1"/>
        <tr r="N2" s="1"/>
      </tp>
      <tp>
        <v>0.1</v>
        <stp/>
        <stp>ContractData</stp>
        <stp>Tsize(GCE?)</stp>
        <stp>LastQuoteToday</stp>
        <stp/>
        <stp>T</stp>
        <tr r="N6" s="1"/>
        <tr r="N6" s="1"/>
      </tp>
      <tp>
        <v>28074</v>
        <stp/>
        <stp>ContractData</stp>
        <stp>ZWA?</stp>
        <stp>T_CVol</stp>
        <stp/>
        <stp>T</stp>
        <tr r="L13" s="1"/>
      </tp>
      <tp>
        <v>55582</v>
        <stp/>
        <stp>ContractData</stp>
        <stp>ZSE?</stp>
        <stp>T_CVol</stp>
        <stp/>
        <stp>T</stp>
        <tr r="L10" s="1"/>
      </tp>
      <tp>
        <v>32420</v>
        <stp/>
        <stp>ContractData</stp>
        <stp>ZME?</stp>
        <stp>T_CVol</stp>
        <stp/>
        <stp>T</stp>
        <tr r="L11" s="1"/>
      </tp>
      <tp>
        <v>31562</v>
        <stp/>
        <stp>ContractData</stp>
        <stp>ZLE?</stp>
        <stp>T_CVol</stp>
        <stp/>
        <stp>T</stp>
        <tr r="L12" s="1"/>
      </tp>
      <tp>
        <v>72724</v>
        <stp/>
        <stp>ContractData</stp>
        <stp>ZCE?</stp>
        <stp>T_CVol</stp>
        <stp/>
        <stp>T</stp>
        <tr r="L14" s="1"/>
      </tp>
      <tp>
        <v>11456</v>
        <stp/>
        <stp>ContractData</stp>
        <stp>PLE?</stp>
        <stp>T_CVol</stp>
        <stp/>
        <stp>T</stp>
        <tr r="L8" s="1"/>
      </tp>
      <tp>
        <v>30178</v>
        <stp/>
        <stp>ContractData</stp>
        <stp>SIE?</stp>
        <stp>T_CVol</stp>
        <stp/>
        <stp>T</stp>
        <tr r="L7" s="1"/>
      </tp>
      <tp>
        <v>8611</v>
        <stp/>
        <stp>ContractData</stp>
        <stp>SF6?</stp>
        <stp>T_CVol</stp>
        <stp/>
        <stp>T</stp>
        <tr r="L21" s="1"/>
      </tp>
      <tp>
        <v>22029</v>
        <stp/>
        <stp>ContractData</stp>
        <stp>RBE?</stp>
        <stp>T_CVol</stp>
        <stp/>
        <stp>T</stp>
        <tr r="L29" s="1"/>
      </tp>
      <tp>
        <v>25462</v>
        <stp/>
        <stp>ContractData</stp>
        <stp>MX6?</stp>
        <stp>T_CVol</stp>
        <stp/>
        <stp>T</stp>
        <tr r="L24" s="1"/>
      </tp>
      <tp>
        <v>15584</v>
        <stp/>
        <stp>ContractData</stp>
        <stp>NE6?</stp>
        <stp>T_CVol</stp>
        <stp/>
        <stp>T</stp>
        <tr r="L23" s="1"/>
      </tp>
      <tp>
        <v>17664</v>
        <stp/>
        <stp>ContractData</stp>
        <stp>HOE?</stp>
        <stp>T_CVol</stp>
        <stp/>
        <stp>T</stp>
        <tr r="L28" s="1"/>
      </tp>
      <tp>
        <v>73026</v>
        <stp/>
        <stp>ContractData</stp>
        <stp>JY6?</stp>
        <stp>T_CVol</stp>
        <stp/>
        <stp>T</stp>
        <tr r="L18" s="1"/>
      </tp>
      <tp>
        <v>89994</v>
        <stp/>
        <stp>ContractData</stp>
        <stp>EU6?</stp>
        <stp>T_CVol</stp>
        <stp/>
        <stp>T</stp>
        <tr r="L17" s="1"/>
      </tp>
      <tp>
        <v>234318</v>
        <stp/>
        <stp>ContractData</stp>
        <stp>ENQ?</stp>
        <stp>T_CVol</stp>
        <stp/>
        <stp>T</stp>
        <tr r="L3" s="1"/>
      </tp>
      <tp>
        <v>6968</v>
        <stp/>
        <stp>ContractData</stp>
        <stp>DXE?</stp>
        <stp>T_CVol</stp>
        <stp/>
        <stp>T</stp>
        <tr r="L16" s="1"/>
      </tp>
      <tp>
        <v>63604</v>
        <stp/>
        <stp>ContractData</stp>
        <stp>DA6?</stp>
        <stp>T_CVol</stp>
        <stp/>
        <stp>T</stp>
        <tr r="L22" s="1"/>
      </tp>
      <tp>
        <v>138789</v>
        <stp/>
        <stp>ContractData</stp>
        <stp>GCE?</stp>
        <stp>T_CVol</stp>
        <stp/>
        <stp>T</stp>
        <tr r="L6" s="1"/>
      </tp>
      <tp>
        <v>204080</v>
        <stp/>
        <stp>ContractData</stp>
        <stp>CLE?</stp>
        <stp>T_CVol</stp>
        <stp/>
        <stp>T</stp>
        <tr r="L27" s="1"/>
      </tp>
      <tp>
        <v>35857</v>
        <stp/>
        <stp>ContractData</stp>
        <stp>CA6?</stp>
        <stp>T_CVol</stp>
        <stp/>
        <stp>T</stp>
        <tr r="L20" s="1"/>
      </tp>
      <tp>
        <v>50204</v>
        <stp/>
        <stp>ContractData</stp>
        <stp>BP6?</stp>
        <stp>T_CVol</stp>
        <stp/>
        <stp>T</stp>
        <tr r="L19" s="1"/>
      </tp>
      <tp>
        <v>200</v>
        <stp/>
        <stp>ContractData</stp>
        <stp>S.NVDA</stp>
        <stp>MT_LastBidVolume</stp>
        <stp/>
        <stp>T</stp>
        <tr r="K37" s="1"/>
        <tr r="H37" s="1"/>
      </tp>
      <tp>
        <v>0.25</v>
        <stp/>
        <stp>ContractData</stp>
        <stp>Tsize(ENQ?)</stp>
        <stp>LastQuoteToday</stp>
        <stp/>
        <stp>T</stp>
        <tr r="N3" s="1"/>
        <tr r="N3" s="1"/>
      </tp>
      <tp>
        <v>5.0000000000000002E-5</v>
        <stp/>
        <stp>ContractData</stp>
        <stp>Tsize(EU6?)</stp>
        <stp>LastQuoteToday</stp>
        <stp/>
        <stp>T</stp>
        <tr r="N17" s="1"/>
        <tr r="N17" s="1"/>
      </tp>
      <tp>
        <v>4.5000000000000004E-4</v>
        <stp/>
        <stp>ContractData</stp>
        <stp>EB?</stp>
        <stp>NetLastTradeToday</stp>
        <stp/>
        <stp>T</stp>
        <tr r="C25" s="1"/>
      </tp>
      <tp>
        <v>5.0000000000000002E-5</v>
        <stp/>
        <stp>ContractData</stp>
        <stp>Tsize(DA6?)</stp>
        <stp>LastQuoteToday</stp>
        <stp/>
        <stp>T</stp>
        <tr r="N22" s="1"/>
        <tr r="N22" s="1"/>
      </tp>
      <tp>
        <v>5.0000000000000001E-3</v>
        <stp/>
        <stp>ContractData</stp>
        <stp>Tsize(DXE?)</stp>
        <stp>LastQuoteToday</stp>
        <stp/>
        <stp>T</stp>
        <tr r="N16" s="1"/>
        <tr r="N16" s="1"/>
      </tp>
      <tp>
        <v>0.01</v>
        <stp/>
        <stp>ContractData</stp>
        <stp>Tsize(CLE?)</stp>
        <stp>LastQuoteToday</stp>
        <stp/>
        <stp>T</stp>
        <tr r="N27" s="1"/>
        <tr r="N27" s="1"/>
      </tp>
      <tp>
        <v>5.0000000000000002E-5</v>
        <stp/>
        <stp>ContractData</stp>
        <stp>Tsize(CA6?)</stp>
        <stp>LastQuoteToday</stp>
        <stp/>
        <stp>T</stp>
        <tr r="N20" s="1"/>
        <tr r="N20" s="1"/>
      </tp>
      <tp>
        <v>200</v>
        <stp/>
        <stp>ContractData</stp>
        <stp>S.TSLA</stp>
        <stp>MT_LastBidVolume</stp>
        <stp/>
        <stp>T</stp>
        <tr r="K38" s="1"/>
        <tr r="H38" s="1"/>
      </tp>
      <tp>
        <v>200</v>
        <stp/>
        <stp>ContractData</stp>
        <stp>S.MSFT</stp>
        <stp>MT_LastBidVolume</stp>
        <stp/>
        <stp>T</stp>
        <tr r="K36" s="1"/>
        <tr r="H36" s="1"/>
      </tp>
      <tp>
        <v>1E-4</v>
        <stp/>
        <stp>ContractData</stp>
        <stp>Tsize(BP6?)</stp>
        <stp>LastQuoteToday</stp>
        <stp/>
        <stp>T</stp>
        <tr r="N19" s="1"/>
        <tr r="N19" s="1"/>
      </tp>
      <tp>
        <v>37592</v>
        <stp/>
        <stp>ContractData</stp>
        <stp>YM?</stp>
        <stp>LastTrade</stp>
        <stp/>
        <stp>T</stp>
        <tr r="B4" s="1"/>
      </tp>
      <tp>
        <v>300</v>
        <stp/>
        <stp>ContractData</stp>
        <stp>S.GOOG</stp>
        <stp>MT_LastBidVolume</stp>
        <stp/>
        <stp>T</stp>
        <tr r="H34" s="1"/>
        <tr r="K34" s="1"/>
      </tp>
      <tp>
        <v>100</v>
        <stp/>
        <stp>ContractData</stp>
        <stp>S.AMZN</stp>
        <stp>MT_LastBidVolume</stp>
        <stp/>
        <stp>T</stp>
        <tr r="H32" s="1"/>
        <tr r="K32" s="1"/>
      </tp>
      <tp>
        <v>0.01</v>
        <stp/>
        <stp>ContractData</stp>
        <stp>Tsize(ZLE?)</stp>
        <stp>LastQuoteToday</stp>
        <stp/>
        <stp>T</stp>
        <tr r="N12" s="1"/>
        <tr r="N12" s="1"/>
      </tp>
      <tp>
        <v>0.1</v>
        <stp/>
        <stp>ContractData</stp>
        <stp>Tsize(ZME?)</stp>
        <stp>LastQuoteToday</stp>
        <stp/>
        <stp>T</stp>
        <tr r="N11" s="1"/>
        <tr r="N11" s="1"/>
      </tp>
      <tp>
        <v>0.25</v>
        <stp/>
        <stp>ContractData</stp>
        <stp>Tsize(ZCE?)</stp>
        <stp>LastQuoteToday</stp>
        <stp/>
        <stp>T</stp>
        <tr r="N14" s="1"/>
        <tr r="N14" s="1"/>
      </tp>
      <tp>
        <v>0.25</v>
        <stp/>
        <stp>ContractData</stp>
        <stp>Tsize(ZSE?)</stp>
        <stp>LastQuoteToday</stp>
        <stp/>
        <stp>T</stp>
        <tr r="N10" s="1"/>
        <tr r="N10" s="1"/>
      </tp>
      <tp>
        <v>0.25</v>
        <stp/>
        <stp>ContractData</stp>
        <stp>Tsize(ZWA?)</stp>
        <stp>LastQuoteToday</stp>
        <stp/>
        <stp>T</stp>
        <tr r="N13" s="1"/>
        <tr r="N13" s="1"/>
      </tp>
      <tp>
        <v>200</v>
        <stp/>
        <stp>ContractData</stp>
        <stp>S.META</stp>
        <stp>MT_LastBidVolume</stp>
        <stp/>
        <stp>T</stp>
        <tr r="K35" s="1"/>
        <tr r="H35" s="1"/>
      </tp>
      <tp>
        <v>5.0000000000000001E-3</v>
        <stp/>
        <stp>ContractData</stp>
        <stp>Tsize(SIE?)</stp>
        <stp>LastQuoteToday</stp>
        <stp/>
        <stp>T</stp>
        <tr r="N7" s="1"/>
        <tr r="N7" s="1"/>
      </tp>
      <tp>
        <v>8</v>
        <stp/>
        <stp>ContractData</stp>
        <stp>YM?</stp>
        <stp>MT_LastBidVolume</stp>
        <stp/>
        <stp>T</stp>
        <tr r="H4" s="1"/>
        <tr r="K4" s="1"/>
      </tp>
      <tp>
        <v>5.0000000000000002E-5</v>
        <stp/>
        <stp>ContractData</stp>
        <stp>Tsize(SF6?)</stp>
        <stp>LastQuoteToday</stp>
        <stp/>
        <stp>T</stp>
        <tr r="N21" s="1"/>
        <tr r="N21" s="1"/>
      </tp>
      <tp>
        <v>1E-4</v>
        <stp/>
        <stp>ContractData</stp>
        <stp>Tsize(RBE?)</stp>
        <stp>LastQuoteToday</stp>
        <stp/>
        <stp>T</stp>
        <tr r="N29" s="1"/>
        <tr r="N29" s="1"/>
      </tp>
      <tp>
        <v>600</v>
        <stp/>
        <stp>ContractData</stp>
        <stp>S.AAPL</stp>
        <stp>MT_LastBidVolume</stp>
        <stp/>
        <stp>T</stp>
        <tr r="H31" s="1"/>
        <tr r="K31" s="1"/>
      </tp>
      <tp>
        <v>0.01</v>
        <stp/>
        <stp>ContractData</stp>
        <stp>Tsize(S.GOOGL)</stp>
        <stp>LastQuoteToday</stp>
        <stp/>
        <stp>T</stp>
        <tr r="N33" s="1"/>
        <tr r="N33" s="1"/>
      </tp>
      <tp>
        <v>0.1</v>
        <stp/>
        <stp>ContractData</stp>
        <stp>Tsize(PLE?)</stp>
        <stp>LastQuoteToday</stp>
        <stp/>
        <stp>T</stp>
        <tr r="N8" s="1"/>
        <tr r="N8" s="1"/>
      </tp>
      <tp t="s">
        <v>Platinum (Globex), Apr 24</v>
        <stp/>
        <stp>ContractData</stp>
        <stp>PLE?</stp>
        <stp>Description</stp>
        <stp/>
        <stp>T</stp>
        <tr r="M8" s="1"/>
      </tp>
      <tp>
        <v>12</v>
        <stp/>
        <stp>ContractData</stp>
        <stp>JY6?</stp>
        <stp>MT_LastBidVolume</stp>
        <stp/>
        <stp>T</stp>
        <tr r="H18" s="1"/>
        <tr r="K18" s="1"/>
      </tp>
      <tp>
        <v>8</v>
        <stp/>
        <stp>ContractData</stp>
        <stp>DXE?</stp>
        <stp>MT_LastBidVolume</stp>
        <stp/>
        <stp>T</stp>
        <tr r="K16" s="1"/>
        <tr r="H16" s="1"/>
      </tp>
      <tp>
        <v>-5.5</v>
        <stp/>
        <stp>ContractData</stp>
        <stp>PLE?</stp>
        <stp>NetLastTradeToday</stp>
        <stp/>
        <stp>T</stp>
        <tr r="C8" s="1"/>
      </tp>
      <tp>
        <v>-0.03</v>
        <stp/>
        <stp>ContractData</stp>
        <stp>SIE?</stp>
        <stp>NetLastTradeToday</stp>
        <stp/>
        <stp>T</stp>
        <tr r="C7" s="1"/>
      </tp>
      <tp>
        <v>-8.1700000000000009E-2</v>
        <stp/>
        <stp>ContractData</stp>
        <stp>RBE?</stp>
        <stp>NetLastTradeToday</stp>
        <stp/>
        <stp>T</stp>
        <tr r="C29" s="1"/>
      </tp>
      <tp>
        <v>-8.5</v>
        <stp/>
        <stp>ContractData</stp>
        <stp>ZCE?</stp>
        <stp>NetLastTradeToday</stp>
        <stp/>
        <stp>T</stp>
        <tr r="C14" s="1"/>
      </tp>
      <tp>
        <v>-0.93</v>
        <stp/>
        <stp>ContractData</stp>
        <stp>ZLE?</stp>
        <stp>NetLastTradeToday</stp>
        <stp/>
        <stp>T</stp>
        <tr r="C12" s="1"/>
      </tp>
      <tp>
        <v>-1.2000000000000002</v>
        <stp/>
        <stp>ContractData</stp>
        <stp>ZME?</stp>
        <stp>NetLastTradeToday</stp>
        <stp/>
        <stp>T</stp>
        <tr r="C11" s="1"/>
      </tp>
      <tp>
        <v>-17.5</v>
        <stp/>
        <stp>ContractData</stp>
        <stp>ZSE?</stp>
        <stp>NetLastTradeToday</stp>
        <stp/>
        <stp>T</stp>
        <tr r="C10" s="1"/>
      </tp>
      <tp>
        <v>-0.189</v>
        <stp/>
        <stp>ContractData</stp>
        <stp>DXE?</stp>
        <stp>NetLastTradeToday</stp>
        <stp/>
        <stp>T</stp>
        <tr r="C16" s="1"/>
      </tp>
      <tp>
        <v>-14</v>
        <stp/>
        <stp>ContractData</stp>
        <stp>GCE?</stp>
        <stp>NetLastTradeToday</stp>
        <stp/>
        <stp>T</stp>
        <tr r="C6" s="1"/>
      </tp>
      <tp>
        <v>-3.22</v>
        <stp/>
        <stp>ContractData</stp>
        <stp>CLE?</stp>
        <stp>NetLastTradeToday</stp>
        <stp/>
        <stp>T</stp>
        <tr r="C27" s="1"/>
      </tp>
      <tp>
        <v>-6.2700000000000006E-2</v>
        <stp/>
        <stp>ContractData</stp>
        <stp>HOE?</stp>
        <stp>NetLastTradeToday</stp>
        <stp/>
        <stp>T</stp>
        <tr r="C28" s="1"/>
      </tp>
      <tp>
        <v>0.624</v>
        <stp/>
        <stp>ContractData</stp>
        <stp>NE6?</stp>
        <stp>Ask</stp>
        <stp/>
        <stp>T</stp>
        <tr r="J23" s="1"/>
      </tp>
      <tp>
        <v>0.62390000000000001</v>
        <stp/>
        <stp>ContractData</stp>
        <stp>NE6?</stp>
        <stp>Bid</stp>
        <stp/>
        <stp>T</stp>
        <tr r="I23" s="1"/>
      </tp>
      <tp>
        <v>0.62145000000000006</v>
        <stp/>
        <stp>ContractData</stp>
        <stp>NE6?</stp>
        <stp>LOw</stp>
        <stp/>
        <stp>T</stp>
        <tr r="G23" s="1"/>
      </tp>
      <tp t="s">
        <v>Amazon.com Inc</v>
        <stp/>
        <stp>ContractData</stp>
        <stp>S.AMZN</stp>
        <stp>Description</stp>
        <stp/>
        <stp>T</stp>
        <tr r="M32" s="1"/>
      </tp>
      <tp t="s">
        <v>Apple Inc</v>
        <stp/>
        <stp>ContractData</stp>
        <stp>S.AAPL</stp>
        <stp>Description</stp>
        <stp/>
        <stp>T</stp>
        <tr r="M31" s="1"/>
      </tp>
      <tp>
        <v>0.96</v>
        <stp/>
        <stp>ContractData</stp>
        <stp>S.GOOGL</stp>
        <stp>NetLastTradeToday</stp>
        <stp/>
        <stp>T</stp>
        <tr r="C33" s="1"/>
      </tp>
      <tp>
        <v>20</v>
        <stp/>
        <stp>ContractData</stp>
        <stp>MX6?</stp>
        <stp>MT_LastBidVolume</stp>
        <stp/>
        <stp>T</stp>
        <tr r="H24" s="1"/>
        <tr r="K24" s="1"/>
      </tp>
      <tp>
        <v>5.8469999999999994E-2</v>
        <stp/>
        <stp>ContractData</stp>
        <stp>MX6?</stp>
        <stp>LOw</stp>
        <stp/>
        <stp>T</stp>
        <tr r="G24" s="1"/>
      </tp>
      <tp>
        <v>5.876E-2</v>
        <stp/>
        <stp>ContractData</stp>
        <stp>MX6?</stp>
        <stp>Ask</stp>
        <stp/>
        <stp>T</stp>
        <tr r="J24" s="1"/>
      </tp>
      <tp>
        <v>5.8749999999999997E-2</v>
        <stp/>
        <stp>ContractData</stp>
        <stp>MX6?</stp>
        <stp>Bid</stp>
        <stp/>
        <stp>T</stp>
        <tr r="I24" s="1"/>
      </tp>
      <tp t="s">
        <v>RBOB Gasoline (Globex), Feb 24</v>
        <stp/>
        <stp>ContractData</stp>
        <stp>RBE?</stp>
        <stp>Description</stp>
        <stp/>
        <stp>T</stp>
        <tr r="M29" s="1"/>
      </tp>
      <tp>
        <v>-0.12681884928580964</v>
        <stp/>
        <stp>ContractData</stp>
        <stp>CA6?</stp>
        <stp>PerCentNetLastTrade</stp>
        <stp/>
        <stp>T</stp>
        <tr r="D20" s="1"/>
      </tp>
      <tp>
        <v>-4.3625524996612928</v>
        <stp/>
        <stp>ContractData</stp>
        <stp>CLE?</stp>
        <stp>PerCentNetLastTrade</stp>
        <stp/>
        <stp>T</stp>
        <tr r="D27" s="1"/>
      </tp>
      <tp>
        <v>0.13356379635449403</v>
        <stp/>
        <stp>ContractData</stp>
        <stp>BP6?</stp>
        <stp>PerCentNetLastTrade</stp>
        <stp/>
        <stp>T</stp>
        <tr r="D19" s="1"/>
      </tp>
      <tp t="s">
        <v>Silver (Globex), Mar 24</v>
        <stp/>
        <stp>ContractData</stp>
        <stp>SIE?</stp>
        <stp>Description</stp>
        <stp/>
        <stp>T</stp>
        <tr r="M7" s="1"/>
      </tp>
      <tp t="s">
        <v>Swiss Franc (Globex), Mar 24</v>
        <stp/>
        <stp>ContractData</stp>
        <stp>SF6?</stp>
        <stp>Description</stp>
        <stp/>
        <stp>T</stp>
        <tr r="M21" s="1"/>
      </tp>
      <tp t="s">
        <v>Alphabet, Inc. Class A</v>
        <stp/>
        <stp>ContractData</stp>
        <stp>S.GOOGL</stp>
        <stp>Description</stp>
        <stp/>
        <stp>T</stp>
        <tr r="M33" s="1"/>
      </tp>
      <tp>
        <v>0.17764416507242417</v>
        <stp/>
        <stp>ContractData</stp>
        <stp>EU6?</stp>
        <stp>PerCentNetLastTrade</stp>
        <stp/>
        <stp>T</stp>
        <tr r="D17" s="1"/>
      </tp>
      <tp>
        <v>1.0449416017375193</v>
        <stp/>
        <stp>ContractData</stp>
        <stp>ENQ?</stp>
        <stp>PerCentNetLastTrade</stp>
        <stp/>
        <stp>T</stp>
        <tr r="D3" s="1"/>
      </tp>
      <tp>
        <v>6.9769999999999997E-3</v>
        <stp/>
        <stp>ContractData</stp>
        <stp>JY6?</stp>
        <stp>LOw</stp>
        <stp/>
        <stp>T</stp>
        <tr r="G18" s="1"/>
      </tp>
      <tp>
        <v>7.0164999999999993E-3</v>
        <stp/>
        <stp>ContractData</stp>
        <stp>JY6?</stp>
        <stp>Ask</stp>
        <stp/>
        <stp>T</stp>
        <tr r="J18" s="1"/>
      </tp>
      <tp>
        <v>-23</v>
        <stp/>
        <stp>ContractData</stp>
        <stp>ZWA?</stp>
        <stp>NetLastTradeToday</stp>
        <stp/>
        <stp>T</stp>
        <tr r="C13" s="1"/>
      </tp>
      <tp>
        <v>7.0159999999999997E-3</v>
        <stp/>
        <stp>ContractData</stp>
        <stp>JY6?</stp>
        <stp>Bid</stp>
        <stp/>
        <stp>T</stp>
        <tr r="I18" s="1"/>
      </tp>
      <tp>
        <v>-0.185060071086567</v>
        <stp/>
        <stp>ContractData</stp>
        <stp>DXE?</stp>
        <stp>PerCentNetLastTrade</stp>
        <stp/>
        <stp>T</stp>
        <tr r="D16" s="1"/>
      </tp>
      <tp>
        <v>-0.14119045849743628</v>
        <stp/>
        <stp>ContractData</stp>
        <stp>DA6?</stp>
        <stp>PerCentNetLastTrade</stp>
        <stp/>
        <stp>T</stp>
        <tr r="D22" s="1"/>
      </tp>
      <tp>
        <v>-0.36633121394585033</v>
        <stp/>
        <stp>ContractData</stp>
        <stp>S.TSLA</stp>
        <stp>PerCentNetLastTrade</stp>
        <stp/>
        <stp>T</stp>
        <tr r="D38" s="1"/>
      </tp>
      <tp>
        <v>-0.68299346277685624</v>
        <stp/>
        <stp>ContractData</stp>
        <stp>GCE?</stp>
        <stp>PerCentNetLastTrade</stp>
        <stp/>
        <stp>T</stp>
        <tr r="D6" s="1"/>
      </tp>
      <tp>
        <v>2.5282</v>
        <stp/>
        <stp>ContractData</stp>
        <stp>HOE?</stp>
        <stp>LOw</stp>
        <stp/>
        <stp>T</stp>
        <tr r="G28" s="1"/>
      </tp>
      <tp>
        <v>2.5456000000000003</v>
        <stp/>
        <stp>ContractData</stp>
        <stp>HOE?</stp>
        <stp>Bid</stp>
        <stp/>
        <stp>T</stp>
        <tr r="I28" s="1"/>
      </tp>
      <tp>
        <v>2.5459000000000001</v>
        <stp/>
        <stp>ContractData</stp>
        <stp>HOE?</stp>
        <stp>Ask</stp>
        <stp/>
        <stp>T</stp>
        <tr r="J28" s="1"/>
      </tp>
      <tp t="s">
        <v>Alphabet, Inc. Class C</v>
        <stp/>
        <stp>ContractData</stp>
        <stp>S.GOOG</stp>
        <stp>Description</stp>
        <stp/>
        <stp>T</stp>
        <tr r="M34" s="1"/>
      </tp>
      <tp>
        <v>2035.7</v>
        <stp/>
        <stp>ContractData</stp>
        <stp>GCE?</stp>
        <stp>Bid</stp>
        <stp/>
        <stp>T</stp>
        <tr r="I6" s="1"/>
      </tp>
      <tp>
        <v>2035.9</v>
        <stp/>
        <stp>ContractData</stp>
        <stp>GCE?</stp>
        <stp>Ask</stp>
        <stp/>
        <stp>T</stp>
        <tr r="J6" s="1"/>
      </tp>
      <tp>
        <v>2022.7</v>
        <stp/>
        <stp>ContractData</stp>
        <stp>GCE?</stp>
        <stp>LOw</stp>
        <stp/>
        <stp>T</stp>
        <tr r="G6" s="1"/>
      </tp>
      <tp>
        <v>-2.4036802760207014</v>
        <stp/>
        <stp>ContractData</stp>
        <stp>HOE?</stp>
        <stp>PerCentNetLastTrade</stp>
        <stp/>
        <stp>T</stp>
        <tr r="D28" s="1"/>
      </tp>
      <tp>
        <v>11</v>
        <stp/>
        <stp>ContractData</stp>
        <stp>BP6?</stp>
        <stp>MT_LastBidVolume</stp>
        <stp/>
        <stp>T</stp>
        <tr r="K19" s="1"/>
        <tr r="H19" s="1"/>
      </tp>
      <tp>
        <v>72</v>
        <stp/>
        <stp>ContractData</stp>
        <stp>ZSE?</stp>
        <stp>MT_LastBidVolume</stp>
        <stp/>
        <stp>T</stp>
        <tr r="H10" s="1"/>
        <tr r="K10" s="1"/>
      </tp>
      <tp t="s">
        <v>Soybean Oil (Globex), Mar 24</v>
        <stp/>
        <stp>ContractData</stp>
        <stp>ZLE?</stp>
        <stp>Description</stp>
        <stp/>
        <stp>T</stp>
        <tr r="M12" s="1"/>
      </tp>
      <tp t="s">
        <v>Soybean Meal (Globex), Mar 24</v>
        <stp/>
        <stp>ContractData</stp>
        <stp>ZME?</stp>
        <stp>Description</stp>
        <stp/>
        <stp>T</stp>
        <tr r="M11" s="1"/>
      </tp>
      <tp>
        <v>1.0997000000000001</v>
        <stp/>
        <stp>ContractData</stp>
        <stp>EU6?</stp>
        <stp>Ask</stp>
        <stp/>
        <stp>T</stp>
        <tr r="J17" s="1"/>
      </tp>
      <tp>
        <v>1.09965</v>
        <stp/>
        <stp>ContractData</stp>
        <stp>EU6?</stp>
        <stp>Bid</stp>
        <stp/>
        <stp>T</stp>
        <tr r="I17" s="1"/>
      </tp>
      <tp>
        <v>1.09535</v>
        <stp/>
        <stp>ContractData</stp>
        <stp>EU6?</stp>
        <stp>LOw</stp>
        <stp/>
        <stp>T</stp>
        <tr r="G17" s="1"/>
      </tp>
      <tp t="s">
        <v>Corn (Globex), Mar 24</v>
        <stp/>
        <stp>ContractData</stp>
        <stp>ZCE?</stp>
        <stp>Description</stp>
        <stp/>
        <stp>T</stp>
        <tr r="M14" s="1"/>
      </tp>
      <tp>
        <v>16378.25</v>
        <stp/>
        <stp>ContractData</stp>
        <stp>ENQ?</stp>
        <stp>LOw</stp>
        <stp/>
        <stp>T</stp>
        <tr r="G3" s="1"/>
      </tp>
      <tp>
        <v>70.59</v>
        <stp/>
        <stp>ContractData</stp>
        <stp>CLE?</stp>
        <stp>LastTrade</stp>
        <stp/>
        <stp>T</stp>
        <tr r="B27" s="1"/>
      </tp>
      <tp>
        <v>101.94</v>
        <stp/>
        <stp>ContractData</stp>
        <stp>DXE?</stp>
        <stp>LastTrade</stp>
        <stp/>
        <stp>T</stp>
        <tr r="B16" s="1"/>
      </tp>
      <tp>
        <v>2035.8000000000002</v>
        <stp/>
        <stp>ContractData</stp>
        <stp>GCE?</stp>
        <stp>LastTrade</stp>
        <stp/>
        <stp>T</stp>
        <tr r="B6" s="1"/>
      </tp>
      <tp>
        <v>2.5458000000000003</v>
        <stp/>
        <stp>ContractData</stp>
        <stp>HOE?</stp>
        <stp>LastTrade</stp>
        <stp/>
        <stp>T</stp>
        <tr r="B28" s="1"/>
      </tp>
      <tp>
        <v>966.30000000000007</v>
        <stp/>
        <stp>ContractData</stp>
        <stp>PLE?</stp>
        <stp>LastTrade</stp>
        <stp/>
        <stp>T</stp>
        <tr r="B8" s="1"/>
      </tp>
      <tp>
        <v>23.285</v>
        <stp/>
        <stp>ContractData</stp>
        <stp>SIE?</stp>
        <stp>LastTrade</stp>
        <stp/>
        <stp>T</stp>
        <tr r="B7" s="1"/>
      </tp>
      <tp>
        <v>2.0238</v>
        <stp/>
        <stp>ContractData</stp>
        <stp>RBE?</stp>
        <stp>LastTrade</stp>
        <stp/>
        <stp>T</stp>
        <tr r="B29" s="1"/>
      </tp>
      <tp>
        <v>368.20000000000005</v>
        <stp/>
        <stp>ContractData</stp>
        <stp>ZME?</stp>
        <stp>LastTrade</stp>
        <stp/>
        <stp>T</stp>
        <tr r="B11" s="1"/>
      </tp>
      <tp>
        <v>46.7</v>
        <stp/>
        <stp>ContractData</stp>
        <stp>ZLE?</stp>
        <stp>LastTrade</stp>
        <stp/>
        <stp>T</stp>
        <tr r="B12" s="1"/>
      </tp>
      <tp>
        <v>452.25</v>
        <stp/>
        <stp>ContractData</stp>
        <stp>ZCE?</stp>
        <stp>LastTrade</stp>
        <stp/>
        <stp>T</stp>
        <tr r="B14" s="1"/>
      </tp>
      <tp>
        <v>1238.75</v>
        <stp/>
        <stp>ContractData</stp>
        <stp>ZSE?</stp>
        <stp>LastTrade</stp>
        <stp/>
        <stp>T</stp>
        <tr r="B10" s="1"/>
      </tp>
      <tp t="s">
        <v>Wheat (Globex), Mar 24</v>
        <stp/>
        <stp>ContractData</stp>
        <stp>ZWA?</stp>
        <stp>Description</stp>
        <stp/>
        <stp>T</stp>
        <tr r="M13" s="1"/>
      </tp>
      <tp t="s">
        <v>Soybeans (Globex), Mar 24</v>
        <stp/>
        <stp>ContractData</stp>
        <stp>ZSE?</stp>
        <stp>Description</stp>
        <stp/>
        <stp>T</stp>
        <tr r="M10" s="1"/>
      </tp>
      <tp>
        <v>16632.25</v>
        <stp/>
        <stp>ContractData</stp>
        <stp>ENQ?</stp>
        <stp>Bid</stp>
        <stp/>
        <stp>T</stp>
        <tr r="I3" s="1"/>
      </tp>
      <tp>
        <v>16632.5</v>
        <stp/>
        <stp>ContractData</stp>
        <stp>ENQ?</stp>
        <stp>Ask</stp>
        <stp/>
        <stp>T</stp>
        <tr r="J3" s="1"/>
      </tp>
      <tp>
        <v>136.69</v>
        <stp/>
        <stp>ContractData</stp>
        <stp>S.GOOGL</stp>
        <stp>LastTrade</stp>
        <stp/>
        <stp>T</stp>
        <tr r="B33" s="1"/>
      </tp>
      <tp>
        <v>101.89</v>
        <stp/>
        <stp>ContractData</stp>
        <stp>DXE?</stp>
        <stp>LOw</stp>
        <stp/>
        <stp>T</stp>
        <tr r="G16" s="1"/>
      </tp>
      <tp>
        <v>101.94</v>
        <stp/>
        <stp>ContractData</stp>
        <stp>DXE?</stp>
        <stp>Ask</stp>
        <stp/>
        <stp>T</stp>
        <tr r="J16" s="1"/>
      </tp>
      <tp>
        <v>0.37914013877959796</v>
        <stp/>
        <stp>ContractData</stp>
        <stp>JY6?</stp>
        <stp>PerCentNetLastTrade</stp>
        <stp/>
        <stp>T</stp>
        <tr r="D18" s="1"/>
      </tp>
      <tp>
        <v>101.935</v>
        <stp/>
        <stp>ContractData</stp>
        <stp>DXE?</stp>
        <stp>Bid</stp>
        <stp/>
        <stp>T</stp>
        <tr r="I16" s="1"/>
      </tp>
      <tp>
        <v>0.67195000000000005</v>
        <stp/>
        <stp>ContractData</stp>
        <stp>DA6?</stp>
        <stp>Ask</stp>
        <stp/>
        <stp>T</stp>
        <tr r="J22" s="1"/>
      </tp>
      <tp>
        <v>0.67185000000000006</v>
        <stp/>
        <stp>ContractData</stp>
        <stp>DA6?</stp>
        <stp>Bid</stp>
        <stp/>
        <stp>T</stp>
        <tr r="I22" s="1"/>
      </tp>
      <tp>
        <v>0.66920000000000002</v>
        <stp/>
        <stp>ContractData</stp>
        <stp>DA6?</stp>
        <stp>LOw</stp>
        <stp/>
        <stp>T</stp>
        <tr r="G22" s="1"/>
      </tp>
      <tp>
        <v>236.6</v>
        <stp/>
        <stp>ContractData</stp>
        <stp>S.TSLA</stp>
        <stp>Ask</stp>
        <stp/>
        <stp>T</stp>
        <tr r="J38" s="1"/>
      </tp>
      <tp>
        <v>236.55</v>
        <stp/>
        <stp>ContractData</stp>
        <stp>S.TSLA</stp>
        <stp>Bid</stp>
        <stp/>
        <stp>T</stp>
        <tr r="I38" s="1"/>
      </tp>
      <tp>
        <v>235.3</v>
        <stp/>
        <stp>ContractData</stp>
        <stp>S.TSLA</stp>
        <stp>LOw</stp>
        <stp/>
        <stp>T</stp>
        <tr r="G38" s="1"/>
      </tp>
      <tp>
        <v>0.37587561934050912</v>
        <stp/>
        <stp>ContractData</stp>
        <stp>MX6?</stp>
        <stp>PerCentNetLastTrade</stp>
        <stp/>
        <stp>T</stp>
        <tr r="D24" s="1"/>
      </tp>
      <tp>
        <v>70.13</v>
        <stp/>
        <stp>ContractData</stp>
        <stp>CLE?</stp>
        <stp>LOw</stp>
        <stp/>
        <stp>T</stp>
        <tr r="G27" s="1"/>
      </tp>
      <tp>
        <v>0.74820000000000009</v>
        <stp/>
        <stp>ContractData</stp>
        <stp>CA6?</stp>
        <stp>Ask</stp>
        <stp/>
        <stp>T</stp>
        <tr r="J20" s="1"/>
      </tp>
      <tp>
        <v>0.7481000000000001</v>
        <stp/>
        <stp>ContractData</stp>
        <stp>CA6?</stp>
        <stp>Bid</stp>
        <stp/>
        <stp>T</stp>
        <tr r="I20" s="1"/>
      </tp>
      <tp>
        <v>70.59</v>
        <stp/>
        <stp>ContractData</stp>
        <stp>CLE?</stp>
        <stp>Ask</stp>
        <stp/>
        <stp>T</stp>
        <tr r="J27" s="1"/>
      </tp>
      <tp>
        <v>0.74670000000000003</v>
        <stp/>
        <stp>ContractData</stp>
        <stp>CA6?</stp>
        <stp>LOw</stp>
        <stp/>
        <stp>T</stp>
        <tr r="G20" s="1"/>
      </tp>
      <tp>
        <v>70.58</v>
        <stp/>
        <stp>ContractData</stp>
        <stp>CLE?</stp>
        <stp>Bid</stp>
        <stp/>
        <stp>T</stp>
        <tr r="I27" s="1"/>
      </tp>
      <tp>
        <v>11</v>
        <stp/>
        <stp>ContractData</stp>
        <stp>EU6?</stp>
        <stp>MT_LastBidVolume</stp>
        <stp/>
        <stp>T</stp>
        <tr r="K17" s="1"/>
        <tr r="H17" s="1"/>
      </tp>
      <tp>
        <v>1.2745</v>
        <stp/>
        <stp>ContractData</stp>
        <stp>BP6?</stp>
        <stp>Ask</stp>
        <stp/>
        <stp>T</stp>
        <tr r="J19" s="1"/>
      </tp>
      <tp>
        <v>1.2744</v>
        <stp/>
        <stp>ContractData</stp>
        <stp>BP6?</stp>
        <stp>Bid</stp>
        <stp/>
        <stp>T</stp>
        <tr r="I19" s="1"/>
      </tp>
      <tp>
        <v>1.2678</v>
        <stp/>
        <stp>ContractData</stp>
        <stp>BP6?</stp>
        <stp>LOw</stp>
        <stp/>
        <stp>T</stp>
        <tr r="G19" s="1"/>
      </tp>
      <tp t="s">
        <v>Meta Platforms, Inc.</v>
        <stp/>
        <stp>ContractData</stp>
        <stp>S.META</stp>
        <stp>Description</stp>
        <stp/>
        <stp>T</stp>
        <tr r="M35" s="1"/>
      </tp>
      <tp t="s">
        <v>Microsoft Corporation</v>
        <stp/>
        <stp>ContractData</stp>
        <stp>S.MSFT</stp>
        <stp>Description</stp>
        <stp/>
        <stp>T</stp>
        <tr r="M36" s="1"/>
      </tp>
      <tp>
        <v>34</v>
        <stp/>
        <stp>ContractData</stp>
        <stp>ZWA?</stp>
        <stp>MT_LastBidVolume</stp>
        <stp/>
        <stp>T</stp>
        <tr r="K13" s="1"/>
        <tr r="H13" s="1"/>
      </tp>
      <tp>
        <v>593</v>
        <stp/>
        <stp>ContractData</stp>
        <stp>ZWA?</stp>
        <stp>LastTrade</stp>
        <stp/>
        <stp>T</stp>
        <tr r="B13" s="1"/>
      </tp>
      <tp t="s">
        <v>NVIDIA Corp</v>
        <stp/>
        <stp>ContractData</stp>
        <stp>S.NVDA</stp>
        <stp>Description</stp>
        <stp/>
        <stp>T</stp>
        <tr r="M37" s="1"/>
      </tp>
      <tp>
        <v>-0.11205378581719225</v>
        <stp/>
        <stp>ContractData</stp>
        <stp>NE6?</stp>
        <stp>PerCentNetLastTrade</stp>
        <stp/>
        <stp>T</stp>
        <tr r="D23" s="1"/>
      </tp>
      <tp>
        <v>5</v>
        <stp/>
        <stp>ContractData</stp>
        <stp>SIE?</stp>
        <stp>MT_LastBidVolume</stp>
        <stp/>
        <stp>T</stp>
        <tr r="H7" s="1"/>
        <tr r="K7" s="1"/>
      </tp>
      <tp>
        <v>1.4791919637929132</v>
        <stp/>
        <stp>ContractData</stp>
        <stp>S.AAPL</stp>
        <stp>PerCentNetLastTrade</stp>
        <stp/>
        <stp>T</stp>
        <tr r="D31" s="1"/>
      </tp>
      <tp>
        <v>1.7488295235472322</v>
        <stp/>
        <stp>ContractData</stp>
        <stp>S.AMZN</stp>
        <stp>PerCentNetLastTrade</stp>
        <stp/>
        <stp>T</stp>
        <tr r="D32" s="1"/>
      </tp>
      <tp>
        <v>17.25</v>
        <stp/>
        <stp>ContractData</stp>
        <stp>EP</stp>
        <stp>NetLastTradeToday</stp>
        <stp/>
        <stp>T</stp>
        <tr r="C2" s="1"/>
      </tp>
      <tp>
        <v>-0.56596007408931881</v>
        <stp/>
        <stp>ContractData</stp>
        <stp>PLE?</stp>
        <stp>PerCentNetLastTrade</stp>
        <stp/>
        <stp>T</stp>
        <tr r="D8" s="1"/>
      </tp>
      <tp>
        <v>513.75</v>
        <stp/>
        <stp>ContractData</stp>
        <stp>S.NVDA</stp>
        <stp>Ask</stp>
        <stp/>
        <stp>T</stp>
        <tr r="J37" s="1"/>
      </tp>
      <tp>
        <v>513.64</v>
        <stp/>
        <stp>ContractData</stp>
        <stp>S.NVDA</stp>
        <stp>Bid</stp>
        <stp/>
        <stp>T</stp>
        <tr r="I37" s="1"/>
      </tp>
      <tp>
        <v>494.79</v>
        <stp/>
        <stp>ContractData</stp>
        <stp>S.NVDA</stp>
        <stp>LOw</stp>
        <stp/>
        <stp>T</stp>
        <tr r="G37" s="1"/>
      </tp>
      <tp>
        <v>0.21084591380619044</v>
        <stp/>
        <stp>ContractData</stp>
        <stp>SF6?</stp>
        <stp>PerCentNetLastTrade</stp>
        <stp/>
        <stp>T</stp>
        <tr r="D21" s="1"/>
      </tp>
      <tp>
        <v>-0.12867252841518337</v>
        <stp/>
        <stp>ContractData</stp>
        <stp>SIE?</stp>
        <stp>PerCentNetLastTrade</stp>
        <stp/>
        <stp>T</stp>
        <tr r="D7" s="1"/>
      </tp>
      <tp t="s">
        <v>British Pound (Globex), Mar 24</v>
        <stp/>
        <stp>ContractData</stp>
        <stp>BP6?</stp>
        <stp>Description</stp>
        <stp/>
        <stp>T</stp>
        <tr r="M19" s="1"/>
      </tp>
      <tp>
        <v>370.29</v>
        <stp/>
        <stp>ContractData</stp>
        <stp>S.MSFT</stp>
        <stp>Ask</stp>
        <stp/>
        <stp>T</stp>
        <tr r="J36" s="1"/>
      </tp>
      <tp>
        <v>370.27</v>
        <stp/>
        <stp>ContractData</stp>
        <stp>S.MSFT</stp>
        <stp>Bid</stp>
        <stp/>
        <stp>T</stp>
        <tr r="I36" s="1"/>
      </tp>
      <tp>
        <v>369.01</v>
        <stp/>
        <stp>ContractData</stp>
        <stp>S.MSFT</stp>
        <stp>LOw</stp>
        <stp/>
        <stp>T</stp>
        <tr r="G36" s="1"/>
      </tp>
      <tp>
        <v>352.75</v>
        <stp/>
        <stp>ContractData</stp>
        <stp>S.META</stp>
        <stp>Bid</stp>
        <stp/>
        <stp>T</stp>
        <tr r="I35" s="1"/>
      </tp>
      <tp>
        <v>352.83</v>
        <stp/>
        <stp>ContractData</stp>
        <stp>S.META</stp>
        <stp>Ask</stp>
        <stp/>
        <stp>T</stp>
        <tr r="J35" s="1"/>
      </tp>
      <tp>
        <v>352.05</v>
        <stp/>
        <stp>ContractData</stp>
        <stp>S.META</stp>
        <stp>LOw</stp>
        <stp/>
        <stp>T</stp>
        <tr r="G35" s="1"/>
      </tp>
      <tp t="s">
        <v>Crude Light (Globex), Feb 24</v>
        <stp/>
        <stp>ContractData</stp>
        <stp>CLE?</stp>
        <stp>Description</stp>
        <stp/>
        <stp>T</stp>
        <tr r="M27" s="1"/>
      </tp>
      <tp t="s">
        <v>Canadian Dollar (Globex), Mar 24</v>
        <stp/>
        <stp>ContractData</stp>
        <stp>CA6?</stp>
        <stp>Description</stp>
        <stp/>
        <stp>T</stp>
        <tr r="M20" s="1"/>
      </tp>
      <tp>
        <v>-3.8803134647352171</v>
        <stp/>
        <stp>ContractData</stp>
        <stp>RBE?</stp>
        <stp>PerCentNetLastTrade</stp>
        <stp/>
        <stp>T</stp>
        <tr r="D29" s="1"/>
      </tp>
      <tp>
        <v>3</v>
        <stp/>
        <stp>ContractData</stp>
        <stp>ZME?</stp>
        <stp>MT_LastBidVolume</stp>
        <stp/>
        <stp>T</stp>
        <tr r="K11" s="1"/>
        <tr r="H11" s="1"/>
      </tp>
      <tp t="s">
        <v>Australian Dollar (Globex), Mar 24</v>
        <stp/>
        <stp>ContractData</stp>
        <stp>DA6?</stp>
        <stp>Description</stp>
        <stp/>
        <stp>T</stp>
        <tr r="M22" s="1"/>
      </tp>
      <tp t="s">
        <v>Dollar Index (ICE), Mar 24</v>
        <stp/>
        <stp>ContractData</stp>
        <stp>DXE?</stp>
        <stp>Description</stp>
        <stp/>
        <stp>T</stp>
        <tr r="M16" s="1"/>
      </tp>
      <tp>
        <v>3951413</v>
        <stp/>
        <stp>ContractData</stp>
        <stp>S.GOOGL</stp>
        <stp>T_CVol</stp>
        <stp/>
        <stp>T</stp>
        <tr r="L33" s="1"/>
      </tp>
      <tp t="s">
        <v>Tesla Inc.</v>
        <stp/>
        <stp>ContractData</stp>
        <stp>S.TSLA</stp>
        <stp>Description</stp>
        <stp/>
        <stp>T</stp>
        <tr r="M38" s="1"/>
      </tp>
      <tp>
        <v>5</v>
        <stp/>
        <stp>ContractData</stp>
        <stp>ZLE?</stp>
        <stp>MT_LastBidVolume</stp>
        <stp/>
        <stp>T</stp>
        <tr r="K12" s="1"/>
        <tr r="H12" s="1"/>
      </tp>
      <tp>
        <v>1</v>
        <stp/>
        <stp>ContractData</stp>
        <stp>PLE?</stp>
        <stp>MT_LastBidVolume</stp>
        <stp/>
        <stp>T</stp>
        <tr r="H8" s="1"/>
        <tr r="K8" s="1"/>
      </tp>
      <tp>
        <v>5</v>
        <stp/>
        <stp>ContractData</stp>
        <stp>CLE?</stp>
        <stp>MT_LastBidVolume</stp>
        <stp/>
        <stp>T</stp>
        <tr r="H27" s="1"/>
        <tr r="K27" s="1"/>
      </tp>
      <tp>
        <v>0.70728652471819053</v>
        <stp/>
        <stp>ContractData</stp>
        <stp>S.GOOGL</stp>
        <stp>PerCentNetLastTrade</stp>
        <stp/>
        <stp>T</stp>
        <tr r="D33" s="1"/>
      </tp>
      <tp>
        <v>1238.5</v>
        <stp/>
        <stp>ContractData</stp>
        <stp>ZSE?</stp>
        <stp>Bid</stp>
        <stp/>
        <stp>T</stp>
        <tr r="I10" s="1"/>
      </tp>
      <tp t="s">
        <v>E-mini NASDAQ-100, Mar 24</v>
        <stp/>
        <stp>ContractData</stp>
        <stp>ENQ?</stp>
        <stp>Description</stp>
        <stp/>
        <stp>T</stp>
        <tr r="M3" s="1"/>
      </tp>
      <tp>
        <v>1238.75</v>
        <stp/>
        <stp>ContractData</stp>
        <stp>ZSE?</stp>
        <stp>Ask</stp>
        <stp/>
        <stp>T</stp>
        <tr r="J10" s="1"/>
      </tp>
      <tp>
        <v>593</v>
        <stp/>
        <stp>ContractData</stp>
        <stp>ZWA?</stp>
        <stp>Bid</stp>
        <stp/>
        <stp>T</stp>
        <tr r="I13" s="1"/>
      </tp>
      <tp>
        <v>593.25</v>
        <stp/>
        <stp>ContractData</stp>
        <stp>ZWA?</stp>
        <stp>Ask</stp>
        <stp/>
        <stp>T</stp>
        <tr r="J13" s="1"/>
      </tp>
      <tp>
        <v>593</v>
        <stp/>
        <stp>ContractData</stp>
        <stp>ZWA?</stp>
        <stp>LOw</stp>
        <stp/>
        <stp>T</stp>
        <tr r="G13" s="1"/>
      </tp>
      <tp>
        <v>172</v>
        <stp/>
        <stp>ContractData</stp>
        <stp>ENQ?</stp>
        <stp>NetLastTradeToday</stp>
        <stp/>
        <stp>T</stp>
        <tr r="C3" s="1"/>
      </tp>
      <tp>
        <v>1236</v>
        <stp/>
        <stp>ContractData</stp>
        <stp>ZSE?</stp>
        <stp>LOw</stp>
        <stp/>
        <stp>T</stp>
        <tr r="G10" s="1"/>
      </tp>
      <tp>
        <v>452.25</v>
        <stp/>
        <stp>ContractData</stp>
        <stp>ZCE?</stp>
        <stp>Bid</stp>
        <stp/>
        <stp>T</stp>
        <tr r="I14" s="1"/>
      </tp>
      <tp>
        <v>366.20000000000005</v>
        <stp/>
        <stp>ContractData</stp>
        <stp>ZME?</stp>
        <stp>LOw</stp>
        <stp/>
        <stp>T</stp>
        <tr r="G11" s="1"/>
      </tp>
      <tp>
        <v>46.300000000000004</v>
        <stp/>
        <stp>ContractData</stp>
        <stp>ZLE?</stp>
        <stp>LOw</stp>
        <stp/>
        <stp>T</stp>
        <tr r="G12" s="1"/>
      </tp>
      <tp>
        <v>452.5</v>
        <stp/>
        <stp>ContractData</stp>
        <stp>ZCE?</stp>
        <stp>Ask</stp>
        <stp/>
        <stp>T</stp>
        <tr r="J14" s="1"/>
      </tp>
      <tp t="s">
        <v>Euro FX (Globex), Mar 24</v>
        <stp/>
        <stp>ContractData</stp>
        <stp>EU6?</stp>
        <stp>Description</stp>
        <stp/>
        <stp>T</stp>
        <tr r="M17" s="1"/>
      </tp>
      <tp>
        <v>46.7</v>
        <stp/>
        <stp>ContractData</stp>
        <stp>ZLE?</stp>
        <stp>Ask</stp>
        <stp/>
        <stp>T</stp>
        <tr r="J12" s="1"/>
      </tp>
      <tp>
        <v>368.3</v>
        <stp/>
        <stp>ContractData</stp>
        <stp>ZME?</stp>
        <stp>Ask</stp>
        <stp/>
        <stp>T</stp>
        <tr r="J11" s="1"/>
      </tp>
      <tp>
        <v>368.20000000000005</v>
        <stp/>
        <stp>ContractData</stp>
        <stp>ZME?</stp>
        <stp>Bid</stp>
        <stp/>
        <stp>T</stp>
        <tr r="I11" s="1"/>
      </tp>
      <tp>
        <v>452.25</v>
        <stp/>
        <stp>ContractData</stp>
        <stp>ZCE?</stp>
        <stp>LOw</stp>
        <stp/>
        <stp>T</stp>
        <tr r="G14" s="1"/>
      </tp>
      <tp>
        <v>46.69</v>
        <stp/>
        <stp>ContractData</stp>
        <stp>ZLE?</stp>
        <stp>Bid</stp>
        <stp/>
        <stp>T</stp>
        <tr r="I12" s="1"/>
      </tp>
      <tp>
        <v>1</v>
        <stp/>
        <stp>ContractData</stp>
        <stp>HOE?</stp>
        <stp>MT_LastBidVolume</stp>
        <stp/>
        <stp>T</stp>
        <tr r="H28" s="1"/>
        <tr r="K28" s="1"/>
      </tp>
      <tp>
        <v>0.67690516049202998</v>
        <stp/>
        <stp>ContractData</stp>
        <stp>S.GOOG</stp>
        <stp>PerCentNetLastTrade</stp>
        <stp/>
        <stp>T</stp>
        <tr r="D34" s="1"/>
      </tp>
      <tp>
        <v>1</v>
        <stp/>
        <stp>ContractData</stp>
        <stp>ENQ?</stp>
        <stp>MT_LastBidVolume</stp>
        <stp/>
        <stp>T</stp>
        <tr r="K3" s="1"/>
        <tr r="H3" s="1"/>
      </tp>
      <tp t="s">
        <v>Gold (Globex), Feb 24</v>
        <stp/>
        <stp>ContractData</stp>
        <stp>GCE?</stp>
        <stp>Description</stp>
        <stp/>
        <stp>T</stp>
        <tr r="M6" s="1"/>
      </tp>
      <tp t="s">
        <v>NY Harbor ULSD, Feb 24</v>
        <stp/>
        <stp>ContractData</stp>
        <stp>HOE?</stp>
        <stp>Description</stp>
        <stp/>
        <stp>T</stp>
        <tr r="M28" s="1"/>
      </tp>
      <tp>
        <v>137.20000000000002</v>
        <stp/>
        <stp>ContractData</stp>
        <stp>S.GOOGL</stp>
        <stp>High</stp>
        <stp/>
        <stp>T</stp>
        <tr r="F33" s="1"/>
      </tp>
      <tp>
        <v>137.88</v>
        <stp/>
        <stp>ContractData</stp>
        <stp>S.GOOG</stp>
        <stp>LOw</stp>
        <stp/>
        <stp>T</stp>
        <tr r="G34" s="1"/>
      </tp>
      <tp>
        <v>138.32</v>
        <stp/>
        <stp>ContractData</stp>
        <stp>S.GOOG</stp>
        <stp>Ask</stp>
        <stp/>
        <stp>T</stp>
        <tr r="J34" s="1"/>
      </tp>
      <tp>
        <v>138.30000000000001</v>
        <stp/>
        <stp>ContractData</stp>
        <stp>S.GOOG</stp>
        <stp>Bid</stp>
        <stp/>
        <stp>T</stp>
        <tr r="I34" s="1"/>
      </tp>
      <tp>
        <v>234</v>
        <stp/>
        <stp>ContractData</stp>
        <stp>CA6?</stp>
        <stp>MT_LastBidVolume</stp>
        <stp/>
        <stp>T</stp>
        <tr r="K20" s="1"/>
        <tr r="H20" s="1"/>
      </tp>
      <tp>
        <v>73</v>
        <stp/>
        <stp>ContractData</stp>
        <stp>DA6?</stp>
        <stp>MT_LastBidVolume</stp>
        <stp/>
        <stp>T</stp>
        <tr r="H22" s="1"/>
        <tr r="K22" s="1"/>
      </tp>
      <tp>
        <v>313</v>
        <stp/>
        <stp>ContractData</stp>
        <stp>ZCE?</stp>
        <stp>MT_LastBidVolume</stp>
        <stp/>
        <stp>T</stp>
        <tr r="H14" s="1"/>
        <tr r="K14" s="1"/>
      </tp>
      <tp>
        <v>12</v>
        <stp/>
        <stp>ContractData</stp>
        <stp>GCE?</stp>
        <stp>MT_LastBidVolume</stp>
        <stp/>
        <stp>T</stp>
        <tr r="K6" s="1"/>
        <tr r="H6" s="1"/>
      </tp>
      <tp>
        <v>4752</v>
        <stp/>
        <stp>ContractData</stp>
        <stp>EP</stp>
        <stp>LastTrade</stp>
        <stp/>
        <stp>T</stp>
        <tr r="B2" s="1"/>
      </tp>
      <tp>
        <v>4754.25</v>
        <stp/>
        <stp>ContractData</stp>
        <stp>EP</stp>
        <stp>High</stp>
        <stp/>
        <stp>T</stp>
        <tr r="F2" s="1"/>
      </tp>
      <tp t="s">
        <v>Japanese Yen (Globex), Mar 24</v>
        <stp/>
        <stp>ContractData</stp>
        <stp>JY6?</stp>
        <stp>Description</stp>
        <stp/>
        <stp>T</stp>
        <tr r="M18" s="1"/>
      </tp>
      <tp>
        <v>2</v>
        <stp/>
        <stp>ContractData</stp>
        <stp>RBE?</stp>
        <stp>MT_LastBidVolume</stp>
        <stp/>
        <stp>T</stp>
        <tr r="H29" s="1"/>
        <tr r="K29" s="1"/>
      </tp>
      <tp>
        <v>136.68</v>
        <stp/>
        <stp>ContractData</stp>
        <stp>S.GOOGL</stp>
        <stp>Ask</stp>
        <stp/>
        <stp>T</stp>
        <tr r="J33" s="1"/>
      </tp>
      <tp>
        <v>136.67000000000002</v>
        <stp/>
        <stp>ContractData</stp>
        <stp>S.GOOGL</stp>
        <stp>Bid</stp>
        <stp/>
        <stp>T</stp>
        <tr r="I33" s="1"/>
      </tp>
      <tp>
        <v>136.26</v>
        <stp/>
        <stp>ContractData</stp>
        <stp>S.GOOGL</stp>
        <stp>LOw</stp>
        <stp/>
        <stp>T</stp>
        <tr r="G33" s="1"/>
      </tp>
      <tp>
        <v>-1.3930348258706469</v>
        <stp/>
        <stp>ContractData</stp>
        <stp>ZSE?</stp>
        <stp>PerCentNetLastTrade</stp>
        <stp/>
        <stp>T</stp>
        <tr r="D10" s="1"/>
      </tp>
      <tp>
        <v>-3.7337662337662336</v>
        <stp/>
        <stp>ContractData</stp>
        <stp>ZWA?</stp>
        <stp>PerCentNetLastTrade</stp>
        <stp/>
        <stp>T</stp>
        <tr r="D13" s="1"/>
      </tp>
      <tp>
        <v>-1.8448182311448724</v>
        <stp/>
        <stp>ContractData</stp>
        <stp>ZCE?</stp>
        <stp>PerCentNetLastTrade</stp>
        <stp/>
        <stp>T</stp>
        <tr r="D14" s="1"/>
      </tp>
      <tp>
        <v>-0.32485110990795885</v>
        <stp/>
        <stp>ContractData</stp>
        <stp>ZME?</stp>
        <stp>PerCentNetLastTrade</stp>
        <stp/>
        <stp>T</stp>
        <tr r="D11" s="1"/>
      </tp>
      <tp>
        <v>-1.9525509132899432</v>
        <stp/>
        <stp>ContractData</stp>
        <stp>ZLE?</stp>
        <stp>PerCentNetLastTrade</stp>
        <stp/>
        <stp>T</stp>
        <tr r="D12" s="1"/>
      </tp>
      <tp>
        <v>23.02</v>
        <stp/>
        <stp>ContractData</stp>
        <stp>SIE?</stp>
        <stp>LOw</stp>
        <stp/>
        <stp>T</stp>
        <tr r="G7" s="1"/>
      </tp>
      <tp>
        <v>1.1880500000000001</v>
        <stp/>
        <stp>ContractData</stp>
        <stp>SF6?</stp>
        <stp>Bid</stp>
        <stp/>
        <stp>T</stp>
        <tr r="I21" s="1"/>
      </tp>
      <tp>
        <v>1.18815</v>
        <stp/>
        <stp>ContractData</stp>
        <stp>SF6?</stp>
        <stp>Ask</stp>
        <stp/>
        <stp>T</stp>
        <tr r="J21" s="1"/>
      </tp>
      <tp>
        <v>23.29</v>
        <stp/>
        <stp>ContractData</stp>
        <stp>SIE?</stp>
        <stp>Ask</stp>
        <stp/>
        <stp>T</stp>
        <tr r="J7" s="1"/>
      </tp>
      <tp>
        <v>23.285</v>
        <stp/>
        <stp>ContractData</stp>
        <stp>SIE?</stp>
        <stp>Bid</stp>
        <stp/>
        <stp>T</stp>
        <tr r="I7" s="1"/>
      </tp>
      <tp>
        <v>1.18215</v>
        <stp/>
        <stp>ContractData</stp>
        <stp>SF6?</stp>
        <stp>LOw</stp>
        <stp/>
        <stp>T</stp>
        <tr r="G21" s="1"/>
      </tp>
      <tp>
        <v>0.69068660774983004</v>
        <stp/>
        <stp>ContractData</stp>
        <stp>S.MSFT</stp>
        <stp>PerCentNetLastTrade</stp>
        <stp/>
        <stp>T</stp>
        <tr r="D36" s="1"/>
      </tp>
      <tp>
        <v>0.24719420372211962</v>
        <stp/>
        <stp>ContractData</stp>
        <stp>S.META</stp>
        <stp>PerCentNetLastTrade</stp>
        <stp/>
        <stp>T</stp>
        <tr r="D35" s="1"/>
      </tp>
      <tp>
        <v>27</v>
        <stp/>
        <stp>ContractData</stp>
        <stp>NE6?</stp>
        <stp>MT_LastBidVolume</stp>
        <stp/>
        <stp>T</stp>
        <tr r="H23" s="1"/>
        <tr r="K23" s="1"/>
      </tp>
      <tp>
        <v>2.0232000000000001</v>
        <stp/>
        <stp>ContractData</stp>
        <stp>RBE?</stp>
        <stp>Bid</stp>
        <stp/>
        <stp>T</stp>
        <tr r="I29" s="1"/>
      </tp>
      <tp>
        <v>2.024</v>
        <stp/>
        <stp>ContractData</stp>
        <stp>RBE?</stp>
        <stp>Ask</stp>
        <stp/>
        <stp>T</stp>
        <tr r="J29" s="1"/>
      </tp>
      <tp t="s">
        <v>Mexican Peso (Globex), Mar 24</v>
        <stp/>
        <stp>ContractData</stp>
        <stp>MX6?</stp>
        <stp>Description</stp>
        <stp/>
        <stp>T</stp>
        <tr r="M24" s="1"/>
      </tp>
      <tp>
        <v>2.0072000000000001</v>
        <stp/>
        <stp>ContractData</stp>
        <stp>RBE?</stp>
        <stp>LOw</stp>
        <stp/>
        <stp>T</stp>
        <tr r="G29" s="1"/>
      </tp>
      <tp>
        <v>4735.75</v>
        <stp/>
        <stp>ContractData</stp>
        <stp>EP</stp>
        <stp>OPen</stp>
        <stp/>
        <stp>T</stp>
        <tr r="E2" s="1"/>
      </tp>
      <tp t="s">
        <v>New Zealand Dollar (Globex), Mar 24</v>
        <stp/>
        <stp>ContractData</stp>
        <stp>NE6?</stp>
        <stp>Description</stp>
        <stp/>
        <stp>T</stp>
        <tr r="M23" s="1"/>
      </tp>
      <tp>
        <v>16632.25</v>
        <stp/>
        <stp>ContractData</stp>
        <stp>ENQ?</stp>
        <stp>LastTrade</stp>
        <stp/>
        <stp>T</stp>
        <tr r="B3" s="1"/>
      </tp>
      <tp>
        <v>183.86</v>
        <stp/>
        <stp>ContractData</stp>
        <stp>S.AAPL</stp>
        <stp>Bid</stp>
        <stp/>
        <stp>T</stp>
        <tr r="I31" s="1"/>
      </tp>
      <tp>
        <v>146.15</v>
        <stp/>
        <stp>ContractData</stp>
        <stp>S.AMZN</stp>
        <stp>LOw</stp>
        <stp/>
        <stp>T</stp>
        <tr r="G32" s="1"/>
      </tp>
      <tp>
        <v>183.87</v>
        <stp/>
        <stp>ContractData</stp>
        <stp>S.AAPL</stp>
        <stp>Ask</stp>
        <stp/>
        <stp>T</stp>
        <tr r="J31" s="1"/>
      </tp>
      <tp>
        <v>147.78</v>
        <stp/>
        <stp>ContractData</stp>
        <stp>S.AMZN</stp>
        <stp>Bid</stp>
        <stp/>
        <stp>T</stp>
        <tr r="I32" s="1"/>
      </tp>
      <tp>
        <v>181.5</v>
        <stp/>
        <stp>ContractData</stp>
        <stp>S.AAPL</stp>
        <stp>LOw</stp>
        <stp/>
        <stp>T</stp>
        <tr r="G31" s="1"/>
      </tp>
      <tp>
        <v>147.79</v>
        <stp/>
        <stp>ContractData</stp>
        <stp>S.AMZN</stp>
        <stp>Ask</stp>
        <stp/>
        <stp>T</stp>
        <tr r="J32" s="1"/>
      </tp>
      <tp>
        <v>955.7</v>
        <stp/>
        <stp>ContractData</stp>
        <stp>PLE?</stp>
        <stp>LOw</stp>
        <stp/>
        <stp>T</stp>
        <tr r="G8" s="1"/>
      </tp>
      <tp>
        <v>966.5</v>
        <stp/>
        <stp>ContractData</stp>
        <stp>PLE?</stp>
        <stp>Ask</stp>
        <stp/>
        <stp>T</stp>
        <tr r="J8" s="1"/>
      </tp>
      <tp>
        <v>966.1</v>
        <stp/>
        <stp>ContractData</stp>
        <stp>PLE?</stp>
        <stp>Bid</stp>
        <stp/>
        <stp>T</stp>
        <tr r="I8" s="1"/>
      </tp>
      <tp>
        <v>4.627573986190602</v>
        <stp/>
        <stp>ContractData</stp>
        <stp>S.NVDA</stp>
        <stp>PerCentNetLastTrade</stp>
        <stp/>
        <stp>T</stp>
        <tr r="D37" s="1"/>
      </tp>
      <tp>
        <v>136.29</v>
        <stp/>
        <stp>ContractData</stp>
        <stp>S.GOOGL</stp>
        <stp>OPen</stp>
        <stp/>
        <stp>T</stp>
        <tr r="E33" s="1"/>
      </tp>
      <tp>
        <v>3</v>
        <stp/>
        <stp>ContractData</stp>
        <stp>SF6?</stp>
        <stp>MT_LastBidVolume</stp>
        <stp/>
        <stp>T</stp>
        <tr r="H21" s="1"/>
        <tr r="K21" s="1"/>
      </tp>
      <tp>
        <v>5.8799999999999998E-2</v>
        <stp/>
        <stp>ContractData</stp>
        <stp>MX6?</stp>
        <stp>High</stp>
        <stp/>
        <stp>T</stp>
        <tr r="F24" s="1"/>
      </tp>
      <tp>
        <v>0.01</v>
        <stp/>
        <stp>ContractData</stp>
        <stp>Tsize(S.GOOG)</stp>
        <stp>LastQuoteToday</stp>
        <stp/>
        <stp>T</stp>
        <tr r="N34" s="1"/>
        <tr r="N34" s="1"/>
      </tp>
      <tp>
        <v>102.34</v>
        <stp/>
        <stp>ContractData</stp>
        <stp>DXE?</stp>
        <stp>High</stp>
        <stp/>
        <stp>T</stp>
        <tr r="F16" s="1"/>
      </tp>
      <tp>
        <v>7.0229999999999997E-3</v>
        <stp/>
        <stp>ContractData</stp>
        <stp>JY6?</stp>
        <stp>High</stp>
        <stp/>
        <stp>T</stp>
        <tr r="F18" s="1"/>
      </tp>
      <tp>
        <v>445391</v>
        <stp/>
        <stp>ContractData</stp>
        <stp>EP</stp>
        <stp>T_CVol</stp>
        <stp/>
        <stp>T</stp>
        <tr r="L2" s="1"/>
      </tp>
      <tp>
        <v>6.992E-3</v>
        <stp/>
        <stp>ContractData</stp>
        <stp>JY6?</stp>
        <stp>OPen</stp>
        <stp/>
        <stp>T</stp>
        <tr r="E18" s="1"/>
      </tp>
      <tp>
        <v>0.01</v>
        <stp/>
        <stp>ContractData</stp>
        <stp>Tsize(S.AAPL)</stp>
        <stp>LastQuoteToday</stp>
        <stp/>
        <stp>T</stp>
        <tr r="N31" s="1"/>
        <tr r="N31" s="1"/>
      </tp>
      <tp>
        <v>0.01</v>
        <stp/>
        <stp>ContractData</stp>
        <stp>Tsize(S.AMZN)</stp>
        <stp>LastQuoteToday</stp>
        <stp/>
        <stp>T</stp>
        <tr r="N32" s="1"/>
        <tr r="N32" s="1"/>
      </tp>
      <tp>
        <v>5.8539999999999995E-2</v>
        <stp/>
        <stp>ContractData</stp>
        <stp>MX6?</stp>
        <stp>OPen</stp>
        <stp/>
        <stp>T</stp>
        <tr r="E24" s="1"/>
      </tp>
      <tp>
        <v>102.17</v>
        <stp/>
        <stp>ContractData</stp>
        <stp>DXE?</stp>
        <stp>OPen</stp>
        <stp/>
        <stp>T</stp>
        <tr r="E16" s="1"/>
      </tp>
      <tp>
        <v>1.2750000000000001</v>
        <stp/>
        <stp>ContractData</stp>
        <stp>BP6?</stp>
        <stp>High</stp>
        <stp/>
        <stp>T</stp>
        <tr r="F19" s="1"/>
      </tp>
      <tp>
        <v>617</v>
        <stp/>
        <stp>ContractData</stp>
        <stp>ZWA?</stp>
        <stp>OPen</stp>
        <stp/>
        <stp>T</stp>
        <tr r="E13" s="1"/>
      </tp>
      <tp>
        <v>0.01</v>
        <stp/>
        <stp>ContractData</stp>
        <stp>Tsize(S.NVDA)</stp>
        <stp>LastQuoteToday</stp>
        <stp/>
        <stp>T</stp>
        <tr r="N37" s="1"/>
        <tr r="N37" s="1"/>
      </tp>
      <tp>
        <v>1.0977000000000001</v>
        <stp/>
        <stp>ContractData</stp>
        <stp>EU6?</stp>
        <stp>OPen</stp>
        <stp/>
        <stp>T</stp>
        <tr r="E17" s="1"/>
      </tp>
      <tp>
        <v>0.01</v>
        <stp/>
        <stp>ContractData</stp>
        <stp>Tsize(S.META)</stp>
        <stp>LastQuoteToday</stp>
        <stp/>
        <stp>T</stp>
        <tr r="N35" s="1"/>
        <tr r="N35" s="1"/>
      </tp>
      <tp>
        <v>0.01</v>
        <stp/>
        <stp>ContractData</stp>
        <stp>Tsize(S.MSFT)</stp>
        <stp>LastQuoteToday</stp>
        <stp/>
        <stp>T</stp>
        <tr r="N36" s="1"/>
        <tr r="N36" s="1"/>
      </tp>
      <tp>
        <v>1261</v>
        <stp/>
        <stp>ContractData</stp>
        <stp>ZSE?</stp>
        <stp>High</stp>
        <stp/>
        <stp>T</stp>
        <tr r="F10" s="1"/>
      </tp>
      <tp>
        <v>1258</v>
        <stp/>
        <stp>ContractData</stp>
        <stp>ZSE?</stp>
        <stp>OPen</stp>
        <stp/>
        <stp>T</stp>
        <tr r="E10" s="1"/>
      </tp>
      <tp>
        <v>1.1002000000000001</v>
        <stp/>
        <stp>ContractData</stp>
        <stp>EU6?</stp>
        <stp>High</stp>
        <stp/>
        <stp>T</stp>
        <tr r="F17" s="1"/>
      </tp>
      <tp>
        <v>1.2727000000000002</v>
        <stp/>
        <stp>ContractData</stp>
        <stp>BP6?</stp>
        <stp>OPen</stp>
        <stp/>
        <stp>T</stp>
        <tr r="E19" s="1"/>
      </tp>
      <tp>
        <v>617.25</v>
        <stp/>
        <stp>ContractData</stp>
        <stp>ZWA?</stp>
        <stp>High</stp>
        <stp/>
        <stp>T</stp>
        <tr r="F13" s="1"/>
      </tp>
      <tp>
        <v>2.6212</v>
        <stp/>
        <stp>ContractData</stp>
        <stp>HOE?</stp>
        <stp>OPen</stp>
        <stp/>
        <stp>T</stp>
        <tr r="E28" s="1"/>
      </tp>
      <tp>
        <v>1</v>
        <stp/>
        <stp>ContractData</stp>
        <stp>Tsize(YM?)</stp>
        <stp>LastQuoteToday</stp>
        <stp/>
        <stp>T</stp>
        <tr r="N4" s="1"/>
      </tp>
      <tp>
        <v>5.0000000000000002E-5</v>
        <stp/>
        <stp>ContractData</stp>
        <stp>Tsize(EB?)</stp>
        <stp>LastQuoteToday</stp>
        <stp/>
        <stp>T</stp>
        <tr r="N25" s="1"/>
        <tr r="N25" s="1"/>
      </tp>
      <tp>
        <v>23.405000000000001</v>
        <stp/>
        <stp>ContractData</stp>
        <stp>SIE?</stp>
        <stp>High</stp>
        <stp/>
        <stp>T</stp>
        <tr r="F7" s="1"/>
      </tp>
      <tp>
        <v>16470</v>
        <stp/>
        <stp>ContractData</stp>
        <stp>ENQ?</stp>
        <stp>OPen</stp>
        <stp/>
        <stp>T</stp>
        <tr r="E3" s="1"/>
      </tp>
      <tp>
        <v>2.5000000000000001E-3</v>
        <stp/>
        <stp>ContractData</stp>
        <stp>SF6?</stp>
        <stp>NetLastTradeToday</stp>
        <stp/>
        <stp>T</stp>
        <tr r="C21" s="1"/>
      </tp>
      <tp>
        <v>1.9500000000000001E-3</v>
        <stp/>
        <stp>ContractData</stp>
        <stp>EU6?</stp>
        <stp>NetLastTradeToday</stp>
        <stp/>
        <stp>T</stp>
        <tr r="C17" s="1"/>
      </tp>
      <tp>
        <v>-9.5000000000000011E-4</v>
        <stp/>
        <stp>ContractData</stp>
        <stp>DA6?</stp>
        <stp>NetLastTradeToday</stp>
        <stp/>
        <stp>T</stp>
        <tr r="C22" s="1"/>
      </tp>
      <tp>
        <v>-9.5000000000000011E-4</v>
        <stp/>
        <stp>ContractData</stp>
        <stp>CA6?</stp>
        <stp>NetLastTradeToday</stp>
        <stp/>
        <stp>T</stp>
        <tr r="C20" s="1"/>
      </tp>
      <tp>
        <v>1.7000000000000001E-3</v>
        <stp/>
        <stp>ContractData</stp>
        <stp>BP6?</stp>
        <stp>NetLastTradeToday</stp>
        <stp/>
        <stp>T</stp>
        <tr r="C19" s="1"/>
      </tp>
      <tp>
        <v>2.1999999999999998E-4</v>
        <stp/>
        <stp>ContractData</stp>
        <stp>MX6?</stp>
        <stp>NetLastTradeToday</stp>
        <stp/>
        <stp>T</stp>
        <tr r="C24" s="1"/>
      </tp>
      <tp>
        <v>-7.000000000000001E-4</v>
        <stp/>
        <stp>ContractData</stp>
        <stp>NE6?</stp>
        <stp>NetLastTradeToday</stp>
        <stp/>
        <stp>T</stp>
        <tr r="C23" s="1"/>
      </tp>
      <tp>
        <v>2.65E-5</v>
        <stp/>
        <stp>ContractData</stp>
        <stp>JY6?</stp>
        <stp>NetLastTradeToday</stp>
        <stp/>
        <stp>T</stp>
        <tr r="C18" s="1"/>
      </tp>
      <tp>
        <v>369.40000000000003</v>
        <stp/>
        <stp>ContractData</stp>
        <stp>ZME?</stp>
        <stp>OPen</stp>
        <stp/>
        <stp>T</stp>
        <tr r="E11" s="1"/>
      </tp>
      <tp>
        <v>0.01</v>
        <stp/>
        <stp>ContractData</stp>
        <stp>Tsize(S.TSLA)</stp>
        <stp>LastQuoteToday</stp>
        <stp/>
        <stp>T</stp>
        <tr r="N38" s="1"/>
        <tr r="N38" s="1"/>
      </tp>
      <tp>
        <v>73.510000000000005</v>
        <stp/>
        <stp>ContractData</stp>
        <stp>CLE?</stp>
        <stp>OPen</stp>
        <stp/>
        <stp>T</stp>
        <tr r="E27" s="1"/>
      </tp>
      <tp>
        <v>971.30000000000007</v>
        <stp/>
        <stp>ContractData</stp>
        <stp>PLE?</stp>
        <stp>OPen</stp>
        <stp/>
        <stp>T</stp>
        <tr r="E8" s="1"/>
      </tp>
      <tp>
        <v>47.67</v>
        <stp/>
        <stp>ContractData</stp>
        <stp>ZLE?</stp>
        <stp>OPen</stp>
        <stp/>
        <stp>T</stp>
        <tr r="E12" s="1"/>
      </tp>
      <tp>
        <v>73.95</v>
        <stp/>
        <stp>ContractData</stp>
        <stp>CLE?</stp>
        <stp>High</stp>
        <stp/>
        <stp>T</stp>
        <tr r="F27" s="1"/>
      </tp>
      <tp>
        <v>976.80000000000007</v>
        <stp/>
        <stp>ContractData</stp>
        <stp>PLE?</stp>
        <stp>High</stp>
        <stp/>
        <stp>T</stp>
        <tr r="F8" s="1"/>
      </tp>
      <tp>
        <v>47.88</v>
        <stp/>
        <stp>ContractData</stp>
        <stp>ZLE?</stp>
        <stp>High</stp>
        <stp/>
        <stp>T</stp>
        <tr r="F12" s="1"/>
      </tp>
      <tp>
        <v>370.5</v>
        <stp/>
        <stp>ContractData</stp>
        <stp>ZME?</stp>
        <stp>High</stp>
        <stp/>
        <stp>T</stp>
        <tr r="F11" s="1"/>
      </tp>
      <tp>
        <v>16644.5</v>
        <stp/>
        <stp>ContractData</stp>
        <stp>ENQ?</stp>
        <stp>High</stp>
        <stp/>
        <stp>T</stp>
        <tr r="F3" s="1"/>
      </tp>
      <tp>
        <v>23.38</v>
        <stp/>
        <stp>ContractData</stp>
        <stp>SIE?</stp>
        <stp>OPen</stp>
        <stp/>
        <stp>T</stp>
        <tr r="E7" s="1"/>
      </tp>
      <tp>
        <v>2.6300000000000003</v>
        <stp/>
        <stp>ContractData</stp>
        <stp>HOE?</stp>
        <stp>High</stp>
        <stp/>
        <stp>T</stp>
        <tr r="F28" s="1"/>
      </tp>
      <tp>
        <v>100</v>
        <stp/>
        <stp>ContractData</stp>
        <stp>S.GOOGL</stp>
        <stp>MT_LastBidVolume</stp>
        <stp/>
        <stp>T</stp>
        <tr r="H33" s="1"/>
        <tr r="K33" s="1"/>
      </tp>
      <tp>
        <v>1.1851</v>
        <stp/>
        <stp>ContractData</stp>
        <stp>SF6?</stp>
        <stp>OPen</stp>
        <stp/>
        <stp>T</stp>
        <tr r="E21" s="1"/>
      </tp>
      <tp>
        <v>0.75005000000000011</v>
        <stp/>
        <stp>ContractData</stp>
        <stp>CA6?</stp>
        <stp>High</stp>
        <stp/>
        <stp>T</stp>
        <tr r="F20" s="1"/>
      </tp>
      <tp>
        <v>0.67490000000000006</v>
        <stp/>
        <stp>ContractData</stp>
        <stp>DA6?</stp>
        <stp>High</stp>
        <stp/>
        <stp>T</stp>
        <tr r="F22" s="1"/>
      </tp>
      <tp>
        <v>0.74815000000000009</v>
        <stp/>
        <stp>ContractData</stp>
        <stp>CA6?</stp>
        <stp>LastTrade</stp>
        <stp/>
        <stp>T</stp>
        <tr r="B20" s="1"/>
      </tp>
      <tp>
        <v>1.2745</v>
        <stp/>
        <stp>ContractData</stp>
        <stp>BP6?</stp>
        <stp>LastTrade</stp>
        <stp/>
        <stp>T</stp>
        <tr r="B19" s="1"/>
      </tp>
      <tp>
        <v>1.09965</v>
        <stp/>
        <stp>ContractData</stp>
        <stp>EU6?</stp>
        <stp>LastTrade</stp>
        <stp/>
        <stp>T</stp>
        <tr r="B17" s="1"/>
      </tp>
      <tp>
        <v>0.67190000000000005</v>
        <stp/>
        <stp>ContractData</stp>
        <stp>DA6?</stp>
        <stp>LastTrade</stp>
        <stp/>
        <stp>T</stp>
        <tr r="B22" s="1"/>
      </tp>
      <tp>
        <v>7.0159999999999997E-3</v>
        <stp/>
        <stp>ContractData</stp>
        <stp>JY6?</stp>
        <stp>LastTrade</stp>
        <stp/>
        <stp>T</stp>
        <tr r="B18" s="1"/>
      </tp>
      <tp>
        <v>5.8749999999999997E-2</v>
        <stp/>
        <stp>ContractData</stp>
        <stp>MX6?</stp>
        <stp>LastTrade</stp>
        <stp/>
        <stp>T</stp>
        <tr r="B24" s="1"/>
      </tp>
      <tp>
        <v>0.624</v>
        <stp/>
        <stp>ContractData</stp>
        <stp>NE6?</stp>
        <stp>LastTrade</stp>
        <stp/>
        <stp>T</stp>
        <tr r="B23" s="1"/>
      </tp>
      <tp>
        <v>1.1882000000000001</v>
        <stp/>
        <stp>ContractData</stp>
        <stp>SF6?</stp>
        <stp>LastTrade</stp>
        <stp/>
        <stp>T</stp>
        <tr r="B21" s="1"/>
      </tp>
      <tp>
        <v>0.62450000000000006</v>
        <stp/>
        <stp>ContractData</stp>
        <stp>NE6?</stp>
        <stp>OPen</stp>
        <stp/>
        <stp>T</stp>
        <tr r="E23" s="1"/>
      </tp>
      <tp>
        <v>2.1156999999999999</v>
        <stp/>
        <stp>ContractData</stp>
        <stp>RBE?</stp>
        <stp>High</stp>
        <stp/>
        <stp>T</stp>
        <tr r="F29" s="1"/>
      </tp>
      <tp>
        <v>61</v>
        <stp/>
        <stp>ContractData</stp>
        <stp>EP</stp>
        <stp>MT_LastBidVolume</stp>
        <stp/>
        <stp>T</stp>
        <tr r="K2" s="1"/>
        <tr r="H2" s="1"/>
      </tp>
      <tp>
        <v>2053.3000000000002</v>
        <stp/>
        <stp>ContractData</stp>
        <stp>GCE?</stp>
        <stp>High</stp>
        <stp/>
        <stp>T</stp>
        <tr r="F6" s="1"/>
      </tp>
      <tp>
        <v>462.5</v>
        <stp/>
        <stp>ContractData</stp>
        <stp>ZCE?</stp>
        <stp>High</stp>
        <stp/>
        <stp>T</stp>
        <tr r="F14" s="1"/>
      </tp>
      <tp>
        <v>2052.6</v>
        <stp/>
        <stp>ContractData</stp>
        <stp>GCE?</stp>
        <stp>OPen</stp>
        <stp/>
        <stp>T</stp>
        <tr r="E6" s="1"/>
      </tp>
      <tp>
        <v>461</v>
        <stp/>
        <stp>ContractData</stp>
        <stp>ZCE?</stp>
        <stp>OPen</stp>
        <stp/>
        <stp>T</stp>
        <tr r="E14" s="1"/>
      </tp>
      <tp>
        <v>0.62625000000000008</v>
        <stp/>
        <stp>ContractData</stp>
        <stp>NE6?</stp>
        <stp>High</stp>
        <stp/>
        <stp>T</stp>
        <tr r="F23" s="1"/>
      </tp>
      <tp>
        <v>2.1127000000000002</v>
        <stp/>
        <stp>ContractData</stp>
        <stp>RBE?</stp>
        <stp>OPen</stp>
        <stp/>
        <stp>T</stp>
        <tr r="E29" s="1"/>
      </tp>
      <tp>
        <v>0.67275000000000007</v>
        <stp/>
        <stp>ContractData</stp>
        <stp>DA6?</stp>
        <stp>OPen</stp>
        <stp/>
        <stp>T</stp>
        <tr r="E22" s="1"/>
      </tp>
      <tp>
        <v>0.74900000000000011</v>
        <stp/>
        <stp>ContractData</stp>
        <stp>CA6?</stp>
        <stp>OPen</stp>
        <stp/>
        <stp>T</stp>
        <tr r="E20" s="1"/>
      </tp>
      <tp>
        <v>1.1890500000000002</v>
        <stp/>
        <stp>ContractData</stp>
        <stp>SF6?</stp>
        <stp>High</stp>
        <stp/>
        <stp>T</stp>
        <tr r="F21" s="1"/>
      </tp>
      <tp t="s">
        <v>E-Mini S&amp;P 500, Mar 24</v>
        <stp/>
        <stp>ContractData</stp>
        <stp>EP</stp>
        <stp>Description</stp>
        <stp/>
        <stp>T</stp>
        <tr r="M2" s="1"/>
      </tp>
      <tp>
        <v>236.62</v>
        <stp/>
        <stp>ContractData</stp>
        <stp>S.TSLA</stp>
        <stp>LastTrade</stp>
        <stp/>
        <stp>T</stp>
        <tr r="B38" s="1"/>
      </tp>
      <tp>
        <v>2.54</v>
        <stp/>
        <stp>ContractData</stp>
        <stp>S.MSFT</stp>
        <stp>NetLastTradeToday</stp>
        <stp/>
        <stp>T</stp>
        <tr r="C36" s="1"/>
      </tp>
      <tp>
        <v>0.86420000000000008</v>
        <stp/>
        <stp>ContractData</stp>
        <stp>EB?</stp>
        <stp>High</stp>
        <stp/>
        <stp>T</stp>
        <tr r="F25" s="1"/>
      </tp>
      <tp>
        <v>138.32</v>
        <stp/>
        <stp>ContractData</stp>
        <stp>S.GOOG</stp>
        <stp>LastTrade</stp>
        <stp/>
        <stp>T</stp>
        <tr r="B34" s="1"/>
      </tp>
      <tp>
        <v>22.72</v>
        <stp/>
        <stp>ContractData</stp>
        <stp>S.NVDA</stp>
        <stp>NetLastTradeToday</stp>
        <stp/>
        <stp>T</stp>
        <tr r="C37" s="1"/>
      </tp>
      <tp>
        <v>0.86255000000000004</v>
        <stp/>
        <stp>ContractData</stp>
        <stp>EB?</stp>
        <stp>OPen</stp>
        <stp/>
        <stp>T</stp>
        <tr r="E25" s="1"/>
      </tp>
      <tp>
        <v>515.15</v>
        <stp/>
        <stp>ContractData</stp>
        <stp>S.NVDA</stp>
        <stp>High</stp>
        <stp/>
        <stp>T</stp>
        <tr r="F37" s="1"/>
      </tp>
      <tp>
        <v>513.69000000000005</v>
        <stp/>
        <stp>ContractData</stp>
        <stp>S.NVDA</stp>
        <stp>LastTrade</stp>
        <stp/>
        <stp>T</stp>
        <tr r="B37" s="1"/>
      </tp>
      <tp>
        <v>0.93</v>
        <stp/>
        <stp>ContractData</stp>
        <stp>S.GOOG</stp>
        <stp>NetLastTradeToday</stp>
        <stp/>
        <stp>T</stp>
        <tr r="C34" s="1"/>
      </tp>
      <tp>
        <v>3636650</v>
        <stp/>
        <stp>ContractData</stp>
        <stp>S.MSFT</stp>
        <stp>T_CVol</stp>
        <stp/>
        <stp>T</stp>
        <tr r="L36" s="1"/>
      </tp>
      <tp>
        <v>236.14000000000001</v>
        <stp/>
        <stp>ContractData</stp>
        <stp>S.TSLA</stp>
        <stp>OPen</stp>
        <stp/>
        <stp>T</stp>
        <tr r="E38" s="1"/>
      </tp>
      <tp>
        <v>369.3</v>
        <stp/>
        <stp>ContractData</stp>
        <stp>S.MSFT</stp>
        <stp>OPen</stp>
        <stp/>
        <stp>T</stp>
        <tr r="E36" s="1"/>
      </tp>
      <tp>
        <v>370.29</v>
        <stp/>
        <stp>ContractData</stp>
        <stp>S.MSFT</stp>
        <stp>LastTrade</stp>
        <stp/>
        <stp>T</stp>
        <tr r="B36" s="1"/>
      </tp>
      <tp>
        <v>-0.87</v>
        <stp/>
        <stp>ContractData</stp>
        <stp>S.TSLA</stp>
        <stp>NetLastTradeToday</stp>
        <stp/>
        <stp>T</stp>
        <tr r="C38" s="1"/>
      </tp>
      <tp>
        <v>370.97</v>
        <stp/>
        <stp>ContractData</stp>
        <stp>S.MSFT</stp>
        <stp>High</stp>
        <stp/>
        <stp>T</stp>
        <tr r="F36" s="1"/>
      </tp>
      <tp>
        <v>239.20000000000002</v>
        <stp/>
        <stp>ContractData</stp>
        <stp>S.TSLA</stp>
        <stp>High</stp>
        <stp/>
        <stp>T</stp>
        <tr r="F38" s="1"/>
      </tp>
      <tp>
        <v>495.12</v>
        <stp/>
        <stp>ContractData</stp>
        <stp>S.NVDA</stp>
        <stp>OPen</stp>
        <stp/>
        <stp>T</stp>
        <tr r="E37" s="1"/>
      </tp>
      <tp t="s">
        <v>E-mini Dow ($5), Mar 24</v>
        <stp/>
        <stp>ContractData</stp>
        <stp>YM?</stp>
        <stp>Description</stp>
        <stp/>
        <stp>T</stp>
        <tr r="M4" s="1"/>
      </tp>
      <tp t="s">
        <v>Euro/British Pound (Globex), Mar 24</v>
        <stp/>
        <stp>ContractData</stp>
        <stp>EB?</stp>
        <stp>Description</stp>
        <stp/>
        <stp>T</stp>
        <tr r="M25" s="1"/>
      </tp>
      <tp>
        <v>0.86235000000000006</v>
        <stp/>
        <stp>ContractData</stp>
        <stp>EB?</stp>
        <stp>LOw</stp>
        <stp/>
        <stp>T</stp>
        <tr r="G25" s="1"/>
      </tp>
      <tp>
        <v>0.86295000000000011</v>
        <stp/>
        <stp>ContractData</stp>
        <stp>EB?</stp>
        <stp>Ask</stp>
        <stp/>
        <stp>T</stp>
        <tr r="J25" s="1"/>
      </tp>
      <tp>
        <v>0.86285000000000012</v>
        <stp/>
        <stp>ContractData</stp>
        <stp>EB?</stp>
        <stp>Bid</stp>
        <stp/>
        <stp>T</stp>
        <tr r="I25" s="1"/>
      </tp>
      <tp>
        <v>37594</v>
        <stp/>
        <stp>ContractData</stp>
        <stp>YM?</stp>
        <stp>Ask</stp>
        <stp/>
        <stp>T</stp>
        <tr r="J4" s="1"/>
      </tp>
      <tp>
        <v>37592</v>
        <stp/>
        <stp>ContractData</stp>
        <stp>YM?</stp>
        <stp>Bid</stp>
        <stp/>
        <stp>T</stp>
        <tr r="I4" s="1"/>
      </tp>
      <tp>
        <v>37470</v>
        <stp/>
        <stp>ContractData</stp>
        <stp>YM?</stp>
        <stp>LOw</stp>
        <stp/>
        <stp>T</stp>
        <tr r="G4" s="1"/>
      </tp>
      <tp>
        <v>138.83000000000001</v>
        <stp/>
        <stp>ContractData</stp>
        <stp>S.GOOG</stp>
        <stp>High</stp>
        <stp/>
        <stp>T</stp>
        <tr r="F34" s="1"/>
      </tp>
      <tp>
        <v>0.3643275780136227</v>
        <stp/>
        <stp>ContractData</stp>
        <stp>EP</stp>
        <stp>PerCentNetLastTrade</stp>
        <stp/>
        <stp>T</stp>
        <tr r="D2" s="1"/>
      </tp>
      <tp>
        <v>12686713</v>
        <stp/>
        <stp>ContractData</stp>
        <stp>S.AAPL</stp>
        <stp>T_CVol</stp>
        <stp/>
        <stp>T</stp>
        <tr r="L31" s="1"/>
      </tp>
      <tp>
        <v>148.37</v>
        <stp/>
        <stp>ContractData</stp>
        <stp>S.AMZN</stp>
        <stp>High</stp>
        <stp/>
        <stp>T</stp>
        <tr r="F32" s="1"/>
      </tp>
      <tp>
        <v>0.87</v>
        <stp/>
        <stp>ContractData</stp>
        <stp>S.META</stp>
        <stp>NetLastTradeToday</stp>
        <stp/>
        <stp>T</stp>
        <tr r="C35" s="1"/>
      </tp>
      <tp>
        <v>10268837</v>
        <stp/>
        <stp>ContractData</stp>
        <stp>S.AMZN</stp>
        <stp>T_CVol</stp>
        <stp/>
        <stp>T</stp>
        <tr r="L32" s="1"/>
      </tp>
      <tp>
        <v>146.74</v>
        <stp/>
        <stp>ContractData</stp>
        <stp>S.AMZN</stp>
        <stp>OPen</stp>
        <stp/>
        <stp>T</stp>
        <tr r="E32" s="1"/>
      </tp>
      <tp>
        <v>138</v>
        <stp/>
        <stp>ContractData</stp>
        <stp>S.GOOG</stp>
        <stp>OPen</stp>
        <stp/>
        <stp>T</stp>
        <tr r="E34" s="1"/>
      </tp>
      <tp>
        <v>147.78</v>
        <stp/>
        <stp>ContractData</stp>
        <stp>S.AMZN</stp>
        <stp>LastTrade</stp>
        <stp/>
        <stp>T</stp>
        <tr r="B32" s="1"/>
      </tp>
      <tp>
        <v>2.68</v>
        <stp/>
        <stp>ContractData</stp>
        <stp>S.AAPL</stp>
        <stp>NetLastTradeToday</stp>
        <stp/>
        <stp>T</stp>
        <tr r="C31" s="1"/>
      </tp>
      <tp>
        <v>352.82</v>
        <stp/>
        <stp>ContractData</stp>
        <stp>S.META</stp>
        <stp>LastTrade</stp>
        <stp/>
        <stp>T</stp>
        <tr r="B35" s="1"/>
      </tp>
      <tp>
        <v>182.08</v>
        <stp/>
        <stp>ContractData</stp>
        <stp>S.AAPL</stp>
        <stp>OPen</stp>
        <stp/>
        <stp>T</stp>
        <tr r="E31" s="1"/>
      </tp>
      <tp>
        <v>37674</v>
        <stp/>
        <stp>ContractData</stp>
        <stp>YM?</stp>
        <stp>OPen</stp>
        <stp/>
        <stp>T</stp>
        <tr r="E4" s="1"/>
      </tp>
      <tp>
        <v>2601957</v>
        <stp/>
        <stp>ContractData</stp>
        <stp>S.GOOG</stp>
        <stp>T_CVol</stp>
        <stp/>
        <stp>T</stp>
        <tr r="L34" s="1"/>
      </tp>
      <tp>
        <v>356.1</v>
        <stp/>
        <stp>ContractData</stp>
        <stp>S.META</stp>
        <stp>High</stp>
        <stp/>
        <stp>T</stp>
        <tr r="F35" s="1"/>
      </tp>
      <tp>
        <v>183.86</v>
        <stp/>
        <stp>ContractData</stp>
        <stp>S.AAPL</stp>
        <stp>LastTrade</stp>
        <stp/>
        <stp>T</stp>
        <tr r="B31" s="1"/>
      </tp>
      <tp>
        <v>354.7</v>
        <stp/>
        <stp>ContractData</stp>
        <stp>S.META</stp>
        <stp>OPen</stp>
        <stp/>
        <stp>T</stp>
        <tr r="E35" s="1"/>
      </tp>
      <tp>
        <v>3107696</v>
        <stp/>
        <stp>ContractData</stp>
        <stp>S.META</stp>
        <stp>T_CVol</stp>
        <stp/>
        <stp>T</stp>
        <tr r="L35" s="1"/>
      </tp>
      <tp>
        <v>21709613</v>
        <stp/>
        <stp>ContractData</stp>
        <stp>S.NVDA</stp>
        <stp>T_CVol</stp>
        <stp/>
        <stp>T</stp>
        <tr r="L37" s="1"/>
      </tp>
      <tp>
        <v>24191185</v>
        <stp/>
        <stp>ContractData</stp>
        <stp>S.TSLA</stp>
        <stp>T_CVol</stp>
        <stp/>
        <stp>T</stp>
        <tr r="L38" s="1"/>
      </tp>
      <tp>
        <v>2.54</v>
        <stp/>
        <stp>ContractData</stp>
        <stp>S.AMZN</stp>
        <stp>NetLastTradeToday</stp>
        <stp/>
        <stp>T</stp>
        <tr r="C32" s="1"/>
      </tp>
      <tp>
        <v>37709</v>
        <stp/>
        <stp>ContractData</stp>
        <stp>YM?</stp>
        <stp>High</stp>
        <stp/>
        <stp>T</stp>
        <tr r="F4" s="1"/>
      </tp>
      <tp>
        <v>5.2176937793495276E-2</v>
        <stp/>
        <stp>ContractData</stp>
        <stp>EB?</stp>
        <stp>PerCentNetLastTrade</stp>
        <stp/>
        <stp>T</stp>
        <tr r="D25" s="1"/>
      </tp>
      <tp>
        <v>-0.33670033670033672</v>
        <stp/>
        <stp>ContractData</stp>
        <stp>YM?</stp>
        <stp>PerCentNetLastTrade</stp>
        <stp/>
        <stp>T</stp>
        <tr r="D4" s="1"/>
      </tp>
      <tp>
        <v>183.88</v>
        <stp/>
        <stp>ContractData</stp>
        <stp>S.AAPL</stp>
        <stp>High</stp>
        <stp/>
        <stp>T</stp>
        <tr r="F31" s="1"/>
      </tp>
      <tp>
        <v>4751.75</v>
        <stp/>
        <stp>ContractData</stp>
        <stp>EP</stp>
        <stp>Bid</stp>
        <stp/>
        <stp>T</stp>
        <tr r="I2" s="1"/>
      </tp>
      <tp>
        <v>4752</v>
        <stp/>
        <stp>ContractData</stp>
        <stp>EP</stp>
        <stp>Ask</stp>
        <stp/>
        <stp>T</stp>
        <tr r="J2" s="1"/>
      </tp>
      <tp>
        <v>4715.25</v>
        <stp/>
        <stp>ContractData</stp>
        <stp>EP</stp>
        <stp>LOw</stp>
        <stp/>
        <stp>T</stp>
        <tr r="G2" s="1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volatileDependencies" Target="volatileDependencies.xml"/><Relationship Id="rId3" Type="http://schemas.openxmlformats.org/officeDocument/2006/relationships/styles" Target="style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6F96A-E7B8-4422-AA8C-2C36B0A2CF77}">
  <dimension ref="A1:T38"/>
  <sheetViews>
    <sheetView tabSelected="1" workbookViewId="0">
      <selection activeCell="S6" sqref="S6"/>
    </sheetView>
  </sheetViews>
  <sheetFormatPr defaultRowHeight="16.5" x14ac:dyDescent="0.3"/>
  <cols>
    <col min="1" max="1" width="9.625" style="1" bestFit="1" customWidth="1"/>
    <col min="2" max="2" width="8.375" style="1" bestFit="1" customWidth="1"/>
    <col min="3" max="3" width="9" style="1" bestFit="1" customWidth="1"/>
    <col min="4" max="4" width="6.5" style="2" bestFit="1" customWidth="1"/>
    <col min="5" max="7" width="8.375" style="1" bestFit="1" customWidth="1"/>
    <col min="8" max="8" width="7.375" style="1" bestFit="1" customWidth="1"/>
    <col min="9" max="10" width="8.375" style="1" bestFit="1" customWidth="1"/>
    <col min="11" max="11" width="7.75" style="1" bestFit="1" customWidth="1"/>
    <col min="12" max="12" width="9.875" style="5" bestFit="1" customWidth="1"/>
    <col min="13" max="13" width="35.25" style="1" bestFit="1" customWidth="1"/>
    <col min="14" max="14" width="8.625" style="1" customWidth="1"/>
    <col min="15" max="15" width="9.75" style="1" customWidth="1"/>
    <col min="16" max="17" width="9" style="1"/>
    <col min="18" max="18" width="9" style="1" customWidth="1"/>
    <col min="19" max="16384" width="9" style="1"/>
  </cols>
  <sheetData>
    <row r="1" spans="1:15" x14ac:dyDescent="0.3">
      <c r="A1" s="3" t="s">
        <v>42</v>
      </c>
      <c r="B1" s="3" t="s">
        <v>0</v>
      </c>
      <c r="C1" s="3" t="s">
        <v>1</v>
      </c>
      <c r="D1" s="4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7" t="s">
        <v>22</v>
      </c>
      <c r="M1" s="3" t="s">
        <v>50</v>
      </c>
      <c r="N1" s="3" t="s">
        <v>20</v>
      </c>
      <c r="O1" s="3" t="s">
        <v>21</v>
      </c>
    </row>
    <row r="2" spans="1:15" x14ac:dyDescent="0.3">
      <c r="A2" s="1" t="s">
        <v>41</v>
      </c>
      <c r="B2" s="1" t="str">
        <f>TEXT(RTD("cqg.rtd", ,"ContractData",A2, "LastTrade",, "T"),O2)</f>
        <v>4752.00</v>
      </c>
      <c r="C2" s="1" t="str">
        <f>TEXT(RTD("cqg.rtd", ,"ContractData",A2, "NetLastTradeToday",, "T"),O2)</f>
        <v>17.25</v>
      </c>
      <c r="D2" s="2">
        <f>IFERROR(RTD("cqg.rtd", ,"ContractData",A2, "PerCentNetLastTrade",, "T")/100,"")</f>
        <v>3.643275780136227E-3</v>
      </c>
      <c r="E2" s="1" t="str">
        <f>TEXT(RTD("cqg.rtd", ,"ContractData",A2, "OPen",, "T"),O2)</f>
        <v>4735.75</v>
      </c>
      <c r="F2" s="1" t="str">
        <f>TEXT(RTD("cqg.rtd", ,"ContractData",A2, "High",, "T"),O2)</f>
        <v>4754.25</v>
      </c>
      <c r="G2" s="1" t="str">
        <f>TEXT(RTD("cqg.rtd", ,"ContractData",A2, "LOw",, "T"),O2)</f>
        <v>4715.25</v>
      </c>
      <c r="H2" s="1">
        <f>RTD("cqg.rtd", ,"ContractData",A2, "MT_LastBidVolume",, "T")</f>
        <v>61</v>
      </c>
      <c r="I2" s="1" t="str">
        <f>TEXT(RTD("cqg.rtd", ,"ContractData",A2, "Bid",, "T"),O2)</f>
        <v>4751.75</v>
      </c>
      <c r="J2" s="1" t="str">
        <f>TEXT(RTD("cqg.rtd", ,"ContractData",A2, "Ask",, "T"),O2)</f>
        <v>4752.00</v>
      </c>
      <c r="K2" s="1">
        <f>RTD("cqg.rtd", ,"ContractData",A2, "MT_LastBidVolume",, "T")</f>
        <v>61</v>
      </c>
      <c r="L2" s="5">
        <f>RTD("cqg.rtd", ,"ContractData",A2, "T_CVol",, "T")</f>
        <v>445391</v>
      </c>
      <c r="M2" s="1" t="str">
        <f>RTD("cqg.rtd", ,"ContractData",A2, "Description",, "T")</f>
        <v>E-Mini S&amp;P 500, Mar 24</v>
      </c>
      <c r="N2" s="1">
        <f>IF(LEN(RTD("cqg.rtd", ,"ContractData", "Tsize("&amp;A2&amp;")", "LastQuoteToday",,"T"))=1,0,LEN(RTD("cqg.rtd", ,"ContractData", "Tsize("&amp;A2&amp;")", "LastQuoteToday",,"T"))-2)</f>
        <v>2</v>
      </c>
      <c r="O2" s="1" t="str" cm="1">
        <f t="array" ref="O2">_xlfn.IFS(N2=0,"#",N2=1,"#.0",N2=2,"#.00",N2=3,"#.000",N2=4,"#.0000",N2=5,"#.00000",N2=6,"#.000000",N2=7,"#.0000000")</f>
        <v>#.00</v>
      </c>
    </row>
    <row r="3" spans="1:15" x14ac:dyDescent="0.3">
      <c r="A3" s="1" t="s">
        <v>10</v>
      </c>
      <c r="B3" s="1" t="str">
        <f>TEXT(RTD("cqg.rtd", ,"ContractData",A3, "LastTrade",, "T"),O3)</f>
        <v>16632.25</v>
      </c>
      <c r="C3" s="1" t="str">
        <f>TEXT(RTD("cqg.rtd", ,"ContractData",A3, "NetLastTradeToday",, "T"),O3)</f>
        <v>172.00</v>
      </c>
      <c r="D3" s="2">
        <f>IFERROR(RTD("cqg.rtd", ,"ContractData",A3, "PerCentNetLastTrade",, "T")/100,"")</f>
        <v>1.0449416017375193E-2</v>
      </c>
      <c r="E3" s="1" t="str">
        <f>TEXT(RTD("cqg.rtd", ,"ContractData",A3, "OPen",, "T"),O3)</f>
        <v>16470.00</v>
      </c>
      <c r="F3" s="1" t="str">
        <f>TEXT(RTD("cqg.rtd", ,"ContractData",A3, "High",, "T"),O3)</f>
        <v>16644.50</v>
      </c>
      <c r="G3" s="1" t="str">
        <f>TEXT(RTD("cqg.rtd", ,"ContractData",A3, "LOw",, "T"),O3)</f>
        <v>16378.25</v>
      </c>
      <c r="H3" s="1">
        <f>RTD("cqg.rtd", ,"ContractData",A3, "MT_LastBidVolume",, "T")</f>
        <v>1</v>
      </c>
      <c r="I3" s="1" t="str">
        <f>TEXT(RTD("cqg.rtd", ,"ContractData",A3, "Bid",, "T"),O3)</f>
        <v>16632.25</v>
      </c>
      <c r="J3" s="1" t="str">
        <f>TEXT(RTD("cqg.rtd", ,"ContractData",A3, "Ask",, "T"),O3)</f>
        <v>16632.50</v>
      </c>
      <c r="K3" s="1">
        <f>RTD("cqg.rtd", ,"ContractData",A3, "MT_LastBidVolume",, "T")</f>
        <v>1</v>
      </c>
      <c r="L3" s="5">
        <f>RTD("cqg.rtd", ,"ContractData",A3, "T_CVol",, "T")</f>
        <v>234318</v>
      </c>
      <c r="M3" s="1" t="str">
        <f>RTD("cqg.rtd", ,"ContractData",A3, "Description",, "T")</f>
        <v>E-mini NASDAQ-100, Mar 24</v>
      </c>
      <c r="N3" s="1">
        <f>IF(LEN(RTD("cqg.rtd", ,"ContractData", "Tsize("&amp;A3&amp;")", "LastQuoteToday",,"T"))=1,0,LEN(RTD("cqg.rtd", ,"ContractData", "Tsize("&amp;A3&amp;")", "LastQuoteToday",,"T"))-2)</f>
        <v>2</v>
      </c>
      <c r="O3" s="1" t="str" cm="1">
        <f t="array" ref="O3">_xlfn.IFS(N3=0,"#",N3=1,"#.0",N3=2,"#.00",N3=3,"#.000",N3=4,"#.0000",N3=5,"#.00000",N3=6,"#.000000",N3=7,"#.0000000")</f>
        <v>#.00</v>
      </c>
    </row>
    <row r="4" spans="1:15" x14ac:dyDescent="0.3">
      <c r="A4" s="1" t="s">
        <v>11</v>
      </c>
      <c r="B4" s="1" t="str">
        <f>TEXT(RTD("cqg.rtd", ,"ContractData",A4, "LastTrade",, "T"),O4)</f>
        <v>37592</v>
      </c>
      <c r="C4" s="1" t="str">
        <f>TEXT(RTD("cqg.rtd", ,"ContractData",A4, "NetLastTradeToday",, "T"),O4)</f>
        <v>-127</v>
      </c>
      <c r="D4" s="2">
        <f>IFERROR(RTD("cqg.rtd", ,"ContractData",A4, "PerCentNetLastTrade",, "T")/100,"")</f>
        <v>-3.3670033670033673E-3</v>
      </c>
      <c r="E4" s="1" t="str">
        <f>TEXT(RTD("cqg.rtd", ,"ContractData",A4, "OPen",, "T"),O4)</f>
        <v>37674</v>
      </c>
      <c r="F4" s="1" t="str">
        <f>TEXT(RTD("cqg.rtd", ,"ContractData",A4, "High",, "T"),O4)</f>
        <v>37709</v>
      </c>
      <c r="G4" s="1" t="str">
        <f>TEXT(RTD("cqg.rtd", ,"ContractData",A4, "LOw",, "T"),O4)</f>
        <v>37470</v>
      </c>
      <c r="H4" s="1">
        <f>RTD("cqg.rtd", ,"ContractData",A4, "MT_LastBidVolume",, "T")</f>
        <v>8</v>
      </c>
      <c r="I4" s="1" t="str">
        <f>TEXT(RTD("cqg.rtd", ,"ContractData",A4, "Bid",, "T"),O4)</f>
        <v>37592</v>
      </c>
      <c r="J4" s="1" t="str">
        <f>TEXT(RTD("cqg.rtd", ,"ContractData",A4, "Ask",, "T"),O4)</f>
        <v>37594</v>
      </c>
      <c r="K4" s="1">
        <f>RTD("cqg.rtd", ,"ContractData",A4, "MT_LastBidVolume",, "T")</f>
        <v>8</v>
      </c>
      <c r="L4" s="5">
        <f>RTD("cqg.rtd", ,"ContractData",A4, "T_CVol",, "T")</f>
        <v>63025</v>
      </c>
      <c r="M4" s="1" t="str">
        <f>RTD("cqg.rtd", ,"ContractData",A4, "Description",, "T")</f>
        <v>E-mini Dow ($5), Mar 24</v>
      </c>
      <c r="N4" s="1">
        <f>IF(LEN(RTD("cqg.rtd", ,"ContractData", "Tsize("&amp;A4&amp;")", "LastQuoteToday",,"T"))=1,0,LEN(RTD("cqg.rtd", ,"ContractData", "Tsize("&amp;A4&amp;")", "LastQuoteToday",,"T"))-2)</f>
        <v>0</v>
      </c>
      <c r="O4" s="1" t="str" cm="1">
        <f t="array" ref="O4">_xlfn.IFS(N4=0,"#",N4=1,"#.0",N4=2,"#.00",N4=3,"#.000",N4=4,"#.0000",N4=5,"#.00000",N4=6,"#.000000",N4=7,"#.0000000")</f>
        <v>#</v>
      </c>
    </row>
    <row r="5" spans="1:15" x14ac:dyDescent="0.3">
      <c r="A5" s="3" t="s">
        <v>24</v>
      </c>
      <c r="B5" s="3" t="s">
        <v>0</v>
      </c>
      <c r="C5" s="3" t="s">
        <v>1</v>
      </c>
      <c r="D5" s="4" t="s">
        <v>2</v>
      </c>
      <c r="E5" s="3" t="s">
        <v>3</v>
      </c>
      <c r="F5" s="3" t="s">
        <v>4</v>
      </c>
      <c r="G5" s="3" t="s">
        <v>5</v>
      </c>
      <c r="H5" s="3" t="s">
        <v>6</v>
      </c>
      <c r="I5" s="3" t="s">
        <v>7</v>
      </c>
      <c r="J5" s="3" t="s">
        <v>8</v>
      </c>
      <c r="K5" s="3" t="s">
        <v>9</v>
      </c>
      <c r="L5" s="7" t="s">
        <v>22</v>
      </c>
      <c r="M5" s="3" t="s">
        <v>50</v>
      </c>
      <c r="N5" s="3" t="s">
        <v>20</v>
      </c>
      <c r="O5" s="3" t="s">
        <v>21</v>
      </c>
    </row>
    <row r="6" spans="1:15" x14ac:dyDescent="0.3">
      <c r="A6" s="1" t="s">
        <v>12</v>
      </c>
      <c r="B6" s="1" t="str">
        <f>TEXT(RTD("cqg.rtd", ,"ContractData",A6, "LastTrade",, "T"),O6)</f>
        <v>2035.8</v>
      </c>
      <c r="C6" s="1" t="str">
        <f>TEXT(RTD("cqg.rtd", ,"ContractData",A6, "NetLastTradeToday",, "T"),O6)</f>
        <v>-14.0</v>
      </c>
      <c r="D6" s="2">
        <f>IFERROR(RTD("cqg.rtd", ,"ContractData",A6, "PerCentNetLastTrade",, "T")/100,"")</f>
        <v>-6.8299346277685621E-3</v>
      </c>
      <c r="E6" s="1" t="str">
        <f>TEXT(RTD("cqg.rtd", ,"ContractData",A6, "OPen",, "T"),O6)</f>
        <v>2052.6</v>
      </c>
      <c r="F6" s="1" t="str">
        <f>TEXT(RTD("cqg.rtd", ,"ContractData",A6, "High",, "T"),O6)</f>
        <v>2053.3</v>
      </c>
      <c r="G6" s="1" t="str">
        <f>TEXT(RTD("cqg.rtd", ,"ContractData",A6, "LOw",, "T"),O6)</f>
        <v>2022.7</v>
      </c>
      <c r="H6" s="1">
        <f>RTD("cqg.rtd", ,"ContractData",A6, "MT_LastBidVolume",, "T")</f>
        <v>12</v>
      </c>
      <c r="I6" s="1" t="str">
        <f>TEXT(RTD("cqg.rtd", ,"ContractData",A6, "Bid",, "T"),O6)</f>
        <v>2035.7</v>
      </c>
      <c r="J6" s="1" t="str">
        <f>TEXT(RTD("cqg.rtd", ,"ContractData",A6, "Ask",, "T"),O6)</f>
        <v>2035.9</v>
      </c>
      <c r="K6" s="1">
        <f>RTD("cqg.rtd", ,"ContractData",A6, "MT_LastBidVolume",, "T")</f>
        <v>12</v>
      </c>
      <c r="L6" s="5">
        <f>RTD("cqg.rtd", ,"ContractData",A6, "T_CVol",, "T")</f>
        <v>138789</v>
      </c>
      <c r="M6" s="1" t="str">
        <f>RTD("cqg.rtd", ,"ContractData",A6, "Description",, "T")</f>
        <v>Gold (Globex), Feb 24</v>
      </c>
      <c r="N6" s="1">
        <f>IF(LEN(RTD("cqg.rtd", ,"ContractData", "Tsize("&amp;A6&amp;")", "LastQuoteToday",,"T"))=1,0,LEN(RTD("cqg.rtd", ,"ContractData", "Tsize("&amp;A6&amp;")", "LastQuoteToday",,"T"))-2)</f>
        <v>1</v>
      </c>
      <c r="O6" s="1" t="str" cm="1">
        <f t="array" ref="O6">_xlfn.IFS(N6=0,"#",N6=1,"#.0",N6=2,"#.00",N6=3,"#.000",N6=4,"#.0000",N6=5,"#.00000",N6=6,"#.000000",N6=7,"#.0000000")</f>
        <v>#.0</v>
      </c>
    </row>
    <row r="7" spans="1:15" x14ac:dyDescent="0.3">
      <c r="A7" s="1" t="s">
        <v>13</v>
      </c>
      <c r="B7" s="1" t="str">
        <f>TEXT(RTD("cqg.rtd", ,"ContractData",A7, "LastTrade",, "T"),O7)</f>
        <v>23.285</v>
      </c>
      <c r="C7" s="1" t="str">
        <f>TEXT(RTD("cqg.rtd", ,"ContractData",A7, "NetLastTradeToday",, "T"),O7)</f>
        <v>-.030</v>
      </c>
      <c r="D7" s="2">
        <f>IFERROR(RTD("cqg.rtd", ,"ContractData",A7, "PerCentNetLastTrade",, "T")/100,"")</f>
        <v>-1.2867252841518336E-3</v>
      </c>
      <c r="E7" s="1" t="str">
        <f>TEXT(RTD("cqg.rtd", ,"ContractData",A7, "OPen",, "T"),O7)</f>
        <v>23.380</v>
      </c>
      <c r="F7" s="1" t="str">
        <f>TEXT(RTD("cqg.rtd", ,"ContractData",A7, "High",, "T"),O7)</f>
        <v>23.405</v>
      </c>
      <c r="G7" s="1" t="str">
        <f>TEXT(RTD("cqg.rtd", ,"ContractData",A7, "LOw",, "T"),O7)</f>
        <v>23.020</v>
      </c>
      <c r="H7" s="1">
        <f>RTD("cqg.rtd", ,"ContractData",A7, "MT_LastBidVolume",, "T")</f>
        <v>5</v>
      </c>
      <c r="I7" s="1" t="str">
        <f>TEXT(RTD("cqg.rtd", ,"ContractData",A7, "Bid",, "T"),O7)</f>
        <v>23.285</v>
      </c>
      <c r="J7" s="1" t="str">
        <f>TEXT(RTD("cqg.rtd", ,"ContractData",A7, "Ask",, "T"),O7)</f>
        <v>23.290</v>
      </c>
      <c r="K7" s="1">
        <f>RTD("cqg.rtd", ,"ContractData",A7, "MT_LastBidVolume",, "T")</f>
        <v>5</v>
      </c>
      <c r="L7" s="5">
        <f>RTD("cqg.rtd", ,"ContractData",A7, "T_CVol",, "T")</f>
        <v>30178</v>
      </c>
      <c r="M7" s="1" t="str">
        <f>RTD("cqg.rtd", ,"ContractData",A7, "Description",, "T")</f>
        <v>Silver (Globex), Mar 24</v>
      </c>
      <c r="N7" s="1">
        <f>IF(LEN(RTD("cqg.rtd", ,"ContractData", "Tsize("&amp;A7&amp;")", "LastQuoteToday",,"T"))=1,0,LEN(RTD("cqg.rtd", ,"ContractData", "Tsize("&amp;A7&amp;")", "LastQuoteToday",,"T"))-2)</f>
        <v>3</v>
      </c>
      <c r="O7" s="1" t="str" cm="1">
        <f t="array" ref="O7">_xlfn.IFS(N7=0,"#",N7=1,"#.0",N7=2,"#.00",N7=3,"#.000",N7=4,"#.0000",N7=5,"#.00000",N7=6,"#.000000",N7=7,"#.0000000")</f>
        <v>#.000</v>
      </c>
    </row>
    <row r="8" spans="1:15" x14ac:dyDescent="0.3">
      <c r="A8" s="1" t="s">
        <v>14</v>
      </c>
      <c r="B8" s="1" t="str">
        <f>TEXT(RTD("cqg.rtd", ,"ContractData",A8, "LastTrade",, "T"),O8)</f>
        <v>966.3</v>
      </c>
      <c r="C8" s="1" t="str">
        <f>TEXT(RTD("cqg.rtd", ,"ContractData",A8, "NetLastTradeToday",, "T"),O8)</f>
        <v>-5.5</v>
      </c>
      <c r="D8" s="2">
        <f>IFERROR(RTD("cqg.rtd", ,"ContractData",A8, "PerCentNetLastTrade",, "T")/100,"")</f>
        <v>-5.6596007408931878E-3</v>
      </c>
      <c r="E8" s="1" t="str">
        <f>TEXT(RTD("cqg.rtd", ,"ContractData",A8, "OPen",, "T"),O8)</f>
        <v>971.3</v>
      </c>
      <c r="F8" s="1" t="str">
        <f>TEXT(RTD("cqg.rtd", ,"ContractData",A8, "High",, "T"),O8)</f>
        <v>976.8</v>
      </c>
      <c r="G8" s="1" t="str">
        <f>TEXT(RTD("cqg.rtd", ,"ContractData",A8, "LOw",, "T"),O8)</f>
        <v>955.7</v>
      </c>
      <c r="H8" s="1">
        <f>RTD("cqg.rtd", ,"ContractData",A8, "MT_LastBidVolume",, "T")</f>
        <v>1</v>
      </c>
      <c r="I8" s="1" t="str">
        <f>TEXT(RTD("cqg.rtd", ,"ContractData",A8, "Bid",, "T"),O8)</f>
        <v>966.1</v>
      </c>
      <c r="J8" s="1" t="str">
        <f>TEXT(RTD("cqg.rtd", ,"ContractData",A8, "Ask",, "T"),O8)</f>
        <v>966.5</v>
      </c>
      <c r="K8" s="1">
        <f>RTD("cqg.rtd", ,"ContractData",A8, "MT_LastBidVolume",, "T")</f>
        <v>1</v>
      </c>
      <c r="L8" s="5">
        <f>RTD("cqg.rtd", ,"ContractData",A8, "T_CVol",, "T")</f>
        <v>11456</v>
      </c>
      <c r="M8" s="1" t="str">
        <f>RTD("cqg.rtd", ,"ContractData",A8, "Description",, "T")</f>
        <v>Platinum (Globex), Apr 24</v>
      </c>
      <c r="N8" s="1">
        <f>IF(LEN(RTD("cqg.rtd", ,"ContractData", "Tsize("&amp;A8&amp;")", "LastQuoteToday",,"T"))=1,0,LEN(RTD("cqg.rtd", ,"ContractData", "Tsize("&amp;A8&amp;")", "LastQuoteToday",,"T"))-2)</f>
        <v>1</v>
      </c>
      <c r="O8" s="1" t="str" cm="1">
        <f t="array" ref="O8">_xlfn.IFS(N8=0,"#",N8=1,"#.0",N8=2,"#.00",N8=3,"#.000",N8=4,"#.0000",N8=5,"#.00000",N8=6,"#.000000",N8=7,"#.0000000")</f>
        <v>#.0</v>
      </c>
    </row>
    <row r="9" spans="1:15" x14ac:dyDescent="0.3">
      <c r="A9" s="3" t="s">
        <v>25</v>
      </c>
      <c r="B9" s="3" t="s">
        <v>0</v>
      </c>
      <c r="C9" s="3" t="s">
        <v>1</v>
      </c>
      <c r="D9" s="4" t="s">
        <v>2</v>
      </c>
      <c r="E9" s="3" t="s">
        <v>3</v>
      </c>
      <c r="F9" s="3" t="s">
        <v>4</v>
      </c>
      <c r="G9" s="3" t="s">
        <v>5</v>
      </c>
      <c r="H9" s="3" t="s">
        <v>6</v>
      </c>
      <c r="I9" s="3" t="s">
        <v>7</v>
      </c>
      <c r="J9" s="3" t="s">
        <v>8</v>
      </c>
      <c r="K9" s="3" t="s">
        <v>9</v>
      </c>
      <c r="L9" s="7" t="s">
        <v>22</v>
      </c>
      <c r="M9" s="3" t="s">
        <v>50</v>
      </c>
      <c r="N9" s="3" t="s">
        <v>20</v>
      </c>
      <c r="O9" s="3" t="s">
        <v>21</v>
      </c>
    </row>
    <row r="10" spans="1:15" x14ac:dyDescent="0.3">
      <c r="A10" s="1" t="s">
        <v>15</v>
      </c>
      <c r="B10" s="1" t="str">
        <f>TEXT(RTD("cqg.rtd", ,"ContractData",A10, "LastTrade",, "T"),O10)</f>
        <v>1238.75</v>
      </c>
      <c r="C10" s="1" t="str">
        <f>TEXT(RTD("cqg.rtd", ,"ContractData",A10, "NetLastTradeToday",, "T"),O10)</f>
        <v>-17.50</v>
      </c>
      <c r="D10" s="2">
        <f>IFERROR(RTD("cqg.rtd", ,"ContractData",A10, "PerCentNetLastTrade",, "T")/100,"")</f>
        <v>-1.3930348258706468E-2</v>
      </c>
      <c r="E10" s="1" t="str">
        <f>TEXT(RTD("cqg.rtd", ,"ContractData",A10, "OPen",, "T"),O10)</f>
        <v>1258.00</v>
      </c>
      <c r="F10" s="1" t="str">
        <f>TEXT(RTD("cqg.rtd", ,"ContractData",A10, "High",, "T"),O10)</f>
        <v>1261.00</v>
      </c>
      <c r="G10" s="1" t="str">
        <f>TEXT(RTD("cqg.rtd", ,"ContractData",A10, "LOw",, "T"),O10)</f>
        <v>1236.00</v>
      </c>
      <c r="H10" s="1">
        <f>RTD("cqg.rtd", ,"ContractData",A10, "MT_LastBidVolume",, "T")</f>
        <v>72</v>
      </c>
      <c r="I10" s="1" t="str">
        <f>TEXT(RTD("cqg.rtd", ,"ContractData",A10, "Bid",, "T"),O10)</f>
        <v>1238.50</v>
      </c>
      <c r="J10" s="1" t="str">
        <f>TEXT(RTD("cqg.rtd", ,"ContractData",A10, "Ask",, "T"),O10)</f>
        <v>1238.75</v>
      </c>
      <c r="K10" s="1">
        <f>RTD("cqg.rtd", ,"ContractData",A10, "MT_LastBidVolume",, "T")</f>
        <v>72</v>
      </c>
      <c r="L10" s="5">
        <f>RTD("cqg.rtd", ,"ContractData",A10, "T_CVol",, "T")</f>
        <v>55582</v>
      </c>
      <c r="M10" s="1" t="str">
        <f>RTD("cqg.rtd", ,"ContractData",A10, "Description",, "T")</f>
        <v>Soybeans (Globex), Mar 24</v>
      </c>
      <c r="N10" s="1">
        <f>IF(LEN(RTD("cqg.rtd", ,"ContractData", "Tsize("&amp;A10&amp;")", "LastQuoteToday",,"T"))=1,0,LEN(RTD("cqg.rtd", ,"ContractData", "Tsize("&amp;A10&amp;")", "LastQuoteToday",,"T"))-2)</f>
        <v>2</v>
      </c>
      <c r="O10" s="1" t="str" cm="1">
        <f t="array" ref="O10">_xlfn.IFS(N10=0,"#",N10=1,"#.0",N10=2,"#.00",N10=3,"#.000",N10=4,"#.0000",N10=5,"#.00000",N10=6,"#.000000",N10=7,"#.0000000")</f>
        <v>#.00</v>
      </c>
    </row>
    <row r="11" spans="1:15" x14ac:dyDescent="0.3">
      <c r="A11" s="1" t="s">
        <v>16</v>
      </c>
      <c r="B11" s="1" t="str">
        <f>TEXT(RTD("cqg.rtd", ,"ContractData",A11, "LastTrade",, "T"),O11)</f>
        <v>368.2</v>
      </c>
      <c r="C11" s="1" t="str">
        <f>TEXT(RTD("cqg.rtd", ,"ContractData",A11, "NetLastTradeToday",, "T"),O11)</f>
        <v>-1.2</v>
      </c>
      <c r="D11" s="2">
        <f>IFERROR(RTD("cqg.rtd", ,"ContractData",A11, "PerCentNetLastTrade",, "T")/100,"")</f>
        <v>-3.2485110990795887E-3</v>
      </c>
      <c r="E11" s="1" t="str">
        <f>TEXT(RTD("cqg.rtd", ,"ContractData",A11, "OPen",, "T"),O11)</f>
        <v>369.4</v>
      </c>
      <c r="F11" s="1" t="str">
        <f>TEXT(RTD("cqg.rtd", ,"ContractData",A11, "High",, "T"),O11)</f>
        <v>370.5</v>
      </c>
      <c r="G11" s="1" t="str">
        <f>TEXT(RTD("cqg.rtd", ,"ContractData",A11, "LOw",, "T"),O11)</f>
        <v>366.2</v>
      </c>
      <c r="H11" s="1">
        <f>RTD("cqg.rtd", ,"ContractData",A11, "MT_LastBidVolume",, "T")</f>
        <v>3</v>
      </c>
      <c r="I11" s="1" t="str">
        <f>TEXT(RTD("cqg.rtd", ,"ContractData",A11, "Bid",, "T"),O11)</f>
        <v>368.2</v>
      </c>
      <c r="J11" s="1" t="str">
        <f>TEXT(RTD("cqg.rtd", ,"ContractData",A11, "Ask",, "T"),O11)</f>
        <v>368.3</v>
      </c>
      <c r="K11" s="1">
        <f>RTD("cqg.rtd", ,"ContractData",A11, "MT_LastBidVolume",, "T")</f>
        <v>3</v>
      </c>
      <c r="L11" s="5">
        <f>RTD("cqg.rtd", ,"ContractData",A11, "T_CVol",, "T")</f>
        <v>32420</v>
      </c>
      <c r="M11" s="1" t="str">
        <f>RTD("cqg.rtd", ,"ContractData",A11, "Description",, "T")</f>
        <v>Soybean Meal (Globex), Mar 24</v>
      </c>
      <c r="N11" s="1">
        <f>IF(LEN(RTD("cqg.rtd", ,"ContractData", "Tsize("&amp;A11&amp;")", "LastQuoteToday",,"T"))=1,0,LEN(RTD("cqg.rtd", ,"ContractData", "Tsize("&amp;A11&amp;")", "LastQuoteToday",,"T"))-2)</f>
        <v>1</v>
      </c>
      <c r="O11" s="1" t="str" cm="1">
        <f t="array" ref="O11">_xlfn.IFS(N11=0,"#",N11=1,"#.0",N11=2,"#.00",N11=3,"#.000",N11=4,"#.0000",N11=5,"#.00000",N11=6,"#.000000",N11=7,"#.0000000")</f>
        <v>#.0</v>
      </c>
    </row>
    <row r="12" spans="1:15" x14ac:dyDescent="0.3">
      <c r="A12" s="1" t="s">
        <v>18</v>
      </c>
      <c r="B12" s="1" t="str">
        <f>TEXT(RTD("cqg.rtd", ,"ContractData",A12, "LastTrade",, "T"),O12)</f>
        <v>46.70</v>
      </c>
      <c r="C12" s="1" t="str">
        <f>TEXT(RTD("cqg.rtd", ,"ContractData",A12, "NetLastTradeToday",, "T"),O12)</f>
        <v>-.93</v>
      </c>
      <c r="D12" s="2">
        <f>IFERROR(RTD("cqg.rtd", ,"ContractData",A12, "PerCentNetLastTrade",, "T")/100,"")</f>
        <v>-1.9525509132899431E-2</v>
      </c>
      <c r="E12" s="1" t="str">
        <f>TEXT(RTD("cqg.rtd", ,"ContractData",A12, "OPen",, "T"),O12)</f>
        <v>47.67</v>
      </c>
      <c r="F12" s="1" t="str">
        <f>TEXT(RTD("cqg.rtd", ,"ContractData",A12, "High",, "T"),O12)</f>
        <v>47.88</v>
      </c>
      <c r="G12" s="1" t="str">
        <f>TEXT(RTD("cqg.rtd", ,"ContractData",A12, "LOw",, "T"),O12)</f>
        <v>46.30</v>
      </c>
      <c r="H12" s="1">
        <f>RTD("cqg.rtd", ,"ContractData",A12, "MT_LastBidVolume",, "T")</f>
        <v>5</v>
      </c>
      <c r="I12" s="1" t="str">
        <f>TEXT(RTD("cqg.rtd", ,"ContractData",A12, "Bid",, "T"),O12)</f>
        <v>46.69</v>
      </c>
      <c r="J12" s="1" t="str">
        <f>TEXT(RTD("cqg.rtd", ,"ContractData",A12, "Ask",, "T"),O12)</f>
        <v>46.70</v>
      </c>
      <c r="K12" s="1">
        <f>RTD("cqg.rtd", ,"ContractData",A12, "MT_LastBidVolume",, "T")</f>
        <v>5</v>
      </c>
      <c r="L12" s="5">
        <f>RTD("cqg.rtd", ,"ContractData",A12, "T_CVol",, "T")</f>
        <v>31562</v>
      </c>
      <c r="M12" s="1" t="str">
        <f>RTD("cqg.rtd", ,"ContractData",A12, "Description",, "T")</f>
        <v>Soybean Oil (Globex), Mar 24</v>
      </c>
      <c r="N12" s="1">
        <f>IF(LEN(RTD("cqg.rtd", ,"ContractData", "Tsize("&amp;A12&amp;")", "LastQuoteToday",,"T"))=1,0,LEN(RTD("cqg.rtd", ,"ContractData", "Tsize("&amp;A12&amp;")", "LastQuoteToday",,"T"))-2)</f>
        <v>2</v>
      </c>
      <c r="O12" s="1" t="str" cm="1">
        <f t="array" ref="O12">_xlfn.IFS(N12=0,"#",N12=1,"#.0",N12=2,"#.00",N12=3,"#.000",N12=4,"#.0000",N12=5,"#.00000",N12=6,"#.000000",N12=7,"#.0000000")</f>
        <v>#.00</v>
      </c>
    </row>
    <row r="13" spans="1:15" x14ac:dyDescent="0.3">
      <c r="A13" s="1" t="s">
        <v>17</v>
      </c>
      <c r="B13" s="1" t="str">
        <f>TEXT(RTD("cqg.rtd", ,"ContractData",A13, "LastTrade",, "T"),O13)</f>
        <v>593.00</v>
      </c>
      <c r="C13" s="1" t="str">
        <f>TEXT(RTD("cqg.rtd", ,"ContractData",A13, "NetLastTradeToday",, "T"),O13)</f>
        <v>-23.00</v>
      </c>
      <c r="D13" s="2">
        <f>IFERROR(RTD("cqg.rtd", ,"ContractData",A13, "PerCentNetLastTrade",, "T")/100,"")</f>
        <v>-3.7337662337662336E-2</v>
      </c>
      <c r="E13" s="1" t="str">
        <f>TEXT(RTD("cqg.rtd", ,"ContractData",A13, "OPen",, "T"),O13)</f>
        <v>617.00</v>
      </c>
      <c r="F13" s="1" t="str">
        <f>TEXT(RTD("cqg.rtd", ,"ContractData",A13, "High",, "T"),O13)</f>
        <v>617.25</v>
      </c>
      <c r="G13" s="1" t="str">
        <f>TEXT(RTD("cqg.rtd", ,"ContractData",A13, "LOw",, "T"),O13)</f>
        <v>593.00</v>
      </c>
      <c r="H13" s="1">
        <f>RTD("cqg.rtd", ,"ContractData",A13, "MT_LastBidVolume",, "T")</f>
        <v>34</v>
      </c>
      <c r="I13" s="1" t="str">
        <f>TEXT(RTD("cqg.rtd", ,"ContractData",A13, "Bid",, "T"),O13)</f>
        <v>593.00</v>
      </c>
      <c r="J13" s="1" t="str">
        <f>TEXT(RTD("cqg.rtd", ,"ContractData",A13, "Ask",, "T"),O13)</f>
        <v>593.25</v>
      </c>
      <c r="K13" s="1">
        <f>RTD("cqg.rtd", ,"ContractData",A13, "MT_LastBidVolume",, "T")</f>
        <v>34</v>
      </c>
      <c r="L13" s="5">
        <f>RTD("cqg.rtd", ,"ContractData",A13, "T_CVol",, "T")</f>
        <v>28074</v>
      </c>
      <c r="M13" s="1" t="str">
        <f>RTD("cqg.rtd", ,"ContractData",A13, "Description",, "T")</f>
        <v>Wheat (Globex), Mar 24</v>
      </c>
      <c r="N13" s="1">
        <f>IF(LEN(RTD("cqg.rtd", ,"ContractData", "Tsize("&amp;A13&amp;")", "LastQuoteToday",,"T"))=1,0,LEN(RTD("cqg.rtd", ,"ContractData", "Tsize("&amp;A13&amp;")", "LastQuoteToday",,"T"))-2)</f>
        <v>2</v>
      </c>
      <c r="O13" s="1" t="str" cm="1">
        <f t="array" ref="O13">_xlfn.IFS(N13=0,"#",N13=1,"#.0",N13=2,"#.00",N13=3,"#.000",N13=4,"#.0000",N13=5,"#.00000",N13=6,"#.000000",N13=7,"#.0000000")</f>
        <v>#.00</v>
      </c>
    </row>
    <row r="14" spans="1:15" x14ac:dyDescent="0.3">
      <c r="A14" s="1" t="s">
        <v>19</v>
      </c>
      <c r="B14" s="1" t="str">
        <f>TEXT(RTD("cqg.rtd", ,"ContractData",A14, "LastTrade",, "T"),O14)</f>
        <v>452.25</v>
      </c>
      <c r="C14" s="1" t="str">
        <f>TEXT(RTD("cqg.rtd", ,"ContractData",A14, "NetLastTradeToday",, "T"),O14)</f>
        <v>-8.50</v>
      </c>
      <c r="D14" s="2">
        <f>IFERROR(RTD("cqg.rtd", ,"ContractData",A14, "PerCentNetLastTrade",, "T")/100,"")</f>
        <v>-1.8448182311448725E-2</v>
      </c>
      <c r="E14" s="1" t="str">
        <f>TEXT(RTD("cqg.rtd", ,"ContractData",A14, "OPen",, "T"),O14)</f>
        <v>461.00</v>
      </c>
      <c r="F14" s="1" t="str">
        <f>TEXT(RTD("cqg.rtd", ,"ContractData",A14, "High",, "T"),O14)</f>
        <v>462.50</v>
      </c>
      <c r="G14" s="1" t="str">
        <f>TEXT(RTD("cqg.rtd", ,"ContractData",A14, "LOw",, "T"),O14)</f>
        <v>452.25</v>
      </c>
      <c r="H14" s="1">
        <f>RTD("cqg.rtd", ,"ContractData",A14, "MT_LastBidVolume",, "T")</f>
        <v>313</v>
      </c>
      <c r="I14" s="1" t="str">
        <f>TEXT(RTD("cqg.rtd", ,"ContractData",A14, "Bid",, "T"),O14)</f>
        <v>452.25</v>
      </c>
      <c r="J14" s="1" t="str">
        <f>TEXT(RTD("cqg.rtd", ,"ContractData",A14, "Ask",, "T"),O14)</f>
        <v>452.50</v>
      </c>
      <c r="K14" s="1">
        <f>RTD("cqg.rtd", ,"ContractData",A14, "MT_LastBidVolume",, "T")</f>
        <v>313</v>
      </c>
      <c r="L14" s="5">
        <f>RTD("cqg.rtd", ,"ContractData",A14, "T_CVol",, "T")</f>
        <v>72724</v>
      </c>
      <c r="M14" s="1" t="str">
        <f>RTD("cqg.rtd", ,"ContractData",A14, "Description",, "T")</f>
        <v>Corn (Globex), Mar 24</v>
      </c>
      <c r="N14" s="1">
        <f>IF(LEN(RTD("cqg.rtd", ,"ContractData", "Tsize("&amp;A14&amp;")", "LastQuoteToday",,"T"))=1,0,LEN(RTD("cqg.rtd", ,"ContractData", "Tsize("&amp;A14&amp;")", "LastQuoteToday",,"T"))-2)</f>
        <v>2</v>
      </c>
      <c r="O14" s="1" t="str" cm="1">
        <f t="array" ref="O14">_xlfn.IFS(N14=0,"#",N14=1,"#.0",N14=2,"#.00",N14=3,"#.000",N14=4,"#.0000",N14=5,"#.00000",N14=6,"#.000000",N14=7,"#.0000000")</f>
        <v>#.00</v>
      </c>
    </row>
    <row r="15" spans="1:15" x14ac:dyDescent="0.3">
      <c r="A15" s="3" t="s">
        <v>26</v>
      </c>
      <c r="B15" s="3" t="s">
        <v>0</v>
      </c>
      <c r="C15" s="3" t="s">
        <v>1</v>
      </c>
      <c r="D15" s="4" t="s">
        <v>2</v>
      </c>
      <c r="E15" s="3" t="s">
        <v>3</v>
      </c>
      <c r="F15" s="3" t="s">
        <v>4</v>
      </c>
      <c r="G15" s="3" t="s">
        <v>5</v>
      </c>
      <c r="H15" s="3" t="s">
        <v>6</v>
      </c>
      <c r="I15" s="3" t="s">
        <v>7</v>
      </c>
      <c r="J15" s="3" t="s">
        <v>8</v>
      </c>
      <c r="K15" s="3" t="s">
        <v>9</v>
      </c>
      <c r="L15" s="7" t="s">
        <v>22</v>
      </c>
      <c r="M15" s="3" t="s">
        <v>50</v>
      </c>
      <c r="N15" s="3" t="s">
        <v>20</v>
      </c>
      <c r="O15" s="3" t="s">
        <v>21</v>
      </c>
    </row>
    <row r="16" spans="1:15" x14ac:dyDescent="0.3">
      <c r="A16" s="1" t="s">
        <v>29</v>
      </c>
      <c r="B16" s="1" t="str">
        <f>TEXT(RTD("cqg.rtd", ,"ContractData",A16, "LastTrade",, "T"),O16)</f>
        <v>101.940</v>
      </c>
      <c r="C16" s="1" t="str">
        <f>TEXT(RTD("cqg.rtd", ,"ContractData",A16, "NetLastTradeToday",, "T"),O16)</f>
        <v>-.189</v>
      </c>
      <c r="D16" s="2">
        <f>IFERROR(RTD("cqg.rtd", ,"ContractData",A16, "PerCentNetLastTrade",, "T")/100,"")</f>
        <v>-1.8506007108656699E-3</v>
      </c>
      <c r="E16" s="1" t="str">
        <f>TEXT(RTD("cqg.rtd", ,"ContractData",A16, "OPen",, "T"),O16)</f>
        <v>102.170</v>
      </c>
      <c r="F16" s="1" t="str">
        <f>TEXT(RTD("cqg.rtd", ,"ContractData",A16, "High",, "T"),O16)</f>
        <v>102.340</v>
      </c>
      <c r="G16" s="1" t="str">
        <f>TEXT(RTD("cqg.rtd", ,"ContractData",A16, "LOw",, "T"),O16)</f>
        <v>101.890</v>
      </c>
      <c r="H16" s="1">
        <f>RTD("cqg.rtd", ,"ContractData",A16, "MT_LastBidVolume",, "T")</f>
        <v>8</v>
      </c>
      <c r="I16" s="1" t="str">
        <f>TEXT(RTD("cqg.rtd", ,"ContractData",A16, "Bid",, "T"),O16)</f>
        <v>101.935</v>
      </c>
      <c r="J16" s="1" t="str">
        <f>TEXT(RTD("cqg.rtd", ,"ContractData",A16, "Ask",, "T"),O16)</f>
        <v>101.940</v>
      </c>
      <c r="K16" s="1">
        <f>RTD("cqg.rtd", ,"ContractData",A16, "MT_LastBidVolume",, "T")</f>
        <v>8</v>
      </c>
      <c r="L16" s="5">
        <f>RTD("cqg.rtd", ,"ContractData",A16, "T_CVol",, "T")</f>
        <v>6968</v>
      </c>
      <c r="M16" s="1" t="str">
        <f>RTD("cqg.rtd", ,"ContractData",A16, "Description",, "T")</f>
        <v>Dollar Index (ICE), Mar 24</v>
      </c>
      <c r="N16" s="1">
        <f>IF(LEN(RTD("cqg.rtd", ,"ContractData", "Tsize("&amp;A16&amp;")", "LastQuoteToday",,"T"))=1,0,LEN(RTD("cqg.rtd", ,"ContractData", "Tsize("&amp;A16&amp;")", "LastQuoteToday",,"T"))-2)</f>
        <v>3</v>
      </c>
      <c r="O16" s="1" t="str" cm="1">
        <f t="array" ref="O16">_xlfn.IFS(N16=0,"#",N16=1,"#.0",N16=2,"#.00",N16=3,"#.000",N16=4,"#.0000",N16=5,"#.00000",N16=6,"#.000000",N16=7,"#.0000000")</f>
        <v>#.000</v>
      </c>
    </row>
    <row r="17" spans="1:20" x14ac:dyDescent="0.3">
      <c r="A17" s="1" t="s">
        <v>27</v>
      </c>
      <c r="B17" s="1" t="str">
        <f>TEXT(RTD("cqg.rtd", ,"ContractData",A17, "LastTrade",, "T"),O17)</f>
        <v>1.09965</v>
      </c>
      <c r="C17" s="1" t="str">
        <f>TEXT(RTD("cqg.rtd", ,"ContractData",A17, "NetLastTradeToday",, "T"),O17)</f>
        <v>.00195</v>
      </c>
      <c r="D17" s="2">
        <f>IFERROR(RTD("cqg.rtd", ,"ContractData",A17, "PerCentNetLastTrade",, "T")/100,"")</f>
        <v>1.7764416507242418E-3</v>
      </c>
      <c r="E17" s="1" t="str">
        <f>TEXT(RTD("cqg.rtd", ,"ContractData",A17, "OPen",, "T"),O17)</f>
        <v>1.09770</v>
      </c>
      <c r="F17" s="1" t="str">
        <f>TEXT(RTD("cqg.rtd", ,"ContractData",A17, "High",, "T"),O17)</f>
        <v>1.10020</v>
      </c>
      <c r="G17" s="1" t="str">
        <f>TEXT(RTD("cqg.rtd", ,"ContractData",A17, "LOw",, "T"),O17)</f>
        <v>1.09535</v>
      </c>
      <c r="H17" s="1">
        <f>RTD("cqg.rtd", ,"ContractData",A17, "MT_LastBidVolume",, "T")</f>
        <v>11</v>
      </c>
      <c r="I17" s="1" t="str">
        <f>TEXT(RTD("cqg.rtd", ,"ContractData",A17, "Bid",, "T"),O17)</f>
        <v>1.09965</v>
      </c>
      <c r="J17" s="1" t="str">
        <f>TEXT(RTD("cqg.rtd", ,"ContractData",A17, "Ask",, "T"),O17)</f>
        <v>1.09970</v>
      </c>
      <c r="K17" s="1">
        <f>RTD("cqg.rtd", ,"ContractData",A17, "MT_LastBidVolume",, "T")</f>
        <v>11</v>
      </c>
      <c r="L17" s="5">
        <f>RTD("cqg.rtd", ,"ContractData",A17, "T_CVol",, "T")</f>
        <v>89994</v>
      </c>
      <c r="M17" s="1" t="str">
        <f>RTD("cqg.rtd", ,"ContractData",A17, "Description",, "T")</f>
        <v>Euro FX (Globex), Mar 24</v>
      </c>
      <c r="N17" s="1">
        <f>IF(LEN(RTD("cqg.rtd", ,"ContractData", "Tsize("&amp;A17&amp;")", "LastQuoteToday",,"T"))=1,0,LEN(RTD("cqg.rtd", ,"ContractData", "Tsize("&amp;A17&amp;")", "LastQuoteToday",,"T"))-2)</f>
        <v>5</v>
      </c>
      <c r="O17" s="1" t="str" cm="1">
        <f t="array" ref="O17">_xlfn.IFS(N17=0,"#",N17=1,"#.0",N17=2,"#.00",N17=3,"#.000",N17=4,"#.0000",N17=5,"#.00000",N17=6,"#.000000",N17=7,"#.0000000")</f>
        <v>#.00000</v>
      </c>
    </row>
    <row r="18" spans="1:20" x14ac:dyDescent="0.3">
      <c r="A18" s="1" t="s">
        <v>30</v>
      </c>
      <c r="B18" s="1" t="str">
        <f>TEXT(RTD("cqg.rtd", ,"ContractData",A18, "LastTrade",, "T"),O18)</f>
        <v>.0070160</v>
      </c>
      <c r="C18" s="1" t="str">
        <f>TEXT(RTD("cqg.rtd", ,"ContractData",A18, "NetLastTradeToday",, "T"),O18)</f>
        <v>.0000265</v>
      </c>
      <c r="D18" s="2">
        <f>IFERROR(RTD("cqg.rtd", ,"ContractData",A18, "PerCentNetLastTrade",, "T")/100,"")</f>
        <v>3.7914013877959796E-3</v>
      </c>
      <c r="E18" s="1" t="str">
        <f>TEXT(RTD("cqg.rtd", ,"ContractData",A18, "OPen",, "T"),O18)</f>
        <v>.0069920</v>
      </c>
      <c r="F18" s="1" t="str">
        <f>TEXT(RTD("cqg.rtd", ,"ContractData",A18, "High",, "T"),O18)</f>
        <v>.0070230</v>
      </c>
      <c r="G18" s="1" t="str">
        <f>TEXT(RTD("cqg.rtd", ,"ContractData",A18, "LOw",, "T"),O18)</f>
        <v>.0069770</v>
      </c>
      <c r="H18" s="1">
        <f>RTD("cqg.rtd", ,"ContractData",A18, "MT_LastBidVolume",, "T")</f>
        <v>12</v>
      </c>
      <c r="I18" s="1" t="str">
        <f>TEXT(RTD("cqg.rtd", ,"ContractData",A18, "Bid",, "T"),O18)</f>
        <v>.0070160</v>
      </c>
      <c r="J18" s="1" t="str">
        <f>TEXT(RTD("cqg.rtd", ,"ContractData",A18, "Ask",, "T"),O18)</f>
        <v>.0070165</v>
      </c>
      <c r="K18" s="1">
        <f>RTD("cqg.rtd", ,"ContractData",A18, "MT_LastBidVolume",, "T")</f>
        <v>12</v>
      </c>
      <c r="L18" s="5">
        <f>RTD("cqg.rtd", ,"ContractData",A18, "T_CVol",, "T")</f>
        <v>73026</v>
      </c>
      <c r="M18" s="1" t="str">
        <f>RTD("cqg.rtd", ,"ContractData",A18, "Description",, "T")</f>
        <v>Japanese Yen (Globex), Mar 24</v>
      </c>
      <c r="N18" s="1">
        <f>IF(LEN(RTD("cqg.rtd", ,"ContractData", "Tsize("&amp;A18&amp;")", "LastQuoteToday",,"T"))=1,0,LEN(RTD("cqg.rtd", ,"ContractData", "Tsize("&amp;A18&amp;")", "LastQuoteToday",,"T"))-2)</f>
        <v>7</v>
      </c>
      <c r="O18" s="1" t="str" cm="1">
        <f t="array" ref="O18">_xlfn.IFS(N18=0,"#",N18=1,"#.0",N18=2,"#.00",N18=3,"#.000",N18=4,"#.0000",N18=5,"#.00000",N18=6,"#.000000",N18=7,"#.0000000")</f>
        <v>#.0000000</v>
      </c>
      <c r="Q18" s="6"/>
    </row>
    <row r="19" spans="1:20" x14ac:dyDescent="0.3">
      <c r="A19" s="1" t="s">
        <v>28</v>
      </c>
      <c r="B19" s="1" t="str">
        <f>TEXT(RTD("cqg.rtd", ,"ContractData",A19, "LastTrade",, "T"),O19)</f>
        <v>1.2745</v>
      </c>
      <c r="C19" s="1" t="str">
        <f>TEXT(RTD("cqg.rtd", ,"ContractData",A19, "NetLastTradeToday",, "T"),O19)</f>
        <v>.0017</v>
      </c>
      <c r="D19" s="2">
        <f>IFERROR(RTD("cqg.rtd", ,"ContractData",A19, "PerCentNetLastTrade",, "T")/100,"")</f>
        <v>1.3356379635449402E-3</v>
      </c>
      <c r="E19" s="1" t="str">
        <f>TEXT(RTD("cqg.rtd", ,"ContractData",A19, "OPen",, "T"),O19)</f>
        <v>1.2727</v>
      </c>
      <c r="F19" s="1" t="str">
        <f>TEXT(RTD("cqg.rtd", ,"ContractData",A19, "High",, "T"),O19)</f>
        <v>1.2750</v>
      </c>
      <c r="G19" s="1" t="str">
        <f>TEXT(RTD("cqg.rtd", ,"ContractData",A19, "LOw",, "T"),O19)</f>
        <v>1.2678</v>
      </c>
      <c r="H19" s="1">
        <f>RTD("cqg.rtd", ,"ContractData",A19, "MT_LastBidVolume",, "T")</f>
        <v>11</v>
      </c>
      <c r="I19" s="1" t="str">
        <f>TEXT(RTD("cqg.rtd", ,"ContractData",A19, "Bid",, "T"),O19)</f>
        <v>1.2744</v>
      </c>
      <c r="J19" s="1" t="str">
        <f>TEXT(RTD("cqg.rtd", ,"ContractData",A19, "Ask",, "T"),O19)</f>
        <v>1.2745</v>
      </c>
      <c r="K19" s="1">
        <f>RTD("cqg.rtd", ,"ContractData",A19, "MT_LastBidVolume",, "T")</f>
        <v>11</v>
      </c>
      <c r="L19" s="5">
        <f>RTD("cqg.rtd", ,"ContractData",A19, "T_CVol",, "T")</f>
        <v>50204</v>
      </c>
      <c r="M19" s="1" t="str">
        <f>RTD("cqg.rtd", ,"ContractData",A19, "Description",, "T")</f>
        <v>British Pound (Globex), Mar 24</v>
      </c>
      <c r="N19" s="1">
        <f>IF(LEN(RTD("cqg.rtd", ,"ContractData", "Tsize("&amp;A19&amp;")", "LastQuoteToday",,"T"))=1,0,LEN(RTD("cqg.rtd", ,"ContractData", "Tsize("&amp;A19&amp;")", "LastQuoteToday",,"T"))-2)</f>
        <v>4</v>
      </c>
      <c r="O19" s="1" t="str" cm="1">
        <f t="array" ref="O19">_xlfn.IFS(N19=0,"#",N19=1,"#.0",N19=2,"#.00",N19=3,"#.000",N19=4,"#.0000",N19=5,"#.00000",N19=6,"#.000000",N19=7,"#.0000000")</f>
        <v>#.0000</v>
      </c>
    </row>
    <row r="20" spans="1:20" x14ac:dyDescent="0.3">
      <c r="A20" s="1" t="s">
        <v>31</v>
      </c>
      <c r="B20" s="1" t="str">
        <f>TEXT(RTD("cqg.rtd", ,"ContractData",A20, "LastTrade",, "T"),O20)</f>
        <v>.74815</v>
      </c>
      <c r="C20" s="1" t="str">
        <f>TEXT(RTD("cqg.rtd", ,"ContractData",A20, "NetLastTradeToday",, "T"),O20)</f>
        <v>-.00095</v>
      </c>
      <c r="D20" s="2">
        <f>IFERROR(RTD("cqg.rtd", ,"ContractData",A20, "PerCentNetLastTrade",, "T")/100,"")</f>
        <v>-1.2681884928580963E-3</v>
      </c>
      <c r="E20" s="1" t="str">
        <f>TEXT(RTD("cqg.rtd", ,"ContractData",A20, "OPen",, "T"),O20)</f>
        <v>.74900</v>
      </c>
      <c r="F20" s="1" t="str">
        <f>TEXT(RTD("cqg.rtd", ,"ContractData",A20, "High",, "T"),O20)</f>
        <v>.75005</v>
      </c>
      <c r="G20" s="1" t="str">
        <f>TEXT(RTD("cqg.rtd", ,"ContractData",A20, "LOw",, "T"),O20)</f>
        <v>.74670</v>
      </c>
      <c r="H20" s="1">
        <f>RTD("cqg.rtd", ,"ContractData",A20, "MT_LastBidVolume",, "T")</f>
        <v>234</v>
      </c>
      <c r="I20" s="1" t="str">
        <f>TEXT(RTD("cqg.rtd", ,"ContractData",A20, "Bid",, "T"),O20)</f>
        <v>.74810</v>
      </c>
      <c r="J20" s="1" t="str">
        <f>TEXT(RTD("cqg.rtd", ,"ContractData",A20, "Ask",, "T"),O20)</f>
        <v>.74820</v>
      </c>
      <c r="K20" s="1">
        <f>RTD("cqg.rtd", ,"ContractData",A20, "MT_LastBidVolume",, "T")</f>
        <v>234</v>
      </c>
      <c r="L20" s="5">
        <f>RTD("cqg.rtd", ,"ContractData",A20, "T_CVol",, "T")</f>
        <v>35857</v>
      </c>
      <c r="M20" s="1" t="str">
        <f>RTD("cqg.rtd", ,"ContractData",A20, "Description",, "T")</f>
        <v>Canadian Dollar (Globex), Mar 24</v>
      </c>
      <c r="N20" s="1">
        <f>IF(LEN(RTD("cqg.rtd", ,"ContractData", "Tsize("&amp;A20&amp;")", "LastQuoteToday",,"T"))=1,0,LEN(RTD("cqg.rtd", ,"ContractData", "Tsize("&amp;A20&amp;")", "LastQuoteToday",,"T"))-2)</f>
        <v>5</v>
      </c>
      <c r="O20" s="1" t="str" cm="1">
        <f t="array" ref="O20">_xlfn.IFS(N20=0,"#",N20=1,"#.0",N20=2,"#.00",N20=3,"#.000",N20=4,"#.0000",N20=5,"#.00000",N20=6,"#.000000",N20=7,"#.0000000")</f>
        <v>#.00000</v>
      </c>
      <c r="Q20" s="6"/>
      <c r="R20" s="6"/>
      <c r="S20" s="6"/>
      <c r="T20" s="6"/>
    </row>
    <row r="21" spans="1:20" x14ac:dyDescent="0.3">
      <c r="A21" s="1" t="s">
        <v>32</v>
      </c>
      <c r="B21" s="1" t="str">
        <f>TEXT(RTD("cqg.rtd", ,"ContractData",A21, "LastTrade",, "T"),O21)</f>
        <v>1.18820</v>
      </c>
      <c r="C21" s="1" t="str">
        <f>TEXT(RTD("cqg.rtd", ,"ContractData",A21, "NetLastTradeToday",, "T"),O21)</f>
        <v>.00250</v>
      </c>
      <c r="D21" s="2">
        <f>IFERROR(RTD("cqg.rtd", ,"ContractData",A21, "PerCentNetLastTrade",, "T")/100,"")</f>
        <v>2.1084591380619044E-3</v>
      </c>
      <c r="E21" s="1" t="str">
        <f>TEXT(RTD("cqg.rtd", ,"ContractData",A21, "OPen",, "T"),O21)</f>
        <v>1.18510</v>
      </c>
      <c r="F21" s="1" t="str">
        <f>TEXT(RTD("cqg.rtd", ,"ContractData",A21, "High",, "T"),O21)</f>
        <v>1.18905</v>
      </c>
      <c r="G21" s="1" t="str">
        <f>TEXT(RTD("cqg.rtd", ,"ContractData",A21, "LOw",, "T"),O21)</f>
        <v>1.18215</v>
      </c>
      <c r="H21" s="1">
        <f>RTD("cqg.rtd", ,"ContractData",A21, "MT_LastBidVolume",, "T")</f>
        <v>3</v>
      </c>
      <c r="I21" s="1" t="str">
        <f>TEXT(RTD("cqg.rtd", ,"ContractData",A21, "Bid",, "T"),O21)</f>
        <v>1.18805</v>
      </c>
      <c r="J21" s="1" t="str">
        <f>TEXT(RTD("cqg.rtd", ,"ContractData",A21, "Ask",, "T"),O21)</f>
        <v>1.18815</v>
      </c>
      <c r="K21" s="1">
        <f>RTD("cqg.rtd", ,"ContractData",A21, "MT_LastBidVolume",, "T")</f>
        <v>3</v>
      </c>
      <c r="L21" s="5">
        <f>RTD("cqg.rtd", ,"ContractData",A21, "T_CVol",, "T")</f>
        <v>8611</v>
      </c>
      <c r="M21" s="1" t="str">
        <f>RTD("cqg.rtd", ,"ContractData",A21, "Description",, "T")</f>
        <v>Swiss Franc (Globex), Mar 24</v>
      </c>
      <c r="N21" s="1">
        <f>IF(LEN(RTD("cqg.rtd", ,"ContractData", "Tsize("&amp;A21&amp;")", "LastQuoteToday",,"T"))=1,0,LEN(RTD("cqg.rtd", ,"ContractData", "Tsize("&amp;A21&amp;")", "LastQuoteToday",,"T"))-2)</f>
        <v>5</v>
      </c>
      <c r="O21" s="1" t="str" cm="1">
        <f t="array" ref="O21">_xlfn.IFS(N21=0,"#",N21=1,"#.0",N21=2,"#.00",N21=3,"#.000",N21=4,"#.0000",N21=5,"#.00000",N21=6,"#.000000",N21=7,"#.0000000")</f>
        <v>#.00000</v>
      </c>
      <c r="Q21" s="6"/>
      <c r="T21" s="6"/>
    </row>
    <row r="22" spans="1:20" x14ac:dyDescent="0.3">
      <c r="A22" s="1" t="s">
        <v>33</v>
      </c>
      <c r="B22" s="1" t="str">
        <f>TEXT(RTD("cqg.rtd", ,"ContractData",A22, "LastTrade",, "T"),O22)</f>
        <v>.67190</v>
      </c>
      <c r="C22" s="1" t="str">
        <f>TEXT(RTD("cqg.rtd", ,"ContractData",A22, "NetLastTradeToday",, "T"),O22)</f>
        <v>-.00095</v>
      </c>
      <c r="D22" s="2">
        <f>IFERROR(RTD("cqg.rtd", ,"ContractData",A22, "PerCentNetLastTrade",, "T")/100,"")</f>
        <v>-1.4119045849743629E-3</v>
      </c>
      <c r="E22" s="1" t="str">
        <f>TEXT(RTD("cqg.rtd", ,"ContractData",A22, "OPen",, "T"),O22)</f>
        <v>.67275</v>
      </c>
      <c r="F22" s="1" t="str">
        <f>TEXT(RTD("cqg.rtd", ,"ContractData",A22, "High",, "T"),O22)</f>
        <v>.67490</v>
      </c>
      <c r="G22" s="1" t="str">
        <f>TEXT(RTD("cqg.rtd", ,"ContractData",A22, "LOw",, "T"),O22)</f>
        <v>.66920</v>
      </c>
      <c r="H22" s="1">
        <f>RTD("cqg.rtd", ,"ContractData",A22, "MT_LastBidVolume",, "T")</f>
        <v>73</v>
      </c>
      <c r="I22" s="1" t="str">
        <f>TEXT(RTD("cqg.rtd", ,"ContractData",A22, "Bid",, "T"),O22)</f>
        <v>.67185</v>
      </c>
      <c r="J22" s="1" t="str">
        <f>TEXT(RTD("cqg.rtd", ,"ContractData",A22, "Ask",, "T"),O22)</f>
        <v>.67195</v>
      </c>
      <c r="K22" s="1">
        <f>RTD("cqg.rtd", ,"ContractData",A22, "MT_LastBidVolume",, "T")</f>
        <v>73</v>
      </c>
      <c r="L22" s="5">
        <f>RTD("cqg.rtd", ,"ContractData",A22, "T_CVol",, "T")</f>
        <v>63604</v>
      </c>
      <c r="M22" s="1" t="str">
        <f>RTD("cqg.rtd", ,"ContractData",A22, "Description",, "T")</f>
        <v>Australian Dollar (Globex), Mar 24</v>
      </c>
      <c r="N22" s="1">
        <f>IF(LEN(RTD("cqg.rtd", ,"ContractData", "Tsize("&amp;A22&amp;")", "LastQuoteToday",,"T"))=1,0,LEN(RTD("cqg.rtd", ,"ContractData", "Tsize("&amp;A22&amp;")", "LastQuoteToday",,"T"))-2)</f>
        <v>5</v>
      </c>
      <c r="O22" s="1" t="str" cm="1">
        <f t="array" ref="O22">_xlfn.IFS(N22=0,"#",N22=1,"#.0",N22=2,"#.00",N22=3,"#.000",N22=4,"#.0000",N22=5,"#.00000",N22=6,"#.000000",N22=7,"#.0000000")</f>
        <v>#.00000</v>
      </c>
    </row>
    <row r="23" spans="1:20" x14ac:dyDescent="0.3">
      <c r="A23" s="1" t="s">
        <v>34</v>
      </c>
      <c r="B23" s="1" t="str">
        <f>TEXT(RTD("cqg.rtd", ,"ContractData",A23, "LastTrade",, "T"),O23)</f>
        <v>.62400</v>
      </c>
      <c r="C23" s="1" t="str">
        <f>TEXT(RTD("cqg.rtd", ,"ContractData",A23, "NetLastTradeToday",, "T"),O23)</f>
        <v>-.00070</v>
      </c>
      <c r="D23" s="2">
        <f>IFERROR(RTD("cqg.rtd", ,"ContractData",A23, "PerCentNetLastTrade",, "T")/100,"")</f>
        <v>-1.1205378581719224E-3</v>
      </c>
      <c r="E23" s="1" t="str">
        <f>TEXT(RTD("cqg.rtd", ,"ContractData",A23, "OPen",, "T"),O23)</f>
        <v>.62450</v>
      </c>
      <c r="F23" s="1" t="str">
        <f>TEXT(RTD("cqg.rtd", ,"ContractData",A23, "High",, "T"),O23)</f>
        <v>.62625</v>
      </c>
      <c r="G23" s="1" t="str">
        <f>TEXT(RTD("cqg.rtd", ,"ContractData",A23, "LOw",, "T"),O23)</f>
        <v>.62145</v>
      </c>
      <c r="H23" s="1">
        <f>RTD("cqg.rtd", ,"ContractData",A23, "MT_LastBidVolume",, "T")</f>
        <v>27</v>
      </c>
      <c r="I23" s="1" t="str">
        <f>TEXT(RTD("cqg.rtd", ,"ContractData",A23, "Bid",, "T"),O23)</f>
        <v>.62390</v>
      </c>
      <c r="J23" s="1" t="str">
        <f>TEXT(RTD("cqg.rtd", ,"ContractData",A23, "Ask",, "T"),O23)</f>
        <v>.62400</v>
      </c>
      <c r="K23" s="1">
        <f>RTD("cqg.rtd", ,"ContractData",A23, "MT_LastBidVolume",, "T")</f>
        <v>27</v>
      </c>
      <c r="L23" s="5">
        <f>RTD("cqg.rtd", ,"ContractData",A23, "T_CVol",, "T")</f>
        <v>15584</v>
      </c>
      <c r="M23" s="1" t="str">
        <f>RTD("cqg.rtd", ,"ContractData",A23, "Description",, "T")</f>
        <v>New Zealand Dollar (Globex), Mar 24</v>
      </c>
      <c r="N23" s="1">
        <f>IF(LEN(RTD("cqg.rtd", ,"ContractData", "Tsize("&amp;A23&amp;")", "LastQuoteToday",,"T"))=1,0,LEN(RTD("cqg.rtd", ,"ContractData", "Tsize("&amp;A23&amp;")", "LastQuoteToday",,"T"))-2)</f>
        <v>5</v>
      </c>
      <c r="O23" s="1" t="str" cm="1">
        <f t="array" ref="O23">_xlfn.IFS(N23=0,"#",N23=1,"#.0",N23=2,"#.00",N23=3,"#.000",N23=4,"#.0000",N23=5,"#.00000",N23=6,"#.000000",N23=7,"#.0000000")</f>
        <v>#.00000</v>
      </c>
    </row>
    <row r="24" spans="1:20" x14ac:dyDescent="0.3">
      <c r="A24" s="1" t="s">
        <v>35</v>
      </c>
      <c r="B24" s="1" t="str">
        <f>TEXT(RTD("cqg.rtd", ,"ContractData",A24, "LastTrade",, "T"),O24)</f>
        <v>.05875</v>
      </c>
      <c r="C24" s="1" t="str">
        <f>TEXT(RTD("cqg.rtd", ,"ContractData",A24, "NetLastTradeToday",, "T"),O24)</f>
        <v>.00022</v>
      </c>
      <c r="D24" s="2">
        <f>IFERROR(RTD("cqg.rtd", ,"ContractData",A24, "PerCentNetLastTrade",, "T")/100,"")</f>
        <v>3.7587561934050912E-3</v>
      </c>
      <c r="E24" s="1" t="str">
        <f>TEXT(RTD("cqg.rtd", ,"ContractData",A24, "OPen",, "T"),O24)</f>
        <v>.05854</v>
      </c>
      <c r="F24" s="1" t="str">
        <f>TEXT(RTD("cqg.rtd", ,"ContractData",A24, "High",, "T"),O24)</f>
        <v>.05880</v>
      </c>
      <c r="G24" s="1" t="str">
        <f>TEXT(RTD("cqg.rtd", ,"ContractData",A24, "LOw",, "T"),O24)</f>
        <v>.05847</v>
      </c>
      <c r="H24" s="1">
        <f>RTD("cqg.rtd", ,"ContractData",A24, "MT_LastBidVolume",, "T")</f>
        <v>20</v>
      </c>
      <c r="I24" s="1" t="str">
        <f>TEXT(RTD("cqg.rtd", ,"ContractData",A24, "Bid",, "T"),O24)</f>
        <v>.05875</v>
      </c>
      <c r="J24" s="1" t="str">
        <f>TEXT(RTD("cqg.rtd", ,"ContractData",A24, "Ask",, "T"),O24)</f>
        <v>.05876</v>
      </c>
      <c r="K24" s="1">
        <f>RTD("cqg.rtd", ,"ContractData",A24, "MT_LastBidVolume",, "T")</f>
        <v>20</v>
      </c>
      <c r="L24" s="5">
        <f>RTD("cqg.rtd", ,"ContractData",A24, "T_CVol",, "T")</f>
        <v>25462</v>
      </c>
      <c r="M24" s="1" t="str">
        <f>RTD("cqg.rtd", ,"ContractData",A24, "Description",, "T")</f>
        <v>Mexican Peso (Globex), Mar 24</v>
      </c>
      <c r="N24" s="1">
        <f>IF(LEN(RTD("cqg.rtd", ,"ContractData", "Tsize("&amp;A24&amp;")", "LastQuoteToday",,"T"))=1,0,LEN(RTD("cqg.rtd", ,"ContractData", "Tsize("&amp;A24&amp;")", "LastQuoteToday",,"T"))-2)</f>
        <v>5</v>
      </c>
      <c r="O24" s="1" t="str" cm="1">
        <f t="array" ref="O24">_xlfn.IFS(N24=0,"#",N24=1,"#.0",N24=2,"#.00",N24=3,"#.000",N24=4,"#.0000",N24=5,"#.00000",N24=6,"#.000000",N24=7,"#.0000000")</f>
        <v>#.00000</v>
      </c>
    </row>
    <row r="25" spans="1:20" x14ac:dyDescent="0.3">
      <c r="A25" s="1" t="s">
        <v>36</v>
      </c>
      <c r="B25" s="1" t="str">
        <f>TEXT(RTD("cqg.rtd", ,"ContractData",A25, "LastTrade",, "T"),O25)</f>
        <v>.86290</v>
      </c>
      <c r="C25" s="1" t="str">
        <f>TEXT(RTD("cqg.rtd", ,"ContractData",A25, "NetLastTradeToday",, "T"),O25)</f>
        <v>.00045</v>
      </c>
      <c r="D25" s="2">
        <f>IFERROR(RTD("cqg.rtd", ,"ContractData",A25, "PerCentNetLastTrade",, "T")/100,"")</f>
        <v>5.2176937793495281E-4</v>
      </c>
      <c r="E25" s="1" t="str">
        <f>TEXT(RTD("cqg.rtd", ,"ContractData",A25, "OPen",, "T"),O25)</f>
        <v>.86255</v>
      </c>
      <c r="F25" s="1" t="str">
        <f>TEXT(RTD("cqg.rtd", ,"ContractData",A25, "High",, "T"),O25)</f>
        <v>.86420</v>
      </c>
      <c r="G25" s="1" t="str">
        <f>TEXT(RTD("cqg.rtd", ,"ContractData",A25, "LOw",, "T"),O25)</f>
        <v>.86235</v>
      </c>
      <c r="H25" s="1">
        <f>RTD("cqg.rtd", ,"ContractData",A25, "MT_LastBidVolume",, "T")</f>
        <v>29</v>
      </c>
      <c r="I25" s="1" t="str">
        <f>TEXT(RTD("cqg.rtd", ,"ContractData",A25, "Bid",, "T"),O25)</f>
        <v>.86285</v>
      </c>
      <c r="J25" s="1" t="str">
        <f>TEXT(RTD("cqg.rtd", ,"ContractData",A25, "Ask",, "T"),O25)</f>
        <v>.86295</v>
      </c>
      <c r="K25" s="1">
        <f>RTD("cqg.rtd", ,"ContractData",A25, "MT_LastBidVolume",, "T")</f>
        <v>29</v>
      </c>
      <c r="L25" s="5">
        <f>RTD("cqg.rtd", ,"ContractData",A25, "T_CVol",, "T")</f>
        <v>1363</v>
      </c>
      <c r="M25" s="1" t="str">
        <f>RTD("cqg.rtd", ,"ContractData",A25, "Description",, "T")</f>
        <v>Euro/British Pound (Globex), Mar 24</v>
      </c>
      <c r="N25" s="1">
        <f>IF(LEN(RTD("cqg.rtd", ,"ContractData", "Tsize("&amp;A25&amp;")", "LastQuoteToday",,"T"))=1,0,LEN(RTD("cqg.rtd", ,"ContractData", "Tsize("&amp;A25&amp;")", "LastQuoteToday",,"T"))-2)</f>
        <v>5</v>
      </c>
      <c r="O25" s="1" t="str" cm="1">
        <f t="array" ref="O25">_xlfn.IFS(N25=0,"#",N25=1,"#.0",N25=2,"#.00",N25=3,"#.000",N25=4,"#.0000",N25=5,"#.00000",N25=6,"#.000000",N25=7,"#.0000000")</f>
        <v>#.00000</v>
      </c>
    </row>
    <row r="26" spans="1:20" x14ac:dyDescent="0.3">
      <c r="A26" s="3" t="s">
        <v>37</v>
      </c>
      <c r="B26" s="3" t="s">
        <v>0</v>
      </c>
      <c r="C26" s="3" t="s">
        <v>1</v>
      </c>
      <c r="D26" s="4" t="s">
        <v>2</v>
      </c>
      <c r="E26" s="3" t="s">
        <v>3</v>
      </c>
      <c r="F26" s="3" t="s">
        <v>4</v>
      </c>
      <c r="G26" s="3" t="s">
        <v>5</v>
      </c>
      <c r="H26" s="3" t="s">
        <v>6</v>
      </c>
      <c r="I26" s="3" t="s">
        <v>7</v>
      </c>
      <c r="J26" s="3" t="s">
        <v>8</v>
      </c>
      <c r="K26" s="3" t="s">
        <v>9</v>
      </c>
      <c r="L26" s="7" t="s">
        <v>22</v>
      </c>
      <c r="M26" s="3" t="s">
        <v>50</v>
      </c>
      <c r="N26" s="3" t="s">
        <v>20</v>
      </c>
      <c r="O26" s="3" t="s">
        <v>21</v>
      </c>
    </row>
    <row r="27" spans="1:20" x14ac:dyDescent="0.3">
      <c r="A27" s="1" t="s">
        <v>38</v>
      </c>
      <c r="B27" s="1" t="str">
        <f>TEXT(RTD("cqg.rtd", ,"ContractData",A27, "LastTrade",, "T"),O27)</f>
        <v>70.59</v>
      </c>
      <c r="C27" s="1" t="str">
        <f>TEXT(RTD("cqg.rtd", ,"ContractData",A27, "NetLastTradeToday",, "T"),O27)</f>
        <v>-3.22</v>
      </c>
      <c r="D27" s="2">
        <f>IFERROR(RTD("cqg.rtd", ,"ContractData",A27, "PerCentNetLastTrade",, "T")/100,"")</f>
        <v>-4.362552499661293E-2</v>
      </c>
      <c r="E27" s="1" t="str">
        <f>TEXT(RTD("cqg.rtd", ,"ContractData",A27, "OPen",, "T"),O27)</f>
        <v>73.51</v>
      </c>
      <c r="F27" s="1" t="str">
        <f>TEXT(RTD("cqg.rtd", ,"ContractData",A27, "High",, "T"),O27)</f>
        <v>73.95</v>
      </c>
      <c r="G27" s="1" t="str">
        <f>TEXT(RTD("cqg.rtd", ,"ContractData",A27, "LOw",, "T"),O27)</f>
        <v>70.13</v>
      </c>
      <c r="H27" s="1">
        <f>RTD("cqg.rtd", ,"ContractData",A27, "MT_LastBidVolume",, "T")</f>
        <v>5</v>
      </c>
      <c r="I27" s="1" t="str">
        <f>TEXT(RTD("cqg.rtd", ,"ContractData",A27, "Bid",, "T"),O27)</f>
        <v>70.58</v>
      </c>
      <c r="J27" s="1" t="str">
        <f>TEXT(RTD("cqg.rtd", ,"ContractData",A27, "Ask",, "T"),O27)</f>
        <v>70.59</v>
      </c>
      <c r="K27" s="1">
        <f>RTD("cqg.rtd", ,"ContractData",A27, "MT_LastBidVolume",, "T")</f>
        <v>5</v>
      </c>
      <c r="L27" s="5">
        <f>RTD("cqg.rtd", ,"ContractData",A27, "T_CVol",, "T")</f>
        <v>204080</v>
      </c>
      <c r="M27" s="1" t="str">
        <f>RTD("cqg.rtd", ,"ContractData",A27, "Description",, "T")</f>
        <v>Crude Light (Globex), Feb 24</v>
      </c>
      <c r="N27" s="1">
        <f>IF(LEN(RTD("cqg.rtd", ,"ContractData", "Tsize("&amp;A27&amp;")", "LastQuoteToday",,"T"))=1,0,LEN(RTD("cqg.rtd", ,"ContractData", "Tsize("&amp;A27&amp;")", "LastQuoteToday",,"T"))-2)</f>
        <v>2</v>
      </c>
      <c r="O27" s="1" t="str" cm="1">
        <f t="array" ref="O27">_xlfn.IFS(N27=0,"#",N27=1,"#.0",N27=2,"#.00",N27=3,"#.000",N27=4,"#.0000",N27=5,"#.00000",N27=6,"#.000000",N27=7,"#.0000000")</f>
        <v>#.00</v>
      </c>
    </row>
    <row r="28" spans="1:20" x14ac:dyDescent="0.3">
      <c r="A28" s="1" t="s">
        <v>39</v>
      </c>
      <c r="B28" s="1" t="str">
        <f>TEXT(RTD("cqg.rtd", ,"ContractData",A28, "LastTrade",, "T"),O28)</f>
        <v>2.5458</v>
      </c>
      <c r="C28" s="1" t="str">
        <f>TEXT(RTD("cqg.rtd", ,"ContractData",A28, "NetLastTradeToday",, "T"),O28)</f>
        <v>-.0627</v>
      </c>
      <c r="D28" s="2">
        <f>IFERROR(RTD("cqg.rtd", ,"ContractData",A28, "PerCentNetLastTrade",, "T")/100,"")</f>
        <v>-2.4036802760207015E-2</v>
      </c>
      <c r="E28" s="1" t="str">
        <f>TEXT(RTD("cqg.rtd", ,"ContractData",A28, "OPen",, "T"),O28)</f>
        <v>2.6212</v>
      </c>
      <c r="F28" s="1" t="str">
        <f>TEXT(RTD("cqg.rtd", ,"ContractData",A28, "High",, "T"),O28)</f>
        <v>2.6300</v>
      </c>
      <c r="G28" s="1" t="str">
        <f>TEXT(RTD("cqg.rtd", ,"ContractData",A28, "LOw",, "T"),O28)</f>
        <v>2.5282</v>
      </c>
      <c r="H28" s="1">
        <f>RTD("cqg.rtd", ,"ContractData",A28, "MT_LastBidVolume",, "T")</f>
        <v>1</v>
      </c>
      <c r="I28" s="1" t="str">
        <f>TEXT(RTD("cqg.rtd", ,"ContractData",A28, "Bid",, "T"),O28)</f>
        <v>2.5456</v>
      </c>
      <c r="J28" s="1" t="str">
        <f>TEXT(RTD("cqg.rtd", ,"ContractData",A28, "Ask",, "T"),O28)</f>
        <v>2.5459</v>
      </c>
      <c r="K28" s="1">
        <f>RTD("cqg.rtd", ,"ContractData",A28, "MT_LastBidVolume",, "T")</f>
        <v>1</v>
      </c>
      <c r="L28" s="5">
        <f>RTD("cqg.rtd", ,"ContractData",A28, "T_CVol",, "T")</f>
        <v>17664</v>
      </c>
      <c r="M28" s="1" t="str">
        <f>RTD("cqg.rtd", ,"ContractData",A28, "Description",, "T")</f>
        <v>NY Harbor ULSD, Feb 24</v>
      </c>
      <c r="N28" s="1">
        <f>IF(LEN(RTD("cqg.rtd", ,"ContractData", "Tsize("&amp;A28&amp;")", "LastQuoteToday",,"T"))=1,0,LEN(RTD("cqg.rtd", ,"ContractData", "Tsize("&amp;A28&amp;")", "LastQuoteToday",,"T"))-2)</f>
        <v>4</v>
      </c>
      <c r="O28" s="1" t="str" cm="1">
        <f t="array" ref="O28">_xlfn.IFS(N28=0,"#",N28=1,"#.0",N28=2,"#.00",N28=3,"#.000",N28=4,"#.0000",N28=5,"#.00000",N28=6,"#.000000",N28=7,"#.0000000")</f>
        <v>#.0000</v>
      </c>
    </row>
    <row r="29" spans="1:20" x14ac:dyDescent="0.3">
      <c r="A29" s="1" t="s">
        <v>40</v>
      </c>
      <c r="B29" s="1" t="str">
        <f>TEXT(RTD("cqg.rtd", ,"ContractData",A29, "LastTrade",, "T"),O29)</f>
        <v>2.0238</v>
      </c>
      <c r="C29" s="1" t="str">
        <f>TEXT(RTD("cqg.rtd", ,"ContractData",A29, "NetLastTradeToday",, "T"),O29)</f>
        <v>-.0817</v>
      </c>
      <c r="D29" s="2">
        <f>IFERROR(RTD("cqg.rtd", ,"ContractData",A29, "PerCentNetLastTrade",, "T")/100,"")</f>
        <v>-3.8803134647352168E-2</v>
      </c>
      <c r="E29" s="1" t="str">
        <f>TEXT(RTD("cqg.rtd", ,"ContractData",A29, "OPen",, "T"),O29)</f>
        <v>2.1127</v>
      </c>
      <c r="F29" s="1" t="str">
        <f>TEXT(RTD("cqg.rtd", ,"ContractData",A29, "High",, "T"),O29)</f>
        <v>2.1157</v>
      </c>
      <c r="G29" s="1" t="str">
        <f>TEXT(RTD("cqg.rtd", ,"ContractData",A29, "LOw",, "T"),O29)</f>
        <v>2.0072</v>
      </c>
      <c r="H29" s="1">
        <f>RTD("cqg.rtd", ,"ContractData",A29, "MT_LastBidVolume",, "T")</f>
        <v>2</v>
      </c>
      <c r="I29" s="1" t="str">
        <f>TEXT(RTD("cqg.rtd", ,"ContractData",A29, "Bid",, "T"),O29)</f>
        <v>2.0232</v>
      </c>
      <c r="J29" s="1" t="str">
        <f>TEXT(RTD("cqg.rtd", ,"ContractData",A29, "Ask",, "T"),O29)</f>
        <v>2.0240</v>
      </c>
      <c r="K29" s="1">
        <f>RTD("cqg.rtd", ,"ContractData",A29, "MT_LastBidVolume",, "T")</f>
        <v>2</v>
      </c>
      <c r="L29" s="5">
        <f>RTD("cqg.rtd", ,"ContractData",A29, "T_CVol",, "T")</f>
        <v>22029</v>
      </c>
      <c r="M29" s="1" t="str">
        <f>RTD("cqg.rtd", ,"ContractData",A29, "Description",, "T")</f>
        <v>RBOB Gasoline (Globex), Feb 24</v>
      </c>
      <c r="N29" s="1">
        <f>IF(LEN(RTD("cqg.rtd", ,"ContractData", "Tsize("&amp;A29&amp;")", "LastQuoteToday",,"T"))=1,0,LEN(RTD("cqg.rtd", ,"ContractData", "Tsize("&amp;A29&amp;")", "LastQuoteToday",,"T"))-2)</f>
        <v>4</v>
      </c>
      <c r="O29" s="1" t="str" cm="1">
        <f t="array" ref="O29">_xlfn.IFS(N29=0,"#",N29=1,"#.0",N29=2,"#.00",N29=3,"#.000",N29=4,"#.0000",N29=5,"#.00000",N29=6,"#.000000",N29=7,"#.0000000")</f>
        <v>#.0000</v>
      </c>
    </row>
    <row r="30" spans="1:20" x14ac:dyDescent="0.3">
      <c r="A30" s="3" t="s">
        <v>23</v>
      </c>
      <c r="B30" s="3" t="s">
        <v>0</v>
      </c>
      <c r="C30" s="3" t="s">
        <v>1</v>
      </c>
      <c r="D30" s="4" t="s">
        <v>2</v>
      </c>
      <c r="E30" s="3" t="s">
        <v>3</v>
      </c>
      <c r="F30" s="3" t="s">
        <v>4</v>
      </c>
      <c r="G30" s="3" t="s">
        <v>5</v>
      </c>
      <c r="H30" s="3" t="s">
        <v>6</v>
      </c>
      <c r="I30" s="3" t="s">
        <v>7</v>
      </c>
      <c r="J30" s="3" t="s">
        <v>8</v>
      </c>
      <c r="K30" s="3" t="s">
        <v>9</v>
      </c>
      <c r="L30" s="7" t="s">
        <v>22</v>
      </c>
      <c r="M30" s="3" t="s">
        <v>50</v>
      </c>
      <c r="N30" s="3" t="s">
        <v>20</v>
      </c>
      <c r="O30" s="3" t="s">
        <v>21</v>
      </c>
    </row>
    <row r="31" spans="1:20" x14ac:dyDescent="0.3">
      <c r="A31" s="1" t="s">
        <v>44</v>
      </c>
      <c r="B31" s="1" t="str">
        <f>TEXT(RTD("cqg.rtd", ,"ContractData",A31, "LastTrade",, "T"),O31)</f>
        <v>183.86</v>
      </c>
      <c r="C31" s="1" t="str">
        <f>TEXT(RTD("cqg.rtd", ,"ContractData",A31, "NetLastTradeToday",, "T"),O31)</f>
        <v>2.68</v>
      </c>
      <c r="D31" s="2">
        <f>IFERROR(RTD("cqg.rtd", ,"ContractData",A31, "PerCentNetLastTrade",, "T")/100,"")</f>
        <v>1.4791919637929132E-2</v>
      </c>
      <c r="E31" s="1" t="str">
        <f>TEXT(RTD("cqg.rtd", ,"ContractData",A31, "OPen",, "T"),O31)</f>
        <v>182.08</v>
      </c>
      <c r="F31" s="1" t="str">
        <f>TEXT(RTD("cqg.rtd", ,"ContractData",A31, "High",, "T"),O31)</f>
        <v>183.88</v>
      </c>
      <c r="G31" s="1" t="str">
        <f>TEXT(RTD("cqg.rtd", ,"ContractData",A31, "LOw",, "T"),O31)</f>
        <v>181.50</v>
      </c>
      <c r="H31" s="1">
        <f>RTD("cqg.rtd", ,"ContractData",A31, "MT_LastBidVolume",, "T")</f>
        <v>600</v>
      </c>
      <c r="I31" s="1" t="str">
        <f>TEXT(RTD("cqg.rtd", ,"ContractData",A31, "Bid",, "T"),O31)</f>
        <v>183.86</v>
      </c>
      <c r="J31" s="1" t="str">
        <f>TEXT(RTD("cqg.rtd", ,"ContractData",A31, "Ask",, "T"),O31)</f>
        <v>183.87</v>
      </c>
      <c r="K31" s="1">
        <f>RTD("cqg.rtd", ,"ContractData",A31, "MT_LastBidVolume",, "T")</f>
        <v>600</v>
      </c>
      <c r="L31" s="5">
        <f>RTD("cqg.rtd", ,"ContractData",A31, "T_CVol",, "T")</f>
        <v>12686713</v>
      </c>
      <c r="M31" s="1" t="str">
        <f>RTD("cqg.rtd", ,"ContractData",A31, "Description",, "T")</f>
        <v>Apple Inc</v>
      </c>
      <c r="N31" s="1">
        <f>IF(LEN(RTD("cqg.rtd", ,"ContractData", "Tsize("&amp;A31&amp;")", "LastQuoteToday",,"T"))=1,0,LEN(RTD("cqg.rtd", ,"ContractData", "Tsize("&amp;A31&amp;")", "LastQuoteToday",,"T"))-2)</f>
        <v>2</v>
      </c>
      <c r="O31" s="1" t="str" cm="1">
        <f t="array" ref="O31">_xlfn.IFS(N31=0,"#",N31=1,"#.0",N31=2,"#.00",N31=3,"#.000",N31=4,"#.0000",N31=5,"#.00000",N31=6,"#.000000",N31=7,"#.0000000")</f>
        <v>#.00</v>
      </c>
    </row>
    <row r="32" spans="1:20" x14ac:dyDescent="0.3">
      <c r="A32" s="1" t="s">
        <v>45</v>
      </c>
      <c r="B32" s="1" t="str">
        <f>TEXT(RTD("cqg.rtd", ,"ContractData",A32, "LastTrade",, "T"),O32)</f>
        <v>147.78</v>
      </c>
      <c r="C32" s="1" t="str">
        <f>TEXT(RTD("cqg.rtd", ,"ContractData",A32, "NetLastTradeToday",, "T"),O32)</f>
        <v>2.54</v>
      </c>
      <c r="D32" s="2">
        <f>IFERROR(RTD("cqg.rtd", ,"ContractData",A32, "PerCentNetLastTrade",, "T")/100,"")</f>
        <v>1.7488295235472323E-2</v>
      </c>
      <c r="E32" s="1" t="str">
        <f>TEXT(RTD("cqg.rtd", ,"ContractData",A32, "OPen",, "T"),O32)</f>
        <v>146.74</v>
      </c>
      <c r="F32" s="1" t="str">
        <f>TEXT(RTD("cqg.rtd", ,"ContractData",A32, "High",, "T"),O32)</f>
        <v>148.37</v>
      </c>
      <c r="G32" s="1" t="str">
        <f>TEXT(RTD("cqg.rtd", ,"ContractData",A32, "LOw",, "T"),O32)</f>
        <v>146.15</v>
      </c>
      <c r="H32" s="1">
        <f>RTD("cqg.rtd", ,"ContractData",A32, "MT_LastBidVolume",, "T")</f>
        <v>100</v>
      </c>
      <c r="I32" s="1" t="str">
        <f>TEXT(RTD("cqg.rtd", ,"ContractData",A32, "Bid",, "T"),O32)</f>
        <v>147.78</v>
      </c>
      <c r="J32" s="1" t="str">
        <f>TEXT(RTD("cqg.rtd", ,"ContractData",A32, "Ask",, "T"),O32)</f>
        <v>147.79</v>
      </c>
      <c r="K32" s="1">
        <f>RTD("cqg.rtd", ,"ContractData",A32, "MT_LastBidVolume",, "T")</f>
        <v>100</v>
      </c>
      <c r="L32" s="5">
        <f>RTD("cqg.rtd", ,"ContractData",A32, "T_CVol",, "T")</f>
        <v>10268837</v>
      </c>
      <c r="M32" s="1" t="str">
        <f>RTD("cqg.rtd", ,"ContractData",A32, "Description",, "T")</f>
        <v>Amazon.com Inc</v>
      </c>
      <c r="N32" s="1">
        <f>IF(LEN(RTD("cqg.rtd", ,"ContractData", "Tsize("&amp;A32&amp;")", "LastQuoteToday",,"T"))=1,0,LEN(RTD("cqg.rtd", ,"ContractData", "Tsize("&amp;A32&amp;")", "LastQuoteToday",,"T"))-2)</f>
        <v>2</v>
      </c>
      <c r="O32" s="1" t="str" cm="1">
        <f t="array" ref="O32">_xlfn.IFS(N32=0,"#",N32=1,"#.0",N32=2,"#.00",N32=3,"#.000",N32=4,"#.0000",N32=5,"#.00000",N32=6,"#.000000",N32=7,"#.0000000")</f>
        <v>#.00</v>
      </c>
    </row>
    <row r="33" spans="1:15" x14ac:dyDescent="0.3">
      <c r="A33" s="1" t="s">
        <v>47</v>
      </c>
      <c r="B33" s="1" t="str">
        <f>TEXT(RTD("cqg.rtd", ,"ContractData",A33, "LastTrade",, "T"),O33)</f>
        <v>136.69</v>
      </c>
      <c r="C33" s="1" t="str">
        <f>TEXT(RTD("cqg.rtd", ,"ContractData",A33, "NetLastTradeToday",, "T"),O33)</f>
        <v>.96</v>
      </c>
      <c r="D33" s="2">
        <f>IFERROR(RTD("cqg.rtd", ,"ContractData",A33, "PerCentNetLastTrade",, "T")/100,"")</f>
        <v>7.0728652471819054E-3</v>
      </c>
      <c r="E33" s="1" t="str">
        <f>TEXT(RTD("cqg.rtd", ,"ContractData",A33, "OPen",, "T"),O33)</f>
        <v>136.29</v>
      </c>
      <c r="F33" s="1" t="str">
        <f>TEXT(RTD("cqg.rtd", ,"ContractData",A33, "High",, "T"),O33)</f>
        <v>137.20</v>
      </c>
      <c r="G33" s="1" t="str">
        <f>TEXT(RTD("cqg.rtd", ,"ContractData",A33, "LOw",, "T"),O33)</f>
        <v>136.26</v>
      </c>
      <c r="H33" s="1">
        <f>RTD("cqg.rtd", ,"ContractData",A33, "MT_LastBidVolume",, "T")</f>
        <v>100</v>
      </c>
      <c r="I33" s="1" t="str">
        <f>TEXT(RTD("cqg.rtd", ,"ContractData",A33, "Bid",, "T"),O33)</f>
        <v>136.67</v>
      </c>
      <c r="J33" s="1" t="str">
        <f>TEXT(RTD("cqg.rtd", ,"ContractData",A33, "Ask",, "T"),O33)</f>
        <v>136.68</v>
      </c>
      <c r="K33" s="1">
        <f>RTD("cqg.rtd", ,"ContractData",A33, "MT_LastBidVolume",, "T")</f>
        <v>100</v>
      </c>
      <c r="L33" s="5">
        <f>RTD("cqg.rtd", ,"ContractData",A33, "T_CVol",, "T")</f>
        <v>3951413</v>
      </c>
      <c r="M33" s="1" t="str">
        <f>RTD("cqg.rtd", ,"ContractData",A33, "Description",, "T")</f>
        <v>Alphabet, Inc. Class A</v>
      </c>
      <c r="N33" s="1">
        <f>IF(LEN(RTD("cqg.rtd", ,"ContractData", "Tsize("&amp;A33&amp;")", "LastQuoteToday",,"T"))=1,0,LEN(RTD("cqg.rtd", ,"ContractData", "Tsize("&amp;A33&amp;")", "LastQuoteToday",,"T"))-2)</f>
        <v>2</v>
      </c>
      <c r="O33" s="1" t="str" cm="1">
        <f t="array" ref="O33">_xlfn.IFS(N33=0,"#",N33=1,"#.0",N33=2,"#.00",N33=3,"#.000",N33=4,"#.0000",N33=5,"#.00000",N33=6,"#.000000",N33=7,"#.0000000")</f>
        <v>#.00</v>
      </c>
    </row>
    <row r="34" spans="1:15" x14ac:dyDescent="0.3">
      <c r="A34" s="1" t="s">
        <v>51</v>
      </c>
      <c r="B34" s="1" t="str">
        <f>TEXT(RTD("cqg.rtd", ,"ContractData",A34, "LastTrade",, "T"),O34)</f>
        <v>138.32</v>
      </c>
      <c r="C34" s="1" t="str">
        <f>TEXT(RTD("cqg.rtd", ,"ContractData",A34, "NetLastTradeToday",, "T"),O34)</f>
        <v>.93</v>
      </c>
      <c r="D34" s="2">
        <f>IFERROR(RTD("cqg.rtd", ,"ContractData",A34, "PerCentNetLastTrade",, "T")/100,"")</f>
        <v>6.7690516049202995E-3</v>
      </c>
      <c r="E34" s="1" t="str">
        <f>TEXT(RTD("cqg.rtd", ,"ContractData",A34, "OPen",, "T"),O34)</f>
        <v>138.00</v>
      </c>
      <c r="F34" s="1" t="str">
        <f>TEXT(RTD("cqg.rtd", ,"ContractData",A34, "High",, "T"),O34)</f>
        <v>138.83</v>
      </c>
      <c r="G34" s="1" t="str">
        <f>TEXT(RTD("cqg.rtd", ,"ContractData",A34, "LOw",, "T"),O34)</f>
        <v>137.88</v>
      </c>
      <c r="H34" s="1">
        <f>RTD("cqg.rtd", ,"ContractData",A34, "MT_LastBidVolume",, "T")</f>
        <v>300</v>
      </c>
      <c r="I34" s="1" t="str">
        <f>TEXT(RTD("cqg.rtd", ,"ContractData",A34, "Bid",, "T"),O34)</f>
        <v>138.30</v>
      </c>
      <c r="J34" s="1" t="str">
        <f>TEXT(RTD("cqg.rtd", ,"ContractData",A34, "Ask",, "T"),O34)</f>
        <v>138.32</v>
      </c>
      <c r="K34" s="1">
        <f>RTD("cqg.rtd", ,"ContractData",A34, "MT_LastBidVolume",, "T")</f>
        <v>300</v>
      </c>
      <c r="L34" s="5">
        <f>RTD("cqg.rtd", ,"ContractData",A34, "T_CVol",, "T")</f>
        <v>2601957</v>
      </c>
      <c r="M34" s="1" t="str">
        <f>RTD("cqg.rtd", ,"ContractData",A34, "Description",, "T")</f>
        <v>Alphabet, Inc. Class C</v>
      </c>
      <c r="N34" s="1">
        <f>IF(LEN(RTD("cqg.rtd", ,"ContractData", "Tsize("&amp;A34&amp;")", "LastQuoteToday",,"T"))=1,0,LEN(RTD("cqg.rtd", ,"ContractData", "Tsize("&amp;A34&amp;")", "LastQuoteToday",,"T"))-2)</f>
        <v>2</v>
      </c>
      <c r="O34" s="1" t="str" cm="1">
        <f t="array" ref="O34">_xlfn.IFS(N34=0,"#",N34=1,"#.0",N34=2,"#.00",N34=3,"#.000",N34=4,"#.0000",N34=5,"#.00000",N34=6,"#.000000",N34=7,"#.0000000")</f>
        <v>#.00</v>
      </c>
    </row>
    <row r="35" spans="1:15" x14ac:dyDescent="0.3">
      <c r="A35" s="1" t="s">
        <v>48</v>
      </c>
      <c r="B35" s="1" t="str">
        <f>TEXT(RTD("cqg.rtd", ,"ContractData",A35, "LastTrade",, "T"),O35)</f>
        <v>352.82</v>
      </c>
      <c r="C35" s="1" t="str">
        <f>TEXT(RTD("cqg.rtd", ,"ContractData",A35, "NetLastTradeToday",, "T"),O35)</f>
        <v>.87</v>
      </c>
      <c r="D35" s="2">
        <f>IFERROR(RTD("cqg.rtd", ,"ContractData",A35, "PerCentNetLastTrade",, "T")/100,"")</f>
        <v>2.4719420372211962E-3</v>
      </c>
      <c r="E35" s="1" t="str">
        <f>TEXT(RTD("cqg.rtd", ,"ContractData",A35, "OPen",, "T"),O35)</f>
        <v>354.70</v>
      </c>
      <c r="F35" s="1" t="str">
        <f>TEXT(RTD("cqg.rtd", ,"ContractData",A35, "High",, "T"),O35)</f>
        <v>356.10</v>
      </c>
      <c r="G35" s="1" t="str">
        <f>TEXT(RTD("cqg.rtd", ,"ContractData",A35, "LOw",, "T"),O35)</f>
        <v>352.05</v>
      </c>
      <c r="H35" s="1">
        <f>RTD("cqg.rtd", ,"ContractData",A35, "MT_LastBidVolume",, "T")</f>
        <v>200</v>
      </c>
      <c r="I35" s="1" t="str">
        <f>TEXT(RTD("cqg.rtd", ,"ContractData",A35, "Bid",, "T"),O35)</f>
        <v>352.75</v>
      </c>
      <c r="J35" s="1" t="str">
        <f>TEXT(RTD("cqg.rtd", ,"ContractData",A35, "Ask",, "T"),O35)</f>
        <v>352.83</v>
      </c>
      <c r="K35" s="1">
        <f>RTD("cqg.rtd", ,"ContractData",A35, "MT_LastBidVolume",, "T")</f>
        <v>200</v>
      </c>
      <c r="L35" s="5">
        <f>RTD("cqg.rtd", ,"ContractData",A35, "T_CVol",, "T")</f>
        <v>3107696</v>
      </c>
      <c r="M35" s="1" t="str">
        <f>RTD("cqg.rtd", ,"ContractData",A35, "Description",, "T")</f>
        <v>Meta Platforms, Inc.</v>
      </c>
      <c r="N35" s="1">
        <f>IF(LEN(RTD("cqg.rtd", ,"ContractData", "Tsize("&amp;A35&amp;")", "LastQuoteToday",,"T"))=1,0,LEN(RTD("cqg.rtd", ,"ContractData", "Tsize("&amp;A35&amp;")", "LastQuoteToday",,"T"))-2)</f>
        <v>2</v>
      </c>
      <c r="O35" s="1" t="str" cm="1">
        <f t="array" ref="O35">_xlfn.IFS(N35=0,"#",N35=1,"#.0",N35=2,"#.00",N35=3,"#.000",N35=4,"#.0000",N35=5,"#.00000",N35=6,"#.000000",N35=7,"#.0000000")</f>
        <v>#.00</v>
      </c>
    </row>
    <row r="36" spans="1:15" x14ac:dyDescent="0.3">
      <c r="A36" s="1" t="s">
        <v>43</v>
      </c>
      <c r="B36" s="1" t="str">
        <f>TEXT(RTD("cqg.rtd", ,"ContractData",A36, "LastTrade",, "T"),O36)</f>
        <v>370.29</v>
      </c>
      <c r="C36" s="1" t="str">
        <f>TEXT(RTD("cqg.rtd", ,"ContractData",A36, "NetLastTradeToday",, "T"),O36)</f>
        <v>2.54</v>
      </c>
      <c r="D36" s="2">
        <f>IFERROR(RTD("cqg.rtd", ,"ContractData",A36, "PerCentNetLastTrade",, "T")/100,"")</f>
        <v>6.9068660774983005E-3</v>
      </c>
      <c r="E36" s="1" t="str">
        <f>TEXT(RTD("cqg.rtd", ,"ContractData",A36, "OPen",, "T"),O36)</f>
        <v>369.30</v>
      </c>
      <c r="F36" s="1" t="str">
        <f>TEXT(RTD("cqg.rtd", ,"ContractData",A36, "High",, "T"),O36)</f>
        <v>370.97</v>
      </c>
      <c r="G36" s="1" t="str">
        <f>TEXT(RTD("cqg.rtd", ,"ContractData",A36, "LOw",, "T"),O36)</f>
        <v>369.01</v>
      </c>
      <c r="H36" s="1">
        <f>RTD("cqg.rtd", ,"ContractData",A36, "MT_LastBidVolume",, "T")</f>
        <v>200</v>
      </c>
      <c r="I36" s="1" t="str">
        <f>TEXT(RTD("cqg.rtd", ,"ContractData",A36, "Bid",, "T"),O36)</f>
        <v>370.27</v>
      </c>
      <c r="J36" s="1" t="str">
        <f>TEXT(RTD("cqg.rtd", ,"ContractData",A36, "Ask",, "T"),O36)</f>
        <v>370.29</v>
      </c>
      <c r="K36" s="1">
        <f>RTD("cqg.rtd", ,"ContractData",A36, "MT_LastBidVolume",, "T")</f>
        <v>200</v>
      </c>
      <c r="L36" s="5">
        <f>RTD("cqg.rtd", ,"ContractData",A36, "T_CVol",, "T")</f>
        <v>3636650</v>
      </c>
      <c r="M36" s="1" t="str">
        <f>RTD("cqg.rtd", ,"ContractData",A36, "Description",, "T")</f>
        <v>Microsoft Corporation</v>
      </c>
      <c r="N36" s="1">
        <f>IF(LEN(RTD("cqg.rtd", ,"ContractData", "Tsize("&amp;A36&amp;")", "LastQuoteToday",,"T"))=1,0,LEN(RTD("cqg.rtd", ,"ContractData", "Tsize("&amp;A36&amp;")", "LastQuoteToday",,"T"))-2)</f>
        <v>2</v>
      </c>
      <c r="O36" s="1" t="str" cm="1">
        <f t="array" ref="O36">_xlfn.IFS(N36=0,"#",N36=1,"#.0",N36=2,"#.00",N36=3,"#.000",N36=4,"#.0000",N36=5,"#.00000",N36=6,"#.000000",N36=7,"#.0000000")</f>
        <v>#.00</v>
      </c>
    </row>
    <row r="37" spans="1:15" x14ac:dyDescent="0.3">
      <c r="A37" s="1" t="s">
        <v>46</v>
      </c>
      <c r="B37" s="1" t="str">
        <f>TEXT(RTD("cqg.rtd", ,"ContractData",A37, "LastTrade",, "T"),O37)</f>
        <v>513.69</v>
      </c>
      <c r="C37" s="1" t="str">
        <f>TEXT(RTD("cqg.rtd", ,"ContractData",A37, "NetLastTradeToday",, "T"),O37)</f>
        <v>22.72</v>
      </c>
      <c r="D37" s="2">
        <f>IFERROR(RTD("cqg.rtd", ,"ContractData",A37, "PerCentNetLastTrade",, "T")/100,"")</f>
        <v>4.6275739861906022E-2</v>
      </c>
      <c r="E37" s="1" t="str">
        <f>TEXT(RTD("cqg.rtd", ,"ContractData",A37, "OPen",, "T"),O37)</f>
        <v>495.12</v>
      </c>
      <c r="F37" s="1" t="str">
        <f>TEXT(RTD("cqg.rtd", ,"ContractData",A37, "High",, "T"),O37)</f>
        <v>515.15</v>
      </c>
      <c r="G37" s="1" t="str">
        <f>TEXT(RTD("cqg.rtd", ,"ContractData",A37, "LOw",, "T"),O37)</f>
        <v>494.79</v>
      </c>
      <c r="H37" s="1">
        <f>RTD("cqg.rtd", ,"ContractData",A37, "MT_LastBidVolume",, "T")</f>
        <v>200</v>
      </c>
      <c r="I37" s="1" t="str">
        <f>TEXT(RTD("cqg.rtd", ,"ContractData",A37, "Bid",, "T"),O37)</f>
        <v>513.64</v>
      </c>
      <c r="J37" s="1" t="str">
        <f>TEXT(RTD("cqg.rtd", ,"ContractData",A37, "Ask",, "T"),O37)</f>
        <v>513.75</v>
      </c>
      <c r="K37" s="1">
        <f>RTD("cqg.rtd", ,"ContractData",A37, "MT_LastBidVolume",, "T")</f>
        <v>200</v>
      </c>
      <c r="L37" s="5">
        <f>RTD("cqg.rtd", ,"ContractData",A37, "T_CVol",, "T")</f>
        <v>21709613</v>
      </c>
      <c r="M37" s="1" t="str">
        <f>RTD("cqg.rtd", ,"ContractData",A37, "Description",, "T")</f>
        <v>NVIDIA Corp</v>
      </c>
      <c r="N37" s="1">
        <f>IF(LEN(RTD("cqg.rtd", ,"ContractData", "Tsize("&amp;A37&amp;")", "LastQuoteToday",,"T"))=1,0,LEN(RTD("cqg.rtd", ,"ContractData", "Tsize("&amp;A37&amp;")", "LastQuoteToday",,"T"))-2)</f>
        <v>2</v>
      </c>
      <c r="O37" s="1" t="str" cm="1">
        <f t="array" ref="O37">_xlfn.IFS(N37=0,"#",N37=1,"#.0",N37=2,"#.00",N37=3,"#.000",N37=4,"#.0000",N37=5,"#.00000",N37=6,"#.000000",N37=7,"#.0000000")</f>
        <v>#.00</v>
      </c>
    </row>
    <row r="38" spans="1:15" x14ac:dyDescent="0.3">
      <c r="A38" s="1" t="s">
        <v>49</v>
      </c>
      <c r="B38" s="1" t="str">
        <f>TEXT(RTD("cqg.rtd", ,"ContractData",A38, "LastTrade",, "T"),O38)</f>
        <v>236.62</v>
      </c>
      <c r="C38" s="1" t="str">
        <f>TEXT(RTD("cqg.rtd", ,"ContractData",A38, "NetLastTradeToday",, "T"),O38)</f>
        <v>-.87</v>
      </c>
      <c r="D38" s="2">
        <f>IFERROR(RTD("cqg.rtd", ,"ContractData",A38, "PerCentNetLastTrade",, "T")/100,"")</f>
        <v>-3.6633121394585035E-3</v>
      </c>
      <c r="E38" s="1" t="str">
        <f>TEXT(RTD("cqg.rtd", ,"ContractData",A38, "OPen",, "T"),O38)</f>
        <v>236.14</v>
      </c>
      <c r="F38" s="1" t="str">
        <f>TEXT(RTD("cqg.rtd", ,"ContractData",A38, "High",, "T"),O38)</f>
        <v>239.20</v>
      </c>
      <c r="G38" s="1" t="str">
        <f>TEXT(RTD("cqg.rtd", ,"ContractData",A38, "LOw",, "T"),O38)</f>
        <v>235.30</v>
      </c>
      <c r="H38" s="1">
        <f>RTD("cqg.rtd", ,"ContractData",A38, "MT_LastBidVolume",, "T")</f>
        <v>200</v>
      </c>
      <c r="I38" s="1" t="str">
        <f>TEXT(RTD("cqg.rtd", ,"ContractData",A38, "Bid",, "T"),O38)</f>
        <v>236.55</v>
      </c>
      <c r="J38" s="1" t="str">
        <f>TEXT(RTD("cqg.rtd", ,"ContractData",A38, "Ask",, "T"),O38)</f>
        <v>236.60</v>
      </c>
      <c r="K38" s="1">
        <f>RTD("cqg.rtd", ,"ContractData",A38, "MT_LastBidVolume",, "T")</f>
        <v>200</v>
      </c>
      <c r="L38" s="5">
        <f>RTD("cqg.rtd", ,"ContractData",A38, "T_CVol",, "T")</f>
        <v>24191185</v>
      </c>
      <c r="M38" s="1" t="str">
        <f>RTD("cqg.rtd", ,"ContractData",A38, "Description",, "T")</f>
        <v>Tesla Inc.</v>
      </c>
      <c r="N38" s="1">
        <f>IF(LEN(RTD("cqg.rtd", ,"ContractData", "Tsize("&amp;A38&amp;")", "LastQuoteToday",,"T"))=1,0,LEN(RTD("cqg.rtd", ,"ContractData", "Tsize("&amp;A38&amp;")", "LastQuoteToday",,"T"))-2)</f>
        <v>2</v>
      </c>
      <c r="O38" s="1" t="str" cm="1">
        <f t="array" ref="O38">_xlfn.IFS(N38=0,"#",N38=1,"#.0",N38=2,"#.00",N38=3,"#.000",N38=4,"#.0000",N38=5,"#.00000",N38=6,"#.000000",N38=7,"#.0000000")</f>
        <v>#.00</v>
      </c>
    </row>
  </sheetData>
  <sortState xmlns:xlrd2="http://schemas.microsoft.com/office/spreadsheetml/2017/richdata2" ref="A31:A38">
    <sortCondition ref="A31:A3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CQG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2024-01-04T17:22:00Z</dcterms:created>
  <dcterms:modified xsi:type="dcterms:W3CDTF">2024-01-08T15:23:53Z</dcterms:modified>
</cp:coreProperties>
</file>