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AVERAFEIFS/"/>
    </mc:Choice>
  </mc:AlternateContent>
  <xr:revisionPtr revIDLastSave="289" documentId="8_{6EAC9772-5AB9-42B9-81FD-7DA70E9F76D7}" xr6:coauthVersionLast="47" xr6:coauthVersionMax="47" xr10:uidLastSave="{2A1B9114-EF6C-4BAF-A32D-A9C1269FB8BA}"/>
  <bookViews>
    <workbookView xWindow="-120" yWindow="-120" windowWidth="29040" windowHeight="16440" activeTab="1" xr2:uid="{DD9A681D-A4EC-4CD6-A56E-40DEFA2402D5}"/>
  </bookViews>
  <sheets>
    <sheet name="Simple Sample" sheetId="1" r:id="rId1"/>
    <sheet name="NDX" sheetId="2" r:id="rId2"/>
  </sheets>
  <definedNames>
    <definedName name="_xlchart.v1.0" hidden="1">NDX!$K$5:$M$15</definedName>
    <definedName name="_xlchart.v1.1" hidden="1">NDX!$N$5:$N$15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" l="1" a="1"/>
  <c r="I43" i="2" s="1"/>
  <c r="P81" i="2" l="1"/>
  <c r="P80" i="2"/>
  <c r="P79" i="2"/>
  <c r="P78" i="2"/>
  <c r="P77" i="2"/>
  <c r="P69" i="2"/>
  <c r="P61" i="2"/>
  <c r="P53" i="2"/>
  <c r="P45" i="2"/>
  <c r="P63" i="2"/>
  <c r="P47" i="2"/>
  <c r="P54" i="2"/>
  <c r="P76" i="2"/>
  <c r="P68" i="2"/>
  <c r="P60" i="2"/>
  <c r="P52" i="2"/>
  <c r="P44" i="2"/>
  <c r="P65" i="2"/>
  <c r="P57" i="2"/>
  <c r="P49" i="2"/>
  <c r="P72" i="2"/>
  <c r="P64" i="2"/>
  <c r="P56" i="2"/>
  <c r="P48" i="2"/>
  <c r="P71" i="2"/>
  <c r="P55" i="2"/>
  <c r="P70" i="2"/>
  <c r="P62" i="2"/>
  <c r="P46" i="2"/>
  <c r="P75" i="2"/>
  <c r="P67" i="2"/>
  <c r="P59" i="2"/>
  <c r="P51" i="2"/>
  <c r="P74" i="2"/>
  <c r="P66" i="2"/>
  <c r="P58" i="2"/>
  <c r="P50" i="2"/>
  <c r="P73" i="2"/>
  <c r="J81" i="2"/>
  <c r="J73" i="2"/>
  <c r="J65" i="2"/>
  <c r="J57" i="2"/>
  <c r="J49" i="2"/>
  <c r="J45" i="2"/>
  <c r="J74" i="2"/>
  <c r="J80" i="2"/>
  <c r="J72" i="2"/>
  <c r="J64" i="2"/>
  <c r="J56" i="2"/>
  <c r="J48" i="2"/>
  <c r="J59" i="2"/>
  <c r="J66" i="2"/>
  <c r="J79" i="2"/>
  <c r="J71" i="2"/>
  <c r="J63" i="2"/>
  <c r="J55" i="2"/>
  <c r="J47" i="2"/>
  <c r="J75" i="2"/>
  <c r="J50" i="2"/>
  <c r="J78" i="2"/>
  <c r="J70" i="2"/>
  <c r="J62" i="2"/>
  <c r="J54" i="2"/>
  <c r="J46" i="2"/>
  <c r="J51" i="2"/>
  <c r="J58" i="2"/>
  <c r="J67" i="2"/>
  <c r="J44" i="2"/>
  <c r="J52" i="2"/>
  <c r="J60" i="2"/>
  <c r="J68" i="2"/>
  <c r="J76" i="2"/>
  <c r="J53" i="2"/>
  <c r="J61" i="2"/>
  <c r="J69" i="2"/>
  <c r="J77" i="2"/>
  <c r="P43" i="2"/>
  <c r="S81" i="2"/>
  <c r="Q80" i="2"/>
  <c r="O79" i="2"/>
  <c r="S77" i="2"/>
  <c r="Q76" i="2"/>
  <c r="O75" i="2"/>
  <c r="S73" i="2"/>
  <c r="Q72" i="2"/>
  <c r="O71" i="2"/>
  <c r="S69" i="2"/>
  <c r="Q68" i="2"/>
  <c r="O67" i="2"/>
  <c r="S65" i="2"/>
  <c r="Q64" i="2"/>
  <c r="O63" i="2"/>
  <c r="S61" i="2"/>
  <c r="Q60" i="2"/>
  <c r="O59" i="2"/>
  <c r="S57" i="2"/>
  <c r="Q56" i="2"/>
  <c r="O55" i="2"/>
  <c r="S53" i="2"/>
  <c r="Q52" i="2"/>
  <c r="O51" i="2"/>
  <c r="S49" i="2"/>
  <c r="Q48" i="2"/>
  <c r="O47" i="2"/>
  <c r="S45" i="2"/>
  <c r="Q44" i="2"/>
  <c r="N77" i="2"/>
  <c r="R63" i="2"/>
  <c r="N53" i="2"/>
  <c r="N49" i="2"/>
  <c r="S76" i="2"/>
  <c r="O74" i="2"/>
  <c r="S68" i="2"/>
  <c r="S64" i="2"/>
  <c r="O58" i="2"/>
  <c r="O50" i="2"/>
  <c r="S44" i="2"/>
  <c r="R76" i="2"/>
  <c r="R56" i="2"/>
  <c r="N50" i="2"/>
  <c r="R81" i="2"/>
  <c r="N79" i="2"/>
  <c r="R77" i="2"/>
  <c r="N75" i="2"/>
  <c r="R73" i="2"/>
  <c r="N71" i="2"/>
  <c r="R69" i="2"/>
  <c r="N67" i="2"/>
  <c r="R65" i="2"/>
  <c r="N63" i="2"/>
  <c r="R61" i="2"/>
  <c r="N59" i="2"/>
  <c r="R57" i="2"/>
  <c r="N55" i="2"/>
  <c r="R53" i="2"/>
  <c r="N51" i="2"/>
  <c r="R49" i="2"/>
  <c r="N47" i="2"/>
  <c r="R45" i="2"/>
  <c r="N44" i="2"/>
  <c r="R75" i="2"/>
  <c r="R71" i="2"/>
  <c r="N69" i="2"/>
  <c r="N65" i="2"/>
  <c r="R59" i="2"/>
  <c r="R55" i="2"/>
  <c r="N45" i="2"/>
  <c r="Q79" i="2"/>
  <c r="S72" i="2"/>
  <c r="Q67" i="2"/>
  <c r="Q63" i="2"/>
  <c r="Q59" i="2"/>
  <c r="Q55" i="2"/>
  <c r="Q51" i="2"/>
  <c r="Q47" i="2"/>
  <c r="R80" i="2"/>
  <c r="N74" i="2"/>
  <c r="N66" i="2"/>
  <c r="N62" i="2"/>
  <c r="N54" i="2"/>
  <c r="R48" i="2"/>
  <c r="R44" i="2"/>
  <c r="Q81" i="2"/>
  <c r="O80" i="2"/>
  <c r="S78" i="2"/>
  <c r="Q77" i="2"/>
  <c r="O76" i="2"/>
  <c r="S74" i="2"/>
  <c r="Q73" i="2"/>
  <c r="O72" i="2"/>
  <c r="S70" i="2"/>
  <c r="Q69" i="2"/>
  <c r="O68" i="2"/>
  <c r="S66" i="2"/>
  <c r="Q65" i="2"/>
  <c r="O64" i="2"/>
  <c r="S62" i="2"/>
  <c r="Q61" i="2"/>
  <c r="O60" i="2"/>
  <c r="S58" i="2"/>
  <c r="Q57" i="2"/>
  <c r="O56" i="2"/>
  <c r="S54" i="2"/>
  <c r="Q53" i="2"/>
  <c r="O52" i="2"/>
  <c r="S50" i="2"/>
  <c r="Q49" i="2"/>
  <c r="O48" i="2"/>
  <c r="S46" i="2"/>
  <c r="Q45" i="2"/>
  <c r="O44" i="2"/>
  <c r="R79" i="2"/>
  <c r="N73" i="2"/>
  <c r="R67" i="2"/>
  <c r="N61" i="2"/>
  <c r="R47" i="2"/>
  <c r="S80" i="2"/>
  <c r="Q71" i="2"/>
  <c r="O62" i="2"/>
  <c r="O54" i="2"/>
  <c r="O46" i="2"/>
  <c r="N78" i="2"/>
  <c r="N70" i="2"/>
  <c r="N58" i="2"/>
  <c r="R52" i="2"/>
  <c r="N80" i="2"/>
  <c r="R78" i="2"/>
  <c r="N76" i="2"/>
  <c r="R74" i="2"/>
  <c r="N72" i="2"/>
  <c r="R70" i="2"/>
  <c r="N68" i="2"/>
  <c r="R66" i="2"/>
  <c r="N64" i="2"/>
  <c r="R62" i="2"/>
  <c r="N60" i="2"/>
  <c r="R58" i="2"/>
  <c r="N56" i="2"/>
  <c r="R54" i="2"/>
  <c r="N52" i="2"/>
  <c r="R50" i="2"/>
  <c r="N48" i="2"/>
  <c r="R46" i="2"/>
  <c r="N46" i="2"/>
  <c r="R60" i="2"/>
  <c r="R64" i="2"/>
  <c r="R68" i="2"/>
  <c r="R72" i="2"/>
  <c r="S48" i="2"/>
  <c r="S52" i="2"/>
  <c r="S56" i="2"/>
  <c r="S60" i="2"/>
  <c r="O66" i="2"/>
  <c r="O70" i="2"/>
  <c r="Q75" i="2"/>
  <c r="O78" i="2"/>
  <c r="R51" i="2"/>
  <c r="N57" i="2"/>
  <c r="N81" i="2"/>
  <c r="O45" i="2"/>
  <c r="Q46" i="2"/>
  <c r="S47" i="2"/>
  <c r="O49" i="2"/>
  <c r="Q50" i="2"/>
  <c r="S51" i="2"/>
  <c r="O53" i="2"/>
  <c r="Q54" i="2"/>
  <c r="S55" i="2"/>
  <c r="O57" i="2"/>
  <c r="Q58" i="2"/>
  <c r="S59" i="2"/>
  <c r="O61" i="2"/>
  <c r="Q62" i="2"/>
  <c r="S63" i="2"/>
  <c r="O65" i="2"/>
  <c r="Q66" i="2"/>
  <c r="S67" i="2"/>
  <c r="O69" i="2"/>
  <c r="Q70" i="2"/>
  <c r="S71" i="2"/>
  <c r="O73" i="2"/>
  <c r="Q74" i="2"/>
  <c r="S75" i="2"/>
  <c r="O77" i="2"/>
  <c r="Q78" i="2"/>
  <c r="S79" i="2"/>
  <c r="O81" i="2"/>
  <c r="G2" i="2"/>
  <c r="E2" i="1"/>
  <c r="E4" i="1"/>
  <c r="E3" i="1"/>
  <c r="J4" i="1"/>
  <c r="J3" i="1"/>
  <c r="J2" i="1"/>
  <c r="J43" i="2" l="1"/>
  <c r="O43" i="2"/>
  <c r="R43" i="2"/>
  <c r="N43" i="2"/>
  <c r="S43" i="2"/>
  <c r="Q43" i="2"/>
  <c r="O15" i="2"/>
  <c r="O14" i="2"/>
  <c r="O13" i="2"/>
  <c r="O12" i="2"/>
  <c r="O11" i="2"/>
  <c r="O10" i="2"/>
  <c r="O9" i="2"/>
  <c r="O8" i="2"/>
  <c r="O7" i="2"/>
  <c r="O6" i="2"/>
  <c r="O5" i="2"/>
  <c r="G102" i="2" l="1"/>
  <c r="F102" i="2"/>
  <c r="E102" i="2"/>
  <c r="D102" i="2"/>
  <c r="G101" i="2"/>
  <c r="F101" i="2"/>
  <c r="E101" i="2"/>
  <c r="D101" i="2"/>
  <c r="G100" i="2"/>
  <c r="F100" i="2"/>
  <c r="E100" i="2"/>
  <c r="D100" i="2"/>
  <c r="G99" i="2"/>
  <c r="F99" i="2"/>
  <c r="E99" i="2"/>
  <c r="D99" i="2"/>
  <c r="G98" i="2"/>
  <c r="F98" i="2"/>
  <c r="E98" i="2"/>
  <c r="D98" i="2"/>
  <c r="G97" i="2"/>
  <c r="F97" i="2"/>
  <c r="E97" i="2"/>
  <c r="D97" i="2"/>
  <c r="G96" i="2"/>
  <c r="F96" i="2"/>
  <c r="E96" i="2"/>
  <c r="D96" i="2"/>
  <c r="G95" i="2"/>
  <c r="F95" i="2"/>
  <c r="E95" i="2"/>
  <c r="D95" i="2"/>
  <c r="G94" i="2"/>
  <c r="F94" i="2"/>
  <c r="E94" i="2"/>
  <c r="D94" i="2"/>
  <c r="G93" i="2"/>
  <c r="F93" i="2"/>
  <c r="E93" i="2"/>
  <c r="D93" i="2"/>
  <c r="G92" i="2"/>
  <c r="F92" i="2"/>
  <c r="E92" i="2"/>
  <c r="D92" i="2"/>
  <c r="G91" i="2"/>
  <c r="F91" i="2"/>
  <c r="E91" i="2"/>
  <c r="D91" i="2"/>
  <c r="G90" i="2"/>
  <c r="F90" i="2"/>
  <c r="E90" i="2"/>
  <c r="D90" i="2"/>
  <c r="G89" i="2"/>
  <c r="F89" i="2"/>
  <c r="E89" i="2"/>
  <c r="D89" i="2"/>
  <c r="G88" i="2"/>
  <c r="F88" i="2"/>
  <c r="E88" i="2"/>
  <c r="D88" i="2"/>
  <c r="G87" i="2"/>
  <c r="F87" i="2"/>
  <c r="E87" i="2"/>
  <c r="D87" i="2"/>
  <c r="G86" i="2"/>
  <c r="F86" i="2"/>
  <c r="E86" i="2"/>
  <c r="D86" i="2"/>
  <c r="G85" i="2"/>
  <c r="F85" i="2"/>
  <c r="E85" i="2"/>
  <c r="D85" i="2"/>
  <c r="G84" i="2"/>
  <c r="F84" i="2"/>
  <c r="E84" i="2"/>
  <c r="D84" i="2"/>
  <c r="G83" i="2"/>
  <c r="N9" i="2" s="1"/>
  <c r="F83" i="2"/>
  <c r="E83" i="2"/>
  <c r="D83" i="2"/>
  <c r="G82" i="2"/>
  <c r="F82" i="2"/>
  <c r="E82" i="2"/>
  <c r="D82" i="2"/>
  <c r="G81" i="2"/>
  <c r="F81" i="2"/>
  <c r="E81" i="2"/>
  <c r="D81" i="2"/>
  <c r="G80" i="2"/>
  <c r="F80" i="2"/>
  <c r="E80" i="2"/>
  <c r="D80" i="2"/>
  <c r="G79" i="2"/>
  <c r="F79" i="2"/>
  <c r="E79" i="2"/>
  <c r="D79" i="2"/>
  <c r="G78" i="2"/>
  <c r="F78" i="2"/>
  <c r="E78" i="2"/>
  <c r="D78" i="2"/>
  <c r="G77" i="2"/>
  <c r="F77" i="2"/>
  <c r="E77" i="2"/>
  <c r="D77" i="2"/>
  <c r="G76" i="2"/>
  <c r="F76" i="2"/>
  <c r="E76" i="2"/>
  <c r="D76" i="2"/>
  <c r="G75" i="2"/>
  <c r="F75" i="2"/>
  <c r="E75" i="2"/>
  <c r="D75" i="2"/>
  <c r="G74" i="2"/>
  <c r="F74" i="2"/>
  <c r="E74" i="2"/>
  <c r="D74" i="2"/>
  <c r="G73" i="2"/>
  <c r="F73" i="2"/>
  <c r="E73" i="2"/>
  <c r="D73" i="2"/>
  <c r="G72" i="2"/>
  <c r="F72" i="2"/>
  <c r="E72" i="2"/>
  <c r="D72" i="2"/>
  <c r="G71" i="2"/>
  <c r="F71" i="2"/>
  <c r="E71" i="2"/>
  <c r="D71" i="2"/>
  <c r="G70" i="2"/>
  <c r="F70" i="2"/>
  <c r="E70" i="2"/>
  <c r="D70" i="2"/>
  <c r="G69" i="2"/>
  <c r="F69" i="2"/>
  <c r="E69" i="2"/>
  <c r="D69" i="2"/>
  <c r="G68" i="2"/>
  <c r="F68" i="2"/>
  <c r="E68" i="2"/>
  <c r="D68" i="2"/>
  <c r="G67" i="2"/>
  <c r="F67" i="2"/>
  <c r="E67" i="2"/>
  <c r="D67" i="2"/>
  <c r="G66" i="2"/>
  <c r="F66" i="2"/>
  <c r="E66" i="2"/>
  <c r="D66" i="2"/>
  <c r="G65" i="2"/>
  <c r="F65" i="2"/>
  <c r="E65" i="2"/>
  <c r="D65" i="2"/>
  <c r="G64" i="2"/>
  <c r="F64" i="2"/>
  <c r="E64" i="2"/>
  <c r="D64" i="2"/>
  <c r="G63" i="2"/>
  <c r="F63" i="2"/>
  <c r="E63" i="2"/>
  <c r="D63" i="2"/>
  <c r="G62" i="2"/>
  <c r="F62" i="2"/>
  <c r="E62" i="2"/>
  <c r="D62" i="2"/>
  <c r="G61" i="2"/>
  <c r="F61" i="2"/>
  <c r="E61" i="2"/>
  <c r="D61" i="2"/>
  <c r="G60" i="2"/>
  <c r="F60" i="2"/>
  <c r="E60" i="2"/>
  <c r="D60" i="2"/>
  <c r="G59" i="2"/>
  <c r="F59" i="2"/>
  <c r="E59" i="2"/>
  <c r="D59" i="2"/>
  <c r="G58" i="2"/>
  <c r="N13" i="2" s="1"/>
  <c r="F58" i="2"/>
  <c r="E58" i="2"/>
  <c r="D58" i="2"/>
  <c r="G57" i="2"/>
  <c r="F57" i="2"/>
  <c r="E57" i="2"/>
  <c r="D57" i="2"/>
  <c r="G56" i="2"/>
  <c r="F56" i="2"/>
  <c r="E56" i="2"/>
  <c r="D56" i="2"/>
  <c r="G55" i="2"/>
  <c r="F55" i="2"/>
  <c r="E55" i="2"/>
  <c r="D55" i="2"/>
  <c r="G54" i="2"/>
  <c r="F54" i="2"/>
  <c r="E54" i="2"/>
  <c r="D54" i="2"/>
  <c r="G53" i="2"/>
  <c r="F53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G48" i="2"/>
  <c r="F48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G44" i="2"/>
  <c r="F44" i="2"/>
  <c r="E44" i="2"/>
  <c r="D44" i="2"/>
  <c r="G43" i="2"/>
  <c r="F43" i="2"/>
  <c r="E43" i="2"/>
  <c r="D43" i="2"/>
  <c r="G42" i="2"/>
  <c r="F42" i="2"/>
  <c r="E42" i="2"/>
  <c r="D42" i="2"/>
  <c r="G41" i="2"/>
  <c r="F41" i="2"/>
  <c r="E41" i="2"/>
  <c r="D41" i="2"/>
  <c r="G40" i="2"/>
  <c r="F40" i="2"/>
  <c r="E40" i="2"/>
  <c r="D40" i="2"/>
  <c r="G39" i="2"/>
  <c r="F39" i="2"/>
  <c r="E39" i="2"/>
  <c r="D39" i="2"/>
  <c r="G38" i="2"/>
  <c r="F38" i="2"/>
  <c r="E38" i="2"/>
  <c r="D38" i="2"/>
  <c r="G37" i="2"/>
  <c r="F37" i="2"/>
  <c r="E37" i="2"/>
  <c r="D37" i="2"/>
  <c r="G36" i="2"/>
  <c r="F36" i="2"/>
  <c r="E36" i="2"/>
  <c r="D36" i="2"/>
  <c r="G35" i="2"/>
  <c r="F35" i="2"/>
  <c r="E35" i="2"/>
  <c r="D35" i="2"/>
  <c r="G34" i="2"/>
  <c r="F34" i="2"/>
  <c r="E34" i="2"/>
  <c r="D34" i="2"/>
  <c r="G33" i="2"/>
  <c r="F33" i="2"/>
  <c r="E33" i="2"/>
  <c r="D33" i="2"/>
  <c r="G32" i="2"/>
  <c r="F32" i="2"/>
  <c r="E32" i="2"/>
  <c r="D32" i="2"/>
  <c r="G31" i="2"/>
  <c r="N14" i="2" s="1"/>
  <c r="F31" i="2"/>
  <c r="E31" i="2"/>
  <c r="D31" i="2"/>
  <c r="G30" i="2"/>
  <c r="F30" i="2"/>
  <c r="E30" i="2"/>
  <c r="D30" i="2"/>
  <c r="G29" i="2"/>
  <c r="F29" i="2"/>
  <c r="E29" i="2"/>
  <c r="D29" i="2"/>
  <c r="G28" i="2"/>
  <c r="F28" i="2"/>
  <c r="E28" i="2"/>
  <c r="D28" i="2"/>
  <c r="G27" i="2"/>
  <c r="F27" i="2"/>
  <c r="E27" i="2"/>
  <c r="D27" i="2"/>
  <c r="G26" i="2"/>
  <c r="F26" i="2"/>
  <c r="E26" i="2"/>
  <c r="D26" i="2"/>
  <c r="G25" i="2"/>
  <c r="F25" i="2"/>
  <c r="E25" i="2"/>
  <c r="D25" i="2"/>
  <c r="G24" i="2"/>
  <c r="F24" i="2"/>
  <c r="E24" i="2"/>
  <c r="D24" i="2"/>
  <c r="G23" i="2"/>
  <c r="F23" i="2"/>
  <c r="E23" i="2"/>
  <c r="D23" i="2"/>
  <c r="G22" i="2"/>
  <c r="F22" i="2"/>
  <c r="E22" i="2"/>
  <c r="D22" i="2"/>
  <c r="G21" i="2"/>
  <c r="F21" i="2"/>
  <c r="E21" i="2"/>
  <c r="D21" i="2"/>
  <c r="G20" i="2"/>
  <c r="F20" i="2"/>
  <c r="E20" i="2"/>
  <c r="D20" i="2"/>
  <c r="G19" i="2"/>
  <c r="F19" i="2"/>
  <c r="E19" i="2"/>
  <c r="D19" i="2"/>
  <c r="G18" i="2"/>
  <c r="F18" i="2"/>
  <c r="E18" i="2"/>
  <c r="D18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G9" i="2"/>
  <c r="F9" i="2"/>
  <c r="E9" i="2"/>
  <c r="D9" i="2"/>
  <c r="G8" i="2"/>
  <c r="F8" i="2"/>
  <c r="E8" i="2"/>
  <c r="D8" i="2"/>
  <c r="G7" i="2"/>
  <c r="F7" i="2"/>
  <c r="E7" i="2"/>
  <c r="D7" i="2"/>
  <c r="G6" i="2"/>
  <c r="F6" i="2"/>
  <c r="E6" i="2"/>
  <c r="D6" i="2"/>
  <c r="G5" i="2"/>
  <c r="F5" i="2"/>
  <c r="E5" i="2"/>
  <c r="D5" i="2"/>
  <c r="G4" i="2"/>
  <c r="F4" i="2"/>
  <c r="E4" i="2"/>
  <c r="D4" i="2"/>
  <c r="G3" i="2"/>
  <c r="F3" i="2"/>
  <c r="E3" i="2"/>
  <c r="D3" i="2"/>
  <c r="F2" i="2"/>
  <c r="E2" i="2"/>
  <c r="D2" i="2"/>
  <c r="N5" i="2" l="1"/>
  <c r="N15" i="2"/>
  <c r="N11" i="2"/>
  <c r="N10" i="2"/>
  <c r="N8" i="2"/>
  <c r="N6" i="2"/>
  <c r="N7" i="2"/>
  <c r="N12" i="2"/>
  <c r="H4" i="2"/>
  <c r="H6" i="2"/>
  <c r="H8" i="2"/>
  <c r="H22" i="2"/>
  <c r="H10" i="2"/>
  <c r="H28" i="2"/>
  <c r="H14" i="2"/>
  <c r="H26" i="2"/>
  <c r="H9" i="2"/>
  <c r="H13" i="2"/>
  <c r="H17" i="2"/>
  <c r="H21" i="2"/>
  <c r="H25" i="2"/>
  <c r="H27" i="2"/>
  <c r="H29" i="2"/>
  <c r="H31" i="2"/>
  <c r="H33" i="2"/>
  <c r="H35" i="2"/>
  <c r="H37" i="2"/>
  <c r="H39" i="2"/>
  <c r="H41" i="2"/>
  <c r="H43" i="2"/>
  <c r="H45" i="2"/>
  <c r="H47" i="2"/>
  <c r="H49" i="2"/>
  <c r="H51" i="2"/>
  <c r="H53" i="2"/>
  <c r="H55" i="2"/>
  <c r="H57" i="2"/>
  <c r="H59" i="2"/>
  <c r="H61" i="2"/>
  <c r="H63" i="2"/>
  <c r="H65" i="2"/>
  <c r="H67" i="2"/>
  <c r="H69" i="2"/>
  <c r="H71" i="2"/>
  <c r="H73" i="2"/>
  <c r="H75" i="2"/>
  <c r="H77" i="2"/>
  <c r="H79" i="2"/>
  <c r="H81" i="2"/>
  <c r="H83" i="2"/>
  <c r="H85" i="2"/>
  <c r="H87" i="2"/>
  <c r="H89" i="2"/>
  <c r="H91" i="2"/>
  <c r="H93" i="2"/>
  <c r="H95" i="2"/>
  <c r="H97" i="2"/>
  <c r="H99" i="2"/>
  <c r="H101" i="2"/>
  <c r="H18" i="2"/>
  <c r="H30" i="2"/>
  <c r="H3" i="2"/>
  <c r="H11" i="2"/>
  <c r="H15" i="2"/>
  <c r="H19" i="2"/>
  <c r="H23" i="2"/>
  <c r="H2" i="2"/>
  <c r="H12" i="2"/>
  <c r="H24" i="2"/>
  <c r="H7" i="2"/>
  <c r="H16" i="2"/>
  <c r="H32" i="2"/>
  <c r="H5" i="2"/>
  <c r="H20" i="2"/>
  <c r="H34" i="2"/>
  <c r="H36" i="2"/>
  <c r="H38" i="2"/>
  <c r="H40" i="2"/>
  <c r="H42" i="2"/>
  <c r="H44" i="2"/>
  <c r="H46" i="2"/>
  <c r="H48" i="2"/>
  <c r="H50" i="2"/>
  <c r="H52" i="2"/>
  <c r="H54" i="2"/>
  <c r="H56" i="2"/>
  <c r="H58" i="2"/>
  <c r="H60" i="2"/>
  <c r="H62" i="2"/>
  <c r="H64" i="2"/>
  <c r="H66" i="2"/>
  <c r="H68" i="2"/>
  <c r="H70" i="2"/>
  <c r="H72" i="2"/>
  <c r="H74" i="2"/>
  <c r="H76" i="2"/>
  <c r="H78" i="2"/>
  <c r="H80" i="2"/>
  <c r="H82" i="2"/>
  <c r="H84" i="2"/>
  <c r="H86" i="2"/>
  <c r="H88" i="2"/>
  <c r="H90" i="2"/>
  <c r="H92" i="2"/>
  <c r="H94" i="2"/>
  <c r="H96" i="2"/>
  <c r="H98" i="2"/>
  <c r="H100" i="2"/>
  <c r="H102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J2" i="2" l="1"/>
  <c r="J3" i="2" s="1"/>
  <c r="I2" i="2"/>
  <c r="I3" i="2" s="1"/>
  <c r="D4" i="1"/>
  <c r="D3" i="1"/>
  <c r="D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<sst xmlns="http://schemas.openxmlformats.org/spreadsheetml/2006/main" count="265" uniqueCount="134">
  <si>
    <t>A</t>
  </si>
  <si>
    <t>B</t>
  </si>
  <si>
    <t>C</t>
  </si>
  <si>
    <t>Sector</t>
  </si>
  <si>
    <t>Information Technology</t>
  </si>
  <si>
    <t>Communication Services</t>
  </si>
  <si>
    <t>Consumer Discretionary</t>
  </si>
  <si>
    <t>Consumer Staples</t>
  </si>
  <si>
    <t>Materials</t>
  </si>
  <si>
    <t>Health Care</t>
  </si>
  <si>
    <t>Industrials</t>
  </si>
  <si>
    <t>Financials</t>
  </si>
  <si>
    <t>Utilities</t>
  </si>
  <si>
    <t>Energy</t>
  </si>
  <si>
    <t>Real Estate</t>
  </si>
  <si>
    <t xml:space="preserve">S.AAPL </t>
  </si>
  <si>
    <t xml:space="preserve">S.MSFT </t>
  </si>
  <si>
    <t xml:space="preserve">S.NVDA </t>
  </si>
  <si>
    <t xml:space="preserve">S.AVGO </t>
  </si>
  <si>
    <t xml:space="preserve">S.META </t>
  </si>
  <si>
    <t xml:space="preserve">S.AMZN </t>
  </si>
  <si>
    <t xml:space="preserve">S.TSLA </t>
  </si>
  <si>
    <t xml:space="preserve">S.COST </t>
  </si>
  <si>
    <t xml:space="preserve">S.GOOGL </t>
  </si>
  <si>
    <t xml:space="preserve">S.GOOG </t>
  </si>
  <si>
    <t xml:space="preserve">S.NFLX </t>
  </si>
  <si>
    <t xml:space="preserve">S.ADBE </t>
  </si>
  <si>
    <t xml:space="preserve">S.PEP </t>
  </si>
  <si>
    <t xml:space="preserve">S.TMUS </t>
  </si>
  <si>
    <t xml:space="preserve">S.AMD </t>
  </si>
  <si>
    <t xml:space="preserve">S.LIN </t>
  </si>
  <si>
    <t xml:space="preserve">S.QCOM </t>
  </si>
  <si>
    <t xml:space="preserve">S.CSCO </t>
  </si>
  <si>
    <t xml:space="preserve">S.INTU </t>
  </si>
  <si>
    <t xml:space="preserve">S.TXN </t>
  </si>
  <si>
    <t xml:space="preserve">S.AMGN </t>
  </si>
  <si>
    <t xml:space="preserve">S.ISRG </t>
  </si>
  <si>
    <t xml:space="preserve">S.AMAT </t>
  </si>
  <si>
    <t xml:space="preserve">S.CMCSA </t>
  </si>
  <si>
    <t xml:space="preserve">S.HON </t>
  </si>
  <si>
    <t xml:space="preserve">S.REGN </t>
  </si>
  <si>
    <t xml:space="preserve">S.VRTX </t>
  </si>
  <si>
    <t xml:space="preserve">S.BKNG </t>
  </si>
  <si>
    <t xml:space="preserve">S.LRCX </t>
  </si>
  <si>
    <t xml:space="preserve">S.SBUX </t>
  </si>
  <si>
    <t xml:space="preserve">S.ADI </t>
  </si>
  <si>
    <t xml:space="preserve">S.PANW </t>
  </si>
  <si>
    <t xml:space="preserve">S.MU </t>
  </si>
  <si>
    <t xml:space="preserve">S.ADP </t>
  </si>
  <si>
    <t xml:space="preserve">S.KLAC </t>
  </si>
  <si>
    <t xml:space="preserve">S.MELI </t>
  </si>
  <si>
    <t xml:space="preserve">S.PDD </t>
  </si>
  <si>
    <t xml:space="preserve">S.MDLZ </t>
  </si>
  <si>
    <t xml:space="preserve">S.GILD </t>
  </si>
  <si>
    <t xml:space="preserve">S.INTC </t>
  </si>
  <si>
    <t xml:space="preserve">S.SNPS </t>
  </si>
  <si>
    <t xml:space="preserve">S.ASML </t>
  </si>
  <si>
    <t xml:space="preserve">S.CTAS </t>
  </si>
  <si>
    <t xml:space="preserve">S.CDNS </t>
  </si>
  <si>
    <t xml:space="preserve">S.PYPL </t>
  </si>
  <si>
    <t xml:space="preserve">S.ORLY </t>
  </si>
  <si>
    <t xml:space="preserve">S.CSX </t>
  </si>
  <si>
    <t xml:space="preserve">S.NXPI </t>
  </si>
  <si>
    <t xml:space="preserve">S.MAR </t>
  </si>
  <si>
    <t xml:space="preserve">S.CEG </t>
  </si>
  <si>
    <t xml:space="preserve">S.CRWD </t>
  </si>
  <si>
    <t xml:space="preserve">S.ROP </t>
  </si>
  <si>
    <t xml:space="preserve">S.MRVL </t>
  </si>
  <si>
    <t xml:space="preserve">S.FTNT </t>
  </si>
  <si>
    <t xml:space="preserve">S.ADSK </t>
  </si>
  <si>
    <t xml:space="preserve">S.AEP </t>
  </si>
  <si>
    <t xml:space="preserve">S.ABNB </t>
  </si>
  <si>
    <t xml:space="preserve">S.CHTR </t>
  </si>
  <si>
    <t xml:space="preserve">S.CPRT </t>
  </si>
  <si>
    <t xml:space="preserve">S.DASH </t>
  </si>
  <si>
    <t xml:space="preserve">S.PCAR </t>
  </si>
  <si>
    <t xml:space="preserve">S.AZN </t>
  </si>
  <si>
    <t xml:space="preserve">S.MNST </t>
  </si>
  <si>
    <t xml:space="preserve">S.KDP </t>
  </si>
  <si>
    <t xml:space="preserve">S.ROST </t>
  </si>
  <si>
    <t xml:space="preserve">S.WDAY </t>
  </si>
  <si>
    <t xml:space="preserve">S.PAYX </t>
  </si>
  <si>
    <t xml:space="preserve">S.TTD </t>
  </si>
  <si>
    <t xml:space="preserve">S.MCHP </t>
  </si>
  <si>
    <t xml:space="preserve">S.ODFL </t>
  </si>
  <si>
    <t xml:space="preserve">S.KHC </t>
  </si>
  <si>
    <t xml:space="preserve">S.IDXX </t>
  </si>
  <si>
    <t xml:space="preserve">S.EA </t>
  </si>
  <si>
    <t xml:space="preserve">S.GEHC </t>
  </si>
  <si>
    <t xml:space="preserve">S.FAST </t>
  </si>
  <si>
    <t xml:space="preserve">S.VRSK </t>
  </si>
  <si>
    <t xml:space="preserve">S.EXC </t>
  </si>
  <si>
    <t xml:space="preserve">S.CTSH </t>
  </si>
  <si>
    <t xml:space="preserve">S.DDOG </t>
  </si>
  <si>
    <t xml:space="preserve">S.FANG </t>
  </si>
  <si>
    <t xml:space="preserve">S.BKR </t>
  </si>
  <si>
    <t xml:space="preserve">S.CCEP </t>
  </si>
  <si>
    <t xml:space="preserve">S.SMCI </t>
  </si>
  <si>
    <t xml:space="preserve">S.XEL </t>
  </si>
  <si>
    <t xml:space="preserve">S.MRNA </t>
  </si>
  <si>
    <t xml:space="preserve">S.ON </t>
  </si>
  <si>
    <t xml:space="preserve">S.CSGP </t>
  </si>
  <si>
    <t xml:space="preserve">S.BIIB </t>
  </si>
  <si>
    <t xml:space="preserve">S.LULU </t>
  </si>
  <si>
    <t xml:space="preserve">S.CDW </t>
  </si>
  <si>
    <t xml:space="preserve">S.DXCM </t>
  </si>
  <si>
    <t xml:space="preserve">S.ANSS </t>
  </si>
  <si>
    <t xml:space="preserve">S.ZS </t>
  </si>
  <si>
    <t xml:space="preserve">S.TTWO </t>
  </si>
  <si>
    <t xml:space="preserve">S.GFS </t>
  </si>
  <si>
    <t xml:space="preserve">S.TEAM </t>
  </si>
  <si>
    <t xml:space="preserve">S.DLTR </t>
  </si>
  <si>
    <t xml:space="preserve">S.ILMN </t>
  </si>
  <si>
    <t xml:space="preserve">S.MDB </t>
  </si>
  <si>
    <t xml:space="preserve">S.WBD </t>
  </si>
  <si>
    <t xml:space="preserve">S.ARM </t>
  </si>
  <si>
    <t>Name</t>
  </si>
  <si>
    <t>Open</t>
  </si>
  <si>
    <t>High</t>
  </si>
  <si>
    <t>Low</t>
  </si>
  <si>
    <t>Close</t>
  </si>
  <si>
    <t>Rank</t>
  </si>
  <si>
    <t>Top</t>
  </si>
  <si>
    <t>Bottom</t>
  </si>
  <si>
    <t>Annual</t>
  </si>
  <si>
    <t>%NC</t>
  </si>
  <si>
    <t>Ticker</t>
  </si>
  <si>
    <t>Companies</t>
  </si>
  <si>
    <t>Number of</t>
  </si>
  <si>
    <t>AVERAGEIFS</t>
  </si>
  <si>
    <t>AVERAGE</t>
  </si>
  <si>
    <t>Average</t>
  </si>
  <si>
    <t>Last</t>
  </si>
  <si>
    <t>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</si>
</sst>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shrinkToFi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-6.4643138377836644</v>
        <stp/>
        <stp>StudyData</stp>
        <stp xml:space="preserve">S.GOOGL </stp>
        <stp>PCB</stp>
        <stp>BaseType=Index,Index=1</stp>
        <stp>Low</stp>
        <stp>A</stp>
        <stp/>
        <stp>all</stp>
        <stp/>
        <stp/>
        <stp/>
        <stp>T</stp>
        <tr r="F48" s="2"/>
      </tp>
      <tp t="s">
        <v>ON Semiconductor Corp</v>
        <stp/>
        <stp>ContractData</stp>
        <stp xml:space="preserve">S.ON </stp>
        <stp>LongDescription</stp>
        <stp/>
        <stp>T</stp>
        <tr r="B76" s="2"/>
      </tp>
      <tp t="s">
        <v>Micron Technology Inc</v>
        <stp/>
        <stp>ContractData</stp>
        <stp xml:space="preserve">S.MU </stp>
        <stp>LongDescription</stp>
        <stp/>
        <stp>T</stp>
        <tr r="B71" s="2"/>
      </tp>
      <tp t="s">
        <v>Electronic Arts</v>
        <stp/>
        <stp>ContractData</stp>
        <stp xml:space="preserve">S.EA </stp>
        <stp>LongDescription</stp>
        <stp/>
        <stp>T</stp>
        <tr r="B39" s="2"/>
        <tr r="J45" s="2"/>
      </tp>
      <tp t="s">
        <v>Zscaler, Inc.</v>
        <stp/>
        <stp>ContractData</stp>
        <stp xml:space="preserve">S.ZS </stp>
        <stp>LongDescription</stp>
        <stp/>
        <stp>T</stp>
        <tr r="B102" s="2"/>
      </tp>
      <tp>
        <v>-3.1892862073726387</v>
        <stp/>
        <stp>StudyData</stp>
        <stp xml:space="preserve">S.MDLZ </stp>
        <stp>PCB</stp>
        <stp>BaseType=Index,Index=1</stp>
        <stp>Close</stp>
        <stp>A</stp>
        <stp/>
        <stp>all</stp>
        <stp/>
        <stp/>
        <stp/>
        <stp>T</stp>
        <tr r="G64" s="2"/>
      </tp>
      <tp>
        <v>12.199400628609018</v>
        <stp/>
        <stp>StudyData</stp>
        <stp xml:space="preserve">S.EA </stp>
        <stp>PCB</stp>
        <stp>BaseType=Index,Index=1</stp>
        <stp>High</stp>
        <stp>A</stp>
        <stp/>
        <stp>all</stp>
        <stp/>
        <stp/>
        <stp/>
        <stp>T</stp>
        <tr r="E39" s="2"/>
      </tp>
      <tp>
        <v>-16.05448090994711</v>
        <stp/>
        <stp>StudyData</stp>
        <stp xml:space="preserve">S.WDAY </stp>
        <stp>PCB</stp>
        <stp>BaseType=Index,Index=1</stp>
        <stp>Close</stp>
        <stp>A</stp>
        <stp/>
        <stp>all</stp>
        <stp/>
        <stp/>
        <stp/>
        <stp>T</stp>
        <tr r="G100" s="2"/>
      </tp>
      <tp>
        <v>17.83428763893566</v>
        <stp/>
        <stp>StudyData</stp>
        <stp xml:space="preserve">S.ORLY </stp>
        <stp>PCB</stp>
        <stp>BaseType=Index,Index=1</stp>
        <stp>Close</stp>
        <stp>A</stp>
        <stp/>
        <stp>all</stp>
        <stp/>
        <stp/>
        <stp/>
        <stp>T</stp>
        <tr r="G77" s="2"/>
      </tp>
      <tp t="s">
        <v>Comcast Corp ClsA</v>
        <stp/>
        <stp>ContractData</stp>
        <stp xml:space="preserve">S.CMCSA </stp>
        <stp>LongDescription</stp>
        <stp/>
        <stp>T</stp>
        <tr r="J44" s="2"/>
        <tr r="B26" s="2"/>
      </tp>
      <tp>
        <v>-1.249869805228625</v>
        <stp/>
        <stp>StudyData</stp>
        <stp xml:space="preserve">S.SBUX </stp>
        <stp>PCB</stp>
        <stp>BaseType=Index,Index=1</stp>
        <stp>Close</stp>
        <stp>A</stp>
        <stp/>
        <stp>all</stp>
        <stp/>
        <stp/>
        <stp/>
        <stp>T</stp>
        <tr r="G88" s="2"/>
      </tp>
      <tp>
        <v>5.1129208294853523</v>
        <stp/>
        <stp>StudyData</stp>
        <stp xml:space="preserve">S.PAYX </stp>
        <stp>PCB</stp>
        <stp>BaseType=Index,Index=1</stp>
        <stp>Close</stp>
        <stp>A</stp>
        <stp/>
        <stp>all</stp>
        <stp/>
        <stp/>
        <stp/>
        <stp>T</stp>
        <tr r="G79" s="2"/>
      </tp>
      <tp>
        <v>17.321634839883021</v>
        <stp/>
        <stp>StudyData</stp>
        <stp xml:space="preserve">S.VRTX </stp>
        <stp>PCB</stp>
        <stp>BaseType=Index,Index=1</stp>
        <stp>Close</stp>
        <stp>A</stp>
        <stp/>
        <stp>all</stp>
        <stp/>
        <stp/>
        <stp/>
        <stp>T</stp>
        <tr r="G98" s="2"/>
      </tp>
      <tp>
        <v>-11.3124943698766</v>
        <stp/>
        <stp>StudyData</stp>
        <stp xml:space="preserve">S.IDXX </stp>
        <stp>PCB</stp>
        <stp>BaseType=Index,Index=1</stp>
        <stp>Close</stp>
        <stp>A</stp>
        <stp/>
        <stp>all</stp>
        <stp/>
        <stp/>
        <stp/>
        <stp>T</stp>
        <tr r="G50" s="2"/>
      </tp>
      <tp>
        <v>38.446845218534357</v>
        <stp/>
        <stp>StudyData</stp>
        <stp xml:space="preserve">S.NFLX </stp>
        <stp>PCB</stp>
        <stp>BaseType=Index,Index=1</stp>
        <stp>Close</stp>
        <stp>A</stp>
        <stp/>
        <stp>all</stp>
        <stp/>
        <stp/>
        <stp/>
        <stp>T</stp>
        <tr r="G72" s="2"/>
      </tp>
      <tp>
        <v>11.219773766054693</v>
        <stp/>
        <stp>StudyData</stp>
        <stp xml:space="preserve">S.LRCX </stp>
        <stp>PCB</stp>
        <stp>BaseType=Index,Index=1</stp>
        <stp>Close</stp>
        <stp>A</stp>
        <stp/>
        <stp>all</stp>
        <stp/>
        <stp/>
        <stp/>
        <stp>T</stp>
        <tr r="G59" s="2"/>
      </tp>
      <tp>
        <v>-1.5616537281097707</v>
        <stp/>
        <stp>StudyData</stp>
        <stp xml:space="preserve">S.ZS </stp>
        <stp>PCB</stp>
        <stp>BaseType=Index,Index=1</stp>
        <stp>Open</stp>
        <stp>A</stp>
        <stp/>
        <stp>all</stp>
        <stp/>
        <stp/>
        <stp/>
        <stp>T</stp>
        <tr r="D102" s="2"/>
      </tp>
      <tp>
        <v>-9.2062731952591843</v>
        <stp/>
        <stp>StudyData</stp>
        <stp xml:space="preserve">S.ON </stp>
        <stp>PCB</stp>
        <stp>BaseType=Index,Index=1</stp>
        <stp>Close</stp>
        <stp>A</stp>
        <stp/>
        <stp>all</stp>
        <stp/>
        <stp/>
        <stp/>
        <stp>T</stp>
        <tr r="G76" s="2"/>
      </tp>
      <tp t="s">
        <v/>
        <stp/>
        <stp>ContractData</stp>
        <stp xml:space="preserve">S.TTD </stp>
        <stp>PercentNetLastTrade</stp>
        <stp/>
        <stp>T</stp>
        <tr r="P51" s="2"/>
      </tp>
      <tp t="s">
        <v/>
        <stp/>
        <stp>ContractData</stp>
        <stp xml:space="preserve">S.WBD </stp>
        <stp>PercentNetLastTrade</stp>
        <stp/>
        <stp>T</stp>
        <tr r="P53" s="2"/>
      </tp>
      <tp>
        <v>-8.6908851692127769</v>
        <stp/>
        <stp>StudyData</stp>
        <stp xml:space="preserve">S.EA </stp>
        <stp>PCB</stp>
        <stp>BaseType=Index,Index=1</stp>
        <stp>Low</stp>
        <stp>A</stp>
        <stp/>
        <stp>all</stp>
        <stp/>
        <stp/>
        <stp/>
        <stp>T</stp>
        <tr r="F39" s="2"/>
      </tp>
      <tp>
        <v>-7.2533395828450873</v>
        <stp/>
        <stp>StudyData</stp>
        <stp xml:space="preserve">S.MU </stp>
        <stp>PCB</stp>
        <stp>BaseType=Index,Index=1</stp>
        <stp>Low</stp>
        <stp>A</stp>
        <stp/>
        <stp>all</stp>
        <stp/>
        <stp/>
        <stp/>
        <stp>T</stp>
        <tr r="F71" s="2"/>
      </tp>
      <tp>
        <v>-28.959655213695672</v>
        <stp/>
        <stp>StudyData</stp>
        <stp xml:space="preserve">S.ON </stp>
        <stp>PCB</stp>
        <stp>BaseType=Index,Index=1</stp>
        <stp>Low</stp>
        <stp>A</stp>
        <stp/>
        <stp>all</stp>
        <stp/>
        <stp/>
        <stp/>
        <stp>T</stp>
        <tr r="F76" s="2"/>
      </tp>
      <tp>
        <v>-29.928687488716374</v>
        <stp/>
        <stp>StudyData</stp>
        <stp xml:space="preserve">S.ZS </stp>
        <stp>PCB</stp>
        <stp>BaseType=Index,Index=1</stp>
        <stp>Low</stp>
        <stp>A</stp>
        <stp/>
        <stp>all</stp>
        <stp/>
        <stp/>
        <stp/>
        <stp>T</stp>
        <tr r="F102" s="2"/>
      </tp>
      <tp>
        <v>6.620574469324743</v>
        <stp/>
        <stp>StudyData</stp>
        <stp xml:space="preserve">S.SNPS </stp>
        <stp>PCB</stp>
        <stp>BaseType=Index,Index=1</stp>
        <stp>Close</stp>
        <stp>A</stp>
        <stp/>
        <stp>all</stp>
        <stp/>
        <stp/>
        <stp/>
        <stp>T</stp>
        <tr r="G90" s="2"/>
      </tp>
      <tp>
        <v>22.597143391754496</v>
        <stp/>
        <stp>StudyData</stp>
        <stp xml:space="preserve">S.TMUS </stp>
        <stp>PCB</stp>
        <stp>BaseType=Index,Index=1</stp>
        <stp>Close</stp>
        <stp>A</stp>
        <stp/>
        <stp>all</stp>
        <stp/>
        <stp/>
        <stp/>
        <stp>T</stp>
        <tr r="G92" s="2"/>
      </tp>
      <tp>
        <v>1.9513947084879628</v>
        <stp/>
        <stp>StudyData</stp>
        <stp xml:space="preserve">S.ON </stp>
        <stp>PCB</stp>
        <stp>BaseType=Index,Index=1</stp>
        <stp>High</stp>
        <stp>A</stp>
        <stp/>
        <stp>all</stp>
        <stp/>
        <stp/>
        <stp/>
        <stp>T</stp>
        <tr r="E76" s="2"/>
      </tp>
      <tp>
        <v>3.1684840474354719</v>
        <stp/>
        <stp>StudyData</stp>
        <stp xml:space="preserve">S.CDNS </stp>
        <stp>PCB</stp>
        <stp>BaseType=Index,Index=1</stp>
        <stp>Close</stp>
        <stp>A</stp>
        <stp/>
        <stp>all</stp>
        <stp/>
        <stp/>
        <stp/>
        <stp>T</stp>
        <tr r="G22" s="2"/>
      </tp>
      <tp>
        <v>26.91401453555903</v>
        <stp/>
        <stp>StudyData</stp>
        <stp xml:space="preserve">S.CTAS </stp>
        <stp>PCB</stp>
        <stp>BaseType=Index,Index=1</stp>
        <stp>Close</stp>
        <stp>A</stp>
        <stp/>
        <stp>all</stp>
        <stp/>
        <stp/>
        <stp/>
        <stp>T</stp>
        <tr r="G33" s="2"/>
      </tp>
      <tp>
        <v>-10.306437389770718</v>
        <stp/>
        <stp>StudyData</stp>
        <stp xml:space="preserve">S.ANSS </stp>
        <stp>PCB</stp>
        <stp>BaseType=Index,Index=1</stp>
        <stp>Close</stp>
        <stp>A</stp>
        <stp/>
        <stp>all</stp>
        <stp/>
        <stp/>
        <stp/>
        <stp>T</stp>
        <tr r="G13" s="2"/>
      </tp>
      <tp>
        <v>-2.5396825396825435</v>
        <stp/>
        <stp>StudyData</stp>
        <stp xml:space="preserve">S.PCAR </stp>
        <stp>PCB</stp>
        <stp>BaseType=Index,Index=1</stp>
        <stp>Close</stp>
        <stp>A</stp>
        <stp/>
        <stp>all</stp>
        <stp/>
        <stp/>
        <stp/>
        <stp>T</stp>
        <tr r="G80" s="2"/>
      </tp>
      <tp>
        <v>-9.1000308737264586</v>
        <stp/>
        <stp>StudyData</stp>
        <stp xml:space="preserve">S.CHTR </stp>
        <stp>PCB</stp>
        <stp>BaseType=Index,Index=1</stp>
        <stp>Close</stp>
        <stp>A</stp>
        <stp/>
        <stp>all</stp>
        <stp/>
        <stp/>
        <stp/>
        <stp>T</stp>
        <tr r="G25" s="2"/>
      </tp>
      <tp>
        <v>-30.461105244632176</v>
        <stp/>
        <stp>StudyData</stp>
        <stp xml:space="preserve">S.DLTR </stp>
        <stp>PCB</stp>
        <stp>BaseType=Index,Index=1</stp>
        <stp>Close</stp>
        <stp>A</stp>
        <stp/>
        <stp>all</stp>
        <stp/>
        <stp/>
        <stp/>
        <stp>T</stp>
        <tr r="G37" s="2"/>
      </tp>
      <tp>
        <v>8.4423653241722167</v>
        <stp/>
        <stp>StudyData</stp>
        <stp xml:space="preserve">S.EA </stp>
        <stp>PCB</stp>
        <stp>BaseType=Index,Index=1</stp>
        <stp>Close</stp>
        <stp>A</stp>
        <stp/>
        <stp>all</stp>
        <stp/>
        <stp/>
        <stp/>
        <stp>T</stp>
        <tr r="G39" s="2"/>
      </tp>
      <tp>
        <v>84.591047574408236</v>
        <stp/>
        <stp>StudyData</stp>
        <stp xml:space="preserve">S.MU </stp>
        <stp>PCB</stp>
        <stp>BaseType=Index,Index=1</stp>
        <stp>High</stp>
        <stp>A</stp>
        <stp/>
        <stp>all</stp>
        <stp/>
        <stp/>
        <stp/>
        <stp>T</stp>
        <tr r="E71" s="2"/>
      </tp>
      <tp>
        <v>14.504045549895126</v>
        <stp/>
        <stp>StudyData</stp>
        <stp xml:space="preserve">S.CCEP </stp>
        <stp>PCB</stp>
        <stp>BaseType=Index,Index=1</stp>
        <stp>Close</stp>
        <stp>A</stp>
        <stp/>
        <stp>all</stp>
        <stp/>
        <stp/>
        <stp/>
        <stp>T</stp>
        <tr r="G21" s="2"/>
      </tp>
      <tp>
        <v>-15.276347408170265</v>
        <stp/>
        <stp>StudyData</stp>
        <stp xml:space="preserve">S.CSGP </stp>
        <stp>PCB</stp>
        <stp>BaseType=Index,Index=1</stp>
        <stp>Close</stp>
        <stp>A</stp>
        <stp/>
        <stp>all</stp>
        <stp/>
        <stp/>
        <stp/>
        <stp>T</stp>
        <tr r="G31" s="2"/>
      </tp>
      <tp>
        <v>-10.345974717232199</v>
        <stp/>
        <stp>StudyData</stp>
        <stp xml:space="preserve">S.MCHP </stp>
        <stp>PCB</stp>
        <stp>BaseType=Index,Index=1</stp>
        <stp>Close</stp>
        <stp>A</stp>
        <stp/>
        <stp>all</stp>
        <stp/>
        <stp/>
        <stp/>
        <stp>T</stp>
        <tr r="G62" s="2"/>
      </tp>
      <tp>
        <v>-16.921322690992021</v>
        <stp/>
        <stp>StudyData</stp>
        <stp xml:space="preserve">S.CMCSA </stp>
        <stp>PCB</stp>
        <stp>BaseType=Index,Index=1</stp>
        <stp>Low</stp>
        <stp>A</stp>
        <stp/>
        <stp>all</stp>
        <stp/>
        <stp/>
        <stp/>
        <stp>T</stp>
        <tr r="F26" s="2"/>
      </tp>
      <tp>
        <v>13.303716766142166</v>
        <stp/>
        <stp>StudyData</stp>
        <stp xml:space="preserve">S.PANW </stp>
        <stp>PCB</stp>
        <stp>BaseType=Index,Index=1</stp>
        <stp>Close</stp>
        <stp>A</stp>
        <stp/>
        <stp>all</stp>
        <stp/>
        <stp/>
        <stp/>
        <stp>T</stp>
        <tr r="G78" s="2"/>
      </tp>
      <tp t="s">
        <v/>
        <stp/>
        <stp>ContractData</stp>
        <stp xml:space="preserve">S.TTWO </stp>
        <stp>PercentNetLastTrade</stp>
        <stp/>
        <stp>T</stp>
        <tr r="P52" s="2"/>
      </tp>
      <tp>
        <v>4.5597811305057361</v>
        <stp/>
        <stp>StudyData</stp>
        <stp xml:space="preserve">S.INTU </stp>
        <stp>PCB</stp>
        <stp>BaseType=Index,Index=1</stp>
        <stp>Close</stp>
        <stp>A</stp>
        <stp/>
        <stp>all</stp>
        <stp/>
        <stp/>
        <stp/>
        <stp>T</stp>
        <tr r="G53" s="2"/>
      </tp>
      <tp>
        <v>-49.519841968354555</v>
        <stp/>
        <stp>StudyData</stp>
        <stp xml:space="preserve">S.LULU </stp>
        <stp>PCB</stp>
        <stp>BaseType=Index,Index=1</stp>
        <stp>Close</stp>
        <stp>A</stp>
        <stp/>
        <stp>all</stp>
        <stp/>
        <stp/>
        <stp/>
        <stp>T</stp>
        <tr r="G60" s="2"/>
      </tp>
      <tp t="s">
        <v>Alphabet, Inc. Class A</v>
        <stp/>
        <stp>ContractData</stp>
        <stp xml:space="preserve">S.GOOGL </stp>
        <stp>LongDescription</stp>
        <stp/>
        <stp>T</stp>
        <tr r="J47" s="2"/>
        <tr r="B48" s="2"/>
      </tp>
      <tp>
        <v>6.5105860250017988</v>
        <stp/>
        <stp>StudyData</stp>
        <stp xml:space="preserve">S.ROST </stp>
        <stp>PCB</stp>
        <stp>BaseType=Index,Index=1</stp>
        <stp>Close</stp>
        <stp>A</stp>
        <stp/>
        <stp>all</stp>
        <stp/>
        <stp/>
        <stp/>
        <stp>T</stp>
        <tr r="G87" s="2"/>
      </tp>
      <tp>
        <v>31.891588898315351</v>
        <stp/>
        <stp>StudyData</stp>
        <stp xml:space="preserve">S.COST </stp>
        <stp>PCB</stp>
        <stp>BaseType=Index,Index=1</stp>
        <stp>Close</stp>
        <stp>A</stp>
        <stp/>
        <stp>all</stp>
        <stp/>
        <stp/>
        <stp/>
        <stp>T</stp>
        <tr r="G27" s="2"/>
      </tp>
      <tp>
        <v>4.7142857142857189</v>
        <stp/>
        <stp>StudyData</stp>
        <stp xml:space="preserve">S.CPRT </stp>
        <stp>PCB</stp>
        <stp>BaseType=Index,Index=1</stp>
        <stp>Close</stp>
        <stp>A</stp>
        <stp/>
        <stp>all</stp>
        <stp/>
        <stp/>
        <stp/>
        <stp>T</stp>
        <tr r="G28" s="2"/>
      </tp>
      <tp>
        <v>28.277904609119524</v>
        <stp/>
        <stp>StudyData</stp>
        <stp xml:space="preserve">S.AMAT </stp>
        <stp>PCB</stp>
        <stp>BaseType=Index,Index=1</stp>
        <stp>Close</stp>
        <stp>A</stp>
        <stp/>
        <stp>all</stp>
        <stp/>
        <stp/>
        <stp/>
        <stp>T</stp>
        <tr r="G9" s="2"/>
      </tp>
      <tp>
        <v>4.1377180793577386</v>
        <stp/>
        <stp>StudyData</stp>
        <stp xml:space="preserve">S.FAST </stp>
        <stp>PCB</stp>
        <stp>BaseType=Index,Index=1</stp>
        <stp>Close</stp>
        <stp>A</stp>
        <stp/>
        <stp>all</stp>
        <stp/>
        <stp/>
        <stp/>
        <stp>T</stp>
        <tr r="G42" s="2"/>
      </tp>
      <tp>
        <v>27.661028532376555</v>
        <stp/>
        <stp>StudyData</stp>
        <stp xml:space="preserve">S.FTNT </stp>
        <stp>PCB</stp>
        <stp>BaseType=Index,Index=1</stp>
        <stp>Close</stp>
        <stp>A</stp>
        <stp/>
        <stp>all</stp>
        <stp/>
        <stp/>
        <stp/>
        <stp>T</stp>
        <tr r="G43" s="2"/>
      </tp>
      <tp>
        <v>-18.868252039576458</v>
        <stp/>
        <stp>StudyData</stp>
        <stp xml:space="preserve">S.MNST </stp>
        <stp>PCB</stp>
        <stp>BaseType=Index,Index=1</stp>
        <stp>Close</stp>
        <stp>A</stp>
        <stp/>
        <stp>all</stp>
        <stp/>
        <stp/>
        <stp/>
        <stp>T</stp>
        <tr r="G67" s="2"/>
      </tp>
      <tp>
        <v>11.283374109137327</v>
        <stp/>
        <stp>StudyData</stp>
        <stp xml:space="preserve">S.MSFT </stp>
        <stp>PCB</stp>
        <stp>BaseType=Index,Index=1</stp>
        <stp>Close</stp>
        <stp>A</stp>
        <stp/>
        <stp>all</stp>
        <stp/>
        <stp/>
        <stp/>
        <stp>T</stp>
        <tr r="G70" s="2"/>
      </tp>
      <tp>
        <v>11.626057104580081</v>
        <stp/>
        <stp>StudyData</stp>
        <stp xml:space="preserve">S.VRSK </stp>
        <stp>PCB</stp>
        <stp>BaseType=Index,Index=1</stp>
        <stp>Close</stp>
        <stp>A</stp>
        <stp/>
        <stp>all</stp>
        <stp/>
        <stp/>
        <stp/>
        <stp>T</stp>
        <tr r="G97" s="2"/>
      </tp>
      <tp>
        <v>1.950878922293412</v>
        <stp/>
        <stp>StudyData</stp>
        <stp xml:space="preserve">S.ADSK </stp>
        <stp>PCB</stp>
        <stp>BaseType=Index,Index=1</stp>
        <stp>Close</stp>
        <stp>A</stp>
        <stp/>
        <stp>all</stp>
        <stp/>
        <stp/>
        <stp/>
        <stp>T</stp>
        <tr r="G7" s="2"/>
      </tp>
      <tp>
        <v>-0.90985274751586864</v>
        <stp/>
        <stp>StudyData</stp>
        <stp xml:space="preserve">S.ON </stp>
        <stp>PCB</stp>
        <stp>BaseType=Index,Index=1</stp>
        <stp>Open</stp>
        <stp>A</stp>
        <stp/>
        <stp>all</stp>
        <stp/>
        <stp/>
        <stp/>
        <stp>T</stp>
        <tr r="D76" s="2"/>
      </tp>
      <tp t="s">
        <v/>
        <stp/>
        <stp>ContractData</stp>
        <stp xml:space="preserve">S.CHTR </stp>
        <stp>PercentNetLastTrade</stp>
        <stp/>
        <stp>T</stp>
        <tr r="P43" s="2"/>
      </tp>
      <tp>
        <v>121.20593822556818</v>
        <stp/>
        <stp>StudyData</stp>
        <stp xml:space="preserve">S.SMCI </stp>
        <stp>PCB</stp>
        <stp>BaseType=Index,Index=1</stp>
        <stp>Close</stp>
        <stp>A</stp>
        <stp/>
        <stp>all</stp>
        <stp/>
        <stp/>
        <stp/>
        <stp>T</stp>
        <tr r="G89" s="2"/>
      </tp>
      <tp>
        <v>10.780215952629742</v>
        <stp/>
        <stp>StudyData</stp>
        <stp xml:space="preserve">S.NXPI </stp>
        <stp>PCB</stp>
        <stp>BaseType=Index,Index=1</stp>
        <stp>Close</stp>
        <stp>A</stp>
        <stp/>
        <stp>all</stp>
        <stp/>
        <stp/>
        <stp/>
        <stp>T</stp>
        <tr r="G74" s="2"/>
      </tp>
      <tp>
        <v>25.861893429375016</v>
        <stp/>
        <stp>StudyData</stp>
        <stp xml:space="preserve">S.MELI </stp>
        <stp>PCB</stp>
        <stp>BaseType=Index,Index=1</stp>
        <stp>Close</stp>
        <stp>A</stp>
        <stp/>
        <stp>all</stp>
        <stp/>
        <stp/>
        <stp/>
        <stp>T</stp>
        <tr r="G65" s="2"/>
      </tp>
      <tp>
        <v>0.43691248510525393</v>
        <stp/>
        <stp>StudyData</stp>
        <stp xml:space="preserve">S.CTSH </stp>
        <stp>PCB</stp>
        <stp>BaseType=Index,Index=1</stp>
        <stp>Close</stp>
        <stp>A</stp>
        <stp/>
        <stp>all</stp>
        <stp/>
        <stp/>
        <stp/>
        <stp>T</stp>
        <tr r="G34" s="2"/>
      </tp>
      <tp>
        <v>-1.5701898289196194</v>
        <stp/>
        <stp>StudyData</stp>
        <stp xml:space="preserve">S.MU </stp>
        <stp>PCB</stp>
        <stp>BaseType=Index,Index=1</stp>
        <stp>Open</stp>
        <stp>A</stp>
        <stp/>
        <stp>all</stp>
        <stp/>
        <stp/>
        <stp/>
        <stp>T</stp>
        <tr r="D71" s="2"/>
      </tp>
      <tp>
        <v>30.478309232480534</v>
        <stp/>
        <stp>StudyData</stp>
        <stp xml:space="preserve">S.DASH </stp>
        <stp>PCB</stp>
        <stp>BaseType=Index,Index=1</stp>
        <stp>Close</stp>
        <stp>A</stp>
        <stp/>
        <stp>all</stp>
        <stp/>
        <stp/>
        <stp/>
        <stp>T</stp>
        <tr r="G35" s="2"/>
      </tp>
      <tp>
        <v>-6.8406337371854731</v>
        <stp/>
        <stp>StudyData</stp>
        <stp xml:space="preserve">S.TTWO </stp>
        <stp>PCB</stp>
        <stp>BaseType=Index,Index=1</stp>
        <stp>Close</stp>
        <stp>A</stp>
        <stp/>
        <stp>all</stp>
        <stp/>
        <stp/>
        <stp/>
        <stp>T</stp>
        <tr r="G95" s="2"/>
      </tp>
      <tp>
        <v>-2.0981789390340504</v>
        <stp/>
        <stp>StudyData</stp>
        <stp xml:space="preserve">S.CSCO </stp>
        <stp>PCB</stp>
        <stp>BaseType=Index,Index=1</stp>
        <stp>Close</stp>
        <stp>A</stp>
        <stp/>
        <stp>all</stp>
        <stp/>
        <stp/>
        <stp/>
        <stp>T</stp>
        <tr r="G30" s="2"/>
      </tp>
      <tp>
        <v>48.468016484500978</v>
        <stp/>
        <stp>StudyData</stp>
        <stp xml:space="preserve">S.AVGO </stp>
        <stp>PCB</stp>
        <stp>BaseType=Index,Index=1</stp>
        <stp>Close</stp>
        <stp>A</stp>
        <stp/>
        <stp>all</stp>
        <stp/>
        <stp/>
        <stp/>
        <stp>T</stp>
        <tr r="G16" s="2"/>
      </tp>
      <tp t="s">
        <v/>
        <stp/>
        <stp>ContractData</stp>
        <stp xml:space="preserve">S.GOOG </stp>
        <stp>PercentNetLastTrade</stp>
        <stp/>
        <stp>T</stp>
        <tr r="P46" s="2"/>
      </tp>
      <tp>
        <v>34.273417663869566</v>
        <stp/>
        <stp>StudyData</stp>
        <stp xml:space="preserve">S.REGN </stp>
        <stp>PCB</stp>
        <stp>BaseType=Index,Index=1</stp>
        <stp>Close</stp>
        <stp>A</stp>
        <stp/>
        <stp>all</stp>
        <stp/>
        <stp/>
        <stp/>
        <stp>T</stp>
        <tr r="G85" s="2"/>
      </tp>
      <tp>
        <v>11.603360877716831</v>
        <stp/>
        <stp>StudyData</stp>
        <stp xml:space="preserve">S.AMGN </stp>
        <stp>PCB</stp>
        <stp>BaseType=Index,Index=1</stp>
        <stp>Close</stp>
        <stp>A</stp>
        <stp/>
        <stp>all</stp>
        <stp/>
        <stp/>
        <stp/>
        <stp>T</stp>
        <tr r="G11" s="2"/>
      </tp>
      <tp>
        <v>16.532841911280769</v>
        <stp/>
        <stp>StudyData</stp>
        <stp xml:space="preserve">S.AMZN </stp>
        <stp>PCB</stp>
        <stp>BaseType=Index,Index=1</stp>
        <stp>Close</stp>
        <stp>A</stp>
        <stp/>
        <stp>all</stp>
        <stp/>
        <stp/>
        <stp/>
        <stp>T</stp>
        <tr r="G12" s="2"/>
      </tp>
      <tp>
        <v>-6.4133869577707596</v>
        <stp/>
        <stp>StudyData</stp>
        <stp xml:space="preserve">S.ILMN </stp>
        <stp>PCB</stp>
        <stp>BaseType=Index,Index=1</stp>
        <stp>Close</stp>
        <stp>A</stp>
        <stp/>
        <stp>all</stp>
        <stp/>
        <stp/>
        <stp/>
        <stp>T</stp>
        <tr r="G51" s="2"/>
      </tp>
      <tp>
        <v>19.048606789739342</v>
        <stp/>
        <stp>StudyData</stp>
        <stp xml:space="preserve">S.QCOM </stp>
        <stp>PCB</stp>
        <stp>BaseType=Index,Index=1</stp>
        <stp>Close</stp>
        <stp>A</stp>
        <stp/>
        <stp>all</stp>
        <stp/>
        <stp/>
        <stp/>
        <stp>T</stp>
        <tr r="G84" s="2"/>
      </tp>
      <tp>
        <v>-35.167745732783992</v>
        <stp/>
        <stp>StudyData</stp>
        <stp xml:space="preserve">S.TEAM </stp>
        <stp>PCB</stp>
        <stp>BaseType=Index,Index=1</stp>
        <stp>Close</stp>
        <stp>A</stp>
        <stp/>
        <stp>all</stp>
        <stp/>
        <stp/>
        <stp/>
        <stp>T</stp>
        <tr r="G91" s="2"/>
      </tp>
      <tp>
        <v>-39.842050124909342</v>
        <stp/>
        <stp>StudyData</stp>
        <stp xml:space="preserve">S.DXCM </stp>
        <stp>PCB</stp>
        <stp>BaseType=Index,Index=1</stp>
        <stp>Close</stp>
        <stp>A</stp>
        <stp/>
        <stp>all</stp>
        <stp/>
        <stp/>
        <stp/>
        <stp>T</stp>
        <tr r="G38" s="2"/>
      </tp>
      <tp t="s">
        <v/>
        <stp/>
        <stp>ContractData</stp>
        <stp xml:space="preserve">S.TMUS </stp>
        <stp>PercentNetLastTrade</stp>
        <stp/>
        <stp>T</stp>
        <tr r="P50" s="2"/>
      </tp>
      <tp>
        <v>10.666015306953271</v>
        <stp/>
        <stp>StudyData</stp>
        <stp xml:space="preserve">S.PYPL </stp>
        <stp>PCB</stp>
        <stp>BaseType=Index,Index=1</stp>
        <stp>Close</stp>
        <stp>A</stp>
        <stp/>
        <stp>all</stp>
        <stp/>
        <stp/>
        <stp/>
        <stp>T</stp>
        <tr r="G83" s="2"/>
      </tp>
      <tp>
        <v>17.410273723575553</v>
        <stp/>
        <stp>StudyData</stp>
        <stp xml:space="preserve">S.AAPL </stp>
        <stp>PCB</stp>
        <stp>BaseType=Index,Index=1</stp>
        <stp>Close</stp>
        <stp>A</stp>
        <stp/>
        <stp>all</stp>
        <stp/>
        <stp/>
        <stp/>
        <stp>T</stp>
        <tr r="G2" s="2"/>
      </tp>
      <tp>
        <v>21.368176293399571</v>
        <stp/>
        <stp>StudyData</stp>
        <stp xml:space="preserve">S.ASML </stp>
        <stp>PCB</stp>
        <stp>BaseType=Index,Index=1</stp>
        <stp>Close</stp>
        <stp>A</stp>
        <stp/>
        <stp>all</stp>
        <stp/>
        <stp/>
        <stp/>
        <stp>T</stp>
        <tr r="G15" s="2"/>
      </tp>
      <tp>
        <v>-1.2286588374617491</v>
        <stp/>
        <stp>StudyData</stp>
        <stp xml:space="preserve">S.ODFL </stp>
        <stp>PCB</stp>
        <stp>BaseType=Index,Index=1</stp>
        <stp>Close</stp>
        <stp>A</stp>
        <stp/>
        <stp>all</stp>
        <stp/>
        <stp/>
        <stp/>
        <stp>T</stp>
        <tr r="G75" s="2"/>
      </tp>
      <tp>
        <v>14.939479356657278</v>
        <stp/>
        <stp>StudyData</stp>
        <stp xml:space="preserve">S.MRVL </stp>
        <stp>PCB</stp>
        <stp>BaseType=Index,Index=1</stp>
        <stp>Close</stp>
        <stp>A</stp>
        <stp/>
        <stp>all</stp>
        <stp/>
        <stp/>
        <stp/>
        <stp>T</stp>
        <tr r="G69" s="2"/>
      </tp>
      <tp>
        <v>-12.93554793283986</v>
        <stp/>
        <stp>StudyData</stp>
        <stp xml:space="preserve">S.ZS </stp>
        <stp>PCB</stp>
        <stp>BaseType=Index,Index=1</stp>
        <stp>Close</stp>
        <stp>A</stp>
        <stp/>
        <stp>all</stp>
        <stp/>
        <stp/>
        <stp/>
        <stp>T</stp>
        <tr r="G102" s="2"/>
      </tp>
      <tp>
        <v>9.6740817382307149</v>
        <stp/>
        <stp>StudyData</stp>
        <stp xml:space="preserve">S.GEHC </stp>
        <stp>PCB</stp>
        <stp>BaseType=Index,Index=1</stp>
        <stp>Close</stp>
        <stp>A</stp>
        <stp/>
        <stp>all</stp>
        <stp/>
        <stp/>
        <stp/>
        <stp>T</stp>
        <tr r="G44" s="2"/>
      </tp>
      <tp>
        <v>40.989162222604499</v>
        <stp/>
        <stp>StudyData</stp>
        <stp xml:space="preserve">S.KLAC </stp>
        <stp>PCB</stp>
        <stp>BaseType=Index,Index=1</stp>
        <stp>Close</stp>
        <stp>A</stp>
        <stp/>
        <stp>all</stp>
        <stp/>
        <stp/>
        <stp/>
        <stp>T</stp>
        <tr r="G57" s="2"/>
      </tp>
      <tp>
        <v>-58.46766169154229</v>
        <stp/>
        <stp>StudyData</stp>
        <stp xml:space="preserve">S.INTC </stp>
        <stp>PCB</stp>
        <stp>BaseType=Index,Index=1</stp>
        <stp>Close</stp>
        <stp>A</stp>
        <stp/>
        <stp>all</stp>
        <stp/>
        <stp/>
        <stp/>
        <stp>T</stp>
        <tr r="G52" s="2"/>
      </tp>
      <tp>
        <v>-21.973180816941682</v>
        <stp/>
        <stp>StudyData</stp>
        <stp xml:space="preserve">S.BIIB </stp>
        <stp>PCB</stp>
        <stp>BaseType=Index,Index=1</stp>
        <stp>Close</stp>
        <stp>A</stp>
        <stp/>
        <stp>all</stp>
        <stp/>
        <stp/>
        <stp/>
        <stp>T</stp>
        <tr r="G18" s="2"/>
      </tp>
      <tp>
        <v>-14.565888056412524</v>
        <stp/>
        <stp>StudyData</stp>
        <stp xml:space="preserve">S.ABNB </stp>
        <stp>PCB</stp>
        <stp>BaseType=Index,Index=1</stp>
        <stp>Close</stp>
        <stp>A</stp>
        <stp/>
        <stp>all</stp>
        <stp/>
        <stp/>
        <stp/>
        <stp>T</stp>
        <tr r="G3" s="2"/>
      </tp>
      <tp>
        <v>-13.023180940115909</v>
        <stp/>
        <stp>StudyData</stp>
        <stp xml:space="preserve">S.TSLA </stp>
        <stp>PCB</stp>
        <stp>BaseType=Index,Index=1</stp>
        <stp>Close</stp>
        <stp>A</stp>
        <stp/>
        <stp>all</stp>
        <stp/>
        <stp/>
        <stp/>
        <stp>T</stp>
        <tr r="G93" s="2"/>
      </tp>
      <tp>
        <v>151.57512116316639</v>
        <stp/>
        <stp>StudyData</stp>
        <stp xml:space="preserve">S.NVDA </stp>
        <stp>PCB</stp>
        <stp>BaseType=Index,Index=1</stp>
        <stp>Close</stp>
        <stp>A</stp>
        <stp/>
        <stp>all</stp>
        <stp/>
        <stp/>
        <stp/>
        <stp>T</stp>
        <tr r="G73" s="2"/>
      </tp>
      <tp>
        <v>49.005537348852975</v>
        <stp/>
        <stp>StudyData</stp>
        <stp xml:space="preserve">S.META </stp>
        <stp>PCB</stp>
        <stp>BaseType=Index,Index=1</stp>
        <stp>Close</stp>
        <stp>A</stp>
        <stp/>
        <stp>all</stp>
        <stp/>
        <stp/>
        <stp/>
        <stp>T</stp>
        <tr r="G66" s="2"/>
      </tp>
      <tp>
        <v>-12.679738562091503</v>
        <stp/>
        <stp>StudyData</stp>
        <stp xml:space="preserve">S.MRNA </stp>
        <stp>PCB</stp>
        <stp>BaseType=Index,Index=1</stp>
        <stp>Close</stp>
        <stp>A</stp>
        <stp/>
        <stp>all</stp>
        <stp/>
        <stp/>
        <stp/>
        <stp>T</stp>
        <tr r="G68" s="2"/>
      </tp>
      <tp>
        <v>-0.95753234412689292</v>
        <stp/>
        <stp>StudyData</stp>
        <stp xml:space="preserve">S.EA </stp>
        <stp>PCB</stp>
        <stp>BaseType=Index,Index=1</stp>
        <stp>Open</stp>
        <stp>A</stp>
        <stp/>
        <stp>all</stp>
        <stp/>
        <stp/>
        <stp/>
        <stp>T</stp>
        <tr r="D39" s="2"/>
      </tp>
      <tp t="s">
        <v/>
        <stp/>
        <stp>ContractData</stp>
        <stp xml:space="preserve">S.NFLX </stp>
        <stp>PercentNetLastTrade</stp>
        <stp/>
        <stp>T</stp>
        <tr r="P49" s="2"/>
      </tp>
      <tp>
        <v>2.0196097225432839</v>
        <stp/>
        <stp>StudyData</stp>
        <stp xml:space="preserve">S.BKNG </stp>
        <stp>PCB</stp>
        <stp>BaseType=Index,Index=1</stp>
        <stp>Close</stp>
        <stp>A</stp>
        <stp/>
        <stp>all</stp>
        <stp/>
        <stp/>
        <stp/>
        <stp>T</stp>
        <tr r="G19" s="2"/>
      </tp>
      <tp>
        <v>16.894912367842192</v>
        <stp/>
        <stp>StudyData</stp>
        <stp xml:space="preserve">S.GOOG </stp>
        <stp>PCB</stp>
        <stp>BaseType=Index,Index=1</stp>
        <stp>Close</stp>
        <stp>A</stp>
        <stp/>
        <stp>all</stp>
        <stp/>
        <stp/>
        <stp/>
        <stp>T</stp>
        <tr r="G47" s="2"/>
      </tp>
      <tp>
        <v>25.625483621356707</v>
        <stp/>
        <stp>StudyData</stp>
        <stp xml:space="preserve">S.FANG </stp>
        <stp>PCB</stp>
        <stp>BaseType=Index,Index=1</stp>
        <stp>Close</stp>
        <stp>A</stp>
        <stp/>
        <stp>all</stp>
        <stp/>
        <stp/>
        <stp/>
        <stp>T</stp>
        <tr r="G41" s="2"/>
      </tp>
      <tp>
        <v>-5.2726973142197986</v>
        <stp/>
        <stp>StudyData</stp>
        <stp xml:space="preserve">S.DDOG </stp>
        <stp>PCB</stp>
        <stp>BaseType=Index,Index=1</stp>
        <stp>Close</stp>
        <stp>A</stp>
        <stp/>
        <stp>all</stp>
        <stp/>
        <stp/>
        <stp/>
        <stp>T</stp>
        <tr r="G36" s="2"/>
      </tp>
      <tp>
        <v>41.978894949015888</v>
        <stp/>
        <stp>StudyData</stp>
        <stp xml:space="preserve">S.ISRG </stp>
        <stp>PCB</stp>
        <stp>BaseType=Index,Index=1</stp>
        <stp>Close</stp>
        <stp>A</stp>
        <stp/>
        <stp>all</stp>
        <stp/>
        <stp/>
        <stp/>
        <stp>T</stp>
        <tr r="G54" s="2"/>
      </tp>
      <tp>
        <v>17.173677559126201</v>
        <stp/>
        <stp>StudyData</stp>
        <stp xml:space="preserve">S.ZS </stp>
        <stp>PCB</stp>
        <stp>BaseType=Index,Index=1</stp>
        <stp>High</stp>
        <stp>A</stp>
        <stp/>
        <stp>all</stp>
        <stp/>
        <stp/>
        <stp/>
        <stp>T</stp>
        <tr r="E102" s="2"/>
      </tp>
      <tp>
        <v>26.540895242559181</v>
        <stp/>
        <stp>StudyData</stp>
        <stp xml:space="preserve">S.MU </stp>
        <stp>PCB</stp>
        <stp>BaseType=Index,Index=1</stp>
        <stp>Close</stp>
        <stp>A</stp>
        <stp/>
        <stp>all</stp>
        <stp/>
        <stp/>
        <stp/>
        <stp>T</stp>
        <tr r="G71" s="2"/>
      </tp>
      <tp>
        <v>-7.2309755279919523</v>
        <stp/>
        <stp>StudyData</stp>
        <stp xml:space="preserve">S.ADBE </stp>
        <stp>PCB</stp>
        <stp>BaseType=Index,Index=1</stp>
        <stp>Close</stp>
        <stp>A</stp>
        <stp/>
        <stp>all</stp>
        <stp/>
        <stp/>
        <stp/>
        <stp>T</stp>
        <tr r="G4" s="2"/>
      </tp>
      <tp t="s">
        <v/>
        <stp/>
        <stp>ContractData</stp>
        <stp xml:space="preserve">S.META </stp>
        <stp>PercentNetLastTrade</stp>
        <stp/>
        <stp>T</stp>
        <tr r="P48" s="2"/>
      </tp>
      <tp>
        <v>2.8278239072536531</v>
        <stp/>
        <stp>StudyData</stp>
        <stp xml:space="preserve">S.CRWD </stp>
        <stp>PCB</stp>
        <stp>BaseType=Index,Index=1</stp>
        <stp>Close</stp>
        <stp>A</stp>
        <stp/>
        <stp>all</stp>
        <stp/>
        <stp/>
        <stp/>
        <stp>T</stp>
        <tr r="G29" s="2"/>
      </tp>
      <tp>
        <v>-8.9248240957906475</v>
        <stp/>
        <stp>StudyData</stp>
        <stp xml:space="preserve">S.GILD </stp>
        <stp>PCB</stp>
        <stp>BaseType=Index,Index=1</stp>
        <stp>Close</stp>
        <stp>A</stp>
        <stp/>
        <stp>all</stp>
        <stp/>
        <stp/>
        <stp/>
        <stp>T</stp>
        <tr r="G46" s="2"/>
      </tp>
      <tp t="s">
        <v/>
        <stp/>
        <stp>ContractData</stp>
        <stp xml:space="preserve">S.TTWO </stp>
        <stp>Low</stp>
        <stp/>
        <stp>T</stp>
        <tr r="S52" s="2"/>
      </tp>
      <tp>
        <v>14.86440096120837</v>
        <stp/>
        <stp>StudyData</stp>
        <stp xml:space="preserve">S.CSGP </stp>
        <stp>PCB</stp>
        <stp>BaseType=Index,Index=1</stp>
        <stp>High</stp>
        <stp>A</stp>
        <stp/>
        <stp>all</stp>
        <stp/>
        <stp/>
        <stp/>
        <stp>T</stp>
        <tr r="E31" s="2"/>
      </tp>
      <tp t="s">
        <v/>
        <stp/>
        <stp>ContractData</stp>
        <stp xml:space="preserve">S.TTWO </stp>
        <stp>High</stp>
        <stp/>
        <stp>T</stp>
        <tr r="R52" s="2"/>
      </tp>
      <tp>
        <v>65.884250134384502</v>
        <stp/>
        <stp>StudyData</stp>
        <stp xml:space="preserve">S.AVGO </stp>
        <stp>PCB</stp>
        <stp>BaseType=Index,Index=1</stp>
        <stp>High</stp>
        <stp>A</stp>
        <stp/>
        <stp>all</stp>
        <stp/>
        <stp/>
        <stp/>
        <stp>T</stp>
        <tr r="E16" s="2"/>
      </tp>
      <tp>
        <v>34.931514647781476</v>
        <stp/>
        <stp>StudyData</stp>
        <stp xml:space="preserve">S.REGN </stp>
        <stp>PCB</stp>
        <stp>BaseType=Index,Index=1</stp>
        <stp>High</stp>
        <stp>A</stp>
        <stp/>
        <stp>all</stp>
        <stp/>
        <stp/>
        <stp/>
        <stp>T</stp>
        <tr r="E85" s="2"/>
      </tp>
      <tp>
        <v>20.425664884383043</v>
        <stp/>
        <stp>StudyData</stp>
        <stp xml:space="preserve">S.AMGN </stp>
        <stp>PCB</stp>
        <stp>BaseType=Index,Index=1</stp>
        <stp>High</stp>
        <stp>A</stp>
        <stp/>
        <stp>all</stp>
        <stp/>
        <stp/>
        <stp/>
        <stp>T</stp>
        <tr r="E11" s="2"/>
      </tp>
      <tp>
        <v>24.547920433996381</v>
        <stp/>
        <stp>StudyData</stp>
        <stp xml:space="preserve">S.MSFT </stp>
        <stp>PCB</stp>
        <stp>BaseType=Index,Index=1</stp>
        <stp>High</stp>
        <stp>A</stp>
        <stp/>
        <stp>all</stp>
        <stp/>
        <stp/>
        <stp/>
        <stp>T</stp>
        <tr r="E70" s="2"/>
      </tp>
      <tp>
        <v>12.405013322806679</v>
        <stp/>
        <stp>StudyData</stp>
        <stp xml:space="preserve">S.ODFL </stp>
        <stp>PCB</stp>
        <stp>BaseType=Index,Index=1</stp>
        <stp>High</stp>
        <stp>A</stp>
        <stp/>
        <stp>all</stp>
        <stp/>
        <stp/>
        <stp/>
        <stp>T</stp>
        <tr r="E75" s="2"/>
      </tp>
      <tp>
        <v>149.94</v>
        <stp/>
        <stp>ContractData</stp>
        <stp xml:space="preserve">S.TTWO </stp>
        <stp>LastTrade</stp>
        <stp/>
        <stp>T</stp>
        <tr r="N52" s="2"/>
      </tp>
      <tp>
        <v>-9.2944880493104431</v>
        <stp/>
        <stp>StudyData</stp>
        <stp xml:space="preserve">S.MAR </stp>
        <stp>PCB</stp>
        <stp>BaseType=Index,Index=1</stp>
        <stp>Low</stp>
        <stp>A</stp>
        <stp/>
        <stp>all</stp>
        <stp/>
        <stp/>
        <stp/>
        <stp>T</stp>
        <tr r="F61" s="2"/>
      </tp>
      <tp>
        <v>-47.9662467897762</v>
        <stp/>
        <stp>StudyData</stp>
        <stp xml:space="preserve">S.MDB </stp>
        <stp>PCB</stp>
        <stp>BaseType=Index,Index=1</stp>
        <stp>Low</stp>
        <stp>A</stp>
        <stp/>
        <stp>all</stp>
        <stp/>
        <stp/>
        <stp/>
        <stp>T</stp>
        <tr r="F63" s="2"/>
      </tp>
      <tp>
        <v>15.373089601438426</v>
        <stp/>
        <stp>StudyData</stp>
        <stp xml:space="preserve">S.CCEP </stp>
        <stp>PCB</stp>
        <stp>BaseType=Index,Index=1</stp>
        <stp>High</stp>
        <stp>A</stp>
        <stp/>
        <stp>all</stp>
        <stp/>
        <stp/>
        <stp/>
        <stp>T</stp>
        <tr r="E21" s="2"/>
      </tp>
      <tp t="s">
        <v/>
        <stp/>
        <stp>ContractData</stp>
        <stp xml:space="preserve">S.TMUS </stp>
        <stp>High</stp>
        <stp/>
        <stp>T</stp>
        <tr r="R50" s="2"/>
      </tp>
      <tp>
        <v>-3.5622108595081556</v>
        <stp/>
        <stp>StudyData</stp>
        <stp xml:space="preserve">S.LIN </stp>
        <stp>PCB</stp>
        <stp>BaseType=Index,Index=1</stp>
        <stp>Low</stp>
        <stp>A</stp>
        <stp/>
        <stp>all</stp>
        <stp/>
        <stp/>
        <stp/>
        <stp>T</stp>
        <tr r="F58" s="2"/>
      </tp>
      <tp t="s">
        <v/>
        <stp/>
        <stp>ContractData</stp>
        <stp xml:space="preserve">S.CHTR </stp>
        <stp>High</stp>
        <stp/>
        <stp>T</stp>
        <tr r="R43" s="2"/>
      </tp>
      <tp>
        <v>184.24878836833597</v>
        <stp/>
        <stp>StudyData</stp>
        <stp xml:space="preserve">S.NVDA </stp>
        <stp>PCB</stp>
        <stp>BaseType=Index,Index=1</stp>
        <stp>High</stp>
        <stp>A</stp>
        <stp/>
        <stp>all</stp>
        <stp/>
        <stp/>
        <stp/>
        <stp>T</stp>
        <tr r="E73" s="2"/>
      </tp>
      <tp t="s">
        <v/>
        <stp/>
        <stp>ContractData</stp>
        <stp xml:space="preserve">S.META </stp>
        <stp>High</stp>
        <stp/>
        <stp>T</stp>
        <tr r="R48" s="2"/>
      </tp>
      <tp>
        <v>-14.602487831260145</v>
        <stp/>
        <stp>StudyData</stp>
        <stp xml:space="preserve">S.KHC </stp>
        <stp>PCB</stp>
        <stp>BaseType=Index,Index=1</stp>
        <stp>Low</stp>
        <stp>A</stp>
        <stp/>
        <stp>all</stp>
        <stp/>
        <stp/>
        <stp/>
        <stp>T</stp>
        <tr r="F56" s="2"/>
      </tp>
      <tp>
        <v>-14.135654261704683</v>
        <stp/>
        <stp>StudyData</stp>
        <stp xml:space="preserve">S.KDP </stp>
        <stp>PCB</stp>
        <stp>BaseType=Index,Index=1</stp>
        <stp>Low</stp>
        <stp>A</stp>
        <stp/>
        <stp>all</stp>
        <stp/>
        <stp/>
        <stp/>
        <stp>T</stp>
        <tr r="F55" s="2"/>
      </tp>
      <tp>
        <v>44.268825166611343</v>
        <stp/>
        <stp>StudyData</stp>
        <stp xml:space="preserve">S.LRCX </stp>
        <stp>PCB</stp>
        <stp>BaseType=Index,Index=1</stp>
        <stp>High</stp>
        <stp>A</stp>
        <stp/>
        <stp>all</stp>
        <stp/>
        <stp/>
        <stp/>
        <stp>T</stp>
        <tr r="E59" s="2"/>
      </tp>
      <tp t="s">
        <v/>
        <stp/>
        <stp>ContractData</stp>
        <stp xml:space="preserve">S.META </stp>
        <stp>Open</stp>
        <stp/>
        <stp>T</stp>
        <tr r="Q48" s="2"/>
      </tp>
      <tp>
        <v>332.35066488426088</v>
        <stp/>
        <stp>StudyData</stp>
        <stp xml:space="preserve">S.SMCI </stp>
        <stp>PCB</stp>
        <stp>BaseType=Index,Index=1</stp>
        <stp>High</stp>
        <stp>A</stp>
        <stp/>
        <stp>all</stp>
        <stp/>
        <stp/>
        <stp/>
        <stp>T</stp>
        <tr r="E89" s="2"/>
      </tp>
      <tp>
        <v>4.1567695961995277</v>
        <stp/>
        <stp>StudyData</stp>
        <stp xml:space="preserve">S.CSCO </stp>
        <stp>PCB</stp>
        <stp>BaseType=Index,Index=1</stp>
        <stp>High</stp>
        <stp>A</stp>
        <stp/>
        <stp>all</stp>
        <stp/>
        <stp/>
        <stp/>
        <stp>T</stp>
        <tr r="E30" s="2"/>
      </tp>
      <tp t="s">
        <v/>
        <stp/>
        <stp>ContractData</stp>
        <stp xml:space="preserve">S.CHTR </stp>
        <stp>Open</stp>
        <stp/>
        <stp>T</stp>
        <tr r="Q43" s="2"/>
      </tp>
      <tp>
        <v>14.433072769763879</v>
        <stp/>
        <stp>StudyData</stp>
        <stp xml:space="preserve">S.DXCM </stp>
        <stp>PCB</stp>
        <stp>BaseType=Index,Index=1</stp>
        <stp>High</stp>
        <stp>A</stp>
        <stp/>
        <stp>all</stp>
        <stp/>
        <stp/>
        <stp/>
        <stp>T</stp>
        <tr r="E38" s="2"/>
      </tp>
      <tp>
        <v>-0.2632618138739013</v>
        <stp/>
        <stp>StudyData</stp>
        <stp xml:space="preserve">S.AMZN </stp>
        <stp>PCB</stp>
        <stp>BaseType=Index,Index=1</stp>
        <stp>Open</stp>
        <stp>A</stp>
        <stp/>
        <stp>all</stp>
        <stp/>
        <stp/>
        <stp/>
        <stp>T</stp>
        <tr r="D12" s="2"/>
      </tp>
      <tp>
        <v>6.9812269527321451</v>
        <stp/>
        <stp>StudyData</stp>
        <stp xml:space="preserve">S.ADBE </stp>
        <stp>PCB</stp>
        <stp>BaseType=Index,Index=1</stp>
        <stp>High</stp>
        <stp>A</stp>
        <stp/>
        <stp>all</stp>
        <stp/>
        <stp/>
        <stp/>
        <stp>T</stp>
        <tr r="E4" s="2"/>
      </tp>
      <tp t="s">
        <v/>
        <stp/>
        <stp>ContractData</stp>
        <stp xml:space="preserve">S.TMUS </stp>
        <stp>Open</stp>
        <stp/>
        <stp>T</stp>
        <tr r="Q50" s="2"/>
      </tp>
      <tp>
        <v>28.42066837022535</v>
        <stp/>
        <stp>StudyData</stp>
        <stp xml:space="preserve">S.CTAS </stp>
        <stp>PCB</stp>
        <stp>BaseType=Index,Index=1</stp>
        <stp>High</stp>
        <stp>A</stp>
        <stp/>
        <stp>all</stp>
        <stp/>
        <stp/>
        <stp/>
        <stp>T</stp>
        <tr r="E33" s="2"/>
      </tp>
      <tp>
        <v>28.520225294418836</v>
        <stp/>
        <stp>StudyData</stp>
        <stp xml:space="preserve">S.PCAR </stp>
        <stp>PCB</stp>
        <stp>BaseType=Index,Index=1</stp>
        <stp>High</stp>
        <stp>A</stp>
        <stp/>
        <stp>all</stp>
        <stp/>
        <stp/>
        <stp/>
        <stp>T</stp>
        <tr r="E80" s="2"/>
      </tp>
      <tp>
        <v>57.888566668723406</v>
        <stp/>
        <stp>StudyData</stp>
        <stp xml:space="preserve">S.AMAT </stp>
        <stp>PCB</stp>
        <stp>BaseType=Index,Index=1</stp>
        <stp>High</stp>
        <stp>A</stp>
        <stp/>
        <stp>all</stp>
        <stp/>
        <stp/>
        <stp/>
        <stp>T</stp>
        <tr r="E9" s="2"/>
      </tp>
      <tp>
        <v>-1.1980902621385623</v>
        <stp/>
        <stp>StudyData</stp>
        <stp xml:space="preserve">S.IDXX </stp>
        <stp>PCB</stp>
        <stp>BaseType=Index,Index=1</stp>
        <stp>Open</stp>
        <stp>A</stp>
        <stp/>
        <stp>all</stp>
        <stp/>
        <stp/>
        <stp/>
        <stp>T</stp>
        <tr r="D50" s="2"/>
      </tp>
      <tp>
        <v>12.758096066072603</v>
        <stp/>
        <stp>StudyData</stp>
        <stp xml:space="preserve">S.WDAY </stp>
        <stp>PCB</stp>
        <stp>BaseType=Index,Index=1</stp>
        <stp>High</stp>
        <stp>A</stp>
        <stp/>
        <stp>all</stp>
        <stp/>
        <stp/>
        <stp/>
        <stp>T</stp>
        <tr r="E100" s="2"/>
      </tp>
      <tp>
        <v>54.192327541716836</v>
        <stp/>
        <stp>StudyData</stp>
        <stp xml:space="preserve">S.KLAC </stp>
        <stp>PCB</stp>
        <stp>BaseType=Index,Index=1</stp>
        <stp>High</stp>
        <stp>A</stp>
        <stp/>
        <stp>all</stp>
        <stp/>
        <stp/>
        <stp/>
        <stp>T</stp>
        <tr r="E57" s="2"/>
      </tp>
      <tp>
        <v>8.7572521651391497</v>
        <stp/>
        <stp>StudyData</stp>
        <stp xml:space="preserve">S.TEAM </stp>
        <stp>PCB</stp>
        <stp>BaseType=Index,Index=1</stp>
        <stp>High</stp>
        <stp>A</stp>
        <stp/>
        <stp>all</stp>
        <stp/>
        <stp/>
        <stp/>
        <stp>T</stp>
        <tr r="E91" s="2"/>
      </tp>
      <tp>
        <v>148.36000000000001</v>
        <stp/>
        <stp>ContractData</stp>
        <stp xml:space="preserve">S.EA </stp>
        <stp>LastTrade</stp>
        <stp/>
        <stp>T</stp>
        <tr r="N45" s="2"/>
      </tp>
      <tp>
        <v>-9.5608220876448478</v>
        <stp/>
        <stp>StudyData</stp>
        <stp xml:space="preserve">S.HON </stp>
        <stp>PCB</stp>
        <stp>BaseType=Index,Index=1</stp>
        <stp>Low</stp>
        <stp>A</stp>
        <stp/>
        <stp>all</stp>
        <stp/>
        <stp/>
        <stp/>
        <stp>T</stp>
        <tr r="F49" s="2"/>
      </tp>
      <tp t="s">
        <v/>
        <stp/>
        <stp>ContractData</stp>
        <stp xml:space="preserve">S.TTWO </stp>
        <stp>Open</stp>
        <stp/>
        <stp>T</stp>
        <tr r="Q52" s="2"/>
      </tp>
      <tp>
        <v>-0.22668121904121907</v>
        <stp/>
        <stp>StudyData</stp>
        <stp xml:space="preserve">S.PAYX </stp>
        <stp>PCB</stp>
        <stp>BaseType=Index,Index=1</stp>
        <stp>Open</stp>
        <stp>A</stp>
        <stp/>
        <stp>all</stp>
        <stp/>
        <stp/>
        <stp/>
        <stp>T</stp>
        <tr r="D79" s="2"/>
      </tp>
      <tp>
        <v>-29.719471947194716</v>
        <stp/>
        <stp>StudyData</stp>
        <stp xml:space="preserve">S.GFS </stp>
        <stp>PCB</stp>
        <stp>BaseType=Index,Index=1</stp>
        <stp>Low</stp>
        <stp>A</stp>
        <stp/>
        <stp>all</stp>
        <stp/>
        <stp/>
        <stp/>
        <stp>T</stp>
        <tr r="F45" s="2"/>
      </tp>
      <tp>
        <v>37.167388064996807</v>
        <stp/>
        <stp>StudyData</stp>
        <stp xml:space="preserve">S.GOOG </stp>
        <stp>PCB</stp>
        <stp>BaseType=Index,Index=1</stp>
        <stp>High</stp>
        <stp>A</stp>
        <stp/>
        <stp>all</stp>
        <stp/>
        <stp/>
        <stp/>
        <stp>T</stp>
        <tr r="E47" s="2"/>
      </tp>
      <tp>
        <v>14.195089800626148</v>
        <stp/>
        <stp>StudyData</stp>
        <stp xml:space="preserve">S.DDOG </stp>
        <stp>PCB</stp>
        <stp>BaseType=Index,Index=1</stp>
        <stp>High</stp>
        <stp>A</stp>
        <stp/>
        <stp>all</stp>
        <stp/>
        <stp/>
        <stp/>
        <stp>T</stp>
        <tr r="E36" s="2"/>
      </tp>
      <tp>
        <v>-1.4093848449676694</v>
        <stp/>
        <stp>StudyData</stp>
        <stp xml:space="preserve">S.MRVL </stp>
        <stp>PCB</stp>
        <stp>BaseType=Index,Index=1</stp>
        <stp>Open</stp>
        <stp>A</stp>
        <stp/>
        <stp>all</stp>
        <stp/>
        <stp/>
        <stp/>
        <stp>T</stp>
        <tr r="D69" s="2"/>
      </tp>
      <tp>
        <v>59.462075641291577</v>
        <stp/>
        <stp>StudyData</stp>
        <stp xml:space="preserve">S.QCOM </stp>
        <stp>PCB</stp>
        <stp>BaseType=Index,Index=1</stp>
        <stp>High</stp>
        <stp>A</stp>
        <stp/>
        <stp>all</stp>
        <stp/>
        <stp/>
        <stp/>
        <stp>T</stp>
        <tr r="E84" s="2"/>
      </tp>
      <tp t="s">
        <v/>
        <stp/>
        <stp>ContractData</stp>
        <stp xml:space="preserve">S.WBD </stp>
        <stp>Low</stp>
        <stp/>
        <stp>T</stp>
        <tr r="S53" s="2"/>
      </tp>
      <tp>
        <v>20.787898814113156</v>
        <stp/>
        <stp>StudyData</stp>
        <stp xml:space="preserve">S.CDNS </stp>
        <stp>PCB</stp>
        <stp>BaseType=Index,Index=1</stp>
        <stp>High</stp>
        <stp>A</stp>
        <stp/>
        <stp>all</stp>
        <stp/>
        <stp/>
        <stp/>
        <stp>T</stp>
        <tr r="E22" s="2"/>
      </tp>
      <tp>
        <v>29.150841020075976</v>
        <stp/>
        <stp>StudyData</stp>
        <stp xml:space="preserve">S.PANW </stp>
        <stp>PCB</stp>
        <stp>BaseType=Index,Index=1</stp>
        <stp>High</stp>
        <stp>A</stp>
        <stp/>
        <stp>all</stp>
        <stp/>
        <stp/>
        <stp/>
        <stp>T</stp>
        <tr r="E78" s="2"/>
      </tp>
      <tp>
        <v>27.968563130018801</v>
        <stp/>
        <stp>StudyData</stp>
        <stp xml:space="preserve">S.FTNT </stp>
        <stp>PCB</stp>
        <stp>BaseType=Index,Index=1</stp>
        <stp>High</stp>
        <stp>A</stp>
        <stp/>
        <stp>all</stp>
        <stp/>
        <stp/>
        <stp/>
        <stp>T</stp>
        <tr r="E43" s="2"/>
      </tp>
      <tp>
        <v>24.944909651828983</v>
        <stp/>
        <stp>StudyData</stp>
        <stp xml:space="preserve">S.ABNB </stp>
        <stp>PCB</stp>
        <stp>BaseType=Index,Index=1</stp>
        <stp>High</stp>
        <stp>A</stp>
        <stp/>
        <stp>all</stp>
        <stp/>
        <stp/>
        <stp/>
        <stp>T</stp>
        <tr r="E3" s="2"/>
      </tp>
      <tp>
        <v>71.412770236299636</v>
        <stp/>
        <stp>StudyData</stp>
        <stp xml:space="preserve">S.MRNA </stp>
        <stp>PCB</stp>
        <stp>BaseType=Index,Index=1</stp>
        <stp>High</stp>
        <stp>A</stp>
        <stp/>
        <stp>all</stp>
        <stp/>
        <stp/>
        <stp/>
        <stp>T</stp>
        <tr r="E68" s="2"/>
      </tp>
      <tp>
        <v>16.832900130242823</v>
        <stp/>
        <stp>StudyData</stp>
        <stp xml:space="preserve">S.BKNG </stp>
        <stp>PCB</stp>
        <stp>BaseType=Index,Index=1</stp>
        <stp>High</stp>
        <stp>A</stp>
        <stp/>
        <stp>all</stp>
        <stp/>
        <stp/>
        <stp/>
        <stp>T</stp>
        <tr r="E19" s="2"/>
      </tp>
      <tp>
        <v>38.315708021666232</v>
        <stp/>
        <stp>StudyData</stp>
        <stp xml:space="preserve">S.FANG </stp>
        <stp>PCB</stp>
        <stp>BaseType=Index,Index=1</stp>
        <stp>High</stp>
        <stp>A</stp>
        <stp/>
        <stp>all</stp>
        <stp/>
        <stp/>
        <stp/>
        <stp>T</stp>
        <tr r="E41" s="2"/>
      </tp>
      <tp>
        <v>-1.5079116402945303</v>
        <stp/>
        <stp>StudyData</stp>
        <stp xml:space="preserve">S.CRWD </stp>
        <stp>PCB</stp>
        <stp>BaseType=Index,Index=1</stp>
        <stp>Open</stp>
        <stp>A</stp>
        <stp/>
        <stp>all</stp>
        <stp/>
        <stp/>
        <stp/>
        <stp>T</stp>
        <tr r="D29" s="2"/>
      </tp>
      <tp>
        <v>-0.50326188257222881</v>
        <stp/>
        <stp>StudyData</stp>
        <stp xml:space="preserve">S.TTWO </stp>
        <stp>PCB</stp>
        <stp>BaseType=Index,Index=1</stp>
        <stp>Open</stp>
        <stp>A</stp>
        <stp/>
        <stp>all</stp>
        <stp/>
        <stp/>
        <stp/>
        <stp>T</stp>
        <tr r="D95" s="2"/>
      </tp>
      <tp>
        <v>164.74</v>
        <stp/>
        <stp>ContractData</stp>
        <stp xml:space="preserve">S.GOOG </stp>
        <stp>LastTrade</stp>
        <stp/>
        <stp>T</stp>
        <tr r="N46" s="2"/>
      </tp>
      <tp>
        <v>-7.1309192200556968</v>
        <stp/>
        <stp>StudyData</stp>
        <stp xml:space="preserve">S.EXC </stp>
        <stp>PCB</stp>
        <stp>BaseType=Index,Index=1</stp>
        <stp>Low</stp>
        <stp>A</stp>
        <stp/>
        <stp>all</stp>
        <stp/>
        <stp/>
        <stp/>
        <stp>T</stp>
        <tr r="F40" s="2"/>
      </tp>
      <tp>
        <v>0.1267159450897419</v>
        <stp/>
        <stp>StudyData</stp>
        <stp xml:space="preserve">S.DLTR </stp>
        <stp>PCB</stp>
        <stp>BaseType=Index,Index=1</stp>
        <stp>Open</stp>
        <stp>A</stp>
        <stp/>
        <stp>all</stp>
        <stp/>
        <stp/>
        <stp/>
        <stp>T</stp>
        <tr r="D37" s="2"/>
      </tp>
      <tp>
        <v>-0.47339713903467501</v>
        <stp/>
        <stp>StudyData</stp>
        <stp xml:space="preserve">S.CHTR </stp>
        <stp>PCB</stp>
        <stp>BaseType=Index,Index=1</stp>
        <stp>Open</stp>
        <stp>A</stp>
        <stp/>
        <stp>all</stp>
        <stp/>
        <stp/>
        <stp/>
        <stp>T</stp>
        <tr r="D25" s="2"/>
      </tp>
      <tp>
        <v>-0.44477865062476568</v>
        <stp/>
        <stp>StudyData</stp>
        <stp xml:space="preserve">S.INTU </stp>
        <stp>PCB</stp>
        <stp>BaseType=Index,Index=1</stp>
        <stp>Open</stp>
        <stp>A</stp>
        <stp/>
        <stp>all</stp>
        <stp/>
        <stp/>
        <stp/>
        <stp>T</stp>
        <tr r="D53" s="2"/>
      </tp>
      <tp>
        <v>-0.46449900464498672</v>
        <stp/>
        <stp>StudyData</stp>
        <stp xml:space="preserve">S.VRTX </stp>
        <stp>PCB</stp>
        <stp>BaseType=Index,Index=1</stp>
        <stp>Open</stp>
        <stp>A</stp>
        <stp/>
        <stp>all</stp>
        <stp/>
        <stp/>
        <stp/>
        <stp>T</stp>
        <tr r="D98" s="2"/>
      </tp>
      <tp>
        <v>-0.74584698836026286</v>
        <stp/>
        <stp>StudyData</stp>
        <stp xml:space="preserve">S.META </stp>
        <stp>PCB</stp>
        <stp>BaseType=Index,Index=1</stp>
        <stp>Open</stp>
        <stp>A</stp>
        <stp/>
        <stp>all</stp>
        <stp/>
        <stp/>
        <stp/>
        <stp>T</stp>
        <tr r="D66" s="2"/>
      </tp>
      <tp>
        <v>-2.0895522388059646</v>
        <stp/>
        <stp>StudyData</stp>
        <stp xml:space="preserve">S.INTC </stp>
        <stp>PCB</stp>
        <stp>BaseType=Index,Index=1</stp>
        <stp>Open</stp>
        <stp>A</stp>
        <stp/>
        <stp>all</stp>
        <stp/>
        <stp/>
        <stp/>
        <stp>T</stp>
        <tr r="D52" s="2"/>
      </tp>
      <tp>
        <v>6.4277506463659781</v>
        <stp/>
        <stp>StudyData</stp>
        <stp xml:space="preserve">S.ILMN </stp>
        <stp>PCB</stp>
        <stp>BaseType=Index,Index=1</stp>
        <stp>High</stp>
        <stp>A</stp>
        <stp/>
        <stp>all</stp>
        <stp/>
        <stp/>
        <stp/>
        <stp>T</stp>
        <tr r="E51" s="2"/>
      </tp>
      <tp>
        <v>46.658827881414155</v>
        <stp/>
        <stp>StudyData</stp>
        <stp xml:space="preserve">S.ASML </stp>
        <stp>PCB</stp>
        <stp>BaseType=Index,Index=1</stp>
        <stp>High</stp>
        <stp>A</stp>
        <stp/>
        <stp>all</stp>
        <stp/>
        <stp/>
        <stp/>
        <stp>T</stp>
        <tr r="E15" s="2"/>
      </tp>
      <tp>
        <v>0</v>
        <stp/>
        <stp>StudyData</stp>
        <stp xml:space="preserve">S.TMUS </stp>
        <stp>PCB</stp>
        <stp>BaseType=Index,Index=1</stp>
        <stp>Open</stp>
        <stp>A</stp>
        <stp/>
        <stp>all</stp>
        <stp/>
        <stp/>
        <stp/>
        <stp>T</stp>
        <tr r="D92" s="2"/>
      </tp>
      <tp>
        <v>-0.46353341547849647</v>
        <stp/>
        <stp>StudyData</stp>
        <stp xml:space="preserve">S.LULU </stp>
        <stp>PCB</stp>
        <stp>BaseType=Index,Index=1</stp>
        <stp>High</stp>
        <stp>A</stp>
        <stp/>
        <stp>all</stp>
        <stp/>
        <stp/>
        <stp/>
        <stp>T</stp>
        <tr r="E60" s="2"/>
      </tp>
      <tp>
        <v>-0.58327257577335934</v>
        <stp/>
        <stp>StudyData</stp>
        <stp xml:space="preserve">S.SBUX </stp>
        <stp>PCB</stp>
        <stp>BaseType=Index,Index=1</stp>
        <stp>Open</stp>
        <stp>A</stp>
        <stp/>
        <stp>all</stp>
        <stp/>
        <stp/>
        <stp/>
        <stp>T</stp>
        <tr r="D88" s="2"/>
      </tp>
      <tp>
        <v>6.5856689217175148</v>
        <stp/>
        <stp>StudyData</stp>
        <stp xml:space="preserve">S.MDLZ </stp>
        <stp>PCB</stp>
        <stp>BaseType=Index,Index=1</stp>
        <stp>High</stp>
        <stp>A</stp>
        <stp/>
        <stp>all</stp>
        <stp/>
        <stp/>
        <stp/>
        <stp>T</stp>
        <tr r="E64" s="2"/>
      </tp>
      <tp>
        <v>23.052795554058612</v>
        <stp/>
        <stp>StudyData</stp>
        <stp xml:space="preserve">S.ORLY </stp>
        <stp>PCB</stp>
        <stp>BaseType=Index,Index=1</stp>
        <stp>High</stp>
        <stp>A</stp>
        <stp/>
        <stp>all</stp>
        <stp/>
        <stp/>
        <stp/>
        <stp>T</stp>
        <tr r="E77" s="2"/>
      </tp>
      <tp>
        <v>43.257065395990807</v>
        <stp/>
        <stp>StudyData</stp>
        <stp xml:space="preserve">S.NFLX </stp>
        <stp>PCB</stp>
        <stp>BaseType=Index,Index=1</stp>
        <stp>High</stp>
        <stp>A</stp>
        <stp/>
        <stp>all</stp>
        <stp/>
        <stp/>
        <stp/>
        <stp>T</stp>
        <tr r="E72" s="2"/>
      </tp>
      <tp>
        <v>9.0631036703155097</v>
        <stp/>
        <stp>StudyData</stp>
        <stp xml:space="preserve">S.TSLA </stp>
        <stp>PCB</stp>
        <stp>BaseType=Index,Index=1</stp>
        <stp>High</stp>
        <stp>A</stp>
        <stp/>
        <stp>all</stp>
        <stp/>
        <stp/>
        <stp/>
        <stp>T</stp>
        <tr r="E93" s="2"/>
      </tp>
      <tp>
        <v>8.4557462041723177</v>
        <stp/>
        <stp>StudyData</stp>
        <stp xml:space="preserve">S.GILD </stp>
        <stp>PCB</stp>
        <stp>BaseType=Index,Index=1</stp>
        <stp>High</stp>
        <stp>A</stp>
        <stp/>
        <stp>all</stp>
        <stp/>
        <stp/>
        <stp/>
        <stp>T</stp>
        <tr r="E46" s="2"/>
      </tp>
      <tp>
        <v>27.200071267673753</v>
        <stp/>
        <stp>StudyData</stp>
        <stp xml:space="preserve">S.MELI </stp>
        <stp>PCB</stp>
        <stp>BaseType=Index,Index=1</stp>
        <stp>High</stp>
        <stp>A</stp>
        <stp/>
        <stp>all</stp>
        <stp/>
        <stp/>
        <stp/>
        <stp>T</stp>
        <tr r="E65" s="2"/>
      </tp>
      <tp t="s">
        <v/>
        <stp/>
        <stp>ContractData</stp>
        <stp xml:space="preserve">S.TTD </stp>
        <stp>Low</stp>
        <stp/>
        <stp>T</stp>
        <tr r="S51" s="2"/>
      </tp>
      <tp>
        <v>527.41999999999996</v>
        <stp/>
        <stp>ContractData</stp>
        <stp xml:space="preserve">S.META </stp>
        <stp>LastTrade</stp>
        <stp/>
        <stp>T</stp>
        <tr r="N48" s="2"/>
      </tp>
      <tp>
        <v>-8.4511104701470998</v>
        <stp/>
        <stp>StudyData</stp>
        <stp xml:space="preserve">S.CSX </stp>
        <stp>PCB</stp>
        <stp>BaseType=Index,Index=1</stp>
        <stp>Low</stp>
        <stp>A</stp>
        <stp/>
        <stp>all</stp>
        <stp/>
        <stp/>
        <stp/>
        <stp>T</stp>
        <tr r="F32" s="2"/>
      </tp>
      <tp>
        <v>-9.4140418792890976</v>
        <stp/>
        <stp>StudyData</stp>
        <stp xml:space="preserve">S.CDW </stp>
        <stp>PCB</stp>
        <stp>BaseType=Index,Index=1</stp>
        <stp>Low</stp>
        <stp>A</stp>
        <stp/>
        <stp>all</stp>
        <stp/>
        <stp/>
        <stp/>
        <stp>T</stp>
        <tr r="F23" s="2"/>
      </tp>
      <tp>
        <v>-6.3735135597570389</v>
        <stp/>
        <stp>StudyData</stp>
        <stp xml:space="preserve">S.CEG </stp>
        <stp>PCB</stp>
        <stp>BaseType=Index,Index=1</stp>
        <stp>Low</stp>
        <stp>A</stp>
        <stp/>
        <stp>all</stp>
        <stp/>
        <stp/>
        <stp/>
        <stp>T</stp>
        <tr r="F24" s="2"/>
      </tp>
      <tp>
        <v>-0.40816326530611374</v>
        <stp/>
        <stp>StudyData</stp>
        <stp xml:space="preserve">S.CPRT </stp>
        <stp>PCB</stp>
        <stp>BaseType=Index,Index=1</stp>
        <stp>Open</stp>
        <stp>A</stp>
        <stp/>
        <stp>all</stp>
        <stp/>
        <stp/>
        <stp/>
        <stp>T</stp>
        <tr r="D28" s="2"/>
      </tp>
      <tp>
        <v>-1.2923879535214648</v>
        <stp/>
        <stp>StudyData</stp>
        <stp xml:space="preserve">S.ISRG </stp>
        <stp>PCB</stp>
        <stp>BaseType=Index,Index=1</stp>
        <stp>Open</stp>
        <stp>A</stp>
        <stp/>
        <stp>all</stp>
        <stp/>
        <stp/>
        <stp/>
        <stp>T</stp>
        <tr r="D54" s="2"/>
      </tp>
      <tp>
        <v>-17.144528964306609</v>
        <stp/>
        <stp>StudyData</stp>
        <stp xml:space="preserve">S.BKR </stp>
        <stp>PCB</stp>
        <stp>BaseType=Index,Index=1</stp>
        <stp>Low</stp>
        <stp>A</stp>
        <stp/>
        <stp>all</stp>
        <stp/>
        <stp/>
        <stp/>
        <stp>T</stp>
        <tr r="F20" s="2"/>
      </tp>
      <tp>
        <v>-1.12433862433862</v>
        <stp/>
        <stp>StudyData</stp>
        <stp xml:space="preserve">S.ANSS </stp>
        <stp>PCB</stp>
        <stp>BaseType=Index,Index=1</stp>
        <stp>Open</stp>
        <stp>A</stp>
        <stp/>
        <stp>all</stp>
        <stp/>
        <stp/>
        <stp/>
        <stp>T</stp>
        <tr r="D13" s="2"/>
      </tp>
      <tp>
        <v>-0.6503360069369214</v>
        <stp/>
        <stp>StudyData</stp>
        <stp xml:space="preserve">S.ROST </stp>
        <stp>PCB</stp>
        <stp>BaseType=Index,Index=1</stp>
        <stp>Open</stp>
        <stp>A</stp>
        <stp/>
        <stp>all</stp>
        <stp/>
        <stp/>
        <stp/>
        <stp>T</stp>
        <tr r="D87" s="2"/>
      </tp>
      <tp>
        <v>-0.75652308167360649</v>
        <stp/>
        <stp>StudyData</stp>
        <stp xml:space="preserve">S.FAST </stp>
        <stp>PCB</stp>
        <stp>BaseType=Index,Index=1</stp>
        <stp>Open</stp>
        <stp>A</stp>
        <stp/>
        <stp>all</stp>
        <stp/>
        <stp/>
        <stp/>
        <stp>T</stp>
        <tr r="D42" s="2"/>
      </tp>
      <tp>
        <v>-0.68173554720639917</v>
        <stp/>
        <stp>StudyData</stp>
        <stp xml:space="preserve">S.COST </stp>
        <stp>PCB</stp>
        <stp>BaseType=Index,Index=1</stp>
        <stp>Open</stp>
        <stp>A</stp>
        <stp/>
        <stp>all</stp>
        <stp/>
        <stp/>
        <stp/>
        <stp>T</stp>
        <tr r="D27" s="2"/>
      </tp>
      <tp>
        <v>-0.15622287797256779</v>
        <stp/>
        <stp>StudyData</stp>
        <stp xml:space="preserve">S.MNST </stp>
        <stp>PCB</stp>
        <stp>BaseType=Index,Index=1</stp>
        <stp>Open</stp>
        <stp>A</stp>
        <stp/>
        <stp>all</stp>
        <stp/>
        <stp/>
        <stp/>
        <stp>T</stp>
        <tr r="D67" s="2"/>
      </tp>
      <tp>
        <v>0</v>
        <stp/>
        <stp>ContractData</stp>
        <stp xml:space="preserve">S.GOOG </stp>
        <stp>NetLastTrade</stp>
        <stp/>
        <stp>T</stp>
        <tr r="O46" s="2"/>
      </tp>
      <tp>
        <v>-1.1022348063504939</v>
        <stp/>
        <stp>StudyData</stp>
        <stp xml:space="preserve">S.DASH </stp>
        <stp>PCB</stp>
        <stp>BaseType=Index,Index=1</stp>
        <stp>Open</stp>
        <stp>A</stp>
        <stp/>
        <stp>all</stp>
        <stp/>
        <stp/>
        <stp/>
        <stp>T</stp>
        <tr r="D35" s="2"/>
      </tp>
      <tp>
        <v>-0.33099430689792136</v>
        <stp/>
        <stp>StudyData</stp>
        <stp xml:space="preserve">S.CTSH </stp>
        <stp>PCB</stp>
        <stp>BaseType=Index,Index=1</stp>
        <stp>Open</stp>
        <stp>A</stp>
        <stp/>
        <stp>all</stp>
        <stp/>
        <stp/>
        <stp/>
        <stp>T</stp>
        <tr r="D34" s="2"/>
      </tp>
      <tp>
        <v>-0.43540149041280263</v>
        <stp/>
        <stp>StudyData</stp>
        <stp xml:space="preserve">S.VRSK </stp>
        <stp>PCB</stp>
        <stp>BaseType=Index,Index=1</stp>
        <stp>Open</stp>
        <stp>A</stp>
        <stp/>
        <stp>all</stp>
        <stp/>
        <stp/>
        <stp/>
        <stp>T</stp>
        <tr r="D97" s="2"/>
      </tp>
      <tp>
        <v>-1.1048135370461747</v>
        <stp/>
        <stp>StudyData</stp>
        <stp xml:space="preserve">S.ADSK </stp>
        <stp>PCB</stp>
        <stp>BaseType=Index,Index=1</stp>
        <stp>Open</stp>
        <stp>A</stp>
        <stp/>
        <stp>all</stp>
        <stp/>
        <stp/>
        <stp/>
        <stp>T</stp>
        <tr r="D7" s="2"/>
      </tp>
      <tp>
        <v>-10.215293244246467</v>
        <stp/>
        <stp>StudyData</stp>
        <stp xml:space="preserve">S.AZN </stp>
        <stp>PCB</stp>
        <stp>BaseType=Index,Index=1</stp>
        <stp>Low</stp>
        <stp>A</stp>
        <stp/>
        <stp>all</stp>
        <stp/>
        <stp/>
        <stp/>
        <stp>T</stp>
        <tr r="F17" s="2"/>
      </tp>
      <tp>
        <v>-13.348416289592762</v>
        <stp/>
        <stp>StudyData</stp>
        <stp xml:space="preserve">S.ARM </stp>
        <stp>PCB</stp>
        <stp>BaseType=Index,Index=1</stp>
        <stp>Low</stp>
        <stp>A</stp>
        <stp/>
        <stp>all</stp>
        <stp/>
        <stp/>
        <stp/>
        <stp>T</stp>
        <tr r="F14" s="2"/>
      </tp>
      <tp>
        <v>-17.359744929109279</v>
        <stp/>
        <stp>StudyData</stp>
        <stp xml:space="preserve">S.AMD </stp>
        <stp>PCB</stp>
        <stp>BaseType=Index,Index=1</stp>
        <stp>Low</stp>
        <stp>A</stp>
        <stp/>
        <stp>all</stp>
        <stp/>
        <stp/>
        <stp/>
        <stp>T</stp>
        <tr r="F10" s="2"/>
      </tp>
      <tp>
        <v>-0.72970768768510474</v>
        <stp/>
        <stp>StudyData</stp>
        <stp xml:space="preserve">S.ADP </stp>
        <stp>PCB</stp>
        <stp>BaseType=Index,Index=1</stp>
        <stp>Low</stp>
        <stp>A</stp>
        <stp/>
        <stp>all</stp>
        <stp/>
        <stp/>
        <stp/>
        <stp>T</stp>
        <tr r="F6" s="2"/>
      </tp>
      <tp>
        <v>-8.4407735697018484</v>
        <stp/>
        <stp>StudyData</stp>
        <stp xml:space="preserve">S.ADI </stp>
        <stp>PCB</stp>
        <stp>BaseType=Index,Index=1</stp>
        <stp>Low</stp>
        <stp>A</stp>
        <stp/>
        <stp>all</stp>
        <stp/>
        <stp/>
        <stp/>
        <stp>T</stp>
        <tr r="F5" s="2"/>
      </tp>
      <tp>
        <v>-7.3873430189608467</v>
        <stp/>
        <stp>StudyData</stp>
        <stp xml:space="preserve">S.AEP </stp>
        <stp>PCB</stp>
        <stp>BaseType=Index,Index=1</stp>
        <stp>Low</stp>
        <stp>A</stp>
        <stp/>
        <stp>all</stp>
        <stp/>
        <stp/>
        <stp/>
        <stp>T</stp>
        <tr r="F8" s="2"/>
      </tp>
      <tp>
        <v>-1.3516925287914354</v>
        <stp/>
        <stp>StudyData</stp>
        <stp xml:space="preserve">S.SNPS </stp>
        <stp>PCB</stp>
        <stp>BaseType=Index,Index=1</stp>
        <stp>Open</stp>
        <stp>A</stp>
        <stp/>
        <stp>all</stp>
        <stp/>
        <stp/>
        <stp/>
        <stp>T</stp>
        <tr r="D90" s="2"/>
      </tp>
      <tp>
        <v>0</v>
        <stp/>
        <stp>ContractData</stp>
        <stp xml:space="preserve">S.NFLX </stp>
        <stp>NetLastTrade</stp>
        <stp/>
        <stp>T</stp>
        <tr r="O49" s="2"/>
      </tp>
      <tp>
        <v>3.6789426904200795</v>
        <stp/>
        <stp>StudyData</stp>
        <stp xml:space="preserve">S.BIIB </stp>
        <stp>PCB</stp>
        <stp>BaseType=Index,Index=1</stp>
        <stp>High</stp>
        <stp>A</stp>
        <stp/>
        <stp>all</stp>
        <stp/>
        <stp/>
        <stp/>
        <stp>T</stp>
        <tr r="E18" s="2"/>
      </tp>
      <tp>
        <v>-1.0536398467433019</v>
        <stp/>
        <stp>StudyData</stp>
        <stp xml:space="preserve">S.NXPI </stp>
        <stp>PCB</stp>
        <stp>BaseType=Index,Index=1</stp>
        <stp>Open</stp>
        <stp>A</stp>
        <stp/>
        <stp>all</stp>
        <stp/>
        <stp/>
        <stp/>
        <stp>T</stp>
        <tr r="D74" s="2"/>
      </tp>
      <tp>
        <v>-0.30939586386582774</v>
        <stp/>
        <stp>StudyData</stp>
        <stp xml:space="preserve">S.PYPL </stp>
        <stp>PCB</stp>
        <stp>BaseType=Index,Index=1</stp>
        <stp>Open</stp>
        <stp>A</stp>
        <stp/>
        <stp>all</stp>
        <stp/>
        <stp/>
        <stp/>
        <stp>T</stp>
        <tr r="D83" s="2"/>
      </tp>
      <tp>
        <v>-2.7943697086168369</v>
        <stp/>
        <stp>StudyData</stp>
        <stp xml:space="preserve">S.AAPL </stp>
        <stp>PCB</stp>
        <stp>BaseType=Index,Index=1</stp>
        <stp>Open</stp>
        <stp>A</stp>
        <stp/>
        <stp>all</stp>
        <stp/>
        <stp/>
        <stp/>
        <stp>T</stp>
        <tr r="D2" s="2"/>
      </tp>
      <tp>
        <v>11.510312707917493</v>
        <stp/>
        <stp>StudyData</stp>
        <stp xml:space="preserve">S.MCHP </stp>
        <stp>PCB</stp>
        <stp>BaseType=Index,Index=1</stp>
        <stp>High</stp>
        <stp>A</stp>
        <stp/>
        <stp>all</stp>
        <stp/>
        <stp/>
        <stp/>
        <stp>T</stp>
        <tr r="E62" s="2"/>
      </tp>
      <tp>
        <v>22.219348163476447</v>
        <stp/>
        <stp>StudyData</stp>
        <stp xml:space="preserve">S.GEHC </stp>
        <stp>PCB</stp>
        <stp>BaseType=Index,Index=1</stp>
        <stp>High</stp>
        <stp>A</stp>
        <stp/>
        <stp>all</stp>
        <stp/>
        <stp/>
        <stp/>
        <stp>T</stp>
        <tr r="E44" s="2"/>
      </tp>
      <tp>
        <v>-1.1785438924991662</v>
        <stp/>
        <stp>StudyData</stp>
        <stp xml:space="preserve">S.CDNS </stp>
        <stp>PCB</stp>
        <stp>BaseType=Index,Index=1</stp>
        <stp>Open</stp>
        <stp>A</stp>
        <stp/>
        <stp>all</stp>
        <stp/>
        <stp/>
        <stp/>
        <stp>T</stp>
        <tr r="D22" s="2"/>
      </tp>
      <tp>
        <v>-0.73466598325644916</v>
        <stp/>
        <stp>StudyData</stp>
        <stp xml:space="preserve">S.FTNT </stp>
        <stp>PCB</stp>
        <stp>BaseType=Index,Index=1</stp>
        <stp>Open</stp>
        <stp>A</stp>
        <stp/>
        <stp>all</stp>
        <stp/>
        <stp/>
        <stp/>
        <stp>T</stp>
        <tr r="D43" s="2"/>
      </tp>
      <tp>
        <v>-0.99701573521432374</v>
        <stp/>
        <stp>StudyData</stp>
        <stp xml:space="preserve">S.PANW </stp>
        <stp>PCB</stp>
        <stp>BaseType=Index,Index=1</stp>
        <stp>Open</stp>
        <stp>A</stp>
        <stp/>
        <stp>all</stp>
        <stp/>
        <stp/>
        <stp/>
        <stp>T</stp>
        <tr r="D78" s="2"/>
      </tp>
      <tp>
        <v>0.43237807943689555</v>
        <stp/>
        <stp>StudyData</stp>
        <stp xml:space="preserve">S.MRNA </stp>
        <stp>PCB</stp>
        <stp>BaseType=Index,Index=1</stp>
        <stp>Open</stp>
        <stp>A</stp>
        <stp/>
        <stp>all</stp>
        <stp/>
        <stp/>
        <stp/>
        <stp>T</stp>
        <tr r="D68" s="2"/>
      </tp>
      <tp>
        <v>-1.2560599382988158</v>
        <stp/>
        <stp>StudyData</stp>
        <stp xml:space="preserve">S.ABNB </stp>
        <stp>PCB</stp>
        <stp>BaseType=Index,Index=1</stp>
        <stp>Open</stp>
        <stp>A</stp>
        <stp/>
        <stp>all</stp>
        <stp/>
        <stp/>
        <stp/>
        <stp>T</stp>
        <tr r="D3" s="2"/>
      </tp>
      <tp>
        <v>0.96079442868195808</v>
        <stp/>
        <stp>StudyData</stp>
        <stp xml:space="preserve">S.FANG </stp>
        <stp>PCB</stp>
        <stp>BaseType=Index,Index=1</stp>
        <stp>Open</stp>
        <stp>A</stp>
        <stp/>
        <stp>all</stp>
        <stp/>
        <stp/>
        <stp/>
        <stp>T</stp>
        <tr r="D41" s="2"/>
      </tp>
      <tp>
        <v>-0.76736148307689556</v>
        <stp/>
        <stp>StudyData</stp>
        <stp xml:space="preserve">S.BKNG </stp>
        <stp>PCB</stp>
        <stp>BaseType=Index,Index=1</stp>
        <stp>Open</stp>
        <stp>A</stp>
        <stp/>
        <stp>all</stp>
        <stp/>
        <stp/>
        <stp/>
        <stp>T</stp>
        <tr r="D19" s="2"/>
      </tp>
      <tp>
        <v>56.008146639511203</v>
        <stp/>
        <stp>StudyData</stp>
        <stp xml:space="preserve">S.CRWD </stp>
        <stp>PCB</stp>
        <stp>BaseType=Index,Index=1</stp>
        <stp>High</stp>
        <stp>A</stp>
        <stp/>
        <stp>all</stp>
        <stp/>
        <stp/>
        <stp/>
        <stp>T</stp>
        <tr r="E29" s="2"/>
      </tp>
      <tp>
        <v>6.6107486797141881</v>
        <stp/>
        <stp>StudyData</stp>
        <stp xml:space="preserve">S.TTWO </stp>
        <stp>PCB</stp>
        <stp>BaseType=Index,Index=1</stp>
        <stp>High</stp>
        <stp>A</stp>
        <stp/>
        <stp>all</stp>
        <stp/>
        <stp/>
        <stp/>
        <stp>T</stp>
        <tr r="E95" s="2"/>
      </tp>
      <tp t="s">
        <v/>
        <stp/>
        <stp>ContractData</stp>
        <stp xml:space="preserve">S.META </stp>
        <stp>Low</stp>
        <stp/>
        <stp>T</stp>
        <tr r="S48" s="2"/>
      </tp>
      <tp>
        <v>-9.6465222348916857</v>
        <stp/>
        <stp>StudyData</stp>
        <stp xml:space="preserve">S.CMCSA </stp>
        <stp>PCB</stp>
        <stp>BaseType=Index,Index=1</stp>
        <stp>Close</stp>
        <stp>A</stp>
        <stp/>
        <stp>all</stp>
        <stp/>
        <stp/>
        <stp/>
        <stp>T</stp>
        <tr r="G26" s="2"/>
      </tp>
      <tp>
        <v>-1.7795353435491816</v>
        <stp/>
        <stp>StudyData</stp>
        <stp xml:space="preserve">S.DDOG </stp>
        <stp>PCB</stp>
        <stp>BaseType=Index,Index=1</stp>
        <stp>Open</stp>
        <stp>A</stp>
        <stp/>
        <stp>all</stp>
        <stp/>
        <stp/>
        <stp/>
        <stp>T</stp>
        <tr r="D36" s="2"/>
      </tp>
      <tp>
        <v>-0.94373093024906873</v>
        <stp/>
        <stp>StudyData</stp>
        <stp xml:space="preserve">S.GOOG </stp>
        <stp>PCB</stp>
        <stp>BaseType=Index,Index=1</stp>
        <stp>Open</stp>
        <stp>A</stp>
        <stp/>
        <stp>all</stp>
        <stp/>
        <stp/>
        <stp/>
        <stp>T</stp>
        <tr r="D47" s="2"/>
      </tp>
      <tp>
        <v>-1.6870635414505966</v>
        <stp/>
        <stp>StudyData</stp>
        <stp xml:space="preserve">S.QCOM </stp>
        <stp>PCB</stp>
        <stp>BaseType=Index,Index=1</stp>
        <stp>Open</stp>
        <stp>A</stp>
        <stp/>
        <stp>all</stp>
        <stp/>
        <stp/>
        <stp/>
        <stp>T</stp>
        <tr r="D84" s="2"/>
      </tp>
      <tp>
        <v>42.182059359973465</v>
        <stp/>
        <stp>StudyData</stp>
        <stp xml:space="preserve">S.MRVL </stp>
        <stp>PCB</stp>
        <stp>BaseType=Index,Index=1</stp>
        <stp>High</stp>
        <stp>A</stp>
        <stp/>
        <stp>all</stp>
        <stp/>
        <stp/>
        <stp/>
        <stp>T</stp>
        <tr r="E69" s="2"/>
      </tp>
      <tp t="s">
        <v/>
        <stp/>
        <stp>ContractData</stp>
        <stp xml:space="preserve">S.NFLX </stp>
        <stp>Low</stp>
        <stp/>
        <stp>T</stp>
        <tr r="S49" s="2"/>
      </tp>
      <tp>
        <v>22.884051643485307</v>
        <stp/>
        <stp>StudyData</stp>
        <stp xml:space="preserve">S.TMUS </stp>
        <stp>PCB</stp>
        <stp>BaseType=Index,Index=1</stp>
        <stp>High</stp>
        <stp>A</stp>
        <stp/>
        <stp>all</stp>
        <stp/>
        <stp/>
        <stp/>
        <stp>T</stp>
        <tr r="E92" s="2"/>
      </tp>
      <tp>
        <v>-0.53198771734241379</v>
        <stp/>
        <stp>StudyData</stp>
        <stp xml:space="preserve">S.LULU </stp>
        <stp>PCB</stp>
        <stp>BaseType=Index,Index=1</stp>
        <stp>Open</stp>
        <stp>A</stp>
        <stp/>
        <stp>all</stp>
        <stp/>
        <stp/>
        <stp/>
        <stp>T</stp>
        <tr r="D60" s="2"/>
      </tp>
      <tp>
        <v>-0.12525261030650625</v>
        <stp/>
        <stp>StudyData</stp>
        <stp xml:space="preserve">S.ORLY </stp>
        <stp>PCB</stp>
        <stp>BaseType=Index,Index=1</stp>
        <stp>Open</stp>
        <stp>A</stp>
        <stp/>
        <stp>all</stp>
        <stp/>
        <stp/>
        <stp/>
        <stp>T</stp>
        <tr r="D77" s="2"/>
      </tp>
      <tp>
        <v>-0.75994084784751659</v>
        <stp/>
        <stp>StudyData</stp>
        <stp xml:space="preserve">S.NFLX </stp>
        <stp>PCB</stp>
        <stp>BaseType=Index,Index=1</stp>
        <stp>Open</stp>
        <stp>A</stp>
        <stp/>
        <stp>all</stp>
        <stp/>
        <stp/>
        <stp/>
        <stp>T</stp>
        <tr r="D72" s="2"/>
      </tp>
      <tp>
        <v>2.4476617019060458</v>
        <stp/>
        <stp>StudyData</stp>
        <stp xml:space="preserve">S.SBUX </stp>
        <stp>PCB</stp>
        <stp>BaseType=Index,Index=1</stp>
        <stp>High</stp>
        <stp>A</stp>
        <stp/>
        <stp>all</stp>
        <stp/>
        <stp/>
        <stp/>
        <stp>T</stp>
        <tr r="E88" s="2"/>
      </tp>
      <tp>
        <v>-8.283860278890276E-2</v>
        <stp/>
        <stp>StudyData</stp>
        <stp xml:space="preserve">S.MDLZ </stp>
        <stp>PCB</stp>
        <stp>BaseType=Index,Index=1</stp>
        <stp>Open</stp>
        <stp>A</stp>
        <stp/>
        <stp>all</stp>
        <stp/>
        <stp/>
        <stp/>
        <stp>T</stp>
        <tr r="D64" s="2"/>
      </tp>
      <tp>
        <v>0.64391500321957273</v>
        <stp/>
        <stp>StudyData</stp>
        <stp xml:space="preserve">S.TSLA </stp>
        <stp>PCB</stp>
        <stp>BaseType=Index,Index=1</stp>
        <stp>Open</stp>
        <stp>A</stp>
        <stp/>
        <stp>all</stp>
        <stp/>
        <stp/>
        <stp/>
        <stp>T</stp>
        <tr r="D93" s="2"/>
      </tp>
      <tp>
        <v>-0.12344155042588387</v>
        <stp/>
        <stp>StudyData</stp>
        <stp xml:space="preserve">S.GILD </stp>
        <stp>PCB</stp>
        <stp>BaseType=Index,Index=1</stp>
        <stp>Open</stp>
        <stp>A</stp>
        <stp/>
        <stp>all</stp>
        <stp/>
        <stp/>
        <stp/>
        <stp>T</stp>
        <tr r="D46" s="2"/>
      </tp>
      <tp>
        <v>-0.5682324344273666</v>
        <stp/>
        <stp>StudyData</stp>
        <stp xml:space="preserve">S.MELI </stp>
        <stp>PCB</stp>
        <stp>BaseType=Index,Index=1</stp>
        <stp>Open</stp>
        <stp>A</stp>
        <stp/>
        <stp>all</stp>
        <stp/>
        <stp/>
        <stp/>
        <stp>T</stp>
        <tr r="D65" s="2"/>
      </tp>
      <tp>
        <v>1.2400946794278052</v>
        <stp/>
        <stp>StudyData</stp>
        <stp xml:space="preserve">S.CHTR </stp>
        <stp>PCB</stp>
        <stp>BaseType=Index,Index=1</stp>
        <stp>High</stp>
        <stp>A</stp>
        <stp/>
        <stp>all</stp>
        <stp/>
        <stp/>
        <stp/>
        <stp>T</stp>
        <tr r="E25" s="2"/>
      </tp>
      <tp>
        <v>6.4484336501231931</v>
        <stp/>
        <stp>StudyData</stp>
        <stp xml:space="preserve">S.DLTR </stp>
        <stp>PCB</stp>
        <stp>BaseType=Index,Index=1</stp>
        <stp>High</stp>
        <stp>A</stp>
        <stp/>
        <stp>all</stp>
        <stp/>
        <stp/>
        <stp/>
        <stp>T</stp>
        <tr r="E37" s="2"/>
      </tp>
      <tp>
        <v>8.2540038078172309</v>
        <stp/>
        <stp>StudyData</stp>
        <stp xml:space="preserve">S.INTU </stp>
        <stp>PCB</stp>
        <stp>BaseType=Index,Index=1</stp>
        <stp>High</stp>
        <stp>A</stp>
        <stp/>
        <stp>all</stp>
        <stp/>
        <stp/>
        <stp/>
        <stp>T</stp>
        <tr r="E53" s="2"/>
      </tp>
      <tp>
        <v>25.495834254958346</v>
        <stp/>
        <stp>StudyData</stp>
        <stp xml:space="preserve">S.VRTX </stp>
        <stp>PCB</stp>
        <stp>BaseType=Index,Index=1</stp>
        <stp>High</stp>
        <stp>A</stp>
        <stp/>
        <stp>all</stp>
        <stp/>
        <stp/>
        <stp/>
        <stp>T</stp>
        <tr r="E98" s="2"/>
      </tp>
      <tp>
        <v>9.9502487562197539E-2</v>
        <stp/>
        <stp>StudyData</stp>
        <stp xml:space="preserve">S.INTC </stp>
        <stp>PCB</stp>
        <stp>BaseType=Index,Index=1</stp>
        <stp>High</stp>
        <stp>A</stp>
        <stp/>
        <stp>all</stp>
        <stp/>
        <stp/>
        <stp/>
        <stp>T</stp>
        <tr r="E52" s="2"/>
      </tp>
      <tp>
        <v>53.353486269635013</v>
        <stp/>
        <stp>StudyData</stp>
        <stp xml:space="preserve">S.META </stp>
        <stp>PCB</stp>
        <stp>BaseType=Index,Index=1</stp>
        <stp>High</stp>
        <stp>A</stp>
        <stp/>
        <stp>all</stp>
        <stp/>
        <stp/>
        <stp/>
        <stp>T</stp>
        <tr r="E66" s="2"/>
      </tp>
      <tp>
        <v>-3.5565185224330129</v>
        <stp/>
        <stp>StudyData</stp>
        <stp xml:space="preserve">S.ASML </stp>
        <stp>PCB</stp>
        <stp>BaseType=Index,Index=1</stp>
        <stp>Open</stp>
        <stp>A</stp>
        <stp/>
        <stp>all</stp>
        <stp/>
        <stp/>
        <stp/>
        <stp>T</stp>
        <tr r="D15" s="2"/>
      </tp>
      <tp>
        <v>-0.96954898017810554</v>
        <stp/>
        <stp>StudyData</stp>
        <stp xml:space="preserve">S.ILMN </stp>
        <stp>PCB</stp>
        <stp>BaseType=Index,Index=1</stp>
        <stp>Open</stp>
        <stp>A</stp>
        <stp/>
        <stp>all</stp>
        <stp/>
        <stp/>
        <stp/>
        <stp>T</stp>
        <tr r="D51" s="2"/>
      </tp>
      <tp>
        <v>-0.79640652557318858</v>
        <stp/>
        <stp>StudyData</stp>
        <stp xml:space="preserve">S.ANSS </stp>
        <stp>PCB</stp>
        <stp>BaseType=Index,Index=1</stp>
        <stp>High</stp>
        <stp>A</stp>
        <stp/>
        <stp>all</stp>
        <stp/>
        <stp/>
        <stp/>
        <stp>T</stp>
        <tr r="E13" s="2"/>
      </tp>
      <tp>
        <v>10.600476913071743</v>
        <stp/>
        <stp>StudyData</stp>
        <stp xml:space="preserve">S.ROST </stp>
        <stp>PCB</stp>
        <stp>BaseType=Index,Index=1</stp>
        <stp>High</stp>
        <stp>A</stp>
        <stp/>
        <stp>all</stp>
        <stp/>
        <stp/>
        <stp/>
        <stp>T</stp>
        <tr r="E87" s="2"/>
      </tp>
      <tp>
        <v>35.84262513634711</v>
        <stp/>
        <stp>StudyData</stp>
        <stp xml:space="preserve">S.COST </stp>
        <stp>PCB</stp>
        <stp>BaseType=Index,Index=1</stp>
        <stp>High</stp>
        <stp>A</stp>
        <stp/>
        <stp>all</stp>
        <stp/>
        <stp/>
        <stp/>
        <stp>T</stp>
        <tr r="E27" s="2"/>
      </tp>
      <tp>
        <v>22.031804847923439</v>
        <stp/>
        <stp>StudyData</stp>
        <stp xml:space="preserve">S.FAST </stp>
        <stp>PCB</stp>
        <stp>BaseType=Index,Index=1</stp>
        <stp>High</stp>
        <stp>A</stp>
        <stp/>
        <stp>all</stp>
        <stp/>
        <stp/>
        <stp/>
        <stp>T</stp>
        <tr r="E42" s="2"/>
      </tp>
      <tp>
        <v>6.2662732164554757</v>
        <stp/>
        <stp>StudyData</stp>
        <stp xml:space="preserve">S.MNST </stp>
        <stp>PCB</stp>
        <stp>BaseType=Index,Index=1</stp>
        <stp>High</stp>
        <stp>A</stp>
        <stp/>
        <stp>all</stp>
        <stp/>
        <stp/>
        <stp/>
        <stp>T</stp>
        <tr r="E67" s="2"/>
      </tp>
      <tp>
        <v>20.208490329063039</v>
        <stp/>
        <stp>StudyData</stp>
        <stp xml:space="preserve">S.VRSK </stp>
        <stp>PCB</stp>
        <stp>BaseType=Index,Index=1</stp>
        <stp>High</stp>
        <stp>A</stp>
        <stp/>
        <stp>all</stp>
        <stp/>
        <stp/>
        <stp/>
        <stp>T</stp>
        <tr r="E97" s="2"/>
      </tp>
      <tp>
        <v>14.806144241826848</v>
        <stp/>
        <stp>StudyData</stp>
        <stp xml:space="preserve">S.ADSK </stp>
        <stp>PCB</stp>
        <stp>BaseType=Index,Index=1</stp>
        <stp>High</stp>
        <stp>A</stp>
        <stp/>
        <stp>all</stp>
        <stp/>
        <stp/>
        <stp/>
        <stp>T</stp>
        <tr r="E7" s="2"/>
      </tp>
      <tp>
        <v>6.2756520587845825</v>
        <stp/>
        <stp>StudyData</stp>
        <stp xml:space="preserve">S.CTSH </stp>
        <stp>PCB</stp>
        <stp>BaseType=Index,Index=1</stp>
        <stp>High</stp>
        <stp>A</stp>
        <stp/>
        <stp>all</stp>
        <stp/>
        <stp/>
        <stp/>
        <stp>T</stp>
        <tr r="E34" s="2"/>
      </tp>
      <tp>
        <v>44.948933158054409</v>
        <stp/>
        <stp>StudyData</stp>
        <stp xml:space="preserve">S.DASH </stp>
        <stp>PCB</stp>
        <stp>BaseType=Index,Index=1</stp>
        <stp>High</stp>
        <stp>A</stp>
        <stp/>
        <stp>all</stp>
        <stp/>
        <stp/>
        <stp/>
        <stp>T</stp>
        <tr r="E35" s="2"/>
      </tp>
      <tp>
        <v>674.07</v>
        <stp/>
        <stp>ContractData</stp>
        <stp xml:space="preserve">S.NFLX </stp>
        <stp>LastTrade</stp>
        <stp/>
        <stp>T</stp>
        <tr r="N49" s="2"/>
      </tp>
      <tp>
        <v>0</v>
        <stp/>
        <stp>ContractData</stp>
        <stp xml:space="preserve">S.TTWO </stp>
        <stp>NetLastTrade</stp>
        <stp/>
        <stp>T</stp>
        <tr r="O52" s="2"/>
      </tp>
      <tp>
        <v>19.551020408163261</v>
        <stp/>
        <stp>StudyData</stp>
        <stp xml:space="preserve">S.CPRT </stp>
        <stp>PCB</stp>
        <stp>BaseType=Index,Index=1</stp>
        <stp>High</stp>
        <stp>A</stp>
        <stp/>
        <stp>all</stp>
        <stp/>
        <stp/>
        <stp/>
        <stp>T</stp>
        <tr r="E28" s="2"/>
      </tp>
      <tp>
        <v>43.019326535451739</v>
        <stp/>
        <stp>StudyData</stp>
        <stp xml:space="preserve">S.ISRG </stp>
        <stp>PCB</stp>
        <stp>BaseType=Index,Index=1</stp>
        <stp>High</stp>
        <stp>A</stp>
        <stp/>
        <stp>all</stp>
        <stp/>
        <stp/>
        <stp/>
        <stp>T</stp>
        <tr r="E54" s="2"/>
      </tp>
      <tp>
        <v>-1.1532490574406811</v>
        <stp/>
        <stp>StudyData</stp>
        <stp xml:space="preserve">S.MCHP </stp>
        <stp>PCB</stp>
        <stp>BaseType=Index,Index=1</stp>
        <stp>Open</stp>
        <stp>A</stp>
        <stp/>
        <stp>all</stp>
        <stp/>
        <stp/>
        <stp/>
        <stp>T</stp>
        <tr r="D62" s="2"/>
      </tp>
      <tp>
        <v>0</v>
        <stp/>
        <stp>ContractData</stp>
        <stp xml:space="preserve">S.META </stp>
        <stp>NetLastTrade</stp>
        <stp/>
        <stp>T</stp>
        <tr r="O48" s="2"/>
      </tp>
      <tp>
        <v>-0.95706156233834583</v>
        <stp/>
        <stp>StudyData</stp>
        <stp xml:space="preserve">S.GEHC </stp>
        <stp>PCB</stp>
        <stp>BaseType=Index,Index=1</stp>
        <stp>Open</stp>
        <stp>A</stp>
        <stp/>
        <stp>all</stp>
        <stp/>
        <stp/>
        <stp/>
        <stp>T</stp>
        <tr r="D44" s="2"/>
      </tp>
      <tp>
        <v>0</v>
        <stp/>
        <stp>ContractData</stp>
        <stp xml:space="preserve">S.CHTR </stp>
        <stp>NetLastTrade</stp>
        <stp/>
        <stp>T</stp>
        <tr r="O43" s="2"/>
      </tp>
      <tp>
        <v>-24.42254886125021</v>
        <stp/>
        <stp>StudyData</stp>
        <stp xml:space="preserve">S.XEL </stp>
        <stp>PCB</stp>
        <stp>BaseType=Index,Index=1</stp>
        <stp>Low</stp>
        <stp>A</stp>
        <stp/>
        <stp>all</stp>
        <stp/>
        <stp/>
        <stp/>
        <stp>T</stp>
        <tr r="F101" s="2"/>
      </tp>
      <tp>
        <v>22.231069507292542</v>
        <stp/>
        <stp>StudyData</stp>
        <stp xml:space="preserve">S.SNPS </stp>
        <stp>PCB</stp>
        <stp>BaseType=Index,Index=1</stp>
        <stp>High</stp>
        <stp>A</stp>
        <stp/>
        <stp>all</stp>
        <stp/>
        <stp/>
        <stp/>
        <stp>T</stp>
        <tr r="E90" s="2"/>
      </tp>
      <tp>
        <v>-0.46759670750086163</v>
        <stp/>
        <stp>StudyData</stp>
        <stp xml:space="preserve">S.BIIB </stp>
        <stp>PCB</stp>
        <stp>BaseType=Index,Index=1</stp>
        <stp>Open</stp>
        <stp>A</stp>
        <stp/>
        <stp>all</stp>
        <stp/>
        <stp/>
        <stp/>
        <stp>T</stp>
        <tr r="D18" s="2"/>
      </tp>
      <tp>
        <v>28.909787530477175</v>
        <stp/>
        <stp>StudyData</stp>
        <stp xml:space="preserve">S.NXPI </stp>
        <stp>PCB</stp>
        <stp>BaseType=Index,Index=1</stp>
        <stp>High</stp>
        <stp>A</stp>
        <stp/>
        <stp>all</stp>
        <stp/>
        <stp/>
        <stp/>
        <stp>T</stp>
        <tr r="E74" s="2"/>
      </tp>
      <tp>
        <v>0</v>
        <stp/>
        <stp>ContractData</stp>
        <stp xml:space="preserve">S.TMUS </stp>
        <stp>NetLastTrade</stp>
        <stp/>
        <stp>T</stp>
        <tr r="O50" s="2"/>
      </tp>
      <tp>
        <v>15.062693372414902</v>
        <stp/>
        <stp>StudyData</stp>
        <stp xml:space="preserve">S.PYPL </stp>
        <stp>PCB</stp>
        <stp>BaseType=Index,Index=1</stp>
        <stp>High</stp>
        <stp>A</stp>
        <stp/>
        <stp>all</stp>
        <stp/>
        <stp/>
        <stp/>
        <stp>T</stp>
        <tr r="E83" s="2"/>
      </tp>
      <tp>
        <v>23.21716096192802</v>
        <stp/>
        <stp>StudyData</stp>
        <stp xml:space="preserve">S.AAPL </stp>
        <stp>PCB</stp>
        <stp>BaseType=Index,Index=1</stp>
        <stp>High</stp>
        <stp>A</stp>
        <stp/>
        <stp>all</stp>
        <stp/>
        <stp/>
        <stp/>
        <stp>T</stp>
        <tr r="E2" s="2"/>
      </tp>
      <tp>
        <v>16.65831484000287</v>
        <stp/>
        <stp>StudyData</stp>
        <stp xml:space="preserve">S.GOOGL </stp>
        <stp>PCB</stp>
        <stp>BaseType=Index,Index=1</stp>
        <stp>Close</stp>
        <stp>A</stp>
        <stp/>
        <stp>all</stp>
        <stp/>
        <stp/>
        <stp/>
        <stp>T</stp>
        <tr r="G48" s="2"/>
      </tp>
      <tp>
        <v>-41.652021089630935</v>
        <stp/>
        <stp>StudyData</stp>
        <stp xml:space="preserve">S.WBD </stp>
        <stp>PCB</stp>
        <stp>BaseType=Index,Index=1</stp>
        <stp>Low</stp>
        <stp>A</stp>
        <stp/>
        <stp>all</stp>
        <stp/>
        <stp/>
        <stp/>
        <stp>T</stp>
        <tr r="F99" s="2"/>
      </tp>
      <tp>
        <v>-0.57972556111052187</v>
        <stp/>
        <stp>StudyData</stp>
        <stp xml:space="preserve">S.MSFT </stp>
        <stp>PCB</stp>
        <stp>BaseType=Index,Index=1</stp>
        <stp>Open</stp>
        <stp>A</stp>
        <stp/>
        <stp>all</stp>
        <stp/>
        <stp/>
        <stp/>
        <stp>T</stp>
        <tr r="D70" s="2"/>
      </tp>
      <tp t="s">
        <v/>
        <stp/>
        <stp>ContractData</stp>
        <stp xml:space="preserve">S.GOOG </stp>
        <stp>High</stp>
        <stp/>
        <stp>T</stp>
        <tr r="R46" s="2"/>
      </tp>
      <tp>
        <v>-0.4983716569623956</v>
        <stp/>
        <stp>StudyData</stp>
        <stp xml:space="preserve">S.ODFL </stp>
        <stp>PCB</stp>
        <stp>BaseType=Index,Index=1</stp>
        <stp>Open</stp>
        <stp>A</stp>
        <stp/>
        <stp>all</stp>
        <stp/>
        <stp/>
        <stp/>
        <stp>T</stp>
        <tr r="D75" s="2"/>
      </tp>
      <tp t="s">
        <v/>
        <stp/>
        <stp>ContractData</stp>
        <stp xml:space="preserve">S.TMUS </stp>
        <stp>Low</stp>
        <stp/>
        <stp>T</stp>
        <tr r="S50" s="2"/>
      </tp>
      <tp>
        <v>-0.59503375672273262</v>
        <stp/>
        <stp>StudyData</stp>
        <stp xml:space="preserve">S.CSGP </stp>
        <stp>PCB</stp>
        <stp>BaseType=Index,Index=1</stp>
        <stp>Open</stp>
        <stp>A</stp>
        <stp/>
        <stp>all</stp>
        <stp/>
        <stp/>
        <stp/>
        <stp>T</stp>
        <tr r="D31" s="2"/>
      </tp>
      <tp>
        <v>-2.1591112703816489</v>
        <stp/>
        <stp>StudyData</stp>
        <stp xml:space="preserve">S.AVGO </stp>
        <stp>PCB</stp>
        <stp>BaseType=Index,Index=1</stp>
        <stp>Open</stp>
        <stp>A</stp>
        <stp/>
        <stp>all</stp>
        <stp/>
        <stp/>
        <stp/>
        <stp>T</stp>
        <tr r="D16" s="2"/>
      </tp>
      <tp>
        <v>-0.49869633036923972</v>
        <stp/>
        <stp>StudyData</stp>
        <stp xml:space="preserve">S.REGN </stp>
        <stp>PCB</stp>
        <stp>BaseType=Index,Index=1</stp>
        <stp>Open</stp>
        <stp>A</stp>
        <stp/>
        <stp>all</stp>
        <stp/>
        <stp/>
        <stp/>
        <stp>T</stp>
        <tr r="D85" s="2"/>
      </tp>
      <tp>
        <v>-0.25692660231926678</v>
        <stp/>
        <stp>StudyData</stp>
        <stp xml:space="preserve">S.AMGN </stp>
        <stp>PCB</stp>
        <stp>BaseType=Index,Index=1</stp>
        <stp>Open</stp>
        <stp>A</stp>
        <stp/>
        <stp>all</stp>
        <stp/>
        <stp/>
        <stp/>
        <stp>T</stp>
        <tr r="D11" s="2"/>
      </tp>
      <tp>
        <v>-0.56542810985460645</v>
        <stp/>
        <stp>StudyData</stp>
        <stp xml:space="preserve">S.NVDA </stp>
        <stp>PCB</stp>
        <stp>BaseType=Index,Index=1</stp>
        <stp>Open</stp>
        <stp>A</stp>
        <stp/>
        <stp>all</stp>
        <stp/>
        <stp/>
        <stp/>
        <stp>T</stp>
        <tr r="D73" s="2"/>
      </tp>
      <tp>
        <v>-8.7997184090109126</v>
        <stp/>
        <stp>StudyData</stp>
        <stp xml:space="preserve">S.TXN </stp>
        <stp>PCB</stp>
        <stp>BaseType=Index,Index=1</stp>
        <stp>Low</stp>
        <stp>A</stp>
        <stp/>
        <stp>all</stp>
        <stp/>
        <stp/>
        <stp/>
        <stp>T</stp>
        <tr r="F96" s="2"/>
      </tp>
      <tp>
        <v>-14.577543079488617</v>
        <stp/>
        <stp>StudyData</stp>
        <stp xml:space="preserve">S.TTD </stp>
        <stp>PCB</stp>
        <stp>BaseType=Index,Index=1</stp>
        <stp>Low</stp>
        <stp>A</stp>
        <stp/>
        <stp>all</stp>
        <stp/>
        <stp/>
        <stp/>
        <stp>T</stp>
        <tr r="F94" s="2"/>
      </tp>
      <tp t="s">
        <v/>
        <stp/>
        <stp>ContractData</stp>
        <stp xml:space="preserve">S.GOOG </stp>
        <stp>Low</stp>
        <stp/>
        <stp>T</stp>
        <tr r="S46" s="2"/>
      </tp>
      <tp>
        <v>-0.23973629008090591</v>
        <stp/>
        <stp>StudyData</stp>
        <stp xml:space="preserve">S.CCEP </stp>
        <stp>PCB</stp>
        <stp>BaseType=Index,Index=1</stp>
        <stp>Open</stp>
        <stp>A</stp>
        <stp/>
        <stp>all</stp>
        <stp/>
        <stp/>
        <stp/>
        <stp>T</stp>
        <tr r="D21" s="2"/>
      </tp>
      <tp t="s">
        <v/>
        <stp/>
        <stp>ContractData</stp>
        <stp xml:space="preserve">S.NFLX </stp>
        <stp>High</stp>
        <stp/>
        <stp>T</stp>
        <tr r="R49" s="2"/>
      </tp>
      <tp t="s">
        <v/>
        <stp/>
        <stp>ContractData</stp>
        <stp xml:space="preserve">S.CHTR </stp>
        <stp>Low</stp>
        <stp/>
        <stp>T</stp>
        <tr r="S43" s="2"/>
      </tp>
      <tp>
        <v>-1.1884009386523688</v>
        <stp/>
        <stp>StudyData</stp>
        <stp xml:space="preserve">S.ADBE </stp>
        <stp>PCB</stp>
        <stp>BaseType=Index,Index=1</stp>
        <stp>Open</stp>
        <stp>A</stp>
        <stp/>
        <stp>all</stp>
        <stp/>
        <stp/>
        <stp/>
        <stp>T</stp>
        <tr r="D4" s="2"/>
      </tp>
      <tp t="s">
        <v/>
        <stp/>
        <stp>ContractData</stp>
        <stp xml:space="preserve">S.NFLX </stp>
        <stp>Open</stp>
        <stp/>
        <stp>T</stp>
        <tr r="Q49" s="2"/>
      </tp>
      <tp>
        <v>-6.7777023680686641</v>
        <stp/>
        <stp>StudyData</stp>
        <stp xml:space="preserve">S.ROP </stp>
        <stp>PCB</stp>
        <stp>BaseType=Index,Index=1</stp>
        <stp>Low</stp>
        <stp>A</stp>
        <stp/>
        <stp>all</stp>
        <stp/>
        <stp/>
        <stp/>
        <stp>T</stp>
        <tr r="F86" s="2"/>
      </tp>
      <tp>
        <v>-1.8525138523606453</v>
        <stp/>
        <stp>StudyData</stp>
        <stp xml:space="preserve">S.LRCX </stp>
        <stp>PCB</stp>
        <stp>BaseType=Index,Index=1</stp>
        <stp>Open</stp>
        <stp>A</stp>
        <stp/>
        <stp>all</stp>
        <stp/>
        <stp/>
        <stp/>
        <stp>T</stp>
        <tr r="D59" s="2"/>
      </tp>
      <tp>
        <v>-1.4986280166045138</v>
        <stp/>
        <stp>StudyData</stp>
        <stp xml:space="preserve">S.SMCI </stp>
        <stp>PCB</stp>
        <stp>BaseType=Index,Index=1</stp>
        <stp>Open</stp>
        <stp>A</stp>
        <stp/>
        <stp>all</stp>
        <stp/>
        <stp/>
        <stp/>
        <stp>T</stp>
        <tr r="D89" s="2"/>
      </tp>
      <tp>
        <v>-0.75751470706744928</v>
        <stp/>
        <stp>StudyData</stp>
        <stp xml:space="preserve">S.DXCM </stp>
        <stp>PCB</stp>
        <stp>BaseType=Index,Index=1</stp>
        <stp>Open</stp>
        <stp>A</stp>
        <stp/>
        <stp>all</stp>
        <stp/>
        <stp/>
        <stp/>
        <stp>T</stp>
        <tr r="D38" s="2"/>
      </tp>
      <tp>
        <v>32.4206923785705</v>
        <stp/>
        <stp>StudyData</stp>
        <stp xml:space="preserve">S.AMZN </stp>
        <stp>PCB</stp>
        <stp>BaseType=Index,Index=1</stp>
        <stp>High</stp>
        <stp>A</stp>
        <stp/>
        <stp>all</stp>
        <stp/>
        <stp/>
        <stp/>
        <stp>T</stp>
        <tr r="E12" s="2"/>
      </tp>
      <tp>
        <v>-5.9382422802852601E-2</v>
        <stp/>
        <stp>StudyData</stp>
        <stp xml:space="preserve">S.CSCO </stp>
        <stp>PCB</stp>
        <stp>BaseType=Index,Index=1</stp>
        <stp>Open</stp>
        <stp>A</stp>
        <stp/>
        <stp>all</stp>
        <stp/>
        <stp/>
        <stp/>
        <stp>T</stp>
        <tr r="D30" s="2"/>
      </tp>
      <tp>
        <v>196.56</v>
        <stp/>
        <stp>ContractData</stp>
        <stp xml:space="preserve">S.TMUS </stp>
        <stp>LastTrade</stp>
        <stp/>
        <stp>T</stp>
        <tr r="N50" s="2"/>
      </tp>
      <tp>
        <v>9.0756443623541401</v>
        <stp/>
        <stp>StudyData</stp>
        <stp xml:space="preserve">S.PAYX </stp>
        <stp>PCB</stp>
        <stp>BaseType=Index,Index=1</stp>
        <stp>High</stp>
        <stp>A</stp>
        <stp/>
        <stp>all</stp>
        <stp/>
        <stp/>
        <stp/>
        <stp>T</stp>
        <tr r="E79" s="2"/>
      </tp>
      <tp>
        <v>353.31</v>
        <stp/>
        <stp>ContractData</stp>
        <stp xml:space="preserve">S.CHTR </stp>
        <stp>LastTrade</stp>
        <stp/>
        <stp>T</stp>
        <tr r="N43" s="2"/>
      </tp>
      <tp>
        <v>-25.589501742874713</v>
        <stp/>
        <stp>StudyData</stp>
        <stp xml:space="preserve">S.PDD </stp>
        <stp>PCB</stp>
        <stp>BaseType=Index,Index=1</stp>
        <stp>Low</stp>
        <stp>A</stp>
        <stp/>
        <stp>all</stp>
        <stp/>
        <stp/>
        <stp/>
        <stp>T</stp>
        <tr r="F81" s="2"/>
      </tp>
      <tp>
        <v>-6.9536033914272268</v>
        <stp/>
        <stp>StudyData</stp>
        <stp xml:space="preserve">S.PEP </stp>
        <stp>PCB</stp>
        <stp>BaseType=Index,Index=1</stp>
        <stp>Low</stp>
        <stp>A</stp>
        <stp/>
        <stp>all</stp>
        <stp/>
        <stp/>
        <stp/>
        <stp>T</stp>
        <tr r="F82" s="2"/>
      </tp>
      <tp>
        <v>-0.29535724952709203</v>
        <stp/>
        <stp>StudyData</stp>
        <stp xml:space="preserve">S.CTAS </stp>
        <stp>PCB</stp>
        <stp>BaseType=Index,Index=1</stp>
        <stp>Open</stp>
        <stp>A</stp>
        <stp/>
        <stp>all</stp>
        <stp/>
        <stp/>
        <stp/>
        <stp>T</stp>
        <tr r="D33" s="2"/>
      </tp>
      <tp>
        <v>-0.63492063492063955</v>
        <stp/>
        <stp>StudyData</stp>
        <stp xml:space="preserve">S.PCAR </stp>
        <stp>PCB</stp>
        <stp>BaseType=Index,Index=1</stp>
        <stp>Open</stp>
        <stp>A</stp>
        <stp/>
        <stp>all</stp>
        <stp/>
        <stp/>
        <stp/>
        <stp>T</stp>
        <tr r="D80" s="2"/>
      </tp>
      <tp>
        <v>-1.2772258900475062</v>
        <stp/>
        <stp>StudyData</stp>
        <stp xml:space="preserve">S.AMAT </stp>
        <stp>PCB</stp>
        <stp>BaseType=Index,Index=1</stp>
        <stp>Open</stp>
        <stp>A</stp>
        <stp/>
        <stp>all</stp>
        <stp/>
        <stp/>
        <stp/>
        <stp>T</stp>
        <tr r="D9" s="2"/>
      </tp>
      <tp t="s">
        <v/>
        <stp/>
        <stp>ContractData</stp>
        <stp xml:space="preserve">S.GOOG </stp>
        <stp>Open</stp>
        <stp/>
        <stp>T</stp>
        <tr r="Q46" s="2"/>
      </tp>
      <tp>
        <v>-0.8440194160689648</v>
        <stp/>
        <stp>StudyData</stp>
        <stp xml:space="preserve">S.WDAY </stp>
        <stp>PCB</stp>
        <stp>BaseType=Index,Index=1</stp>
        <stp>Open</stp>
        <stp>A</stp>
        <stp/>
        <stp>all</stp>
        <stp/>
        <stp/>
        <stp/>
        <stp>T</stp>
        <tr r="D100" s="2"/>
      </tp>
      <tp>
        <v>5.105846320151322</v>
        <stp/>
        <stp>StudyData</stp>
        <stp xml:space="preserve">S.IDXX </stp>
        <stp>PCB</stp>
        <stp>BaseType=Index,Index=1</stp>
        <stp>High</stp>
        <stp>A</stp>
        <stp/>
        <stp>all</stp>
        <stp/>
        <stp/>
        <stp/>
        <stp>T</stp>
        <tr r="E50" s="2"/>
      </tp>
      <tp>
        <v>-1.3917082401513903</v>
        <stp/>
        <stp>StudyData</stp>
        <stp xml:space="preserve">S.KLAC </stp>
        <stp>PCB</stp>
        <stp>BaseType=Index,Index=1</stp>
        <stp>Open</stp>
        <stp>A</stp>
        <stp/>
        <stp>all</stp>
        <stp/>
        <stp/>
        <stp/>
        <stp>T</stp>
        <tr r="D57" s="2"/>
      </tp>
      <tp>
        <v>-1.1981838055999423</v>
        <stp/>
        <stp>StudyData</stp>
        <stp xml:space="preserve">S.TEAM </stp>
        <stp>PCB</stp>
        <stp>BaseType=Index,Index=1</stp>
        <stp>Open</stp>
        <stp>A</stp>
        <stp/>
        <stp>all</stp>
        <stp/>
        <stp/>
        <stp/>
        <stp>T</stp>
        <tr r="D91" s="2"/>
      </tp>
      <tp t="s">
        <v>CDW Corporation</v>
        <stp/>
        <stp>ContractData</stp>
        <stp xml:space="preserve">S.CDW </stp>
        <stp>LongDescription</stp>
        <stp/>
        <stp>T</stp>
        <tr r="B23" s="2"/>
      </tp>
      <tp t="s">
        <v>Constellation Energy Corporation</v>
        <stp/>
        <stp>ContractData</stp>
        <stp xml:space="preserve">S.CEG </stp>
        <stp>LongDescription</stp>
        <stp/>
        <stp>T</stp>
        <tr r="B24" s="2"/>
      </tp>
      <tp t="s">
        <v>CSX Corporation</v>
        <stp/>
        <stp>ContractData</stp>
        <stp xml:space="preserve">S.CSX </stp>
        <stp>LongDescription</stp>
        <stp/>
        <stp>T</stp>
        <tr r="B32" s="2"/>
      </tp>
      <tp>
        <v>-55.796123530677313</v>
        <stp/>
        <stp>StudyData</stp>
        <stp xml:space="preserve">S.LULU </stp>
        <stp>PCB</stp>
        <stp>BaseType=Index,Index=1</stp>
        <stp>Low</stp>
        <stp>A</stp>
        <stp/>
        <stp>all</stp>
        <stp/>
        <stp/>
        <stp/>
        <stp>T</stp>
        <tr r="F60" s="2"/>
      </tp>
      <tp t="s">
        <v>Charter Communications, Inc. Class A</v>
        <stp/>
        <stp>ContractData</stp>
        <stp xml:space="preserve">S.CHTR </stp>
        <stp>LongDescription</stp>
        <stp/>
        <stp>T</stp>
        <tr r="B25" s="2"/>
        <tr r="J43" s="2"/>
      </tp>
      <tp>
        <v>-24.702970297029701</v>
        <stp/>
        <stp>StudyData</stp>
        <stp xml:space="preserve">S.GFS </stp>
        <stp>PCB</stp>
        <stp>BaseType=Index,Index=1</stp>
        <stp>Close</stp>
        <stp>A</stp>
        <stp/>
        <stp>all</stp>
        <stp/>
        <stp/>
        <stp/>
        <stp>T</stp>
        <tr r="G45" s="2"/>
      </tp>
      <tp t="s">
        <v>Baker Hughes Company</v>
        <stp/>
        <stp>ContractData</stp>
        <stp xml:space="preserve">S.BKR </stp>
        <stp>LongDescription</stp>
        <stp/>
        <stp>T</stp>
        <tr r="B20" s="2"/>
      </tp>
      <tp>
        <v>-4.6643215079812661</v>
        <stp/>
        <stp>StudyData</stp>
        <stp xml:space="preserve">S.CTAS </stp>
        <stp>PCB</stp>
        <stp>BaseType=Index,Index=1</stp>
        <stp>Low</stp>
        <stp>A</stp>
        <stp/>
        <stp>all</stp>
        <stp/>
        <stp/>
        <stp/>
        <stp>T</stp>
        <tr r="F33" s="2"/>
      </tp>
      <tp t="s">
        <v>Gilead Sciences Inc</v>
        <stp/>
        <stp>ContractData</stp>
        <stp xml:space="preserve">S.GILD </stp>
        <stp>LongDescription</stp>
        <stp/>
        <stp>T</stp>
        <tr r="B46" s="2"/>
      </tp>
      <tp t="s">
        <v>Biogen Inc.</v>
        <stp/>
        <stp>ContractData</stp>
        <stp xml:space="preserve">S.BIIB </stp>
        <stp>LongDescription</stp>
        <stp/>
        <stp>T</stp>
        <tr r="B18" s="2"/>
      </tp>
      <tp>
        <v>-6.7657611481291662</v>
        <stp/>
        <stp>StudyData</stp>
        <stp xml:space="preserve">S.FTNT </stp>
        <stp>PCB</stp>
        <stp>BaseType=Index,Index=1</stp>
        <stp>Low</stp>
        <stp>A</stp>
        <stp/>
        <stp>all</stp>
        <stp/>
        <stp/>
        <stp/>
        <stp>T</stp>
        <tr r="F43" s="2"/>
      </tp>
      <tp>
        <v>-15.543492651926391</v>
        <stp/>
        <stp>StudyData</stp>
        <stp xml:space="preserve">S.CTSH </stp>
        <stp>PCB</stp>
        <stp>BaseType=Index,Index=1</stp>
        <stp>Low</stp>
        <stp>A</stp>
        <stp/>
        <stp>all</stp>
        <stp/>
        <stp/>
        <stp/>
        <stp>T</stp>
        <tr r="F34" s="2"/>
      </tp>
      <tp>
        <v>-15.973904939422185</v>
        <stp/>
        <stp>StudyData</stp>
        <stp xml:space="preserve">S.TTWO </stp>
        <stp>PCB</stp>
        <stp>BaseType=Index,Index=1</stp>
        <stp>Low</stp>
        <stp>A</stp>
        <stp/>
        <stp>all</stp>
        <stp/>
        <stp/>
        <stp/>
        <stp>T</stp>
        <tr r="F95" s="2"/>
      </tp>
      <tp>
        <v>-2.1950246108819957</v>
        <stp/>
        <stp>StudyData</stp>
        <stp xml:space="preserve">S.MAR </stp>
        <stp>PCB</stp>
        <stp>BaseType=Index,Index=1</stp>
        <stp>Close</stp>
        <stp>A</stp>
        <stp/>
        <stp>all</stp>
        <stp/>
        <stp/>
        <stp/>
        <stp>T</stp>
        <tr r="G61" s="2"/>
      </tp>
      <tp>
        <v>2.2235225277940258</v>
        <stp/>
        <stp>StudyData</stp>
        <stp xml:space="preserve">S.BKR </stp>
        <stp>PCB</stp>
        <stp>BaseType=Index,Index=1</stp>
        <stp>Close</stp>
        <stp>A</stp>
        <stp/>
        <stp>all</stp>
        <stp/>
        <stp/>
        <stp/>
        <stp>T</stp>
        <tr r="G20" s="2"/>
      </tp>
      <tp t="s">
        <v>Analog Devices Inc</v>
        <stp/>
        <stp>ContractData</stp>
        <stp xml:space="preserve">S.ADI </stp>
        <stp>LongDescription</stp>
        <stp/>
        <stp>T</stp>
        <tr r="B5" s="2"/>
      </tp>
      <tp t="s">
        <v>Auto Data Processing Inc</v>
        <stp/>
        <stp>ContractData</stp>
        <stp xml:space="preserve">S.ADP </stp>
        <stp>LongDescription</stp>
        <stp/>
        <stp>T</stp>
        <tr r="B6" s="2"/>
      </tp>
      <tp t="s">
        <v>American Electric Power Company, Inc.</v>
        <stp/>
        <stp>ContractData</stp>
        <stp xml:space="preserve">S.AEP </stp>
        <stp>LongDescription</stp>
        <stp/>
        <stp>T</stp>
        <tr r="B8" s="2"/>
      </tp>
      <tp t="s">
        <v>Advanced Micro Devices</v>
        <stp/>
        <stp>ContractData</stp>
        <stp xml:space="preserve">S.AMD </stp>
        <stp>LongDescription</stp>
        <stp/>
        <stp>T</stp>
        <tr r="B10" s="2"/>
      </tp>
      <tp t="s">
        <v>Arm Holdings plc</v>
        <stp/>
        <stp>ContractData</stp>
        <stp xml:space="preserve">S.ARM </stp>
        <stp>LongDescription</stp>
        <stp/>
        <stp>T</stp>
        <tr r="B14" s="2"/>
      </tp>
      <tp t="s">
        <v>AstraZeneca plc ADS</v>
        <stp/>
        <stp>ContractData</stp>
        <stp xml:space="preserve">S.AZN </stp>
        <stp>LongDescription</stp>
        <stp/>
        <stp>T</stp>
        <tr r="B17" s="2"/>
      </tp>
      <tp t="s">
        <v>Booking Holdings Inc.</v>
        <stp/>
        <stp>ContractData</stp>
        <stp xml:space="preserve">S.BKNG </stp>
        <stp>LongDescription</stp>
        <stp/>
        <stp>T</stp>
        <tr r="B19" s="2"/>
      </tp>
      <tp>
        <v>-4.4426494345718952</v>
        <stp/>
        <stp>StudyData</stp>
        <stp xml:space="preserve">S.NVDA </stp>
        <stp>PCB</stp>
        <stp>BaseType=Index,Index=1</stp>
        <stp>Low</stp>
        <stp>A</stp>
        <stp/>
        <stp>all</stp>
        <stp/>
        <stp/>
        <stp/>
        <stp>T</stp>
        <tr r="F73" s="2"/>
      </tp>
      <tp>
        <v>-6.6923490413904299</v>
        <stp/>
        <stp>StudyData</stp>
        <stp xml:space="preserve">S.AVGO </stp>
        <stp>PCB</stp>
        <stp>BaseType=Index,Index=1</stp>
        <stp>Low</stp>
        <stp>A</stp>
        <stp/>
        <stp>all</stp>
        <stp/>
        <stp/>
        <stp/>
        <stp>T</stp>
        <tr r="F16" s="2"/>
      </tp>
      <tp>
        <v>0.61081864372581784</v>
        <stp/>
        <stp>StudyData</stp>
        <stp xml:space="preserve">S.ROP </stp>
        <stp>PCB</stp>
        <stp>BaseType=Index,Index=1</stp>
        <stp>Close</stp>
        <stp>A</stp>
        <stp/>
        <stp>all</stp>
        <stp/>
        <stp/>
        <stp/>
        <stp>T</stp>
        <tr r="G86" s="2"/>
      </tp>
      <tp>
        <v>1.6368346679227515</v>
        <stp/>
        <stp>StudyData</stp>
        <stp xml:space="preserve">S.PEP </stp>
        <stp>PCB</stp>
        <stp>BaseType=Index,Index=1</stp>
        <stp>Close</stp>
        <stp>A</stp>
        <stp/>
        <stp>all</stp>
        <stp/>
        <stp/>
        <stp/>
        <stp>T</stp>
        <tr r="G82" s="2"/>
      </tp>
      <tp>
        <v>6.2124849939975997</v>
        <stp/>
        <stp>StudyData</stp>
        <stp xml:space="preserve">S.KDP </stp>
        <stp>PCB</stp>
        <stp>BaseType=Index,Index=1</stp>
        <stp>Close</stp>
        <stp>A</stp>
        <stp/>
        <stp>all</stp>
        <stp/>
        <stp/>
        <stp/>
        <stp>T</stp>
        <tr r="G55" s="2"/>
      </tp>
      <tp>
        <v>13.357943082800375</v>
        <stp/>
        <stp>StudyData</stp>
        <stp xml:space="preserve">S.ADP </stp>
        <stp>PCB</stp>
        <stp>BaseType=Index,Index=1</stp>
        <stp>Close</stp>
        <stp>A</stp>
        <stp/>
        <stp>all</stp>
        <stp/>
        <stp/>
        <stp/>
        <stp>T</stp>
        <tr r="G6" s="2"/>
      </tp>
      <tp>
        <v>19.354838709677416</v>
        <stp/>
        <stp>StudyData</stp>
        <stp xml:space="preserve">S.AEP </stp>
        <stp>PCB</stp>
        <stp>BaseType=Index,Index=1</stp>
        <stp>Close</stp>
        <stp>A</stp>
        <stp/>
        <stp>all</stp>
        <stp/>
        <stp/>
        <stp/>
        <stp>T</stp>
        <tr r="G8" s="2"/>
      </tp>
      <tp t="s">
        <v>GLOBALFOUNDRIES Inc.</v>
        <stp/>
        <stp>ContractData</stp>
        <stp xml:space="preserve">S.GFS </stp>
        <stp>LongDescription</stp>
        <stp/>
        <stp>T</stp>
        <tr r="B45" s="2"/>
      </tp>
      <tp t="s">
        <v>Illumina Inc</v>
        <stp/>
        <stp>ContractData</stp>
        <stp xml:space="preserve">S.ILMN </stp>
        <stp>LongDescription</stp>
        <stp/>
        <stp>T</stp>
        <tr r="B51" s="2"/>
      </tp>
      <tp t="s">
        <v>KLA Corporation</v>
        <stp/>
        <stp>ContractData</stp>
        <stp xml:space="preserve">S.KLAC </stp>
        <stp>LongDescription</stp>
        <stp/>
        <stp>T</stp>
        <tr r="B57" s="2"/>
      </tp>
      <tp t="s">
        <v>Dollar Tree Stores</v>
        <stp/>
        <stp>ContractData</stp>
        <stp xml:space="preserve">S.DLTR </stp>
        <stp>LongDescription</stp>
        <stp/>
        <stp>T</stp>
        <tr r="B37" s="2"/>
      </tp>
      <tp>
        <v>-2.0059827555868388</v>
        <stp/>
        <stp>StudyData</stp>
        <stp xml:space="preserve">S.CDW </stp>
        <stp>PCB</stp>
        <stp>BaseType=Index,Index=1</stp>
        <stp>Close</stp>
        <stp>A</stp>
        <stp/>
        <stp>all</stp>
        <stp/>
        <stp/>
        <stp/>
        <stp>T</stp>
        <tr r="G23" s="2"/>
      </tp>
      <tp t="s">
        <v>Amgen Inc</v>
        <stp/>
        <stp>ContractData</stp>
        <stp xml:space="preserve">S.AMGN </stp>
        <stp>LongDescription</stp>
        <stp/>
        <stp>T</stp>
        <tr r="B11" s="2"/>
      </tp>
      <tp t="s">
        <v>Applied Materials Inc</v>
        <stp/>
        <stp>ContractData</stp>
        <stp xml:space="preserve">S.AMAT </stp>
        <stp>LongDescription</stp>
        <stp/>
        <stp>T</stp>
        <tr r="B9" s="2"/>
      </tp>
      <tp t="s">
        <v>Super Micro Computer</v>
        <stp/>
        <stp>ContractData</stp>
        <stp xml:space="preserve">S.SMCI </stp>
        <stp>LongDescription</stp>
        <stp/>
        <stp>T</stp>
        <tr r="B89" s="2"/>
      </tp>
      <tp>
        <v>-5.6938775510204067</v>
        <stp/>
        <stp>StudyData</stp>
        <stp xml:space="preserve">S.CPRT </stp>
        <stp>PCB</stp>
        <stp>BaseType=Index,Index=1</stp>
        <stp>Low</stp>
        <stp>A</stp>
        <stp/>
        <stp>all</stp>
        <stp/>
        <stp/>
        <stp/>
        <stp>T</stp>
        <tr r="F28" s="2"/>
      </tp>
      <tp t="s">
        <v>Amazon.com Inc</v>
        <stp/>
        <stp>ContractData</stp>
        <stp xml:space="preserve">S.AMZN </stp>
        <stp>LongDescription</stp>
        <stp/>
        <stp>T</stp>
        <tr r="B12" s="2"/>
      </tp>
      <tp t="s">
        <v>T-Mobile US, Inc.</v>
        <stp/>
        <stp>ContractData</stp>
        <stp xml:space="preserve">S.TMUS </stp>
        <stp>LongDescription</stp>
        <stp/>
        <stp>T</stp>
        <tr r="J50" s="2"/>
        <tr r="B92" s="2"/>
      </tp>
      <tp t="s">
        <v>Exelon Corporation</v>
        <stp/>
        <stp>ContractData</stp>
        <stp xml:space="preserve">S.EXC </stp>
        <stp>LongDescription</stp>
        <stp/>
        <stp>T</stp>
        <tr r="B40" s="2"/>
      </tp>
      <tp>
        <v>-11.916072842438643</v>
        <stp/>
        <stp>StudyData</stp>
        <stp xml:space="preserve">S.CSCO </stp>
        <stp>PCB</stp>
        <stp>BaseType=Index,Index=1</stp>
        <stp>Low</stp>
        <stp>A</stp>
        <stp/>
        <stp>all</stp>
        <stp/>
        <stp/>
        <stp/>
        <stp>T</stp>
        <tr r="F30" s="2"/>
      </tp>
      <tp>
        <v>-18.91520768966701</v>
        <stp/>
        <stp>StudyData</stp>
        <stp xml:space="preserve">S.CSGP </stp>
        <stp>PCB</stp>
        <stp>BaseType=Index,Index=1</stp>
        <stp>Low</stp>
        <stp>A</stp>
        <stp/>
        <stp>all</stp>
        <stp/>
        <stp/>
        <stp/>
        <stp>T</stp>
        <tr r="F31" s="2"/>
      </tp>
      <tp>
        <v>-2.5369641527497127</v>
        <stp/>
        <stp>StudyData</stp>
        <stp xml:space="preserve">S.MSFT </stp>
        <stp>PCB</stp>
        <stp>BaseType=Index,Index=1</stp>
        <stp>Low</stp>
        <stp>A</stp>
        <stp/>
        <stp>all</stp>
        <stp/>
        <stp/>
        <stp/>
        <stp>T</stp>
        <tr r="F70" s="2"/>
      </tp>
      <tp>
        <v>-8.0378375521851613</v>
        <stp/>
        <stp>StudyData</stp>
        <stp xml:space="preserve">S.ASML </stp>
        <stp>PCB</stp>
        <stp>BaseType=Index,Index=1</stp>
        <stp>Low</stp>
        <stp>A</stp>
        <stp/>
        <stp>all</stp>
        <stp/>
        <stp/>
        <stp/>
        <stp>T</stp>
        <tr r="F15" s="2"/>
      </tp>
      <tp>
        <v>-44.140373470701867</v>
        <stp/>
        <stp>StudyData</stp>
        <stp xml:space="preserve">S.TSLA </stp>
        <stp>PCB</stp>
        <stp>BaseType=Index,Index=1</stp>
        <stp>Low</stp>
        <stp>A</stp>
        <stp/>
        <stp>all</stp>
        <stp/>
        <stp/>
        <stp/>
        <stp>T</stp>
        <tr r="F93" s="2"/>
      </tp>
      <tp>
        <v>-5.0687692672516071</v>
        <stp/>
        <stp>StudyData</stp>
        <stp xml:space="preserve">S.ISRG </stp>
        <stp>PCB</stp>
        <stp>BaseType=Index,Index=1</stp>
        <stp>Low</stp>
        <stp>A</stp>
        <stp/>
        <stp>all</stp>
        <stp/>
        <stp/>
        <stp/>
        <stp>T</stp>
        <tr r="F54" s="2"/>
      </tp>
      <tp t="s">
        <v>Intel Corporation</v>
        <stp/>
        <stp>ContractData</stp>
        <stp xml:space="preserve">S.INTC </stp>
        <stp>LongDescription</stp>
        <stp/>
        <stp>T</stp>
        <tr r="B52" s="2"/>
      </tp>
      <tp t="s">
        <v>Intuit Corp</v>
        <stp/>
        <stp>ContractData</stp>
        <stp xml:space="preserve">S.INTU </stp>
        <stp>LongDescription</stp>
        <stp/>
        <stp>T</stp>
        <tr r="B53" s="2"/>
      </tp>
      <tp t="s">
        <v>Synopsis</v>
        <stp/>
        <stp>ContractData</stp>
        <stp xml:space="preserve">S.SNPS </stp>
        <stp>LongDescription</stp>
        <stp/>
        <stp>T</stp>
        <tr r="B90" s="2"/>
      </tp>
      <tp t="s">
        <v>Monster Beverage Corporation</v>
        <stp/>
        <stp>ContractData</stp>
        <stp xml:space="preserve">S.MNST </stp>
        <stp>LongDescription</stp>
        <stp/>
        <stp>T</stp>
        <tr r="B67" s="2"/>
      </tp>
      <tp t="s">
        <v>ANSYS Inc</v>
        <stp/>
        <stp>ContractData</stp>
        <stp xml:space="preserve">S.ANSS </stp>
        <stp>LongDescription</stp>
        <stp/>
        <stp>T</stp>
        <tr r="B13" s="2"/>
      </tp>
      <tp t="s">
        <v>Alphabet, Inc. Class C</v>
        <stp/>
        <stp>ContractData</stp>
        <stp xml:space="preserve">S.GOOG </stp>
        <stp>LongDescription</stp>
        <stp/>
        <stp>T</stp>
        <tr r="J46" s="2"/>
        <tr r="B47" s="2"/>
      </tp>
      <tp>
        <v>-8.0765007787963121</v>
        <stp/>
        <stp>StudyData</stp>
        <stp xml:space="preserve">S.LRCX </stp>
        <stp>PCB</stp>
        <stp>BaseType=Index,Index=1</stp>
        <stp>Low</stp>
        <stp>A</stp>
        <stp/>
        <stp>all</stp>
        <stp/>
        <stp/>
        <stp/>
        <stp>T</stp>
        <tr r="F59" s="2"/>
      </tp>
      <tp>
        <v>-3.744947793869994</v>
        <stp/>
        <stp>StudyData</stp>
        <stp xml:space="preserve">S.ORLY </stp>
        <stp>PCB</stp>
        <stp>BaseType=Index,Index=1</stp>
        <stp>Low</stp>
        <stp>A</stp>
        <stp/>
        <stp>all</stp>
        <stp/>
        <stp/>
        <stp/>
        <stp>T</stp>
        <tr r="F77" s="2"/>
      </tp>
      <tp>
        <v>-21.498240321769728</v>
        <stp/>
        <stp>StudyData</stp>
        <stp xml:space="preserve">S.MRNA </stp>
        <stp>PCB</stp>
        <stp>BaseType=Index,Index=1</stp>
        <stp>Low</stp>
        <stp>A</stp>
        <stp/>
        <stp>all</stp>
        <stp/>
        <stp/>
        <stp/>
        <stp>T</stp>
        <tr r="F68" s="2"/>
      </tp>
      <tp>
        <v>-9.0094616093108968</v>
        <stp/>
        <stp>StudyData</stp>
        <stp xml:space="preserve">S.VRSK </stp>
        <stp>PCB</stp>
        <stp>BaseType=Index,Index=1</stp>
        <stp>Low</stp>
        <stp>A</stp>
        <stp/>
        <stp>all</stp>
        <stp/>
        <stp/>
        <stp/>
        <stp>T</stp>
        <tr r="F97" s="2"/>
      </tp>
      <tp>
        <v>-3.9027747056944126</v>
        <stp/>
        <stp>StudyData</stp>
        <stp xml:space="preserve">S.VRTX </stp>
        <stp>PCB</stp>
        <stp>BaseType=Index,Index=1</stp>
        <stp>Low</stp>
        <stp>A</stp>
        <stp/>
        <stp>all</stp>
        <stp/>
        <stp/>
        <stp/>
        <stp>T</stp>
        <tr r="F98" s="2"/>
      </tp>
      <tp>
        <v>-21.349678834403882</v>
        <stp/>
        <stp>StudyData</stp>
        <stp xml:space="preserve">S.CRWD </stp>
        <stp>PCB</stp>
        <stp>BaseType=Index,Index=1</stp>
        <stp>Low</stp>
        <stp>A</stp>
        <stp/>
        <stp>all</stp>
        <stp/>
        <stp/>
        <stp/>
        <stp>T</stp>
        <tr r="F29" s="2"/>
      </tp>
      <tp>
        <v>-11.805670701376231</v>
        <stp/>
        <stp>StudyData</stp>
        <stp xml:space="preserve">S.MRVL </stp>
        <stp>PCB</stp>
        <stp>BaseType=Index,Index=1</stp>
        <stp>Low</stp>
        <stp>A</stp>
        <stp/>
        <stp>all</stp>
        <stp/>
        <stp/>
        <stp/>
        <stp>T</stp>
        <tr r="F69" s="2"/>
      </tp>
      <tp t="s">
        <v>Ross Stores Inc</v>
        <stp/>
        <stp>ContractData</stp>
        <stp xml:space="preserve">S.ROST </stp>
        <stp>LongDescription</stp>
        <stp/>
        <stp>T</stp>
        <tr r="B87" s="2"/>
      </tp>
      <tp t="s">
        <v>Costco Wholesale Corp</v>
        <stp/>
        <stp>ContractData</stp>
        <stp xml:space="preserve">S.COST </stp>
        <stp>LongDescription</stp>
        <stp/>
        <stp>T</stp>
        <tr r="B27" s="2"/>
      </tp>
      <tp t="s">
        <v>Keurig Dr Pepper Inc.</v>
        <stp/>
        <stp>ContractData</stp>
        <stp xml:space="preserve">S.KDP </stp>
        <stp>LongDescription</stp>
        <stp/>
        <stp>T</stp>
        <tr r="B55" s="2"/>
      </tp>
      <tp t="s">
        <v>The Kraft Heinz Company</v>
        <stp/>
        <stp>ContractData</stp>
        <stp xml:space="preserve">S.KHC </stp>
        <stp>LongDescription</stp>
        <stp/>
        <stp>T</stp>
        <tr r="B56" s="2"/>
      </tp>
      <tp t="s">
        <v>Diamondback Energy, Inc.</v>
        <stp/>
        <stp>ContractData</stp>
        <stp xml:space="preserve">S.FANG </stp>
        <stp>LongDescription</stp>
        <stp/>
        <stp>T</stp>
        <tr r="B41" s="2"/>
      </tp>
      <tp t="s">
        <v>Palo Alto Networks, Inc.</v>
        <stp/>
        <stp>ContractData</stp>
        <stp xml:space="preserve">S.PANW </stp>
        <stp>LongDescription</stp>
        <stp/>
        <stp>T</stp>
        <tr r="B78" s="2"/>
      </tp>
      <tp t="s">
        <v>Paychex Inc</v>
        <stp/>
        <stp>ContractData</stp>
        <stp xml:space="preserve">S.PAYX </stp>
        <stp>LongDescription</stp>
        <stp/>
        <stp>T</stp>
        <tr r="B79" s="2"/>
      </tp>
      <tp t="s">
        <v>Apple Inc</v>
        <stp/>
        <stp>ContractData</stp>
        <stp xml:space="preserve">S.AAPL </stp>
        <stp>LongDescription</stp>
        <stp/>
        <stp>T</stp>
        <tr r="B2" s="2"/>
      </tp>
      <tp t="s">
        <v>DoorDash, Inc</v>
        <stp/>
        <stp>ContractData</stp>
        <stp xml:space="preserve">S.DASH </stp>
        <stp>LongDescription</stp>
        <stp/>
        <stp>T</stp>
        <tr r="B35" s="2"/>
      </tp>
      <tp t="s">
        <v>Fastenal Co</v>
        <stp/>
        <stp>ContractData</stp>
        <stp xml:space="preserve">S.FAST </stp>
        <stp>LongDescription</stp>
        <stp/>
        <stp>T</stp>
        <tr r="B42" s="2"/>
      </tp>
      <tp t="s">
        <v>Airbnb, Inc. Class A</v>
        <stp/>
        <stp>ContractData</stp>
        <stp xml:space="preserve">S.ABNB </stp>
        <stp>LongDescription</stp>
        <stp/>
        <stp>T</stp>
        <tr r="B3" s="2"/>
      </tp>
      <tp t="s">
        <v>Starbucks Corp</v>
        <stp/>
        <stp>ContractData</stp>
        <stp xml:space="preserve">S.SBUX </stp>
        <stp>LongDescription</stp>
        <stp/>
        <stp>T</stp>
        <tr r="B88" s="2"/>
      </tp>
      <tp t="s">
        <v>Honeywell Intl</v>
        <stp/>
        <stp>ContractData</stp>
        <stp xml:space="preserve">S.HON </stp>
        <stp>LongDescription</stp>
        <stp/>
        <stp>T</stp>
        <tr r="B49" s="2"/>
      </tp>
      <tp t="s">
        <v>QUALCOMM Inc</v>
        <stp/>
        <stp>ContractData</stp>
        <stp xml:space="preserve">S.QCOM </stp>
        <stp>LongDescription</stp>
        <stp/>
        <stp>T</stp>
        <tr r="B84" s="2"/>
      </tp>
      <tp t="s">
        <v>Microchip Technology Inc</v>
        <stp/>
        <stp>ContractData</stp>
        <stp xml:space="preserve">S.MCHP </stp>
        <stp>LongDescription</stp>
        <stp/>
        <stp>T</stp>
        <tr r="B62" s="2"/>
      </tp>
      <tp t="s">
        <v>Coca-Cola Europacific Partners plc</v>
        <stp/>
        <stp>ContractData</stp>
        <stp xml:space="preserve">S.CCEP </stp>
        <stp>LongDescription</stp>
        <stp/>
        <stp>T</stp>
        <tr r="B21" s="2"/>
      </tp>
      <tp t="s">
        <v>PACCAR Inc</v>
        <stp/>
        <stp>ContractData</stp>
        <stp xml:space="preserve">S.PCAR </stp>
        <stp>LongDescription</stp>
        <stp/>
        <stp>T</stp>
        <tr r="B80" s="2"/>
      </tp>
      <tp>
        <v>-3.6054225555235071</v>
        <stp/>
        <stp>StudyData</stp>
        <stp xml:space="preserve">S.CSX </stp>
        <stp>PCB</stp>
        <stp>BaseType=Index,Index=1</stp>
        <stp>Close</stp>
        <stp>A</stp>
        <stp/>
        <stp>all</stp>
        <stp/>
        <stp/>
        <stp/>
        <stp>T</stp>
        <tr r="G32" s="2"/>
      </tp>
      <tp t="s">
        <v>Mondelez International, Inc.</v>
        <stp/>
        <stp>ContractData</stp>
        <stp xml:space="preserve">S.MDLZ </stp>
        <stp>LongDescription</stp>
        <stp/>
        <stp>T</stp>
        <tr r="B64" s="2"/>
      </tp>
      <tp t="s">
        <v>Datadog, Inc. Class A</v>
        <stp/>
        <stp>ContractData</stp>
        <stp xml:space="preserve">S.DDOG </stp>
        <stp>LongDescription</stp>
        <stp/>
        <stp>T</stp>
        <tr r="B36" s="2"/>
      </tp>
      <tp t="s">
        <v>Cadence Design Systems, Inc</v>
        <stp/>
        <stp>ContractData</stp>
        <stp xml:space="preserve">S.CDNS </stp>
        <stp>LongDescription</stp>
        <stp/>
        <stp>T</stp>
        <tr r="B22" s="2"/>
      </tp>
      <tp t="s">
        <v>Old Dominion Freight Line Inc</v>
        <stp/>
        <stp>ContractData</stp>
        <stp xml:space="preserve">S.ODFL </stp>
        <stp>LongDescription</stp>
        <stp/>
        <stp>T</stp>
        <tr r="B75" s="2"/>
      </tp>
      <tp t="s">
        <v>Workday, Inc.</v>
        <stp/>
        <stp>ContractData</stp>
        <stp xml:space="preserve">S.WDAY </stp>
        <stp>LongDescription</stp>
        <stp/>
        <stp>T</stp>
        <tr r="B100" s="2"/>
      </tp>
      <tp t="s">
        <v>Adobe Inc.</v>
        <stp/>
        <stp>ContractData</stp>
        <stp xml:space="preserve">S.ADBE </stp>
        <stp>LongDescription</stp>
        <stp/>
        <stp>T</stp>
        <tr r="B4" s="2"/>
      </tp>
      <tp>
        <v>-9.1841719589643382</v>
        <stp/>
        <stp>StudyData</stp>
        <stp xml:space="preserve">S.PYPL </stp>
        <stp>PCB</stp>
        <stp>BaseType=Index,Index=1</stp>
        <stp>Low</stp>
        <stp>A</stp>
        <stp/>
        <stp>all</stp>
        <stp/>
        <stp/>
        <stp/>
        <stp>T</stp>
        <tr r="F83" s="2"/>
      </tp>
      <tp t="s">
        <v>IDEXX Laboratories Inc</v>
        <stp/>
        <stp>ContractData</stp>
        <stp xml:space="preserve">S.IDXX </stp>
        <stp>LongDescription</stp>
        <stp/>
        <stp>T</stp>
        <tr r="B50" s="2"/>
      </tp>
      <tp t="s">
        <v>Autodesk Inc</v>
        <stp/>
        <stp>ContractData</stp>
        <stp xml:space="preserve">S.ADSK </stp>
        <stp>LongDescription</stp>
        <stp/>
        <stp>T</stp>
        <tr r="B7" s="2"/>
      </tp>
      <tp t="s">
        <v>MercadoLibre Inc</v>
        <stp/>
        <stp>ContractData</stp>
        <stp xml:space="preserve">S.MELI </stp>
        <stp>LongDescription</stp>
        <stp/>
        <stp>T</stp>
        <tr r="B65" s="2"/>
      </tp>
      <tp>
        <v>-49.762269320654362</v>
        <stp/>
        <stp>StudyData</stp>
        <stp xml:space="preserve">S.DXCM </stp>
        <stp>PCB</stp>
        <stp>BaseType=Index,Index=1</stp>
        <stp>Low</stp>
        <stp>A</stp>
        <stp/>
        <stp>all</stp>
        <stp/>
        <stp/>
        <stp/>
        <stp>T</stp>
        <tr r="F38" s="2"/>
      </tp>
      <tp t="s">
        <v>GE HealthCare Technologies Inc.</v>
        <stp/>
        <stp>ContractData</stp>
        <stp xml:space="preserve">S.GEHC </stp>
        <stp>LongDescription</stp>
        <stp/>
        <stp>T</stp>
        <tr r="B44" s="2"/>
      </tp>
      <tp t="s">
        <v>Regeneron Pharm Inc</v>
        <stp/>
        <stp>ContractData</stp>
        <stp xml:space="preserve">S.REGN </stp>
        <stp>LongDescription</stp>
        <stp/>
        <stp>T</stp>
        <tr r="B85" s="2"/>
      </tp>
      <tp t="s">
        <v>Atlassian Corporation Plc</v>
        <stp/>
        <stp>ContractData</stp>
        <stp xml:space="preserve">S.TEAM </stp>
        <stp>LongDescription</stp>
        <stp/>
        <stp>T</stp>
        <tr r="B91" s="2"/>
      </tp>
      <tp>
        <v>-12.23441309648206</v>
        <stp/>
        <stp>StudyData</stp>
        <stp xml:space="preserve">S.NXPI </stp>
        <stp>PCB</stp>
        <stp>BaseType=Index,Index=1</stp>
        <stp>Low</stp>
        <stp>A</stp>
        <stp/>
        <stp>all</stp>
        <stp/>
        <stp/>
        <stp/>
        <stp>T</stp>
        <tr r="F74" s="2"/>
      </tp>
      <tp t="s">
        <v>Meta Platforms, Inc.</v>
        <stp/>
        <stp>ContractData</stp>
        <stp xml:space="preserve">S.META </stp>
        <stp>LongDescription</stp>
        <stp/>
        <stp>T</stp>
        <tr r="B66" s="2"/>
        <tr r="J48" s="2"/>
      </tp>
      <tp t="s">
        <v>MongoDB, Inc. Class A</v>
        <stp/>
        <stp>ContractData</stp>
        <stp xml:space="preserve">S.MDB </stp>
        <stp>LongDescription</stp>
        <stp/>
        <stp>T</stp>
        <tr r="B63" s="2"/>
      </tp>
      <tp t="s">
        <v>Marriot International, Inc.</v>
        <stp/>
        <stp>ContractData</stp>
        <stp xml:space="preserve">S.MAR </stp>
        <stp>LongDescription</stp>
        <stp/>
        <stp>T</stp>
        <tr r="B61" s="2"/>
      </tp>
      <tp t="s">
        <v>Netflix Inc</v>
        <stp/>
        <stp>ContractData</stp>
        <stp xml:space="preserve">S.NFLX </stp>
        <stp>LongDescription</stp>
        <stp/>
        <stp>T</stp>
        <tr r="B72" s="2"/>
        <tr r="J49" s="2"/>
      </tp>
      <tp t="s">
        <v>Linde PLC</v>
        <stp/>
        <stp>ContractData</stp>
        <stp xml:space="preserve">S.LIN </stp>
        <stp>LongDescription</stp>
        <stp/>
        <stp>T</stp>
        <tr r="B58" s="2"/>
      </tp>
      <tp>
        <v>-43.12200454048601</v>
        <stp/>
        <stp>StudyData</stp>
        <stp xml:space="preserve">S.TEAM </stp>
        <stp>PCB</stp>
        <stp>BaseType=Index,Index=1</stp>
        <stp>Low</stp>
        <stp>A</stp>
        <stp/>
        <stp>all</stp>
        <stp/>
        <stp/>
        <stp/>
        <stp>T</stp>
        <tr r="F91" s="2"/>
      </tp>
      <tp>
        <v>-0.78561750674606079</v>
        <stp/>
        <stp>StudyData</stp>
        <stp xml:space="preserve">S.REGN </stp>
        <stp>PCB</stp>
        <stp>BaseType=Index,Index=1</stp>
        <stp>Low</stp>
        <stp>A</stp>
        <stp/>
        <stp>all</stp>
        <stp/>
        <stp/>
        <stp/>
        <stp>T</stp>
        <tr r="F85" s="2"/>
      </tp>
      <tp>
        <v>-7.7728918779099896</v>
        <stp/>
        <stp>StudyData</stp>
        <stp xml:space="preserve">S.GEHC </stp>
        <stp>PCB</stp>
        <stp>BaseType=Index,Index=1</stp>
        <stp>Low</stp>
        <stp>A</stp>
        <stp/>
        <stp>all</stp>
        <stp/>
        <stp/>
        <stp/>
        <stp>T</stp>
        <tr r="F44" s="2"/>
      </tp>
      <tp>
        <v>-15.688433002023492</v>
        <stp/>
        <stp>StudyData</stp>
        <stp xml:space="preserve">S.MELI </stp>
        <stp>PCB</stp>
        <stp>BaseType=Index,Index=1</stp>
        <stp>Low</stp>
        <stp>A</stp>
        <stp/>
        <stp>all</stp>
        <stp/>
        <stp/>
        <stp/>
        <stp>T</stp>
        <tr r="F65" s="2"/>
      </tp>
      <tp t="s">
        <v>DexCom Inc</v>
        <stp/>
        <stp>ContractData</stp>
        <stp xml:space="preserve">S.DXCM </stp>
        <stp>LongDescription</stp>
        <stp/>
        <stp>T</stp>
        <tr r="B38" s="2"/>
      </tp>
      <tp>
        <v>-3.9411232907673153</v>
        <stp/>
        <stp>StudyData</stp>
        <stp xml:space="preserve">S.META </stp>
        <stp>PCB</stp>
        <stp>BaseType=Index,Index=1</stp>
        <stp>Low</stp>
        <stp>A</stp>
        <stp/>
        <stp>all</stp>
        <stp/>
        <stp/>
        <stp/>
        <stp>T</stp>
        <tr r="F66" s="2"/>
      </tp>
      <tp>
        <v>-6.3818280151433378</v>
        <stp/>
        <stp>StudyData</stp>
        <stp xml:space="preserve">S.KHC </stp>
        <stp>PCB</stp>
        <stp>BaseType=Index,Index=1</stp>
        <stp>Close</stp>
        <stp>A</stp>
        <stp/>
        <stp>all</stp>
        <stp/>
        <stp/>
        <stp/>
        <stp>T</stp>
        <tr r="G56" s="2"/>
      </tp>
      <tp>
        <v>4.7632311977715904</v>
        <stp/>
        <stp>StudyData</stp>
        <stp xml:space="preserve">S.EXC </stp>
        <stp>PCB</stp>
        <stp>BaseType=Index,Index=1</stp>
        <stp>Close</stp>
        <stp>A</stp>
        <stp/>
        <stp>all</stp>
        <stp/>
        <stp/>
        <stp/>
        <stp>T</stp>
        <tr r="G40" s="2"/>
      </tp>
      <tp t="s">
        <v>NXP Semiconductors N.V.</v>
        <stp/>
        <stp>ContractData</stp>
        <stp xml:space="preserve">S.NXPI </stp>
        <stp>LongDescription</stp>
        <stp/>
        <stp>T</stp>
        <tr r="B74" s="2"/>
      </tp>
      <tp t="s">
        <v>Roper Technologies, Inc.</v>
        <stp/>
        <stp>ContractData</stp>
        <stp xml:space="preserve">S.ROP </stp>
        <stp>LongDescription</stp>
        <stp/>
        <stp>T</stp>
        <tr r="B86" s="2"/>
      </tp>
      <tp>
        <v>-27.62080707092661</v>
        <stp/>
        <stp>StudyData</stp>
        <stp xml:space="preserve">S.WDAY </stp>
        <stp>PCB</stp>
        <stp>BaseType=Index,Index=1</stp>
        <stp>Low</stp>
        <stp>A</stp>
        <stp/>
        <stp>all</stp>
        <stp/>
        <stp/>
        <stp/>
        <stp>T</stp>
        <tr r="F100" s="2"/>
      </tp>
      <tp>
        <v>-27.259470331880657</v>
        <stp/>
        <stp>StudyData</stp>
        <stp xml:space="preserve">S.ADBE </stp>
        <stp>PCB</stp>
        <stp>BaseType=Index,Index=1</stp>
        <stp>Low</stp>
        <stp>A</stp>
        <stp/>
        <stp>all</stp>
        <stp/>
        <stp/>
        <stp/>
        <stp>T</stp>
        <tr r="F4" s="2"/>
      </tp>
      <tp>
        <v>-18.341063850784558</v>
        <stp/>
        <stp>StudyData</stp>
        <stp xml:space="preserve">S.ODFL </stp>
        <stp>PCB</stp>
        <stp>BaseType=Index,Index=1</stp>
        <stp>Low</stp>
        <stp>A</stp>
        <stp/>
        <stp>all</stp>
        <stp/>
        <stp/>
        <stp/>
        <stp>T</stp>
        <tr r="F75" s="2"/>
      </tp>
      <tp>
        <v>-11.390307883473698</v>
        <stp/>
        <stp>StudyData</stp>
        <stp xml:space="preserve">S.MDLZ </stp>
        <stp>PCB</stp>
        <stp>BaseType=Index,Index=1</stp>
        <stp>Low</stp>
        <stp>A</stp>
        <stp/>
        <stp>all</stp>
        <stp/>
        <stp/>
        <stp/>
        <stp>T</stp>
        <tr r="F64" s="2"/>
      </tp>
      <tp t="s">
        <v/>
        <stp/>
        <stp>ContractData</stp>
        <stp xml:space="preserve">S.CMCSA </stp>
        <stp>PercentNetLastTrade</stp>
        <stp/>
        <stp>T</stp>
        <tr r="P44" s="2"/>
      </tp>
      <tp>
        <v>-18.602735211731751</v>
        <stp/>
        <stp>StudyData</stp>
        <stp xml:space="preserve">S.DDOG </stp>
        <stp>PCB</stp>
        <stp>BaseType=Index,Index=1</stp>
        <stp>Low</stp>
        <stp>A</stp>
        <stp/>
        <stp>all</stp>
        <stp/>
        <stp/>
        <stp/>
        <stp>T</stp>
        <tr r="F36" s="2"/>
      </tp>
      <tp>
        <v>-11.410948342328455</v>
        <stp/>
        <stp>StudyData</stp>
        <stp xml:space="preserve">S.CDNS </stp>
        <stp>PCB</stp>
        <stp>BaseType=Index,Index=1</stp>
        <stp>Low</stp>
        <stp>A</stp>
        <stp/>
        <stp>all</stp>
        <stp/>
        <stp/>
        <stp/>
        <stp>T</stp>
        <tr r="F22" s="2"/>
      </tp>
      <tp>
        <v>-19.7798587152949</v>
        <stp/>
        <stp>StudyData</stp>
        <stp xml:space="preserve">S.ADSK </stp>
        <stp>PCB</stp>
        <stp>BaseType=Index,Index=1</stp>
        <stp>Low</stp>
        <stp>A</stp>
        <stp/>
        <stp>all</stp>
        <stp/>
        <stp/>
        <stp/>
        <stp>T</stp>
        <tr r="F7" s="2"/>
      </tp>
      <tp>
        <v>-19.596432753805967</v>
        <stp/>
        <stp>StudyData</stp>
        <stp xml:space="preserve">S.IDXX </stp>
        <stp>PCB</stp>
        <stp>BaseType=Index,Index=1</stp>
        <stp>Low</stp>
        <stp>A</stp>
        <stp/>
        <stp>all</stp>
        <stp/>
        <stp/>
        <stp/>
        <stp>T</stp>
        <tr r="F50" s="2"/>
      </tp>
      <tp>
        <v>-38.596062125473892</v>
        <stp/>
        <stp>StudyData</stp>
        <stp xml:space="preserve">S.MDB </stp>
        <stp>PCB</stp>
        <stp>BaseType=Index,Index=1</stp>
        <stp>Close</stp>
        <stp>A</stp>
        <stp/>
        <stp>all</stp>
        <stp/>
        <stp/>
        <stp/>
        <stp>T</stp>
        <tr r="G63" s="2"/>
      </tp>
      <tp t="s">
        <v>PayPal Holdings, Inc.</v>
        <stp/>
        <stp>ContractData</stp>
        <stp xml:space="preserve">S.PYPL </stp>
        <stp>LongDescription</stp>
        <stp/>
        <stp>T</stp>
        <tr r="B83" s="2"/>
      </tp>
      <tp t="s">
        <v>PDD Holdings Inc.</v>
        <stp/>
        <stp>ContractData</stp>
        <stp xml:space="preserve">S.PDD </stp>
        <stp>LongDescription</stp>
        <stp/>
        <stp>T</stp>
        <tr r="B81" s="2"/>
      </tp>
      <tp t="s">
        <v>PepsiCo Inc</v>
        <stp/>
        <stp>ContractData</stp>
        <stp xml:space="preserve">S.PEP </stp>
        <stp>LongDescription</stp>
        <stp/>
        <stp>T</stp>
        <tr r="B82" s="2"/>
      </tp>
      <tp>
        <v>-5.138843246795922</v>
        <stp/>
        <stp>StudyData</stp>
        <stp xml:space="preserve">S.NFLX </stp>
        <stp>PCB</stp>
        <stp>BaseType=Index,Index=1</stp>
        <stp>Low</stp>
        <stp>A</stp>
        <stp/>
        <stp>all</stp>
        <stp/>
        <stp/>
        <stp/>
        <stp>T</stp>
        <tr r="F72" s="2"/>
      </tp>
      <tp t="s">
        <v/>
        <stp/>
        <stp>ContractData</stp>
        <stp xml:space="preserve">S.EA </stp>
        <stp>PercentNetLastTrade</stp>
        <stp/>
        <stp>T</stp>
        <tr r="P45" s="2"/>
      </tp>
      <tp t="s">
        <v>Warner Bros. Discovery, Inc. Series A</v>
        <stp/>
        <stp>ContractData</stp>
        <stp xml:space="preserve">S.WBD </stp>
        <stp>LongDescription</stp>
        <stp/>
        <stp>T</stp>
        <tr r="B99" s="2"/>
        <tr r="J53" s="2"/>
      </tp>
      <tp>
        <v>-11.798019533369494</v>
        <stp/>
        <stp>StudyData</stp>
        <stp xml:space="preserve">S.PANW </stp>
        <stp>PCB</stp>
        <stp>BaseType=Index,Index=1</stp>
        <stp>Low</stp>
        <stp>A</stp>
        <stp/>
        <stp>all</stp>
        <stp/>
        <stp/>
        <stp/>
        <stp>T</stp>
        <tr r="F78" s="2"/>
      </tp>
      <tp>
        <v>-4.6105236007222112</v>
        <stp/>
        <stp>StudyData</stp>
        <stp xml:space="preserve">S.FANG </stp>
        <stp>PCB</stp>
        <stp>BaseType=Index,Index=1</stp>
        <stp>Low</stp>
        <stp>A</stp>
        <stp/>
        <stp>all</stp>
        <stp/>
        <stp/>
        <stp/>
        <stp>T</stp>
        <tr r="F41" s="2"/>
      </tp>
      <tp>
        <v>-14.782111878668264</v>
        <stp/>
        <stp>StudyData</stp>
        <stp xml:space="preserve">S.AAPL </stp>
        <stp>PCB</stp>
        <stp>BaseType=Index,Index=1</stp>
        <stp>Low</stp>
        <stp>A</stp>
        <stp/>
        <stp>all</stp>
        <stp/>
        <stp/>
        <stp/>
        <stp>T</stp>
        <tr r="F2" s="2"/>
      </tp>
      <tp>
        <v>-5.3111008182800648</v>
        <stp/>
        <stp>StudyData</stp>
        <stp xml:space="preserve">S.FAST </stp>
        <stp>PCB</stp>
        <stp>BaseType=Index,Index=1</stp>
        <stp>Low</stp>
        <stp>A</stp>
        <stp/>
        <stp>all</stp>
        <stp/>
        <stp/>
        <stp/>
        <stp>T</stp>
        <tr r="F42" s="2"/>
      </tp>
      <tp>
        <v>-5.6224087369804856</v>
        <stp/>
        <stp>StudyData</stp>
        <stp xml:space="preserve">S.DASH </stp>
        <stp>PCB</stp>
        <stp>BaseType=Index,Index=1</stp>
        <stp>Low</stp>
        <stp>A</stp>
        <stp/>
        <stp>all</stp>
        <stp/>
        <stp/>
        <stp/>
        <stp>T</stp>
        <tr r="F35" s="2"/>
      </tp>
      <tp>
        <v>-3.6856687095961722</v>
        <stp/>
        <stp>StudyData</stp>
        <stp xml:space="preserve">S.PAYX </stp>
        <stp>PCB</stp>
        <stp>BaseType=Index,Index=1</stp>
        <stp>Low</stp>
        <stp>A</stp>
        <stp/>
        <stp>all</stp>
        <stp/>
        <stp/>
        <stp/>
        <stp>T</stp>
        <tr r="F79" s="2"/>
      </tp>
      <tp>
        <v>62.528873299683447</v>
        <stp/>
        <stp>StudyData</stp>
        <stp xml:space="preserve">S.CEG </stp>
        <stp>PCB</stp>
        <stp>BaseType=Index,Index=1</stp>
        <stp>Close</stp>
        <stp>A</stp>
        <stp/>
        <stp>all</stp>
        <stp/>
        <stp/>
        <stp/>
        <stp>T</stp>
        <tr r="G24" s="2"/>
      </tp>
      <tp>
        <v>-7.7931387608806952</v>
        <stp/>
        <stp>StudyData</stp>
        <stp xml:space="preserve">S.PCAR </stp>
        <stp>PCB</stp>
        <stp>BaseType=Index,Index=1</stp>
        <stp>Low</stp>
        <stp>A</stp>
        <stp/>
        <stp>all</stp>
        <stp/>
        <stp/>
        <stp/>
        <stp>T</stp>
        <tr r="F80" s="2"/>
      </tp>
      <tp>
        <v>-3.7308960143841698</v>
        <stp/>
        <stp>StudyData</stp>
        <stp xml:space="preserve">S.CCEP </stp>
        <stp>PCB</stp>
        <stp>BaseType=Index,Index=1</stp>
        <stp>Low</stp>
        <stp>A</stp>
        <stp/>
        <stp>all</stp>
        <stp/>
        <stp/>
        <stp/>
        <stp>T</stp>
        <tr r="F21" s="2"/>
      </tp>
      <tp>
        <v>-20.42581503659348</v>
        <stp/>
        <stp>StudyData</stp>
        <stp xml:space="preserve">S.MCHP </stp>
        <stp>PCB</stp>
        <stp>BaseType=Index,Index=1</stp>
        <stp>Low</stp>
        <stp>A</stp>
        <stp/>
        <stp>all</stp>
        <stp/>
        <stp/>
        <stp/>
        <stp>T</stp>
        <tr r="F62" s="2"/>
      </tp>
      <tp>
        <v>-6.6998548019083159</v>
        <stp/>
        <stp>StudyData</stp>
        <stp xml:space="preserve">S.QCOM </stp>
        <stp>PCB</stp>
        <stp>BaseType=Index,Index=1</stp>
        <stp>Low</stp>
        <stp>A</stp>
        <stp/>
        <stp>all</stp>
        <stp/>
        <stp/>
        <stp/>
        <stp>T</stp>
        <tr r="F84" s="2"/>
      </tp>
      <tp t="s">
        <v>The Trade Desk, Inc. Class A</v>
        <stp/>
        <stp>ContractData</stp>
        <stp xml:space="preserve">S.TTD </stp>
        <stp>LongDescription</stp>
        <stp/>
        <stp>T</stp>
        <tr r="B94" s="2"/>
        <tr r="J51" s="2"/>
      </tp>
      <tp t="s">
        <v>Texas Instruments Inc</v>
        <stp/>
        <stp>ContractData</stp>
        <stp xml:space="preserve">S.TXN </stp>
        <stp>LongDescription</stp>
        <stp/>
        <stp>T</stp>
        <tr r="B96" s="2"/>
      </tp>
      <tp>
        <v>-18.921698251799629</v>
        <stp/>
        <stp>StudyData</stp>
        <stp xml:space="preserve">S.ABNB </stp>
        <stp>PCB</stp>
        <stp>BaseType=Index,Index=1</stp>
        <stp>Low</stp>
        <stp>A</stp>
        <stp/>
        <stp>all</stp>
        <stp/>
        <stp/>
        <stp/>
        <stp>T</stp>
        <tr r="F3" s="2"/>
      </tp>
      <tp>
        <v>-25.476512863243421</v>
        <stp/>
        <stp>StudyData</stp>
        <stp xml:space="preserve">S.SBUX </stp>
        <stp>PCB</stp>
        <stp>BaseType=Index,Index=1</stp>
        <stp>Low</stp>
        <stp>A</stp>
        <stp/>
        <stp>all</stp>
        <stp/>
        <stp/>
        <stp/>
        <stp>T</stp>
        <tr r="F88" s="2"/>
      </tp>
      <tp>
        <v>-34.885764499121272</v>
        <stp/>
        <stp>StudyData</stp>
        <stp xml:space="preserve">S.WBD </stp>
        <stp>PCB</stp>
        <stp>BaseType=Index,Index=1</stp>
        <stp>Close</stp>
        <stp>A</stp>
        <stp/>
        <stp>all</stp>
        <stp/>
        <stp/>
        <stp/>
        <stp>T</stp>
        <tr r="G99" s="2"/>
      </tp>
      <tp>
        <v>40.953307392996109</v>
        <stp/>
        <stp>StudyData</stp>
        <stp xml:space="preserve">S.TTD </stp>
        <stp>PCB</stp>
        <stp>BaseType=Index,Index=1</stp>
        <stp>Close</stp>
        <stp>A</stp>
        <stp/>
        <stp>all</stp>
        <stp/>
        <stp/>
        <stp/>
        <stp>T</stp>
        <tr r="G94" s="2"/>
      </tp>
      <tp>
        <v>2.0367712391497435</v>
        <stp/>
        <stp>StudyData</stp>
        <stp xml:space="preserve">S.PDD </stp>
        <stp>PCB</stp>
        <stp>BaseType=Index,Index=1</stp>
        <stp>Close</stp>
        <stp>A</stp>
        <stp/>
        <stp>all</stp>
        <stp/>
        <stp/>
        <stp/>
        <stp>T</stp>
        <tr r="G81" s="2"/>
      </tp>
      <tp>
        <v>0.7801370327657593</v>
        <stp/>
        <stp>StudyData</stp>
        <stp xml:space="preserve">S.AMD </stp>
        <stp>PCB</stp>
        <stp>BaseType=Index,Index=1</stp>
        <stp>Close</stp>
        <stp>A</stp>
        <stp/>
        <stp>all</stp>
        <stp/>
        <stp/>
        <stp/>
        <stp>T</stp>
        <tr r="G10" s="2"/>
      </tp>
      <tp>
        <v>-8.6505830813845748</v>
        <stp/>
        <stp>StudyData</stp>
        <stp xml:space="preserve">S.AMAT </stp>
        <stp>PCB</stp>
        <stp>BaseType=Index,Index=1</stp>
        <stp>Low</stp>
        <stp>A</stp>
        <stp/>
        <stp>all</stp>
        <stp/>
        <stp/>
        <stp/>
        <stp>T</stp>
        <tr r="F9" s="2"/>
      </tp>
      <tp>
        <v>-2.9480053472173346</v>
        <stp/>
        <stp>StudyData</stp>
        <stp xml:space="preserve">S.SMCI </stp>
        <stp>PCB</stp>
        <stp>BaseType=Index,Index=1</stp>
        <stp>Low</stp>
        <stp>A</stp>
        <stp/>
        <stp>all</stp>
        <stp/>
        <stp/>
        <stp/>
        <stp>T</stp>
        <tr r="F89" s="2"/>
      </tp>
      <tp>
        <v>-9.4923963613637863</v>
        <stp/>
        <stp>StudyData</stp>
        <stp xml:space="preserve">S.AMGN </stp>
        <stp>PCB</stp>
        <stp>BaseType=Index,Index=1</stp>
        <stp>Low</stp>
        <stp>A</stp>
        <stp/>
        <stp>all</stp>
        <stp/>
        <stp/>
        <stp/>
        <stp>T</stp>
        <tr r="F11" s="2"/>
      </tp>
      <tp>
        <v>-0.92933325017152679</v>
        <stp/>
        <stp>StudyData</stp>
        <stp xml:space="preserve">S.TMUS </stp>
        <stp>PCB</stp>
        <stp>BaseType=Index,Index=1</stp>
        <stp>Low</stp>
        <stp>A</stp>
        <stp/>
        <stp>all</stp>
        <stp/>
        <stp/>
        <stp/>
        <stp>T</stp>
        <tr r="F92" s="2"/>
      </tp>
      <tp>
        <v>-5.1928392786626203</v>
        <stp/>
        <stp>StudyData</stp>
        <stp xml:space="preserve">S.AMZN </stp>
        <stp>PCB</stp>
        <stp>BaseType=Index,Index=1</stp>
        <stp>Low</stp>
        <stp>A</stp>
        <stp/>
        <stp>all</stp>
        <stp/>
        <stp/>
        <stp/>
        <stp>T</stp>
        <tr r="F12" s="2"/>
      </tp>
      <tp t="s">
        <v>Copart Inc</v>
        <stp/>
        <stp>ContractData</stp>
        <stp xml:space="preserve">S.CPRT </stp>
        <stp>LongDescription</stp>
        <stp/>
        <stp>T</stp>
        <tr r="B28" s="2"/>
      </tp>
      <tp>
        <v>-6.690177189059022</v>
        <stp/>
        <stp>StudyData</stp>
        <stp xml:space="preserve">S.KLAC </stp>
        <stp>PCB</stp>
        <stp>BaseType=Index,Index=1</stp>
        <stp>Low</stp>
        <stp>A</stp>
        <stp/>
        <stp>all</stp>
        <stp/>
        <stp/>
        <stp/>
        <stp>T</stp>
        <tr r="F57" s="2"/>
      </tp>
      <tp>
        <v>-28.124102269462803</v>
        <stp/>
        <stp>StudyData</stp>
        <stp xml:space="preserve">S.ILMN </stp>
        <stp>PCB</stp>
        <stp>BaseType=Index,Index=1</stp>
        <stp>Low</stp>
        <stp>A</stp>
        <stp/>
        <stp>all</stp>
        <stp/>
        <stp/>
        <stp/>
        <stp>T</stp>
        <tr r="F51" s="2"/>
      </tp>
      <tp>
        <v>-35.656458993312214</v>
        <stp/>
        <stp>StudyData</stp>
        <stp xml:space="preserve">S.DLTR </stp>
        <stp>PCB</stp>
        <stp>BaseType=Index,Index=1</stp>
        <stp>Low</stp>
        <stp>A</stp>
        <stp/>
        <stp>all</stp>
        <stp/>
        <stp/>
        <stp/>
        <stp>T</stp>
        <tr r="F37" s="2"/>
      </tp>
      <tp t="s">
        <v>OReilly Automotive Inc</v>
        <stp/>
        <stp>ContractData</stp>
        <stp xml:space="preserve">S.ORLY </stp>
        <stp>LongDescription</stp>
        <stp/>
        <stp>T</stp>
        <tr r="B77" s="2"/>
      </tp>
      <tp t="s">
        <v>Moderna, Inc.</v>
        <stp/>
        <stp>ContractData</stp>
        <stp xml:space="preserve">S.MRNA </stp>
        <stp>LongDescription</stp>
        <stp/>
        <stp>T</stp>
        <tr r="B68" s="2"/>
      </tp>
      <tp t="s">
        <v>LAM Research Corporation</v>
        <stp/>
        <stp>ContractData</stp>
        <stp xml:space="preserve">S.LRCX </stp>
        <stp>LongDescription</stp>
        <stp/>
        <stp>T</stp>
        <tr r="B59" s="2"/>
      </tp>
      <tp>
        <v>-6.6557865607038922</v>
        <stp/>
        <stp>StudyData</stp>
        <stp xml:space="preserve">S.GOOG </stp>
        <stp>PCB</stp>
        <stp>BaseType=Index,Index=1</stp>
        <stp>Low</stp>
        <stp>A</stp>
        <stp/>
        <stp>all</stp>
        <stp/>
        <stp/>
        <stp/>
        <stp>T</stp>
        <tr r="F47" s="2"/>
      </tp>
      <tp>
        <v>-2.9647921464065035</v>
        <stp/>
        <stp>StudyData</stp>
        <stp xml:space="preserve">S.COST </stp>
        <stp>PCB</stp>
        <stp>BaseType=Index,Index=1</stp>
        <stp>Low</stp>
        <stp>A</stp>
        <stp/>
        <stp>all</stp>
        <stp/>
        <stp/>
        <stp/>
        <stp>T</stp>
        <tr r="F27" s="2"/>
      </tp>
      <tp>
        <v>-7.8546137726714482</v>
        <stp/>
        <stp>StudyData</stp>
        <stp xml:space="preserve">S.ROST </stp>
        <stp>PCB</stp>
        <stp>BaseType=Index,Index=1</stp>
        <stp>Low</stp>
        <stp>A</stp>
        <stp/>
        <stp>all</stp>
        <stp/>
        <stp/>
        <stp/>
        <stp>T</stp>
        <tr r="F87" s="2"/>
      </tp>
      <tp t="s">
        <v>Vertex Pharmaceuticals Incorporated</v>
        <stp/>
        <stp>ContractData</stp>
        <stp xml:space="preserve">S.VRTX </stp>
        <stp>LongDescription</stp>
        <stp/>
        <stp>T</stp>
        <tr r="B98" s="2"/>
      </tp>
      <tp t="s">
        <v>CrowdStrike Holdings, Inc. Class A</v>
        <stp/>
        <stp>ContractData</stp>
        <stp xml:space="preserve">S.CRWD </stp>
        <stp>LongDescription</stp>
        <stp/>
        <stp>T</stp>
        <tr r="B29" s="2"/>
      </tp>
      <tp>
        <v>12.404311039484284</v>
        <stp/>
        <stp>StudyData</stp>
        <stp xml:space="preserve">S.ADI </stp>
        <stp>PCB</stp>
        <stp>BaseType=Index,Index=1</stp>
        <stp>Close</stp>
        <stp>A</stp>
        <stp/>
        <stp>all</stp>
        <stp/>
        <stp/>
        <stp/>
        <stp>T</stp>
        <tr r="G5" s="2"/>
      </tp>
      <tp t="s">
        <v>Marvell Technology, Inc.</v>
        <stp/>
        <stp>ContractData</stp>
        <stp xml:space="preserve">S.MRVL </stp>
        <stp>LongDescription</stp>
        <stp/>
        <stp>T</stp>
        <tr r="B69" s="2"/>
      </tp>
      <tp t="s">
        <v>Verisk Analytics, Inc.</v>
        <stp/>
        <stp>ContractData</stp>
        <stp xml:space="preserve">S.VRSK </stp>
        <stp>LongDescription</stp>
        <stp/>
        <stp>T</stp>
        <tr r="B97" s="2"/>
      </tp>
      <tp t="s">
        <v>Xcel Energy Inc</v>
        <stp/>
        <stp>ContractData</stp>
        <stp xml:space="preserve">S.XEL </stp>
        <stp>LongDescription</stp>
        <stp/>
        <stp>T</stp>
        <tr r="B101" s="2"/>
      </tp>
      <tp t="s">
        <v>ASML Holding NV NY Reg Shs</v>
        <stp/>
        <stp>ContractData</stp>
        <stp xml:space="preserve">S.ASML </stp>
        <stp>LongDescription</stp>
        <stp/>
        <stp>T</stp>
        <tr r="B15" s="2"/>
      </tp>
      <tp t="s">
        <v>Tesla Inc.</v>
        <stp/>
        <stp>ContractData</stp>
        <stp xml:space="preserve">S.TSLA </stp>
        <stp>LongDescription</stp>
        <stp/>
        <stp>T</stp>
        <tr r="B93" s="2"/>
      </tp>
      <tp t="s">
        <v>CoStar Group</v>
        <stp/>
        <stp>ContractData</stp>
        <stp xml:space="preserve">S.CSGP </stp>
        <stp>LongDescription</stp>
        <stp/>
        <stp>T</stp>
        <tr r="B31" s="2"/>
      </tp>
      <tp t="s">
        <v>Microsoft Corporation</v>
        <stp/>
        <stp>ContractData</stp>
        <stp xml:space="preserve">S.MSFT </stp>
        <stp>LongDescription</stp>
        <stp/>
        <stp>T</stp>
        <tr r="B70" s="2"/>
      </tp>
      <tp t="s">
        <v>Cisco Systems Inc</v>
        <stp/>
        <stp>ContractData</stp>
        <stp xml:space="preserve">S.CSCO </stp>
        <stp>LongDescription</stp>
        <stp/>
        <stp>T</stp>
        <tr r="B30" s="2"/>
      </tp>
      <tp>
        <v>-7.8266104756170902</v>
        <stp/>
        <stp>StudyData</stp>
        <stp xml:space="preserve">S.SNPS </stp>
        <stp>PCB</stp>
        <stp>BaseType=Index,Index=1</stp>
        <stp>Low</stp>
        <stp>A</stp>
        <stp/>
        <stp>all</stp>
        <stp/>
        <stp/>
        <stp/>
        <stp>T</stp>
        <tr r="F90" s="2"/>
      </tp>
      <tp>
        <v>-20.133377425044095</v>
        <stp/>
        <stp>StudyData</stp>
        <stp xml:space="preserve">S.ANSS </stp>
        <stp>PCB</stp>
        <stp>BaseType=Index,Index=1</stp>
        <stp>Low</stp>
        <stp>A</stp>
        <stp/>
        <stp>all</stp>
        <stp/>
        <stp/>
        <stp/>
        <stp>T</stp>
        <tr r="F13" s="2"/>
      </tp>
      <tp>
        <v>-24.80472140253428</v>
        <stp/>
        <stp>StudyData</stp>
        <stp xml:space="preserve">S.MNST </stp>
        <stp>PCB</stp>
        <stp>BaseType=Index,Index=1</stp>
        <stp>Low</stp>
        <stp>A</stp>
        <stp/>
        <stp>all</stp>
        <stp/>
        <stp/>
        <stp/>
        <stp>T</stp>
        <tr r="F67" s="2"/>
      </tp>
      <tp>
        <v>-10.837879781770477</v>
        <stp/>
        <stp>StudyData</stp>
        <stp xml:space="preserve">S.INTU </stp>
        <stp>PCB</stp>
        <stp>BaseType=Index,Index=1</stp>
        <stp>Low</stp>
        <stp>A</stp>
        <stp/>
        <stp>all</stp>
        <stp/>
        <stp/>
        <stp/>
        <stp>T</stp>
        <tr r="F53" s="2"/>
      </tp>
      <tp>
        <v>-62.507462686567166</v>
        <stp/>
        <stp>StudyData</stp>
        <stp xml:space="preserve">S.INTC </stp>
        <stp>PCB</stp>
        <stp>BaseType=Index,Index=1</stp>
        <stp>Low</stp>
        <stp>A</stp>
        <stp/>
        <stp>all</stp>
        <stp/>
        <stp/>
        <stp/>
        <stp>T</stp>
        <tr r="F52" s="2"/>
      </tp>
      <tp t="s">
        <v>Intuitive Surgical Inc</v>
        <stp/>
        <stp>ContractData</stp>
        <stp xml:space="preserve">S.ISRG </stp>
        <stp>LongDescription</stp>
        <stp/>
        <stp>T</stp>
        <tr r="B54" s="2"/>
      </tp>
      <tp t="s">
        <v>Fortinet, Inc.</v>
        <stp/>
        <stp>ContractData</stp>
        <stp xml:space="preserve">S.FTNT </stp>
        <stp>LongDescription</stp>
        <stp/>
        <stp>T</stp>
        <tr r="B43" s="2"/>
      </tp>
      <tp>
        <v>-26.792132009120063</v>
        <stp/>
        <stp>StudyData</stp>
        <stp xml:space="preserve">S.BIIB </stp>
        <stp>PCB</stp>
        <stp>BaseType=Index,Index=1</stp>
        <stp>Low</stp>
        <stp>A</stp>
        <stp/>
        <stp>all</stp>
        <stp/>
        <stp/>
        <stp/>
        <stp>T</stp>
        <tr r="F18" s="2"/>
      </tp>
      <tp t="s">
        <v>Cintas Corp</v>
        <stp/>
        <stp>ContractData</stp>
        <stp xml:space="preserve">S.CTAS </stp>
        <stp>LongDescription</stp>
        <stp/>
        <stp>T</stp>
        <tr r="B33" s="2"/>
      </tp>
      <tp>
        <v>-23.379829650660419</v>
        <stp/>
        <stp>StudyData</stp>
        <stp xml:space="preserve">S.GILD </stp>
        <stp>PCB</stp>
        <stp>BaseType=Index,Index=1</stp>
        <stp>Low</stp>
        <stp>A</stp>
        <stp/>
        <stp>all</stp>
        <stp/>
        <stp/>
        <stp/>
        <stp>T</stp>
        <tr r="F46" s="2"/>
      </tp>
      <tp t="s">
        <v>Take-Two Interactive Software</v>
        <stp/>
        <stp>ContractData</stp>
        <stp xml:space="preserve">S.TTWO </stp>
        <stp>LongDescription</stp>
        <stp/>
        <stp>T</stp>
        <tr r="B95" s="2"/>
        <tr r="J52" s="2"/>
      </tp>
      <tp t="s">
        <v>Cognizant Tech Solutions Corp</v>
        <stp/>
        <stp>ContractData</stp>
        <stp xml:space="preserve">S.CTSH </stp>
        <stp>LongDescription</stp>
        <stp/>
        <stp>T</stp>
        <tr r="B34" s="2"/>
      </tp>
      <tp t="s">
        <v>Lululemon Athletica Inc</v>
        <stp/>
        <stp>ContractData</stp>
        <stp xml:space="preserve">S.LULU </stp>
        <stp>LongDescription</stp>
        <stp/>
        <stp>T</stp>
        <tr r="B60" s="2"/>
      </tp>
      <tp>
        <v>-39.261088813419775</v>
        <stp/>
        <stp>StudyData</stp>
        <stp xml:space="preserve">S.CHTR </stp>
        <stp>PCB</stp>
        <stp>BaseType=Index,Index=1</stp>
        <stp>Low</stp>
        <stp>A</stp>
        <stp/>
        <stp>all</stp>
        <stp/>
        <stp/>
        <stp/>
        <stp>T</stp>
        <tr r="F25" s="2"/>
      </tp>
      <tp t="s">
        <v/>
        <stp/>
        <stp>ContractData</stp>
        <stp xml:space="preserve">S.GOOGL </stp>
        <stp>PercentNetLastTrade</stp>
        <stp/>
        <stp>T</stp>
        <tr r="P47" s="2"/>
      </tp>
      <tp>
        <v>17.640502170597205</v>
        <stp/>
        <stp>StudyData</stp>
        <stp xml:space="preserve">S.TXN </stp>
        <stp>PCB</stp>
        <stp>BaseType=Index,Index=1</stp>
        <stp>Close</stp>
        <stp>A</stp>
        <stp/>
        <stp>all</stp>
        <stp/>
        <stp/>
        <stp/>
        <stp>T</stp>
        <tr r="G96" s="2"/>
      </tp>
      <tp>
        <v>11.229607986364744</v>
        <stp/>
        <stp>StudyData</stp>
        <stp xml:space="preserve">S.LIN </stp>
        <stp>PCB</stp>
        <stp>BaseType=Index,Index=1</stp>
        <stp>Close</stp>
        <stp>A</stp>
        <stp/>
        <stp>all</stp>
        <stp/>
        <stp/>
        <stp/>
        <stp>T</stp>
        <tr r="G58" s="2"/>
      </tp>
      <tp>
        <v>-5.3454770874064224</v>
        <stp/>
        <stp>StudyData</stp>
        <stp xml:space="preserve">S.HON </stp>
        <stp>PCB</stp>
        <stp>BaseType=Index,Index=1</stp>
        <stp>Close</stp>
        <stp>A</stp>
        <stp/>
        <stp>all</stp>
        <stp/>
        <stp/>
        <stp/>
        <stp>T</stp>
        <tr r="G49" s="2"/>
      </tp>
      <tp>
        <v>25.330363771343734</v>
        <stp/>
        <stp>StudyData</stp>
        <stp xml:space="preserve">S.AZN </stp>
        <stp>PCB</stp>
        <stp>BaseType=Index,Index=1</stp>
        <stp>Close</stp>
        <stp>A</stp>
        <stp/>
        <stp>all</stp>
        <stp/>
        <stp/>
        <stp/>
        <stp>T</stp>
        <tr r="G17" s="2"/>
      </tp>
      <tp t="s">
        <v>NVIDIA Corp</v>
        <stp/>
        <stp>ContractData</stp>
        <stp xml:space="preserve">S.NVDA </stp>
        <stp>LongDescription</stp>
        <stp/>
        <stp>T</stp>
        <tr r="B73" s="2"/>
      </tp>
      <tp t="s">
        <v>Broadcom Inc.</v>
        <stp/>
        <stp>ContractData</stp>
        <stp xml:space="preserve">S.AVGO </stp>
        <stp>LongDescription</stp>
        <stp/>
        <stp>T</stp>
        <tr r="B16" s="2"/>
      </tp>
      <tp>
        <v>-10.35233224891606</v>
        <stp/>
        <stp>StudyData</stp>
        <stp xml:space="preserve">S.BKNG </stp>
        <stp>PCB</stp>
        <stp>BaseType=Index,Index=1</stp>
        <stp>Low</stp>
        <stp>A</stp>
        <stp/>
        <stp>all</stp>
        <stp/>
        <stp/>
        <stp/>
        <stp>T</stp>
        <tr r="F19" s="2"/>
      </tp>
      <tp>
        <v>73.409635347351625</v>
        <stp/>
        <stp>StudyData</stp>
        <stp xml:space="preserve">S.ARM </stp>
        <stp>PCB</stp>
        <stp>BaseType=Index,Index=1</stp>
        <stp>Close</stp>
        <stp>A</stp>
        <stp/>
        <stp>all</stp>
        <stp/>
        <stp/>
        <stp/>
        <stp>T</stp>
        <tr r="G14" s="2"/>
      </tp>
      <tp>
        <v>-3.1174285252786298</v>
        <stp/>
        <stp>StudyData</stp>
        <stp xml:space="preserve">S.XEL </stp>
        <stp>PCB</stp>
        <stp>BaseType=Index,Index=1</stp>
        <stp>Close</stp>
        <stp>A</stp>
        <stp/>
        <stp>all</stp>
        <stp/>
        <stp/>
        <stp/>
        <stp>T</stp>
        <tr r="G101" s="2"/>
      </tp>
      <tp>
        <v>-0.27086924402856299</v>
        <stp/>
        <stp>StudyData</stp>
        <stp xml:space="preserve">S.AEP </stp>
        <stp>PCB</stp>
        <stp>BaseType=Index,Index=1</stp>
        <stp>Open</stp>
        <stp>A</stp>
        <stp/>
        <stp>all</stp>
        <stp/>
        <stp/>
        <stp/>
        <stp>T</stp>
        <tr r="D8" s="2"/>
      </tp>
      <tp>
        <v>-0.18841262364578024</v>
        <stp/>
        <stp>StudyData</stp>
        <stp xml:space="preserve">S.PEP </stp>
        <stp>PCB</stp>
        <stp>BaseType=Index,Index=1</stp>
        <stp>Open</stp>
        <stp>A</stp>
        <stp/>
        <stp>all</stp>
        <stp/>
        <stp/>
        <stp/>
        <stp>T</stp>
        <tr r="D82" s="2"/>
      </tp>
      <tp>
        <v>-0.12921983524471878</v>
        <stp/>
        <stp>StudyData</stp>
        <stp xml:space="preserve">S.XEL </stp>
        <stp>PCB</stp>
        <stp>BaseType=Index,Index=1</stp>
        <stp>Open</stp>
        <stp>A</stp>
        <stp/>
        <stp>all</stp>
        <stp/>
        <stp/>
        <stp/>
        <stp>T</stp>
        <tr r="D101" s="2"/>
      </tp>
      <tp>
        <v>-0.41919753614508926</v>
        <stp/>
        <stp>StudyData</stp>
        <stp xml:space="preserve">S.CEG </stp>
        <stp>PCB</stp>
        <stp>BaseType=Index,Index=1</stp>
        <stp>Open</stp>
        <stp>A</stp>
        <stp/>
        <stp>all</stp>
        <stp/>
        <stp/>
        <stp/>
        <stp>T</stp>
        <tr r="D24" s="2"/>
      </tp>
      <tp>
        <v>0.17598832467699557</v>
        <stp/>
        <stp>StudyData</stp>
        <stp xml:space="preserve">S.ADP </stp>
        <stp>PCB</stp>
        <stp>BaseType=Index,Index=1</stp>
        <stp>Open</stp>
        <stp>A</stp>
        <stp/>
        <stp>all</stp>
        <stp/>
        <stp/>
        <stp/>
        <stp>T</stp>
        <tr r="D6" s="2"/>
      </tp>
      <tp>
        <v>0.18007202881153142</v>
        <stp/>
        <stp>StudyData</stp>
        <stp xml:space="preserve">S.KDP </stp>
        <stp>PCB</stp>
        <stp>BaseType=Index,Index=1</stp>
        <stp>Open</stp>
        <stp>A</stp>
        <stp/>
        <stp>all</stp>
        <stp/>
        <stp/>
        <stp/>
        <stp>T</stp>
        <tr r="D55" s="2"/>
      </tp>
      <tp>
        <v>-0.50149568889670348</v>
        <stp/>
        <stp>StudyData</stp>
        <stp xml:space="preserve">S.CDW </stp>
        <stp>PCB</stp>
        <stp>BaseType=Index,Index=1</stp>
        <stp>Open</stp>
        <stp>A</stp>
        <stp/>
        <stp>all</stp>
        <stp/>
        <stp/>
        <stp/>
        <stp>T</stp>
        <tr r="D23" s="2"/>
      </tp>
      <tp>
        <v>-0.7504029008863865</v>
        <stp/>
        <stp>StudyData</stp>
        <stp xml:space="preserve">S.ADI </stp>
        <stp>PCB</stp>
        <stp>BaseType=Index,Index=1</stp>
        <stp>Open</stp>
        <stp>A</stp>
        <stp/>
        <stp>all</stp>
        <stp/>
        <stp/>
        <stp/>
        <stp>T</stp>
        <tr r="D5" s="2"/>
      </tp>
      <tp>
        <v>-1.0761893114834373</v>
        <stp/>
        <stp>StudyData</stp>
        <stp xml:space="preserve">S.MDB </stp>
        <stp>PCB</stp>
        <stp>BaseType=Index,Index=1</stp>
        <stp>Open</stp>
        <stp>A</stp>
        <stp/>
        <stp>all</stp>
        <stp/>
        <stp/>
        <stp/>
        <stp>T</stp>
        <tr r="D63" s="2"/>
      </tp>
      <tp>
        <v>-1.6608570842731232</v>
        <stp/>
        <stp>StudyData</stp>
        <stp xml:space="preserve">S.PDD </stp>
        <stp>PCB</stp>
        <stp>BaseType=Index,Index=1</stp>
        <stp>Open</stp>
        <stp>A</stp>
        <stp/>
        <stp>all</stp>
        <stp/>
        <stp/>
        <stp/>
        <stp>T</stp>
        <tr r="D81" s="2"/>
      </tp>
      <tp t="s">
        <v/>
        <stp/>
        <stp>ContractData</stp>
        <stp xml:space="preserve">S.CMCSA </stp>
        <stp>Open</stp>
        <stp/>
        <stp>T</stp>
        <tr r="Q44" s="2"/>
      </tp>
      <tp>
        <v>-1.2046204620461995</v>
        <stp/>
        <stp>StudyData</stp>
        <stp xml:space="preserve">S.GFS </stp>
        <stp>PCB</stp>
        <stp>BaseType=Index,Index=1</stp>
        <stp>Open</stp>
        <stp>A</stp>
        <stp/>
        <stp>all</stp>
        <stp/>
        <stp/>
        <stp/>
        <stp>T</stp>
        <tr r="D45" s="2"/>
      </tp>
      <tp>
        <v>0</v>
        <stp/>
        <stp>ContractData</stp>
        <stp xml:space="preserve">S.GOOGL </stp>
        <stp>NetLastTrade</stp>
        <stp/>
        <stp>T</stp>
        <tr r="O47" s="2"/>
      </tp>
      <tp>
        <v>162.96</v>
        <stp/>
        <stp>ContractData</stp>
        <stp xml:space="preserve">S.GOOGL </stp>
        <stp>LastTrade</stp>
        <stp/>
        <stp>T</stp>
        <tr r="N47" s="2"/>
      </tp>
      <tp>
        <v>-4.4343931532929383E-3</v>
        <stp/>
        <stp>StudyData</stp>
        <stp xml:space="preserve">S.MAR </stp>
        <stp>PCB</stp>
        <stp>BaseType=Index,Index=1</stp>
        <stp>Open</stp>
        <stp>A</stp>
        <stp/>
        <stp>all</stp>
        <stp/>
        <stp/>
        <stp/>
        <stp>T</stp>
        <tr r="D61" s="2"/>
      </tp>
      <tp>
        <v>23.688841957057374</v>
        <stp/>
        <stp>StudyData</stp>
        <stp xml:space="preserve">S.TXN </stp>
        <stp>PCB</stp>
        <stp>BaseType=Index,Index=1</stp>
        <stp>High</stp>
        <stp>A</stp>
        <stp/>
        <stp>all</stp>
        <stp/>
        <stp/>
        <stp/>
        <stp>T</stp>
        <tr r="E96" s="2"/>
      </tp>
      <tp>
        <v>11.086350974930374</v>
        <stp/>
        <stp>StudyData</stp>
        <stp xml:space="preserve">S.EXC </stp>
        <stp>PCB</stp>
        <stp>BaseType=Index,Index=1</stp>
        <stp>High</stp>
        <stp>A</stp>
        <stp/>
        <stp>all</stp>
        <stp/>
        <stp/>
        <stp/>
        <stp>T</stp>
        <tr r="E40" s="2"/>
      </tp>
      <tp>
        <v>0</v>
        <stp/>
        <stp>ContractData</stp>
        <stp xml:space="preserve">S.EA </stp>
        <stp>NetLastTrade</stp>
        <stp/>
        <stp>T</stp>
        <tr r="O45" s="2"/>
      </tp>
      <tp t="s">
        <v/>
        <stp/>
        <stp>ContractData</stp>
        <stp xml:space="preserve">S.CMCSA </stp>
        <stp>High</stp>
        <stp/>
        <stp>T</stp>
        <tr r="R44" s="2"/>
      </tp>
      <tp>
        <v>-0.66134549600912007</v>
        <stp/>
        <stp>StudyData</stp>
        <stp xml:space="preserve">S.CMCSA </stp>
        <stp>PCB</stp>
        <stp>BaseType=Index,Index=1</stp>
        <stp>Open</stp>
        <stp>A</stp>
        <stp/>
        <stp>all</stp>
        <stp/>
        <stp/>
        <stp/>
        <stp>T</stp>
        <tr r="D26" s="2"/>
      </tp>
      <tp>
        <v>26.636971046770622</v>
        <stp/>
        <stp>StudyData</stp>
        <stp xml:space="preserve">S.AZN </stp>
        <stp>PCB</stp>
        <stp>BaseType=Index,Index=1</stp>
        <stp>High</stp>
        <stp>A</stp>
        <stp/>
        <stp>all</stp>
        <stp/>
        <stp/>
        <stp/>
        <stp>T</stp>
        <tr r="E17" s="2"/>
      </tp>
      <tp>
        <v>-0.52724077328647179</v>
        <stp/>
        <stp>StudyData</stp>
        <stp xml:space="preserve">S.WBD </stp>
        <stp>PCB</stp>
        <stp>BaseType=Index,Index=1</stp>
        <stp>Open</stp>
        <stp>A</stp>
        <stp/>
        <stp>all</stp>
        <stp/>
        <stp/>
        <stp/>
        <stp>T</stp>
        <tr r="D99" s="2"/>
      </tp>
      <tp>
        <v>-2.1233294891798353</v>
        <stp/>
        <stp>StudyData</stp>
        <stp xml:space="preserve">S.AMD </stp>
        <stp>PCB</stp>
        <stp>BaseType=Index,Index=1</stp>
        <stp>Open</stp>
        <stp>A</stp>
        <stp/>
        <stp>all</stp>
        <stp/>
        <stp/>
        <stp/>
        <stp>T</stp>
        <tr r="D10" s="2"/>
      </tp>
      <tp>
        <v>42.676486937187313</v>
        <stp/>
        <stp>StudyData</stp>
        <stp xml:space="preserve">S.TTD </stp>
        <stp>PCB</stp>
        <stp>BaseType=Index,Index=1</stp>
        <stp>High</stp>
        <stp>A</stp>
        <stp/>
        <stp>all</stp>
        <stp/>
        <stp/>
        <stp/>
        <stp>T</stp>
        <tr r="E94" s="2"/>
      </tp>
      <tp>
        <v>101.43</v>
        <stp/>
        <stp>ContractData</stp>
        <stp xml:space="preserve">S.TTD </stp>
        <stp>LastTrade</stp>
        <stp/>
        <stp>T</stp>
        <tr r="N51" s="2"/>
      </tp>
      <tp>
        <v>7.41</v>
        <stp/>
        <stp>ContractData</stp>
        <stp xml:space="preserve">S.WBD </stp>
        <stp>LastTrade</stp>
        <stp/>
        <stp>T</stp>
        <tr r="N53" s="2"/>
      </tp>
      <tp>
        <v>37.268236810079465</v>
        <stp/>
        <stp>StudyData</stp>
        <stp xml:space="preserve">S.GOOGL </stp>
        <stp>PCB</stp>
        <stp>BaseType=Index,Index=1</stp>
        <stp>High</stp>
        <stp>A</stp>
        <stp/>
        <stp>all</stp>
        <stp/>
        <stp/>
        <stp/>
        <stp>T</stp>
        <tr r="E48" s="2"/>
      </tp>
      <tp>
        <v>0</v>
        <stp/>
        <stp>ContractData</stp>
        <stp xml:space="preserve">S.WBD </stp>
        <stp>NetLastTrade</stp>
        <stp/>
        <stp>T</stp>
        <tr r="O53" s="2"/>
      </tp>
      <tp>
        <v>-0.51176697177026687</v>
        <stp/>
        <stp>StudyData</stp>
        <stp xml:space="preserve">S.ROP </stp>
        <stp>PCB</stp>
        <stp>BaseType=Index,Index=1</stp>
        <stp>Open</stp>
        <stp>A</stp>
        <stp/>
        <stp>all</stp>
        <stp/>
        <stp/>
        <stp/>
        <stp>T</stp>
        <tr r="D86" s="2"/>
      </tp>
      <tp t="s">
        <v/>
        <stp/>
        <stp>ContractData</stp>
        <stp xml:space="preserve">S.TTD </stp>
        <stp>High</stp>
        <stp/>
        <stp>T</stp>
        <tr r="R51" s="2"/>
      </tp>
      <tp>
        <v>-0.40532163463830734</v>
        <stp/>
        <stp>StudyData</stp>
        <stp xml:space="preserve">S.HON </stp>
        <stp>PCB</stp>
        <stp>BaseType=Index,Index=1</stp>
        <stp>Open</stp>
        <stp>A</stp>
        <stp/>
        <stp>all</stp>
        <stp/>
        <stp/>
        <stp/>
        <stp>T</stp>
        <tr r="D49" s="2"/>
      </tp>
      <tp>
        <v>-0.22644265887509296</v>
        <stp/>
        <stp>StudyData</stp>
        <stp xml:space="preserve">S.LIN </stp>
        <stp>PCB</stp>
        <stp>BaseType=Index,Index=1</stp>
        <stp>Open</stp>
        <stp>A</stp>
        <stp/>
        <stp>all</stp>
        <stp/>
        <stp/>
        <stp/>
        <stp>T</stp>
        <tr r="D58" s="2"/>
      </tp>
      <tp>
        <v>39.619999999999997</v>
        <stp/>
        <stp>ContractData</stp>
        <stp xml:space="preserve">S.CMCSA </stp>
        <stp>LastTrade</stp>
        <stp/>
        <stp>T</stp>
        <tr r="N44" s="2"/>
      </tp>
      <tp t="s">
        <v/>
        <stp/>
        <stp>ContractData</stp>
        <stp xml:space="preserve">S.TTD </stp>
        <stp>Open</stp>
        <stp/>
        <stp>T</stp>
        <tr r="Q51" s="2"/>
      </tp>
      <tp>
        <v>0.10816657652785058</v>
        <stp/>
        <stp>StudyData</stp>
        <stp xml:space="preserve">S.KHC </stp>
        <stp>PCB</stp>
        <stp>BaseType=Index,Index=1</stp>
        <stp>Open</stp>
        <stp>A</stp>
        <stp/>
        <stp>all</stp>
        <stp/>
        <stp/>
        <stp/>
        <stp>T</stp>
        <tr r="D56" s="2"/>
      </tp>
      <tp>
        <v>0.73142188414277354</v>
        <stp/>
        <stp>StudyData</stp>
        <stp xml:space="preserve">S.BKR </stp>
        <stp>PCB</stp>
        <stp>BaseType=Index,Index=1</stp>
        <stp>Open</stp>
        <stp>A</stp>
        <stp/>
        <stp>all</stp>
        <stp/>
        <stp/>
        <stp/>
        <stp>T</stp>
        <tr r="D20" s="2"/>
      </tp>
      <tp>
        <v>151.19776417354271</v>
        <stp/>
        <stp>StudyData</stp>
        <stp xml:space="preserve">S.ARM </stp>
        <stp>PCB</stp>
        <stp>BaseType=Index,Index=1</stp>
        <stp>High</stp>
        <stp>A</stp>
        <stp/>
        <stp>all</stp>
        <stp/>
        <stp/>
        <stp/>
        <stp>T</stp>
        <tr r="E14" s="2"/>
      </tp>
      <tp>
        <v>15.719642342082478</v>
        <stp/>
        <stp>StudyData</stp>
        <stp xml:space="preserve">S.CSX </stp>
        <stp>PCB</stp>
        <stp>BaseType=Index,Index=1</stp>
        <stp>High</stp>
        <stp>A</stp>
        <stp/>
        <stp>all</stp>
        <stp/>
        <stp/>
        <stp/>
        <stp>T</stp>
        <tr r="E32" s="2"/>
      </tp>
      <tp>
        <v>0</v>
        <stp/>
        <stp>ContractData</stp>
        <stp xml:space="preserve">S.CMCSA </stp>
        <stp>NetLastTrade</stp>
        <stp/>
        <stp>T</stp>
        <tr r="O44" s="2"/>
      </tp>
      <tp>
        <v>-0.43079488604780747</v>
        <stp/>
        <stp>StudyData</stp>
        <stp xml:space="preserve">S.TTD </stp>
        <stp>PCB</stp>
        <stp>BaseType=Index,Index=1</stp>
        <stp>Open</stp>
        <stp>A</stp>
        <stp/>
        <stp>all</stp>
        <stp/>
        <stp/>
        <stp/>
        <stp>T</stp>
        <tr r="D94" s="2"/>
      </tp>
      <tp t="s">
        <v/>
        <stp/>
        <stp>ContractData</stp>
        <stp xml:space="preserve">S.GOOGL </stp>
        <stp>High</stp>
        <stp/>
        <stp>T</stp>
        <tr r="R47" s="2"/>
      </tp>
      <tp>
        <v>54.195780476222794</v>
        <stp/>
        <stp>StudyData</stp>
        <stp xml:space="preserve">S.AMD </stp>
        <stp>PCB</stp>
        <stp>BaseType=Index,Index=1</stp>
        <stp>High</stp>
        <stp>A</stp>
        <stp/>
        <stp>all</stp>
        <stp/>
        <stp/>
        <stp/>
        <stp>T</stp>
        <tr r="E10" s="2"/>
      </tp>
      <tp t="s">
        <v/>
        <stp/>
        <stp>ContractData</stp>
        <stp xml:space="preserve">S.EA </stp>
        <stp>High</stp>
        <stp/>
        <stp>T</stp>
        <tr r="R45" s="2"/>
      </tp>
      <tp>
        <v>-0.81609277686304416</v>
        <stp/>
        <stp>StudyData</stp>
        <stp xml:space="preserve">S.GOOGL </stp>
        <stp>PCB</stp>
        <stp>BaseType=Index,Index=1</stp>
        <stp>Open</stp>
        <stp>A</stp>
        <stp/>
        <stp>all</stp>
        <stp/>
        <stp/>
        <stp/>
        <stp>T</stp>
        <tr r="D48" s="2"/>
      </tp>
      <tp>
        <v>6.2237467212062416</v>
        <stp/>
        <stp>StudyData</stp>
        <stp xml:space="preserve">S.ROP </stp>
        <stp>PCB</stp>
        <stp>BaseType=Index,Index=1</stp>
        <stp>High</stp>
        <stp>A</stp>
        <stp/>
        <stp>all</stp>
        <stp/>
        <stp/>
        <stp/>
        <stp>T</stp>
        <tr r="E86" s="2"/>
      </tp>
      <tp>
        <v>5.2834867197558459</v>
        <stp/>
        <stp>StudyData</stp>
        <stp xml:space="preserve">S.HON </stp>
        <stp>PCB</stp>
        <stp>BaseType=Index,Index=1</stp>
        <stp>High</stp>
        <stp>A</stp>
        <stp/>
        <stp>all</stp>
        <stp/>
        <stp/>
        <stp/>
        <stp>T</stp>
        <tr r="E49" s="2"/>
      </tp>
      <tp t="s">
        <v/>
        <stp/>
        <stp>ContractData</stp>
        <stp xml:space="preserve">S.GOOGL </stp>
        <stp>Low</stp>
        <stp/>
        <stp>T</stp>
        <tr r="S47" s="2"/>
      </tp>
      <tp>
        <v>5.3542455381287093</v>
        <stp/>
        <stp>StudyData</stp>
        <stp xml:space="preserve">S.KHC </stp>
        <stp>PCB</stp>
        <stp>BaseType=Index,Index=1</stp>
        <stp>High</stp>
        <stp>A</stp>
        <stp/>
        <stp>all</stp>
        <stp/>
        <stp/>
        <stp/>
        <stp>T</stp>
        <tr r="E56" s="2"/>
      </tp>
      <tp>
        <v>16.316045775505248</v>
        <stp/>
        <stp>StudyData</stp>
        <stp xml:space="preserve">S.LIN </stp>
        <stp>PCB</stp>
        <stp>BaseType=Index,Index=1</stp>
        <stp>High</stp>
        <stp>A</stp>
        <stp/>
        <stp>all</stp>
        <stp/>
        <stp/>
        <stp/>
        <stp>T</stp>
        <tr r="E58" s="2"/>
      </tp>
      <tp>
        <v>-8.6530141332567451E-2</v>
        <stp/>
        <stp>StudyData</stp>
        <stp xml:space="preserve">S.CSX </stp>
        <stp>PCB</stp>
        <stp>BaseType=Index,Index=1</stp>
        <stp>Open</stp>
        <stp>A</stp>
        <stp/>
        <stp>all</stp>
        <stp/>
        <stp/>
        <stp/>
        <stp>T</stp>
        <tr r="D32" s="2"/>
      </tp>
      <tp t="s">
        <v/>
        <stp/>
        <stp>ContractData</stp>
        <stp xml:space="preserve">S.GOOGL </stp>
        <stp>Open</stp>
        <stp/>
        <stp>T</stp>
        <tr r="Q47" s="2"/>
      </tp>
      <tp t="s">
        <v/>
        <stp/>
        <stp>ContractData</stp>
        <stp xml:space="preserve">S.EA </stp>
        <stp>Open</stp>
        <stp/>
        <stp>T</stp>
        <tr r="Q45" s="2"/>
      </tp>
      <tp>
        <v>14.248098303101242</v>
        <stp/>
        <stp>StudyData</stp>
        <stp xml:space="preserve">S.BKR </stp>
        <stp>PCB</stp>
        <stp>BaseType=Index,Index=1</stp>
        <stp>High</stp>
        <stp>A</stp>
        <stp/>
        <stp>all</stp>
        <stp/>
        <stp/>
        <stp/>
        <stp>T</stp>
        <tr r="E20" s="2"/>
      </tp>
      <tp>
        <v>-2.1825924940111801</v>
        <stp/>
        <stp>StudyData</stp>
        <stp xml:space="preserve">S.ARM </stp>
        <stp>PCB</stp>
        <stp>BaseType=Index,Index=1</stp>
        <stp>Open</stp>
        <stp>A</stp>
        <stp/>
        <stp>all</stp>
        <stp/>
        <stp/>
        <stp/>
        <stp>T</stp>
        <tr r="D14" s="2"/>
      </tp>
      <tp>
        <v>15.675838090741301</v>
        <stp/>
        <stp>StudyData</stp>
        <stp xml:space="preserve">S.ADP </stp>
        <stp>PCB</stp>
        <stp>BaseType=Index,Index=1</stp>
        <stp>High</stp>
        <stp>A</stp>
        <stp/>
        <stp>all</stp>
        <stp/>
        <stp/>
        <stp/>
        <stp>T</stp>
        <tr r="E6" s="2"/>
      </tp>
      <tp>
        <v>6.6326530612244916</v>
        <stp/>
        <stp>StudyData</stp>
        <stp xml:space="preserve">S.KDP </stp>
        <stp>PCB</stp>
        <stp>BaseType=Index,Index=1</stp>
        <stp>High</stp>
        <stp>A</stp>
        <stp/>
        <stp>all</stp>
        <stp/>
        <stp/>
        <stp/>
        <stp>T</stp>
        <tr r="E55" s="2"/>
      </tp>
      <tp>
        <v>15.858701390110863</v>
        <stp/>
        <stp>StudyData</stp>
        <stp xml:space="preserve">S.CDW </stp>
        <stp>PCB</stp>
        <stp>BaseType=Index,Index=1</stp>
        <stp>High</stp>
        <stp>A</stp>
        <stp/>
        <stp>all</stp>
        <stp/>
        <stp/>
        <stp/>
        <stp>T</stp>
        <tr r="E23" s="2"/>
      </tp>
      <tp>
        <v>22.95527800161161</v>
        <stp/>
        <stp>StudyData</stp>
        <stp xml:space="preserve">S.ADI </stp>
        <stp>PCB</stp>
        <stp>BaseType=Index,Index=1</stp>
        <stp>High</stp>
        <stp>A</stp>
        <stp/>
        <stp>all</stp>
        <stp/>
        <stp/>
        <stp/>
        <stp>T</stp>
        <tr r="E5" s="2"/>
      </tp>
      <tp>
        <v>24.647181117769346</v>
        <stp/>
        <stp>StudyData</stp>
        <stp xml:space="preserve">S.MDB </stp>
        <stp>PCB</stp>
        <stp>BaseType=Index,Index=1</stp>
        <stp>High</stp>
        <stp>A</stp>
        <stp/>
        <stp>all</stp>
        <stp/>
        <stp/>
        <stp/>
        <stp>T</stp>
        <tr r="E63" s="2"/>
      </tp>
      <tp>
        <v>12.562367575695438</v>
        <stp/>
        <stp>StudyData</stp>
        <stp xml:space="preserve">S.PDD </stp>
        <stp>PCB</stp>
        <stp>BaseType=Index,Index=1</stp>
        <stp>High</stp>
        <stp>A</stp>
        <stp/>
        <stp>all</stp>
        <stp/>
        <stp/>
        <stp/>
        <stp>T</stp>
        <tr r="E81" s="2"/>
      </tp>
      <tp>
        <v>28.55208076828367</v>
        <stp/>
        <stp>StudyData</stp>
        <stp xml:space="preserve">S.AEP </stp>
        <stp>PCB</stp>
        <stp>BaseType=Index,Index=1</stp>
        <stp>High</stp>
        <stp>A</stp>
        <stp/>
        <stp>all</stp>
        <stp/>
        <stp/>
        <stp/>
        <stp>T</stp>
        <tr r="E8" s="2"/>
      </tp>
      <tp>
        <v>7.9898728214790351</v>
        <stp/>
        <stp>StudyData</stp>
        <stp xml:space="preserve">S.PEP </stp>
        <stp>PCB</stp>
        <stp>BaseType=Index,Index=1</stp>
        <stp>High</stp>
        <stp>A</stp>
        <stp/>
        <stp>all</stp>
        <stp/>
        <stp/>
        <stp/>
        <stp>T</stp>
        <tr r="E82" s="2"/>
      </tp>
      <tp>
        <v>3.7635277015021664</v>
        <stp/>
        <stp>StudyData</stp>
        <stp xml:space="preserve">S.XEL </stp>
        <stp>PCB</stp>
        <stp>BaseType=Index,Index=1</stp>
        <stp>High</stp>
        <stp>A</stp>
        <stp/>
        <stp>all</stp>
        <stp/>
        <stp/>
        <stp/>
        <stp>T</stp>
        <tr r="E101" s="2"/>
      </tp>
      <tp>
        <v>102.15587304303192</v>
        <stp/>
        <stp>StudyData</stp>
        <stp xml:space="preserve">S.CEG </stp>
        <stp>PCB</stp>
        <stp>BaseType=Index,Index=1</stp>
        <stp>High</stp>
        <stp>A</stp>
        <stp/>
        <stp>all</stp>
        <stp/>
        <stp/>
        <stp/>
        <stp>T</stp>
        <tr r="E24" s="2"/>
      </tp>
      <tp>
        <v>2.2772277227722815</v>
        <stp/>
        <stp>StudyData</stp>
        <stp xml:space="preserve">S.GFS </stp>
        <stp>PCB</stp>
        <stp>BaseType=Index,Index=1</stp>
        <stp>High</stp>
        <stp>A</stp>
        <stp/>
        <stp>all</stp>
        <stp/>
        <stp/>
        <stp/>
        <stp>T</stp>
        <tr r="E45" s="2"/>
      </tp>
      <tp t="s">
        <v/>
        <stp/>
        <stp>ContractData</stp>
        <stp xml:space="preserve">S.WBD </stp>
        <stp>Open</stp>
        <stp/>
        <stp>T</stp>
        <tr r="Q53" s="2"/>
      </tp>
      <tp t="s">
        <v/>
        <stp/>
        <stp>ContractData</stp>
        <stp xml:space="preserve">S.WBD </stp>
        <stp>High</stp>
        <stp/>
        <stp>T</stp>
        <tr r="R53" s="2"/>
      </tp>
      <tp>
        <v>7.4344355758266776</v>
        <stp/>
        <stp>StudyData</stp>
        <stp xml:space="preserve">S.CMCSA </stp>
        <stp>PCB</stp>
        <stp>BaseType=Index,Index=1</stp>
        <stp>High</stp>
        <stp>A</stp>
        <stp/>
        <stp>all</stp>
        <stp/>
        <stp/>
        <stp/>
        <stp>T</stp>
        <tr r="E26" s="2"/>
      </tp>
      <tp>
        <v>15.546982395459183</v>
        <stp/>
        <stp>StudyData</stp>
        <stp xml:space="preserve">S.MAR </stp>
        <stp>PCB</stp>
        <stp>BaseType=Index,Index=1</stp>
        <stp>High</stp>
        <stp>A</stp>
        <stp/>
        <stp>all</stp>
        <stp/>
        <stp/>
        <stp/>
        <stp>T</stp>
        <tr r="E61" s="2"/>
      </tp>
      <tp>
        <v>-0.94450310923384595</v>
        <stp/>
        <stp>StudyData</stp>
        <stp xml:space="preserve">S.TXN </stp>
        <stp>PCB</stp>
        <stp>BaseType=Index,Index=1</stp>
        <stp>Open</stp>
        <stp>A</stp>
        <stp/>
        <stp>all</stp>
        <stp/>
        <stp/>
        <stp/>
        <stp>T</stp>
        <tr r="D96" s="2"/>
      </tp>
      <tp>
        <v>-0.41782729805013535</v>
        <stp/>
        <stp>StudyData</stp>
        <stp xml:space="preserve">S.EXC </stp>
        <stp>PCB</stp>
        <stp>BaseType=Index,Index=1</stp>
        <stp>Open</stp>
        <stp>A</stp>
        <stp/>
        <stp>all</stp>
        <stp/>
        <stp/>
        <stp/>
        <stp>T</stp>
        <tr r="D40" s="2"/>
      </tp>
      <tp t="s">
        <v/>
        <stp/>
        <stp>ContractData</stp>
        <stp xml:space="preserve">S.EA </stp>
        <stp>Low</stp>
        <stp/>
        <stp>T</stp>
        <tr r="S45" s="2"/>
      </tp>
      <tp>
        <v>5.4481546572934905</v>
        <stp/>
        <stp>StudyData</stp>
        <stp xml:space="preserve">S.WBD </stp>
        <stp>PCB</stp>
        <stp>BaseType=Index,Index=1</stp>
        <stp>High</stp>
        <stp>A</stp>
        <stp/>
        <stp>all</stp>
        <stp/>
        <stp/>
        <stp/>
        <stp>T</stp>
        <tr r="E99" s="2"/>
      </tp>
      <tp>
        <v>0</v>
        <stp/>
        <stp>ContractData</stp>
        <stp xml:space="preserve">S.TTD </stp>
        <stp>NetLastTrade</stp>
        <stp/>
        <stp>T</stp>
        <tr r="O51" s="2"/>
      </tp>
      <tp>
        <v>-0.75723830734965247</v>
        <stp/>
        <stp>StudyData</stp>
        <stp xml:space="preserve">S.AZN </stp>
        <stp>PCB</stp>
        <stp>BaseType=Index,Index=1</stp>
        <stp>Open</stp>
        <stp>A</stp>
        <stp/>
        <stp>all</stp>
        <stp/>
        <stp/>
        <stp/>
        <stp>T</stp>
        <tr r="D17" s="2"/>
      </tp>
      <tp t="s">
        <v/>
        <stp/>
        <stp>ContractData</stp>
        <stp xml:space="preserve">S.CMCSA </stp>
        <stp>Low</stp>
        <stp/>
        <stp>T</stp>
        <tr r="S44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NASDAQ 100 Sector Performance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baseline="0">
              <a:latin typeface="Century Gothic" panose="020B0502020202020204" pitchFamily="34" charset="0"/>
            </a:defRPr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entury Gothic" panose="020B0502020202020204" pitchFamily="34" charset="0"/>
            </a:rPr>
            <a:t>NASDAQ 100 Sector Performance</a:t>
          </a:r>
        </a:p>
      </cx:txPr>
    </cx:title>
    <cx:plotArea>
      <cx:plotAreaRegion>
        <cx:series layoutId="clusteredColumn" uniqueId="{3E47E56C-02BD-4CC0-A3D3-5C8CCF5766E9}">
          <cx:dataId val="0"/>
          <cx:layoutPr>
            <cx:aggregation/>
          </cx:layoutPr>
          <cx:axisId val="1"/>
        </cx:series>
        <cx:series layoutId="paretoLine" ownerIdx="0" uniqueId="{59A3F864-C878-46EB-AEEB-5D86A906EEA4}">
          <cx:axisId val="2"/>
        </cx:series>
      </cx:plotAreaRegion>
      <cx:axis id="0">
        <cx:catScaling gapWidth="0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 baseline="0">
                <a:solidFill>
                  <a:srgbClr val="595959"/>
                </a:solidFill>
                <a:latin typeface="Century Gothic" panose="020B0502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en-US" baseline="0">
              <a:latin typeface="Century Gothic" panose="020B0502020202020204" pitchFamily="34" charset="0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 baseline="0">
                <a:solidFill>
                  <a:srgbClr val="595959"/>
                </a:solidFill>
                <a:latin typeface="Century Gothic" panose="020B0502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en-US" baseline="0">
              <a:latin typeface="Century Gothic" panose="020B0502020202020204" pitchFamily="34" charset="0"/>
            </a:endParaRPr>
          </a:p>
        </cx:txPr>
      </cx:axis>
      <cx:axis id="2">
        <cx:valScaling max="1" min="0"/>
        <cx:units unit="percentage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 baseline="0">
                <a:solidFill>
                  <a:srgbClr val="595959"/>
                </a:solidFill>
                <a:latin typeface="Century Gothic" panose="020B0502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en-US" baseline="0">
              <a:latin typeface="Century Gothic" panose="020B0502020202020204" pitchFamily="34" charset="0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42861</xdr:colOff>
      <xdr:row>16</xdr:row>
      <xdr:rowOff>157161</xdr:rowOff>
    </xdr:from>
    <xdr:to>
      <xdr:col>19</xdr:col>
      <xdr:colOff>485774</xdr:colOff>
      <xdr:row>38</xdr:row>
      <xdr:rowOff>200024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AD41692-60A5-7849-96C2-B49C02E4210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53536" y="3509961"/>
              <a:ext cx="8577263" cy="46529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0253-697B-4484-A654-D9FAD206769B}">
  <dimension ref="A1:J10"/>
  <sheetViews>
    <sheetView workbookViewId="0">
      <selection activeCell="E4" sqref="E4"/>
    </sheetView>
  </sheetViews>
  <sheetFormatPr defaultRowHeight="16.5" x14ac:dyDescent="0.3"/>
  <cols>
    <col min="1" max="3" width="8.625" style="1" customWidth="1"/>
    <col min="4" max="4" width="10.625" style="1" customWidth="1"/>
    <col min="5" max="5" width="13" style="1" customWidth="1"/>
    <col min="6" max="9" width="8.625" style="1" customWidth="1"/>
    <col min="10" max="10" width="12.5" style="1" customWidth="1"/>
    <col min="11" max="16384" width="9" style="1"/>
  </cols>
  <sheetData>
    <row r="1" spans="1:10" x14ac:dyDescent="0.3">
      <c r="D1" s="1" t="s">
        <v>130</v>
      </c>
      <c r="E1" s="1" t="s">
        <v>129</v>
      </c>
      <c r="J1" s="1" t="s">
        <v>129</v>
      </c>
    </row>
    <row r="2" spans="1:10" x14ac:dyDescent="0.3">
      <c r="A2" s="1" t="s">
        <v>0</v>
      </c>
      <c r="B2" s="1">
        <v>1</v>
      </c>
      <c r="C2" s="1" t="s">
        <v>0</v>
      </c>
      <c r="D2" s="1">
        <f>AVERAGE(B2:B4)</f>
        <v>2</v>
      </c>
      <c r="E2" s="1">
        <f>AVERAGEIFS($B$2:$B$10,$A$2:$A$10,C2)</f>
        <v>2</v>
      </c>
      <c r="G2" s="1" t="s">
        <v>1</v>
      </c>
      <c r="H2" s="1">
        <v>4</v>
      </c>
      <c r="I2" s="1" t="s">
        <v>0</v>
      </c>
      <c r="J2" s="1">
        <f>AVERAGEIFS($H$2:$H$10,$G$2:$G$10,I2)</f>
        <v>2</v>
      </c>
    </row>
    <row r="3" spans="1:10" x14ac:dyDescent="0.3">
      <c r="A3" s="1" t="s">
        <v>0</v>
      </c>
      <c r="B3" s="1">
        <v>2</v>
      </c>
      <c r="C3" s="1" t="s">
        <v>1</v>
      </c>
      <c r="D3" s="1">
        <f>AVERAGE(B5:B7)</f>
        <v>5</v>
      </c>
      <c r="E3" s="1">
        <f t="shared" ref="E3:E4" si="0">AVERAGEIFS($B$2:$B$10,$A$2:$A$10,C3)</f>
        <v>5</v>
      </c>
      <c r="G3" s="1" t="s">
        <v>1</v>
      </c>
      <c r="H3" s="1">
        <v>5</v>
      </c>
      <c r="I3" s="1" t="s">
        <v>1</v>
      </c>
      <c r="J3" s="1">
        <f t="shared" ref="J3:J4" si="1">AVERAGEIFS($H$2:$H$10,$G$2:$G$10,I3)</f>
        <v>5</v>
      </c>
    </row>
    <row r="4" spans="1:10" x14ac:dyDescent="0.3">
      <c r="A4" s="1" t="s">
        <v>0</v>
      </c>
      <c r="B4" s="1">
        <v>3</v>
      </c>
      <c r="C4" s="1" t="s">
        <v>2</v>
      </c>
      <c r="D4" s="1">
        <f>AVERAGE(B8:B10)</f>
        <v>8</v>
      </c>
      <c r="E4" s="1">
        <f t="shared" si="0"/>
        <v>8</v>
      </c>
      <c r="G4" s="1" t="s">
        <v>2</v>
      </c>
      <c r="H4" s="1">
        <v>7</v>
      </c>
      <c r="I4" s="1" t="s">
        <v>2</v>
      </c>
      <c r="J4" s="1">
        <f t="shared" si="1"/>
        <v>8</v>
      </c>
    </row>
    <row r="5" spans="1:10" x14ac:dyDescent="0.3">
      <c r="A5" s="1" t="s">
        <v>1</v>
      </c>
      <c r="B5" s="1">
        <v>4</v>
      </c>
      <c r="G5" s="1" t="s">
        <v>0</v>
      </c>
      <c r="H5" s="1">
        <v>1</v>
      </c>
    </row>
    <row r="6" spans="1:10" x14ac:dyDescent="0.3">
      <c r="A6" s="1" t="s">
        <v>1</v>
      </c>
      <c r="B6" s="1">
        <v>5</v>
      </c>
      <c r="G6" s="1" t="s">
        <v>0</v>
      </c>
      <c r="H6" s="1">
        <v>2</v>
      </c>
    </row>
    <row r="7" spans="1:10" x14ac:dyDescent="0.3">
      <c r="A7" s="1" t="s">
        <v>1</v>
      </c>
      <c r="B7" s="1">
        <v>6</v>
      </c>
      <c r="G7" s="1" t="s">
        <v>1</v>
      </c>
      <c r="H7" s="1">
        <v>6</v>
      </c>
    </row>
    <row r="8" spans="1:10" x14ac:dyDescent="0.3">
      <c r="A8" s="1" t="s">
        <v>2</v>
      </c>
      <c r="B8" s="1">
        <v>7</v>
      </c>
      <c r="G8" s="1" t="s">
        <v>2</v>
      </c>
      <c r="H8" s="1">
        <v>8</v>
      </c>
    </row>
    <row r="9" spans="1:10" x14ac:dyDescent="0.3">
      <c r="A9" s="1" t="s">
        <v>2</v>
      </c>
      <c r="B9" s="1">
        <v>8</v>
      </c>
      <c r="G9" s="1" t="s">
        <v>0</v>
      </c>
      <c r="H9" s="1">
        <v>3</v>
      </c>
    </row>
    <row r="10" spans="1:10" x14ac:dyDescent="0.3">
      <c r="A10" s="1" t="s">
        <v>2</v>
      </c>
      <c r="B10" s="1">
        <v>9</v>
      </c>
      <c r="G10" s="1" t="s">
        <v>2</v>
      </c>
      <c r="H10" s="1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A4AB-4A18-416A-8189-6ECD01D3A810}">
  <dimension ref="A1:S102"/>
  <sheetViews>
    <sheetView tabSelected="1" workbookViewId="0">
      <selection activeCell="S4" sqref="S4"/>
    </sheetView>
  </sheetViews>
  <sheetFormatPr defaultRowHeight="16.5" x14ac:dyDescent="0.3"/>
  <cols>
    <col min="1" max="1" width="13.5" style="1" bestFit="1" customWidth="1"/>
    <col min="2" max="2" width="38.375" bestFit="1" customWidth="1"/>
    <col min="3" max="3" width="23.875" bestFit="1" customWidth="1"/>
    <col min="4" max="7" width="9" style="1"/>
    <col min="8" max="8" width="9.125" style="1" customWidth="1"/>
    <col min="9" max="10" width="10.625" style="1" customWidth="1"/>
    <col min="14" max="14" width="11.25" style="1" customWidth="1"/>
    <col min="15" max="15" width="11.25" style="1" bestFit="1" customWidth="1"/>
  </cols>
  <sheetData>
    <row r="1" spans="1:16" x14ac:dyDescent="0.3">
      <c r="A1" s="1" t="s">
        <v>126</v>
      </c>
      <c r="B1" s="1" t="s">
        <v>116</v>
      </c>
      <c r="C1" s="1" t="s">
        <v>3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123</v>
      </c>
    </row>
    <row r="2" spans="1:16" x14ac:dyDescent="0.3">
      <c r="A2" s="1" t="s">
        <v>15</v>
      </c>
      <c r="B2" t="str">
        <f>RTD("cqg.rtd", ,"ContractData",A2, "LongDescription",, "T")</f>
        <v>Apple Inc</v>
      </c>
      <c r="C2" t="s">
        <v>4</v>
      </c>
      <c r="D2" s="3">
        <f xml:space="preserve"> RTD("cqg.rtd",,"StudyData",A2, "PCB","BaseType=Index,Index=1", "Open", "A",,"all",,,,"T")/100</f>
        <v>-2.7943697086168368E-2</v>
      </c>
      <c r="E2" s="3">
        <f xml:space="preserve"> RTD("cqg.rtd",,"StudyData",A2, "PCB","BaseType=Index,Index=1", "High", "A",,"all",,,,"T")/100</f>
        <v>0.23217160961928018</v>
      </c>
      <c r="F2" s="3">
        <f xml:space="preserve"> RTD("cqg.rtd",,"StudyData",A2, "PCB","BaseType=Index,Index=1", "Low", "A",,"all",,,,"T")/100</f>
        <v>-0.14782111878668264</v>
      </c>
      <c r="G2" s="3">
        <f xml:space="preserve"> RTD("cqg.rtd",,"StudyData",A2, "PCB","BaseType=Index,Index=1", "Close", "A",,"all",,,,"T")/100</f>
        <v>0.17410273723575553</v>
      </c>
      <c r="H2" s="1">
        <f>RANK($G2,$G$2:G$102)+COUNTIF($G$2:G2,G2)-1</f>
        <v>27</v>
      </c>
      <c r="I2" s="1" t="str">
        <f>_xlfn.XLOOKUP(1,H2:H102,A2:A102)</f>
        <v xml:space="preserve">S.NVDA </v>
      </c>
      <c r="J2" s="1" t="str">
        <f>_xlfn.XLOOKUP(101,H2:H102,A2:A102)</f>
        <v xml:space="preserve">S.INTC </v>
      </c>
      <c r="N2" s="1" t="s">
        <v>131</v>
      </c>
    </row>
    <row r="3" spans="1:16" x14ac:dyDescent="0.3">
      <c r="A3" s="1" t="s">
        <v>71</v>
      </c>
      <c r="B3" t="str">
        <f>RTD("cqg.rtd", ,"ContractData",A3, "LongDescription",, "T")</f>
        <v>Airbnb, Inc. Class A</v>
      </c>
      <c r="C3" t="s">
        <v>6</v>
      </c>
      <c r="D3" s="3">
        <f xml:space="preserve"> RTD("cqg.rtd",,"StudyData",A3, "PCB","BaseType=Index,Index=1", "Open", "A",,"all",,,,"T")/100</f>
        <v>-1.2560599382988157E-2</v>
      </c>
      <c r="E3" s="3">
        <f xml:space="preserve"> RTD("cqg.rtd",,"StudyData",A3, "PCB","BaseType=Index,Index=1", "High", "A",,"all",,,,"T")/100</f>
        <v>0.24944909651828984</v>
      </c>
      <c r="F3" s="3">
        <f xml:space="preserve"> RTD("cqg.rtd",,"StudyData",A3, "PCB","BaseType=Index,Index=1", "Low", "A",,"all",,,,"T")/100</f>
        <v>-0.18921698251799629</v>
      </c>
      <c r="G3" s="3">
        <f xml:space="preserve"> RTD("cqg.rtd",,"StudyData",A3, "PCB","BaseType=Index,Index=1", "Close", "A",,"all",,,,"T")/100</f>
        <v>-0.14565888056412524</v>
      </c>
      <c r="H3" s="1">
        <f>RANK($G3,$G$2:G$102)+COUNTIF($G$2:G3,G3)-1</f>
        <v>89</v>
      </c>
      <c r="I3" s="3">
        <f>_xlfn.XLOOKUP(I2,A2:A102,G2:G102)</f>
        <v>1.5157512116316638</v>
      </c>
      <c r="J3" s="3">
        <f>_xlfn.XLOOKUP(J2,A2:A102,G2:G102)</f>
        <v>-0.58467661691542294</v>
      </c>
      <c r="N3" s="1" t="s">
        <v>124</v>
      </c>
      <c r="O3" s="1" t="s">
        <v>128</v>
      </c>
    </row>
    <row r="4" spans="1:16" x14ac:dyDescent="0.3">
      <c r="A4" s="1" t="s">
        <v>26</v>
      </c>
      <c r="B4" t="str">
        <f>RTD("cqg.rtd", ,"ContractData",A4, "LongDescription",, "T")</f>
        <v>Adobe Inc.</v>
      </c>
      <c r="C4" t="s">
        <v>4</v>
      </c>
      <c r="D4" s="3">
        <f xml:space="preserve"> RTD("cqg.rtd",,"StudyData",A4, "PCB","BaseType=Index,Index=1", "Open", "A",,"all",,,,"T")/100</f>
        <v>-1.1884009386523689E-2</v>
      </c>
      <c r="E4" s="3">
        <f xml:space="preserve"> RTD("cqg.rtd",,"StudyData",A4, "PCB","BaseType=Index,Index=1", "High", "A",,"all",,,,"T")/100</f>
        <v>6.9812269527321447E-2</v>
      </c>
      <c r="F4" s="3">
        <f xml:space="preserve"> RTD("cqg.rtd",,"StudyData",A4, "PCB","BaseType=Index,Index=1", "Low", "A",,"all",,,,"T")/100</f>
        <v>-0.27259470331880659</v>
      </c>
      <c r="G4" s="3">
        <f xml:space="preserve"> RTD("cqg.rtd",,"StudyData",A4, "PCB","BaseType=Index,Index=1", "Close", "A",,"all",,,,"T")/100</f>
        <v>-7.2309755279919521E-2</v>
      </c>
      <c r="H4" s="1">
        <f>RANK($G4,$G$2:G$102)+COUNTIF($G$2:G4,G4)-1</f>
        <v>78</v>
      </c>
      <c r="K4" s="6" t="s">
        <v>3</v>
      </c>
      <c r="L4" s="6"/>
      <c r="M4" s="6"/>
      <c r="N4" s="1" t="s">
        <v>125</v>
      </c>
      <c r="O4" s="1" t="s">
        <v>127</v>
      </c>
    </row>
    <row r="5" spans="1:16" x14ac:dyDescent="0.3">
      <c r="A5" s="1" t="s">
        <v>45</v>
      </c>
      <c r="B5" t="str">
        <f>RTD("cqg.rtd", ,"ContractData",A5, "LongDescription",, "T")</f>
        <v>Analog Devices Inc</v>
      </c>
      <c r="C5" t="s">
        <v>4</v>
      </c>
      <c r="D5" s="3">
        <f xml:space="preserve"> RTD("cqg.rtd",,"StudyData",A5, "PCB","BaseType=Index,Index=1", "Open", "A",,"all",,,,"T")/100</f>
        <v>-7.5040290088638651E-3</v>
      </c>
      <c r="E5" s="3">
        <f xml:space="preserve"> RTD("cqg.rtd",,"StudyData",A5, "PCB","BaseType=Index,Index=1", "High", "A",,"all",,,,"T")/100</f>
        <v>0.22955278001611609</v>
      </c>
      <c r="F5" s="3">
        <f xml:space="preserve"> RTD("cqg.rtd",,"StudyData",A5, "PCB","BaseType=Index,Index=1", "Low", "A",,"all",,,,"T")/100</f>
        <v>-8.4407735697018482E-2</v>
      </c>
      <c r="G5" s="3">
        <f xml:space="preserve"> RTD("cqg.rtd",,"StudyData",A5, "PCB","BaseType=Index,Index=1", "Close", "A",,"all",,,,"T")/100</f>
        <v>0.12404311039484284</v>
      </c>
      <c r="H5" s="1">
        <f>RANK($G5,$G$2:G$102)+COUNTIF($G$2:G5,G5)-1</f>
        <v>36</v>
      </c>
      <c r="K5" s="8" t="s">
        <v>5</v>
      </c>
      <c r="L5" s="8"/>
      <c r="M5" s="8"/>
      <c r="N5" s="3">
        <f>AVERAGEIFS($G$2:$G$102,$C$2:$C$102,K5)</f>
        <v>0.12047770412657301</v>
      </c>
      <c r="O5" s="1">
        <f>COUNTIFS($C$2:$C$102,K5)</f>
        <v>11</v>
      </c>
      <c r="P5" s="2"/>
    </row>
    <row r="6" spans="1:16" x14ac:dyDescent="0.3">
      <c r="A6" s="1" t="s">
        <v>48</v>
      </c>
      <c r="B6" t="str">
        <f>RTD("cqg.rtd", ,"ContractData",A6, "LongDescription",, "T")</f>
        <v>Auto Data Processing Inc</v>
      </c>
      <c r="C6" t="s">
        <v>10</v>
      </c>
      <c r="D6" s="3">
        <f xml:space="preserve"> RTD("cqg.rtd",,"StudyData",A6, "PCB","BaseType=Index,Index=1", "Open", "A",,"all",,,,"T")/100</f>
        <v>1.7598832467699557E-3</v>
      </c>
      <c r="E6" s="3">
        <f xml:space="preserve"> RTD("cqg.rtd",,"StudyData",A6, "PCB","BaseType=Index,Index=1", "High", "A",,"all",,,,"T")/100</f>
        <v>0.15675838090741301</v>
      </c>
      <c r="F6" s="3">
        <f xml:space="preserve"> RTD("cqg.rtd",,"StudyData",A6, "PCB","BaseType=Index,Index=1", "Low", "A",,"all",,,,"T")/100</f>
        <v>-7.2970768768510471E-3</v>
      </c>
      <c r="G6" s="3">
        <f xml:space="preserve"> RTD("cqg.rtd",,"StudyData",A6, "PCB","BaseType=Index,Index=1", "Close", "A",,"all",,,,"T")/100</f>
        <v>0.13357943082800375</v>
      </c>
      <c r="H6" s="1">
        <f>RANK($G6,$G$2:G$102)+COUNTIF($G$2:G6,G6)-1</f>
        <v>34</v>
      </c>
      <c r="K6" s="8" t="s">
        <v>6</v>
      </c>
      <c r="L6" s="8"/>
      <c r="M6" s="8"/>
      <c r="N6" s="3">
        <f t="shared" ref="N6:N15" si="0">AVERAGEIFS($G$2:$G$102,$C$2:$C$102,K6)</f>
        <v>1.7267078181477661E-2</v>
      </c>
      <c r="O6" s="1">
        <f t="shared" ref="O6:O15" si="1">COUNTIFS($C$2:$C$102,K6)</f>
        <v>12</v>
      </c>
      <c r="P6" s="2"/>
    </row>
    <row r="7" spans="1:16" x14ac:dyDescent="0.3">
      <c r="A7" s="1" t="s">
        <v>69</v>
      </c>
      <c r="B7" t="str">
        <f>RTD("cqg.rtd", ,"ContractData",A7, "LongDescription",, "T")</f>
        <v>Autodesk Inc</v>
      </c>
      <c r="C7" t="s">
        <v>4</v>
      </c>
      <c r="D7" s="3">
        <f xml:space="preserve"> RTD("cqg.rtd",,"StudyData",A7, "PCB","BaseType=Index,Index=1", "Open", "A",,"all",,,,"T")/100</f>
        <v>-1.1048135370461747E-2</v>
      </c>
      <c r="E7" s="3">
        <f xml:space="preserve"> RTD("cqg.rtd",,"StudyData",A7, "PCB","BaseType=Index,Index=1", "High", "A",,"all",,,,"T")/100</f>
        <v>0.14806144241826849</v>
      </c>
      <c r="F7" s="3">
        <f xml:space="preserve"> RTD("cqg.rtd",,"StudyData",A7, "PCB","BaseType=Index,Index=1", "Low", "A",,"all",,,,"T")/100</f>
        <v>-0.19779858715294898</v>
      </c>
      <c r="G7" s="3">
        <f xml:space="preserve"> RTD("cqg.rtd",,"StudyData",A7, "PCB","BaseType=Index,Index=1", "Close", "A",,"all",,,,"T")/100</f>
        <v>1.9508789222934121E-2</v>
      </c>
      <c r="H7" s="1">
        <f>RANK($G7,$G$2:G$102)+COUNTIF($G$2:G7,G7)-1</f>
        <v>59</v>
      </c>
      <c r="K7" s="8" t="s">
        <v>7</v>
      </c>
      <c r="L7" s="8"/>
      <c r="M7" s="8"/>
      <c r="N7" s="3">
        <f t="shared" si="0"/>
        <v>-5.8193967457422259E-3</v>
      </c>
      <c r="O7" s="1">
        <f t="shared" si="1"/>
        <v>8</v>
      </c>
      <c r="P7" s="2"/>
    </row>
    <row r="8" spans="1:16" x14ac:dyDescent="0.3">
      <c r="A8" s="1" t="s">
        <v>70</v>
      </c>
      <c r="B8" t="str">
        <f>RTD("cqg.rtd", ,"ContractData",A8, "LongDescription",, "T")</f>
        <v>American Electric Power Company, Inc.</v>
      </c>
      <c r="C8" t="s">
        <v>12</v>
      </c>
      <c r="D8" s="3">
        <f xml:space="preserve"> RTD("cqg.rtd",,"StudyData",A8, "PCB","BaseType=Index,Index=1", "Open", "A",,"all",,,,"T")/100</f>
        <v>-2.70869244028563E-3</v>
      </c>
      <c r="E8" s="3">
        <f xml:space="preserve"> RTD("cqg.rtd",,"StudyData",A8, "PCB","BaseType=Index,Index=1", "High", "A",,"all",,,,"T")/100</f>
        <v>0.28552080768283672</v>
      </c>
      <c r="F8" s="3">
        <f xml:space="preserve"> RTD("cqg.rtd",,"StudyData",A8, "PCB","BaseType=Index,Index=1", "Low", "A",,"all",,,,"T")/100</f>
        <v>-7.3873430189608472E-2</v>
      </c>
      <c r="G8" s="3">
        <f xml:space="preserve"> RTD("cqg.rtd",,"StudyData",A8, "PCB","BaseType=Index,Index=1", "Close", "A",,"all",,,,"T")/100</f>
        <v>0.19354838709677416</v>
      </c>
      <c r="H8" s="1">
        <f>RANK($G8,$G$2:G$102)+COUNTIF($G$2:G8,G8)-1</f>
        <v>23</v>
      </c>
      <c r="K8" s="8" t="s">
        <v>13</v>
      </c>
      <c r="L8" s="8"/>
      <c r="M8" s="8"/>
      <c r="N8" s="3">
        <f t="shared" si="0"/>
        <v>0.13924503074575367</v>
      </c>
      <c r="O8" s="1">
        <f t="shared" si="1"/>
        <v>2</v>
      </c>
      <c r="P8" s="2"/>
    </row>
    <row r="9" spans="1:16" x14ac:dyDescent="0.3">
      <c r="A9" s="1" t="s">
        <v>37</v>
      </c>
      <c r="B9" t="str">
        <f>RTD("cqg.rtd", ,"ContractData",A9, "LongDescription",, "T")</f>
        <v>Applied Materials Inc</v>
      </c>
      <c r="C9" t="s">
        <v>4</v>
      </c>
      <c r="D9" s="3">
        <f xml:space="preserve"> RTD("cqg.rtd",,"StudyData",A9, "PCB","BaseType=Index,Index=1", "Open", "A",,"all",,,,"T")/100</f>
        <v>-1.2772258900475062E-2</v>
      </c>
      <c r="E9" s="3">
        <f xml:space="preserve"> RTD("cqg.rtd",,"StudyData",A9, "PCB","BaseType=Index,Index=1", "High", "A",,"all",,,,"T")/100</f>
        <v>0.57888566668723407</v>
      </c>
      <c r="F9" s="3">
        <f xml:space="preserve"> RTD("cqg.rtd",,"StudyData",A9, "PCB","BaseType=Index,Index=1", "Low", "A",,"all",,,,"T")/100</f>
        <v>-8.6505830813845747E-2</v>
      </c>
      <c r="G9" s="3">
        <f xml:space="preserve"> RTD("cqg.rtd",,"StudyData",A9, "PCB","BaseType=Index,Index=1", "Close", "A",,"all",,,,"T")/100</f>
        <v>0.28277904609119525</v>
      </c>
      <c r="H9" s="1">
        <f>RANK($G9,$G$2:G$102)+COUNTIF($G$2:G9,G9)-1</f>
        <v>14</v>
      </c>
      <c r="K9" s="8" t="s">
        <v>11</v>
      </c>
      <c r="L9" s="8"/>
      <c r="M9" s="8"/>
      <c r="N9" s="3">
        <f t="shared" si="0"/>
        <v>0.10666015306953272</v>
      </c>
      <c r="O9" s="1">
        <f t="shared" si="1"/>
        <v>1</v>
      </c>
      <c r="P9" s="2"/>
    </row>
    <row r="10" spans="1:16" x14ac:dyDescent="0.3">
      <c r="A10" s="1" t="s">
        <v>29</v>
      </c>
      <c r="B10" t="str">
        <f>RTD("cqg.rtd", ,"ContractData",A10, "LongDescription",, "T")</f>
        <v>Advanced Micro Devices</v>
      </c>
      <c r="C10" t="s">
        <v>4</v>
      </c>
      <c r="D10" s="3">
        <f xml:space="preserve"> RTD("cqg.rtd",,"StudyData",A10, "PCB","BaseType=Index,Index=1", "Open", "A",,"all",,,,"T")/100</f>
        <v>-2.1233294891798354E-2</v>
      </c>
      <c r="E10" s="3">
        <f xml:space="preserve"> RTD("cqg.rtd",,"StudyData",A10, "PCB","BaseType=Index,Index=1", "High", "A",,"all",,,,"T")/100</f>
        <v>0.54195780476222799</v>
      </c>
      <c r="F10" s="3">
        <f xml:space="preserve"> RTD("cqg.rtd",,"StudyData",A10, "PCB","BaseType=Index,Index=1", "Low", "A",,"all",,,,"T")/100</f>
        <v>-0.1735974492910928</v>
      </c>
      <c r="G10" s="3">
        <f xml:space="preserve"> RTD("cqg.rtd",,"StudyData",A10, "PCB","BaseType=Index,Index=1", "Close", "A",,"all",,,,"T")/100</f>
        <v>7.8013703276575931E-3</v>
      </c>
      <c r="H10" s="1">
        <f>RANK($G10,$G$2:G$102)+COUNTIF($G$2:G10,G10)-1</f>
        <v>61</v>
      </c>
      <c r="K10" s="8" t="s">
        <v>9</v>
      </c>
      <c r="L10" s="8"/>
      <c r="M10" s="8"/>
      <c r="N10" s="3">
        <f t="shared" si="0"/>
        <v>3.2530065760566017E-2</v>
      </c>
      <c r="O10" s="1">
        <f t="shared" si="1"/>
        <v>12</v>
      </c>
      <c r="P10" s="2"/>
    </row>
    <row r="11" spans="1:16" x14ac:dyDescent="0.3">
      <c r="A11" s="1" t="s">
        <v>35</v>
      </c>
      <c r="B11" t="str">
        <f>RTD("cqg.rtd", ,"ContractData",A11, "LongDescription",, "T")</f>
        <v>Amgen Inc</v>
      </c>
      <c r="C11" t="s">
        <v>9</v>
      </c>
      <c r="D11" s="3">
        <f xml:space="preserve"> RTD("cqg.rtd",,"StudyData",A11, "PCB","BaseType=Index,Index=1", "Open", "A",,"all",,,,"T")/100</f>
        <v>-2.569266023192668E-3</v>
      </c>
      <c r="E11" s="3">
        <f xml:space="preserve"> RTD("cqg.rtd",,"StudyData",A11, "PCB","BaseType=Index,Index=1", "High", "A",,"all",,,,"T")/100</f>
        <v>0.20425664884383044</v>
      </c>
      <c r="F11" s="3">
        <f xml:space="preserve"> RTD("cqg.rtd",,"StudyData",A11, "PCB","BaseType=Index,Index=1", "Low", "A",,"all",,,,"T")/100</f>
        <v>-9.4923963613637863E-2</v>
      </c>
      <c r="G11" s="3">
        <f xml:space="preserve"> RTD("cqg.rtd",,"StudyData",A11, "PCB","BaseType=Index,Index=1", "Close", "A",,"all",,,,"T")/100</f>
        <v>0.11603360877716831</v>
      </c>
      <c r="H11" s="1">
        <f>RANK($G11,$G$2:G$102)+COUNTIF($G$2:G11,G11)-1</f>
        <v>38</v>
      </c>
      <c r="K11" s="8" t="s">
        <v>10</v>
      </c>
      <c r="L11" s="8"/>
      <c r="M11" s="8"/>
      <c r="N11" s="3">
        <f t="shared" si="0"/>
        <v>5.3143698325994068E-2</v>
      </c>
      <c r="O11" s="1">
        <f t="shared" si="1"/>
        <v>10</v>
      </c>
      <c r="P11" s="2"/>
    </row>
    <row r="12" spans="1:16" x14ac:dyDescent="0.3">
      <c r="A12" s="1" t="s">
        <v>20</v>
      </c>
      <c r="B12" t="str">
        <f>RTD("cqg.rtd", ,"ContractData",A12, "LongDescription",, "T")</f>
        <v>Amazon.com Inc</v>
      </c>
      <c r="C12" t="s">
        <v>6</v>
      </c>
      <c r="D12" s="3">
        <f xml:space="preserve"> RTD("cqg.rtd",,"StudyData",A12, "PCB","BaseType=Index,Index=1", "Open", "A",,"all",,,,"T")/100</f>
        <v>-2.6326181387390131E-3</v>
      </c>
      <c r="E12" s="3">
        <f xml:space="preserve"> RTD("cqg.rtd",,"StudyData",A12, "PCB","BaseType=Index,Index=1", "High", "A",,"all",,,,"T")/100</f>
        <v>0.32420692378570498</v>
      </c>
      <c r="F12" s="3">
        <f xml:space="preserve"> RTD("cqg.rtd",,"StudyData",A12, "PCB","BaseType=Index,Index=1", "Low", "A",,"all",,,,"T")/100</f>
        <v>-5.1928392786626205E-2</v>
      </c>
      <c r="G12" s="3">
        <f xml:space="preserve"> RTD("cqg.rtd",,"StudyData",A12, "PCB","BaseType=Index,Index=1", "Close", "A",,"all",,,,"T")/100</f>
        <v>0.16532841911280768</v>
      </c>
      <c r="H12" s="1">
        <f>RANK($G12,$G$2:G$102)+COUNTIF($G$2:G12,G12)-1</f>
        <v>31</v>
      </c>
      <c r="K12" s="8" t="s">
        <v>4</v>
      </c>
      <c r="L12" s="8"/>
      <c r="M12" s="8"/>
      <c r="N12" s="3">
        <f t="shared" si="0"/>
        <v>0.11694629587291346</v>
      </c>
      <c r="O12" s="1">
        <f t="shared" si="1"/>
        <v>39</v>
      </c>
      <c r="P12" s="2"/>
    </row>
    <row r="13" spans="1:16" x14ac:dyDescent="0.3">
      <c r="A13" s="1" t="s">
        <v>106</v>
      </c>
      <c r="B13" t="str">
        <f>RTD("cqg.rtd", ,"ContractData",A13, "LongDescription",, "T")</f>
        <v>ANSYS Inc</v>
      </c>
      <c r="C13" t="s">
        <v>4</v>
      </c>
      <c r="D13" s="3">
        <f xml:space="preserve"> RTD("cqg.rtd",,"StudyData",A13, "PCB","BaseType=Index,Index=1", "Open", "A",,"all",,,,"T")/100</f>
        <v>-1.1243386243386199E-2</v>
      </c>
      <c r="E13" s="3">
        <f xml:space="preserve"> RTD("cqg.rtd",,"StudyData",A13, "PCB","BaseType=Index,Index=1", "High", "A",,"all",,,,"T")/100</f>
        <v>-7.9640652557318864E-3</v>
      </c>
      <c r="F13" s="3">
        <f xml:space="preserve"> RTD("cqg.rtd",,"StudyData",A13, "PCB","BaseType=Index,Index=1", "Low", "A",,"all",,,,"T")/100</f>
        <v>-0.20133377425044097</v>
      </c>
      <c r="G13" s="3">
        <f xml:space="preserve"> RTD("cqg.rtd",,"StudyData",A13, "PCB","BaseType=Index,Index=1", "Close", "A",,"all",,,,"T")/100</f>
        <v>-0.10306437389770717</v>
      </c>
      <c r="H13" s="1">
        <f>RANK($G13,$G$2:G$102)+COUNTIF($G$2:G13,G13)-1</f>
        <v>83</v>
      </c>
      <c r="K13" s="8" t="s">
        <v>8</v>
      </c>
      <c r="L13" s="8"/>
      <c r="M13" s="8"/>
      <c r="N13" s="3">
        <f t="shared" si="0"/>
        <v>0.11229607986364744</v>
      </c>
      <c r="O13" s="1">
        <f t="shared" si="1"/>
        <v>1</v>
      </c>
      <c r="P13" s="2"/>
    </row>
    <row r="14" spans="1:16" x14ac:dyDescent="0.3">
      <c r="A14" s="1" t="s">
        <v>115</v>
      </c>
      <c r="B14" t="str">
        <f>RTD("cqg.rtd", ,"ContractData",A14, "LongDescription",, "T")</f>
        <v>Arm Holdings plc</v>
      </c>
      <c r="C14" t="s">
        <v>4</v>
      </c>
      <c r="D14" s="3">
        <f xml:space="preserve"> RTD("cqg.rtd",,"StudyData",A14, "PCB","BaseType=Index,Index=1", "Open", "A",,"all",,,,"T")/100</f>
        <v>-2.1825924940111801E-2</v>
      </c>
      <c r="E14" s="3">
        <f xml:space="preserve"> RTD("cqg.rtd",,"StudyData",A14, "PCB","BaseType=Index,Index=1", "High", "A",,"all",,,,"T")/100</f>
        <v>1.5119776417354271</v>
      </c>
      <c r="F14" s="3">
        <f xml:space="preserve"> RTD("cqg.rtd",,"StudyData",A14, "PCB","BaseType=Index,Index=1", "Low", "A",,"all",,,,"T")/100</f>
        <v>-0.13348416289592763</v>
      </c>
      <c r="G14" s="3">
        <f xml:space="preserve"> RTD("cqg.rtd",,"StudyData",A14, "PCB","BaseType=Index,Index=1", "Close", "A",,"all",,,,"T")/100</f>
        <v>0.73409635347351621</v>
      </c>
      <c r="H14" s="1">
        <f>RANK($G14,$G$2:G$102)+COUNTIF($G$2:G14,G14)-1</f>
        <v>3</v>
      </c>
      <c r="K14" s="8" t="s">
        <v>14</v>
      </c>
      <c r="L14" s="8"/>
      <c r="M14" s="8"/>
      <c r="N14" s="3">
        <f t="shared" si="0"/>
        <v>-0.15276347408170265</v>
      </c>
      <c r="O14" s="1">
        <f t="shared" si="1"/>
        <v>1</v>
      </c>
      <c r="P14" s="2"/>
    </row>
    <row r="15" spans="1:16" x14ac:dyDescent="0.3">
      <c r="A15" s="1" t="s">
        <v>56</v>
      </c>
      <c r="B15" t="str">
        <f>RTD("cqg.rtd", ,"ContractData",A15, "LongDescription",, "T")</f>
        <v>ASML Holding NV NY Reg Shs</v>
      </c>
      <c r="C15" t="s">
        <v>4</v>
      </c>
      <c r="D15" s="3">
        <f xml:space="preserve"> RTD("cqg.rtd",,"StudyData",A15, "PCB","BaseType=Index,Index=1", "Open", "A",,"all",,,,"T")/100</f>
        <v>-3.556518522433013E-2</v>
      </c>
      <c r="E15" s="3">
        <f xml:space="preserve"> RTD("cqg.rtd",,"StudyData",A15, "PCB","BaseType=Index,Index=1", "High", "A",,"all",,,,"T")/100</f>
        <v>0.46658827881414155</v>
      </c>
      <c r="F15" s="3">
        <f xml:space="preserve"> RTD("cqg.rtd",,"StudyData",A15, "PCB","BaseType=Index,Index=1", "Low", "A",,"all",,,,"T")/100</f>
        <v>-8.0378375521851619E-2</v>
      </c>
      <c r="G15" s="3">
        <f xml:space="preserve"> RTD("cqg.rtd",,"StudyData",A15, "PCB","BaseType=Index,Index=1", "Close", "A",,"all",,,,"T")/100</f>
        <v>0.21368176293399571</v>
      </c>
      <c r="H15" s="1">
        <f>RANK($G15,$G$2:G$102)+COUNTIF($G$2:G15,G15)-1</f>
        <v>22</v>
      </c>
      <c r="K15" s="8" t="s">
        <v>12</v>
      </c>
      <c r="L15" s="8"/>
      <c r="M15" s="8"/>
      <c r="N15" s="3">
        <f t="shared" si="0"/>
        <v>0.20882378670463456</v>
      </c>
      <c r="O15" s="1">
        <f t="shared" si="1"/>
        <v>4</v>
      </c>
      <c r="P15" s="2"/>
    </row>
    <row r="16" spans="1:16" x14ac:dyDescent="0.3">
      <c r="A16" s="1" t="s">
        <v>18</v>
      </c>
      <c r="B16" t="str">
        <f>RTD("cqg.rtd", ,"ContractData",A16, "LongDescription",, "T")</f>
        <v>Broadcom Inc.</v>
      </c>
      <c r="C16" t="s">
        <v>4</v>
      </c>
      <c r="D16" s="3">
        <f xml:space="preserve"> RTD("cqg.rtd",,"StudyData",A16, "PCB","BaseType=Index,Index=1", "Open", "A",,"all",,,,"T")/100</f>
        <v>-2.1591112703816487E-2</v>
      </c>
      <c r="E16" s="3">
        <f xml:space="preserve"> RTD("cqg.rtd",,"StudyData",A16, "PCB","BaseType=Index,Index=1", "High", "A",,"all",,,,"T")/100</f>
        <v>0.65884250134384503</v>
      </c>
      <c r="F16" s="3">
        <f xml:space="preserve"> RTD("cqg.rtd",,"StudyData",A16, "PCB","BaseType=Index,Index=1", "Low", "A",,"all",,,,"T")/100</f>
        <v>-6.6923490413904302E-2</v>
      </c>
      <c r="G16" s="3">
        <f xml:space="preserve"> RTD("cqg.rtd",,"StudyData",A16, "PCB","BaseType=Index,Index=1", "Close", "A",,"all",,,,"T")/100</f>
        <v>0.48468016484500981</v>
      </c>
      <c r="H16" s="1">
        <f>RANK($G16,$G$2:G$102)+COUNTIF($G$2:G16,G16)-1</f>
        <v>6</v>
      </c>
    </row>
    <row r="17" spans="1:8" x14ac:dyDescent="0.3">
      <c r="A17" s="1" t="s">
        <v>76</v>
      </c>
      <c r="B17" t="str">
        <f>RTD("cqg.rtd", ,"ContractData",A17, "LongDescription",, "T")</f>
        <v>AstraZeneca plc ADS</v>
      </c>
      <c r="C17" t="s">
        <v>9</v>
      </c>
      <c r="D17" s="3">
        <f xml:space="preserve"> RTD("cqg.rtd",,"StudyData",A17, "PCB","BaseType=Index,Index=1", "Open", "A",,"all",,,,"T")/100</f>
        <v>-7.5723830734965251E-3</v>
      </c>
      <c r="E17" s="3">
        <f xml:space="preserve"> RTD("cqg.rtd",,"StudyData",A17, "PCB","BaseType=Index,Index=1", "High", "A",,"all",,,,"T")/100</f>
        <v>0.26636971046770624</v>
      </c>
      <c r="F17" s="3">
        <f xml:space="preserve"> RTD("cqg.rtd",,"StudyData",A17, "PCB","BaseType=Index,Index=1", "Low", "A",,"all",,,,"T")/100</f>
        <v>-0.10215293244246468</v>
      </c>
      <c r="G17" s="3">
        <f xml:space="preserve"> RTD("cqg.rtd",,"StudyData",A17, "PCB","BaseType=Index,Index=1", "Close", "A",,"all",,,,"T")/100</f>
        <v>0.25330363771343734</v>
      </c>
      <c r="H17" s="1">
        <f>RANK($G17,$G$2:G$102)+COUNTIF($G$2:G17,G17)-1</f>
        <v>20</v>
      </c>
    </row>
    <row r="18" spans="1:8" x14ac:dyDescent="0.3">
      <c r="A18" s="1" t="s">
        <v>102</v>
      </c>
      <c r="B18" t="str">
        <f>RTD("cqg.rtd", ,"ContractData",A18, "LongDescription",, "T")</f>
        <v>Biogen Inc.</v>
      </c>
      <c r="C18" t="s">
        <v>9</v>
      </c>
      <c r="D18" s="3">
        <f xml:space="preserve"> RTD("cqg.rtd",,"StudyData",A18, "PCB","BaseType=Index,Index=1", "Open", "A",,"all",,,,"T")/100</f>
        <v>-4.6759670750086161E-3</v>
      </c>
      <c r="E18" s="3">
        <f xml:space="preserve"> RTD("cqg.rtd",,"StudyData",A18, "PCB","BaseType=Index,Index=1", "High", "A",,"all",,,,"T")/100</f>
        <v>3.6789426904200798E-2</v>
      </c>
      <c r="F18" s="3">
        <f xml:space="preserve"> RTD("cqg.rtd",,"StudyData",A18, "PCB","BaseType=Index,Index=1", "Low", "A",,"all",,,,"T")/100</f>
        <v>-0.26792132009120062</v>
      </c>
      <c r="G18" s="3">
        <f xml:space="preserve"> RTD("cqg.rtd",,"StudyData",A18, "PCB","BaseType=Index,Index=1", "Close", "A",,"all",,,,"T")/100</f>
        <v>-0.21973180816941681</v>
      </c>
      <c r="H18" s="1">
        <f>RANK($G18,$G$2:G$102)+COUNTIF($G$2:G18,G18)-1</f>
        <v>93</v>
      </c>
    </row>
    <row r="19" spans="1:8" x14ac:dyDescent="0.3">
      <c r="A19" s="1" t="s">
        <v>42</v>
      </c>
      <c r="B19" t="str">
        <f>RTD("cqg.rtd", ,"ContractData",A19, "LongDescription",, "T")</f>
        <v>Booking Holdings Inc.</v>
      </c>
      <c r="C19" t="s">
        <v>6</v>
      </c>
      <c r="D19" s="3">
        <f xml:space="preserve"> RTD("cqg.rtd",,"StudyData",A19, "PCB","BaseType=Index,Index=1", "Open", "A",,"all",,,,"T")/100</f>
        <v>-7.6736148307689558E-3</v>
      </c>
      <c r="E19" s="3">
        <f xml:space="preserve"> RTD("cqg.rtd",,"StudyData",A19, "PCB","BaseType=Index,Index=1", "High", "A",,"all",,,,"T")/100</f>
        <v>0.16832900130242823</v>
      </c>
      <c r="F19" s="3">
        <f xml:space="preserve"> RTD("cqg.rtd",,"StudyData",A19, "PCB","BaseType=Index,Index=1", "Low", "A",,"all",,,,"T")/100</f>
        <v>-0.1035233224891606</v>
      </c>
      <c r="G19" s="3">
        <f xml:space="preserve"> RTD("cqg.rtd",,"StudyData",A19, "PCB","BaseType=Index,Index=1", "Close", "A",,"all",,,,"T")/100</f>
        <v>2.0196097225432839E-2</v>
      </c>
      <c r="H19" s="1">
        <f>RANK($G19,$G$2:G$102)+COUNTIF($G$2:G19,G19)-1</f>
        <v>58</v>
      </c>
    </row>
    <row r="20" spans="1:8" x14ac:dyDescent="0.3">
      <c r="A20" s="1" t="s">
        <v>95</v>
      </c>
      <c r="B20" t="str">
        <f>RTD("cqg.rtd", ,"ContractData",A20, "LongDescription",, "T")</f>
        <v>Baker Hughes Company</v>
      </c>
      <c r="C20" t="s">
        <v>13</v>
      </c>
      <c r="D20" s="3">
        <f xml:space="preserve"> RTD("cqg.rtd",,"StudyData",A20, "PCB","BaseType=Index,Index=1", "Open", "A",,"all",,,,"T")/100</f>
        <v>7.3142188414277356E-3</v>
      </c>
      <c r="E20" s="3">
        <f xml:space="preserve"> RTD("cqg.rtd",,"StudyData",A20, "PCB","BaseType=Index,Index=1", "High", "A",,"all",,,,"T")/100</f>
        <v>0.14248098303101242</v>
      </c>
      <c r="F20" s="3">
        <f xml:space="preserve"> RTD("cqg.rtd",,"StudyData",A20, "PCB","BaseType=Index,Index=1", "Low", "A",,"all",,,,"T")/100</f>
        <v>-0.1714452896430661</v>
      </c>
      <c r="G20" s="3">
        <f xml:space="preserve"> RTD("cqg.rtd",,"StudyData",A20, "PCB","BaseType=Index,Index=1", "Close", "A",,"all",,,,"T")/100</f>
        <v>2.2235225277940258E-2</v>
      </c>
      <c r="H20" s="1">
        <f>RANK($G20,$G$2:G$102)+COUNTIF($G$2:G20,G20)-1</f>
        <v>56</v>
      </c>
    </row>
    <row r="21" spans="1:8" x14ac:dyDescent="0.3">
      <c r="A21" s="1" t="s">
        <v>96</v>
      </c>
      <c r="B21" t="str">
        <f>RTD("cqg.rtd", ,"ContractData",A21, "LongDescription",, "T")</f>
        <v>Coca-Cola Europacific Partners plc</v>
      </c>
      <c r="C21" t="s">
        <v>7</v>
      </c>
      <c r="D21" s="3">
        <f xml:space="preserve"> RTD("cqg.rtd",,"StudyData",A21, "PCB","BaseType=Index,Index=1", "Open", "A",,"all",,,,"T")/100</f>
        <v>-2.397362900809059E-3</v>
      </c>
      <c r="E21" s="3">
        <f xml:space="preserve"> RTD("cqg.rtd",,"StudyData",A21, "PCB","BaseType=Index,Index=1", "High", "A",,"all",,,,"T")/100</f>
        <v>0.15373089601438428</v>
      </c>
      <c r="F21" s="3">
        <f xml:space="preserve"> RTD("cqg.rtd",,"StudyData",A21, "PCB","BaseType=Index,Index=1", "Low", "A",,"all",,,,"T")/100</f>
        <v>-3.7308960143841698E-2</v>
      </c>
      <c r="G21" s="3">
        <f xml:space="preserve"> RTD("cqg.rtd",,"StudyData",A21, "PCB","BaseType=Index,Index=1", "Close", "A",,"all",,,,"T")/100</f>
        <v>0.14504045549895125</v>
      </c>
      <c r="H21" s="1">
        <f>RANK($G21,$G$2:G$102)+COUNTIF($G$2:G21,G21)-1</f>
        <v>33</v>
      </c>
    </row>
    <row r="22" spans="1:8" x14ac:dyDescent="0.3">
      <c r="A22" s="1" t="s">
        <v>58</v>
      </c>
      <c r="B22" t="str">
        <f>RTD("cqg.rtd", ,"ContractData",A22, "LongDescription",, "T")</f>
        <v>Cadence Design Systems, Inc</v>
      </c>
      <c r="C22" t="s">
        <v>4</v>
      </c>
      <c r="D22" s="3">
        <f xml:space="preserve"> RTD("cqg.rtd",,"StudyData",A22, "PCB","BaseType=Index,Index=1", "Open", "A",,"all",,,,"T")/100</f>
        <v>-1.1785438924991662E-2</v>
      </c>
      <c r="E22" s="3">
        <f xml:space="preserve"> RTD("cqg.rtd",,"StudyData",A22, "PCB","BaseType=Index,Index=1", "High", "A",,"all",,,,"T")/100</f>
        <v>0.20787898814113157</v>
      </c>
      <c r="F22" s="3">
        <f xml:space="preserve"> RTD("cqg.rtd",,"StudyData",A22, "PCB","BaseType=Index,Index=1", "Low", "A",,"all",,,,"T")/100</f>
        <v>-0.11410948342328454</v>
      </c>
      <c r="G22" s="3">
        <f xml:space="preserve"> RTD("cqg.rtd",,"StudyData",A22, "PCB","BaseType=Index,Index=1", "Close", "A",,"all",,,,"T")/100</f>
        <v>3.1684840474354721E-2</v>
      </c>
      <c r="H22" s="1">
        <f>RANK($G22,$G$2:G$102)+COUNTIF($G$2:G22,G22)-1</f>
        <v>54</v>
      </c>
    </row>
    <row r="23" spans="1:8" x14ac:dyDescent="0.3">
      <c r="A23" s="1" t="s">
        <v>104</v>
      </c>
      <c r="B23" t="str">
        <f>RTD("cqg.rtd", ,"ContractData",A23, "LongDescription",, "T")</f>
        <v>CDW Corporation</v>
      </c>
      <c r="C23" t="s">
        <v>4</v>
      </c>
      <c r="D23" s="3">
        <f xml:space="preserve"> RTD("cqg.rtd",,"StudyData",A23, "PCB","BaseType=Index,Index=1", "Open", "A",,"all",,,,"T")/100</f>
        <v>-5.0149568889670346E-3</v>
      </c>
      <c r="E23" s="3">
        <f xml:space="preserve"> RTD("cqg.rtd",,"StudyData",A23, "PCB","BaseType=Index,Index=1", "High", "A",,"all",,,,"T")/100</f>
        <v>0.15858701390110863</v>
      </c>
      <c r="F23" s="3">
        <f xml:space="preserve"> RTD("cqg.rtd",,"StudyData",A23, "PCB","BaseType=Index,Index=1", "Low", "A",,"all",,,,"T")/100</f>
        <v>-9.4140418792890979E-2</v>
      </c>
      <c r="G23" s="3">
        <f xml:space="preserve"> RTD("cqg.rtd",,"StudyData",A23, "PCB","BaseType=Index,Index=1", "Close", "A",,"all",,,,"T")/100</f>
        <v>-2.0059827555868388E-2</v>
      </c>
      <c r="H23" s="1">
        <f>RANK($G23,$G$2:G$102)+COUNTIF($G$2:G23,G23)-1</f>
        <v>66</v>
      </c>
    </row>
    <row r="24" spans="1:8" x14ac:dyDescent="0.3">
      <c r="A24" s="1" t="s">
        <v>64</v>
      </c>
      <c r="B24" t="str">
        <f>RTD("cqg.rtd", ,"ContractData",A24, "LongDescription",, "T")</f>
        <v>Constellation Energy Corporation</v>
      </c>
      <c r="C24" t="s">
        <v>12</v>
      </c>
      <c r="D24" s="3">
        <f xml:space="preserve"> RTD("cqg.rtd",,"StudyData",A24, "PCB","BaseType=Index,Index=1", "Open", "A",,"all",,,,"T")/100</f>
        <v>-4.1919753614508923E-3</v>
      </c>
      <c r="E24" s="3">
        <f xml:space="preserve"> RTD("cqg.rtd",,"StudyData",A24, "PCB","BaseType=Index,Index=1", "High", "A",,"all",,,,"T")/100</f>
        <v>1.0215587304303191</v>
      </c>
      <c r="F24" s="3">
        <f xml:space="preserve"> RTD("cqg.rtd",,"StudyData",A24, "PCB","BaseType=Index,Index=1", "Low", "A",,"all",,,,"T")/100</f>
        <v>-6.3735135597570394E-2</v>
      </c>
      <c r="G24" s="3">
        <f xml:space="preserve"> RTD("cqg.rtd",,"StudyData",A24, "PCB","BaseType=Index,Index=1", "Close", "A",,"all",,,,"T")/100</f>
        <v>0.62528873299683452</v>
      </c>
      <c r="H24" s="1">
        <f>RANK($G24,$G$2:G$102)+COUNTIF($G$2:G24,G24)-1</f>
        <v>4</v>
      </c>
    </row>
    <row r="25" spans="1:8" x14ac:dyDescent="0.3">
      <c r="A25" s="1" t="s">
        <v>72</v>
      </c>
      <c r="B25" t="str">
        <f>RTD("cqg.rtd", ,"ContractData",A25, "LongDescription",, "T")</f>
        <v>Charter Communications, Inc. Class A</v>
      </c>
      <c r="C25" t="s">
        <v>5</v>
      </c>
      <c r="D25" s="3">
        <f xml:space="preserve"> RTD("cqg.rtd",,"StudyData",A25, "PCB","BaseType=Index,Index=1", "Open", "A",,"all",,,,"T")/100</f>
        <v>-4.7339713903467497E-3</v>
      </c>
      <c r="E25" s="3">
        <f xml:space="preserve"> RTD("cqg.rtd",,"StudyData",A25, "PCB","BaseType=Index,Index=1", "High", "A",,"all",,,,"T")/100</f>
        <v>1.2400946794278051E-2</v>
      </c>
      <c r="F25" s="3">
        <f xml:space="preserve"> RTD("cqg.rtd",,"StudyData",A25, "PCB","BaseType=Index,Index=1", "Low", "A",,"all",,,,"T")/100</f>
        <v>-0.39261088813419776</v>
      </c>
      <c r="G25" s="3">
        <f xml:space="preserve"> RTD("cqg.rtd",,"StudyData",A25, "PCB","BaseType=Index,Index=1", "Close", "A",,"all",,,,"T")/100</f>
        <v>-9.1000308737264585E-2</v>
      </c>
      <c r="H25" s="1">
        <f>RANK($G25,$G$2:G$102)+COUNTIF($G$2:G25,G25)-1</f>
        <v>80</v>
      </c>
    </row>
    <row r="26" spans="1:8" x14ac:dyDescent="0.3">
      <c r="A26" s="1" t="s">
        <v>38</v>
      </c>
      <c r="B26" t="str">
        <f>RTD("cqg.rtd", ,"ContractData",A26, "LongDescription",, "T")</f>
        <v>Comcast Corp ClsA</v>
      </c>
      <c r="C26" t="s">
        <v>5</v>
      </c>
      <c r="D26" s="3">
        <f xml:space="preserve"> RTD("cqg.rtd",,"StudyData",A26, "PCB","BaseType=Index,Index=1", "Open", "A",,"all",,,,"T")/100</f>
        <v>-6.6134549600912005E-3</v>
      </c>
      <c r="E26" s="3">
        <f xml:space="preserve"> RTD("cqg.rtd",,"StudyData",A26, "PCB","BaseType=Index,Index=1", "High", "A",,"all",,,,"T")/100</f>
        <v>7.434435575826677E-2</v>
      </c>
      <c r="F26" s="3">
        <f xml:space="preserve"> RTD("cqg.rtd",,"StudyData",A26, "PCB","BaseType=Index,Index=1", "Low", "A",,"all",,,,"T")/100</f>
        <v>-0.16921322690992022</v>
      </c>
      <c r="G26" s="3">
        <f xml:space="preserve"> RTD("cqg.rtd",,"StudyData",A26, "PCB","BaseType=Index,Index=1", "Close", "A",,"all",,,,"T")/100</f>
        <v>-9.6465222348916857E-2</v>
      </c>
      <c r="H26" s="1">
        <f>RANK($G26,$G$2:G$102)+COUNTIF($G$2:G26,G26)-1</f>
        <v>82</v>
      </c>
    </row>
    <row r="27" spans="1:8" x14ac:dyDescent="0.3">
      <c r="A27" s="1" t="s">
        <v>22</v>
      </c>
      <c r="B27" t="str">
        <f>RTD("cqg.rtd", ,"ContractData",A27, "LongDescription",, "T")</f>
        <v>Costco Wholesale Corp</v>
      </c>
      <c r="C27" t="s">
        <v>7</v>
      </c>
      <c r="D27" s="3">
        <f xml:space="preserve"> RTD("cqg.rtd",,"StudyData",A27, "PCB","BaseType=Index,Index=1", "Open", "A",,"all",,,,"T")/100</f>
        <v>-6.8173554720639918E-3</v>
      </c>
      <c r="E27" s="3">
        <f xml:space="preserve"> RTD("cqg.rtd",,"StudyData",A27, "PCB","BaseType=Index,Index=1", "High", "A",,"all",,,,"T")/100</f>
        <v>0.35842625136347112</v>
      </c>
      <c r="F27" s="3">
        <f xml:space="preserve"> RTD("cqg.rtd",,"StudyData",A27, "PCB","BaseType=Index,Index=1", "Low", "A",,"all",,,,"T")/100</f>
        <v>-2.9647921464065034E-2</v>
      </c>
      <c r="G27" s="3">
        <f xml:space="preserve"> RTD("cqg.rtd",,"StudyData",A27, "PCB","BaseType=Index,Index=1", "Close", "A",,"all",,,,"T")/100</f>
        <v>0.31891588898315354</v>
      </c>
      <c r="H27" s="1">
        <f>RANK($G27,$G$2:G$102)+COUNTIF($G$2:G27,G27)-1</f>
        <v>12</v>
      </c>
    </row>
    <row r="28" spans="1:8" x14ac:dyDescent="0.3">
      <c r="A28" s="1" t="s">
        <v>73</v>
      </c>
      <c r="B28" t="str">
        <f>RTD("cqg.rtd", ,"ContractData",A28, "LongDescription",, "T")</f>
        <v>Copart Inc</v>
      </c>
      <c r="C28" t="s">
        <v>10</v>
      </c>
      <c r="D28" s="3">
        <f xml:space="preserve"> RTD("cqg.rtd",,"StudyData",A28, "PCB","BaseType=Index,Index=1", "Open", "A",,"all",,,,"T")/100</f>
        <v>-4.0816326530611373E-3</v>
      </c>
      <c r="E28" s="3">
        <f xml:space="preserve"> RTD("cqg.rtd",,"StudyData",A28, "PCB","BaseType=Index,Index=1", "High", "A",,"all",,,,"T")/100</f>
        <v>0.19551020408163261</v>
      </c>
      <c r="F28" s="3">
        <f xml:space="preserve"> RTD("cqg.rtd",,"StudyData",A28, "PCB","BaseType=Index,Index=1", "Low", "A",,"all",,,,"T")/100</f>
        <v>-5.693877551020407E-2</v>
      </c>
      <c r="G28" s="3">
        <f xml:space="preserve"> RTD("cqg.rtd",,"StudyData",A28, "PCB","BaseType=Index,Index=1", "Close", "A",,"all",,,,"T")/100</f>
        <v>4.7142857142857188E-2</v>
      </c>
      <c r="H28" s="1">
        <f>RANK($G28,$G$2:G$102)+COUNTIF($G$2:G28,G28)-1</f>
        <v>51</v>
      </c>
    </row>
    <row r="29" spans="1:8" x14ac:dyDescent="0.3">
      <c r="A29" s="1" t="s">
        <v>65</v>
      </c>
      <c r="B29" t="str">
        <f>RTD("cqg.rtd", ,"ContractData",A29, "LongDescription",, "T")</f>
        <v>CrowdStrike Holdings, Inc. Class A</v>
      </c>
      <c r="C29" t="s">
        <v>4</v>
      </c>
      <c r="D29" s="3">
        <f xml:space="preserve"> RTD("cqg.rtd",,"StudyData",A29, "PCB","BaseType=Index,Index=1", "Open", "A",,"all",,,,"T")/100</f>
        <v>-1.5079116402945302E-2</v>
      </c>
      <c r="E29" s="3">
        <f xml:space="preserve"> RTD("cqg.rtd",,"StudyData",A29, "PCB","BaseType=Index,Index=1", "High", "A",,"all",,,,"T")/100</f>
        <v>0.56008146639511203</v>
      </c>
      <c r="F29" s="3">
        <f xml:space="preserve"> RTD("cqg.rtd",,"StudyData",A29, "PCB","BaseType=Index,Index=1", "Low", "A",,"all",,,,"T")/100</f>
        <v>-0.21349678834403882</v>
      </c>
      <c r="G29" s="3">
        <f xml:space="preserve"> RTD("cqg.rtd",,"StudyData",A29, "PCB","BaseType=Index,Index=1", "Close", "A",,"all",,,,"T")/100</f>
        <v>2.8278239072536529E-2</v>
      </c>
      <c r="H29" s="1">
        <f>RANK($G29,$G$2:G$102)+COUNTIF($G$2:G29,G29)-1</f>
        <v>55</v>
      </c>
    </row>
    <row r="30" spans="1:8" x14ac:dyDescent="0.3">
      <c r="A30" s="1" t="s">
        <v>32</v>
      </c>
      <c r="B30" t="str">
        <f>RTD("cqg.rtd", ,"ContractData",A30, "LongDescription",, "T")</f>
        <v>Cisco Systems Inc</v>
      </c>
      <c r="C30" t="s">
        <v>4</v>
      </c>
      <c r="D30" s="3">
        <f xml:space="preserve"> RTD("cqg.rtd",,"StudyData",A30, "PCB","BaseType=Index,Index=1", "Open", "A",,"all",,,,"T")/100</f>
        <v>-5.9382422802852603E-4</v>
      </c>
      <c r="E30" s="3">
        <f xml:space="preserve"> RTD("cqg.rtd",,"StudyData",A30, "PCB","BaseType=Index,Index=1", "High", "A",,"all",,,,"T")/100</f>
        <v>4.1567695961995277E-2</v>
      </c>
      <c r="F30" s="3">
        <f xml:space="preserve"> RTD("cqg.rtd",,"StudyData",A30, "PCB","BaseType=Index,Index=1", "Low", "A",,"all",,,,"T")/100</f>
        <v>-0.11916072842438644</v>
      </c>
      <c r="G30" s="3">
        <f xml:space="preserve"> RTD("cqg.rtd",,"StudyData",A30, "PCB","BaseType=Index,Index=1", "Close", "A",,"all",,,,"T")/100</f>
        <v>-2.0981789390340504E-2</v>
      </c>
      <c r="H30" s="1">
        <f>RANK($G30,$G$2:G$102)+COUNTIF($G$2:G30,G30)-1</f>
        <v>67</v>
      </c>
    </row>
    <row r="31" spans="1:8" x14ac:dyDescent="0.3">
      <c r="A31" s="1" t="s">
        <v>101</v>
      </c>
      <c r="B31" t="str">
        <f>RTD("cqg.rtd", ,"ContractData",A31, "LongDescription",, "T")</f>
        <v>CoStar Group</v>
      </c>
      <c r="C31" t="s">
        <v>14</v>
      </c>
      <c r="D31" s="3">
        <f xml:space="preserve"> RTD("cqg.rtd",,"StudyData",A31, "PCB","BaseType=Index,Index=1", "Open", "A",,"all",,,,"T")/100</f>
        <v>-5.9503375672273259E-3</v>
      </c>
      <c r="E31" s="3">
        <f xml:space="preserve"> RTD("cqg.rtd",,"StudyData",A31, "PCB","BaseType=Index,Index=1", "High", "A",,"all",,,,"T")/100</f>
        <v>0.14864400961208368</v>
      </c>
      <c r="F31" s="3">
        <f xml:space="preserve"> RTD("cqg.rtd",,"StudyData",A31, "PCB","BaseType=Index,Index=1", "Low", "A",,"all",,,,"T")/100</f>
        <v>-0.1891520768966701</v>
      </c>
      <c r="G31" s="3">
        <f xml:space="preserve"> RTD("cqg.rtd",,"StudyData",A31, "PCB","BaseType=Index,Index=1", "Close", "A",,"all",,,,"T")/100</f>
        <v>-0.15276347408170265</v>
      </c>
      <c r="H31" s="1">
        <f>RANK($G31,$G$2:G$102)+COUNTIF($G$2:G31,G31)-1</f>
        <v>90</v>
      </c>
    </row>
    <row r="32" spans="1:8" x14ac:dyDescent="0.3">
      <c r="A32" s="1" t="s">
        <v>61</v>
      </c>
      <c r="B32" t="str">
        <f>RTD("cqg.rtd", ,"ContractData",A32, "LongDescription",, "T")</f>
        <v>CSX Corporation</v>
      </c>
      <c r="C32" t="s">
        <v>10</v>
      </c>
      <c r="D32" s="3">
        <f xml:space="preserve"> RTD("cqg.rtd",,"StudyData",A32, "PCB","BaseType=Index,Index=1", "Open", "A",,"all",,,,"T")/100</f>
        <v>-8.6530141332567454E-4</v>
      </c>
      <c r="E32" s="3">
        <f xml:space="preserve"> RTD("cqg.rtd",,"StudyData",A32, "PCB","BaseType=Index,Index=1", "High", "A",,"all",,,,"T")/100</f>
        <v>0.15719642342082479</v>
      </c>
      <c r="F32" s="3">
        <f xml:space="preserve"> RTD("cqg.rtd",,"StudyData",A32, "PCB","BaseType=Index,Index=1", "Low", "A",,"all",,,,"T")/100</f>
        <v>-8.4511104701470996E-2</v>
      </c>
      <c r="G32" s="3">
        <f xml:space="preserve"> RTD("cqg.rtd",,"StudyData",A32, "PCB","BaseType=Index,Index=1", "Close", "A",,"all",,,,"T")/100</f>
        <v>-3.6054225555235069E-2</v>
      </c>
      <c r="H32" s="1">
        <f>RANK($G32,$G$2:G$102)+COUNTIF($G$2:G32,G32)-1</f>
        <v>72</v>
      </c>
    </row>
    <row r="33" spans="1:19" x14ac:dyDescent="0.3">
      <c r="A33" s="1" t="s">
        <v>57</v>
      </c>
      <c r="B33" t="str">
        <f>RTD("cqg.rtd", ,"ContractData",A33, "LongDescription",, "T")</f>
        <v>Cintas Corp</v>
      </c>
      <c r="C33" t="s">
        <v>10</v>
      </c>
      <c r="D33" s="3">
        <f xml:space="preserve"> RTD("cqg.rtd",,"StudyData",A33, "PCB","BaseType=Index,Index=1", "Open", "A",,"all",,,,"T")/100</f>
        <v>-2.9535724952709204E-3</v>
      </c>
      <c r="E33" s="3">
        <f xml:space="preserve"> RTD("cqg.rtd",,"StudyData",A33, "PCB","BaseType=Index,Index=1", "High", "A",,"all",,,,"T")/100</f>
        <v>0.28420668370225349</v>
      </c>
      <c r="F33" s="3">
        <f xml:space="preserve"> RTD("cqg.rtd",,"StudyData",A33, "PCB","BaseType=Index,Index=1", "Low", "A",,"all",,,,"T")/100</f>
        <v>-4.6643215079812658E-2</v>
      </c>
      <c r="G33" s="3">
        <f xml:space="preserve"> RTD("cqg.rtd",,"StudyData",A33, "PCB","BaseType=Index,Index=1", "Close", "A",,"all",,,,"T")/100</f>
        <v>0.26914014535559028</v>
      </c>
      <c r="H33" s="1">
        <f>RANK($G33,$G$2:G$102)+COUNTIF($G$2:G33,G33)-1</f>
        <v>16</v>
      </c>
    </row>
    <row r="34" spans="1:19" x14ac:dyDescent="0.3">
      <c r="A34" s="1" t="s">
        <v>92</v>
      </c>
      <c r="B34" t="str">
        <f>RTD("cqg.rtd", ,"ContractData",A34, "LongDescription",, "T")</f>
        <v>Cognizant Tech Solutions Corp</v>
      </c>
      <c r="C34" t="s">
        <v>4</v>
      </c>
      <c r="D34" s="3">
        <f xml:space="preserve"> RTD("cqg.rtd",,"StudyData",A34, "PCB","BaseType=Index,Index=1", "Open", "A",,"all",,,,"T")/100</f>
        <v>-3.3099430689792135E-3</v>
      </c>
      <c r="E34" s="3">
        <f xml:space="preserve"> RTD("cqg.rtd",,"StudyData",A34, "PCB","BaseType=Index,Index=1", "High", "A",,"all",,,,"T")/100</f>
        <v>6.2756520587845824E-2</v>
      </c>
      <c r="F34" s="3">
        <f xml:space="preserve"> RTD("cqg.rtd",,"StudyData",A34, "PCB","BaseType=Index,Index=1", "Low", "A",,"all",,,,"T")/100</f>
        <v>-0.15543492651926391</v>
      </c>
      <c r="G34" s="3">
        <f xml:space="preserve"> RTD("cqg.rtd",,"StudyData",A34, "PCB","BaseType=Index,Index=1", "Close", "A",,"all",,,,"T")/100</f>
        <v>4.3691248510525395E-3</v>
      </c>
      <c r="H34" s="1">
        <f>RANK($G34,$G$2:G$102)+COUNTIF($G$2:G34,G34)-1</f>
        <v>63</v>
      </c>
    </row>
    <row r="35" spans="1:19" x14ac:dyDescent="0.3">
      <c r="A35" s="1" t="s">
        <v>74</v>
      </c>
      <c r="B35" t="str">
        <f>RTD("cqg.rtd", ,"ContractData",A35, "LongDescription",, "T")</f>
        <v>DoorDash, Inc</v>
      </c>
      <c r="C35" t="s">
        <v>6</v>
      </c>
      <c r="D35" s="3">
        <f xml:space="preserve"> RTD("cqg.rtd",,"StudyData",A35, "PCB","BaseType=Index,Index=1", "Open", "A",,"all",,,,"T")/100</f>
        <v>-1.1022348063504939E-2</v>
      </c>
      <c r="E35" s="3">
        <f xml:space="preserve"> RTD("cqg.rtd",,"StudyData",A35, "PCB","BaseType=Index,Index=1", "High", "A",,"all",,,,"T")/100</f>
        <v>0.4494893315805441</v>
      </c>
      <c r="F35" s="3">
        <f xml:space="preserve"> RTD("cqg.rtd",,"StudyData",A35, "PCB","BaseType=Index,Index=1", "Low", "A",,"all",,,,"T")/100</f>
        <v>-5.6224087369804859E-2</v>
      </c>
      <c r="G35" s="3">
        <f xml:space="preserve"> RTD("cqg.rtd",,"StudyData",A35, "PCB","BaseType=Index,Index=1", "Close", "A",,"all",,,,"T")/100</f>
        <v>0.30478309232480533</v>
      </c>
      <c r="H35" s="1">
        <f>RANK($G35,$G$2:G$102)+COUNTIF($G$2:G35,G35)-1</f>
        <v>13</v>
      </c>
    </row>
    <row r="36" spans="1:19" x14ac:dyDescent="0.3">
      <c r="A36" s="1" t="s">
        <v>93</v>
      </c>
      <c r="B36" t="str">
        <f>RTD("cqg.rtd", ,"ContractData",A36, "LongDescription",, "T")</f>
        <v>Datadog, Inc. Class A</v>
      </c>
      <c r="C36" t="s">
        <v>4</v>
      </c>
      <c r="D36" s="3">
        <f xml:space="preserve"> RTD("cqg.rtd",,"StudyData",A36, "PCB","BaseType=Index,Index=1", "Open", "A",,"all",,,,"T")/100</f>
        <v>-1.7795353435491816E-2</v>
      </c>
      <c r="E36" s="3">
        <f xml:space="preserve"> RTD("cqg.rtd",,"StudyData",A36, "PCB","BaseType=Index,Index=1", "High", "A",,"all",,,,"T")/100</f>
        <v>0.14195089800626148</v>
      </c>
      <c r="F36" s="3">
        <f xml:space="preserve"> RTD("cqg.rtd",,"StudyData",A36, "PCB","BaseType=Index,Index=1", "Low", "A",,"all",,,,"T")/100</f>
        <v>-0.18602735211731752</v>
      </c>
      <c r="G36" s="3">
        <f xml:space="preserve"> RTD("cqg.rtd",,"StudyData",A36, "PCB","BaseType=Index,Index=1", "Close", "A",,"all",,,,"T")/100</f>
        <v>-5.2726973142197986E-2</v>
      </c>
      <c r="H36" s="1">
        <f>RANK($G36,$G$2:G$102)+COUNTIF($G$2:G36,G36)-1</f>
        <v>73</v>
      </c>
    </row>
    <row r="37" spans="1:19" x14ac:dyDescent="0.3">
      <c r="A37" s="1" t="s">
        <v>111</v>
      </c>
      <c r="B37" t="str">
        <f>RTD("cqg.rtd", ,"ContractData",A37, "LongDescription",, "T")</f>
        <v>Dollar Tree Stores</v>
      </c>
      <c r="C37" t="s">
        <v>7</v>
      </c>
      <c r="D37" s="3">
        <f xml:space="preserve"> RTD("cqg.rtd",,"StudyData",A37, "PCB","BaseType=Index,Index=1", "Open", "A",,"all",,,,"T")/100</f>
        <v>1.2671594508974191E-3</v>
      </c>
      <c r="E37" s="3">
        <f xml:space="preserve"> RTD("cqg.rtd",,"StudyData",A37, "PCB","BaseType=Index,Index=1", "High", "A",,"all",,,,"T")/100</f>
        <v>6.4484336501231934E-2</v>
      </c>
      <c r="F37" s="3">
        <f xml:space="preserve"> RTD("cqg.rtd",,"StudyData",A37, "PCB","BaseType=Index,Index=1", "Low", "A",,"all",,,,"T")/100</f>
        <v>-0.35656458993312212</v>
      </c>
      <c r="G37" s="3">
        <f xml:space="preserve"> RTD("cqg.rtd",,"StudyData",A37, "PCB","BaseType=Index,Index=1", "Close", "A",,"all",,,,"T")/100</f>
        <v>-0.30461105244632175</v>
      </c>
      <c r="H37" s="1">
        <f>RANK($G37,$G$2:G$102)+COUNTIF($G$2:G37,G37)-1</f>
        <v>95</v>
      </c>
    </row>
    <row r="38" spans="1:19" x14ac:dyDescent="0.3">
      <c r="A38" s="1" t="s">
        <v>105</v>
      </c>
      <c r="B38" t="str">
        <f>RTD("cqg.rtd", ,"ContractData",A38, "LongDescription",, "T")</f>
        <v>DexCom Inc</v>
      </c>
      <c r="C38" t="s">
        <v>9</v>
      </c>
      <c r="D38" s="3">
        <f xml:space="preserve"> RTD("cqg.rtd",,"StudyData",A38, "PCB","BaseType=Index,Index=1", "Open", "A",,"all",,,,"T")/100</f>
        <v>-7.5751470706744931E-3</v>
      </c>
      <c r="E38" s="3">
        <f xml:space="preserve"> RTD("cqg.rtd",,"StudyData",A38, "PCB","BaseType=Index,Index=1", "High", "A",,"all",,,,"T")/100</f>
        <v>0.14433072769763877</v>
      </c>
      <c r="F38" s="3">
        <f xml:space="preserve"> RTD("cqg.rtd",,"StudyData",A38, "PCB","BaseType=Index,Index=1", "Low", "A",,"all",,,,"T")/100</f>
        <v>-0.49762269320654362</v>
      </c>
      <c r="G38" s="3">
        <f xml:space="preserve"> RTD("cqg.rtd",,"StudyData",A38, "PCB","BaseType=Index,Index=1", "Close", "A",,"all",,,,"T")/100</f>
        <v>-0.3984205012490934</v>
      </c>
      <c r="H38" s="1">
        <f>RANK($G38,$G$2:G$102)+COUNTIF($G$2:G38,G38)-1</f>
        <v>99</v>
      </c>
    </row>
    <row r="39" spans="1:19" x14ac:dyDescent="0.3">
      <c r="A39" s="1" t="s">
        <v>87</v>
      </c>
      <c r="B39" t="str">
        <f>RTD("cqg.rtd", ,"ContractData",A39, "LongDescription",, "T")</f>
        <v>Electronic Arts</v>
      </c>
      <c r="C39" t="s">
        <v>5</v>
      </c>
      <c r="D39" s="3">
        <f xml:space="preserve"> RTD("cqg.rtd",,"StudyData",A39, "PCB","BaseType=Index,Index=1", "Open", "A",,"all",,,,"T")/100</f>
        <v>-9.5753234412689296E-3</v>
      </c>
      <c r="E39" s="3">
        <f xml:space="preserve"> RTD("cqg.rtd",,"StudyData",A39, "PCB","BaseType=Index,Index=1", "High", "A",,"all",,,,"T")/100</f>
        <v>0.12199400628609018</v>
      </c>
      <c r="F39" s="3">
        <f xml:space="preserve"> RTD("cqg.rtd",,"StudyData",A39, "PCB","BaseType=Index,Index=1", "Low", "A",,"all",,,,"T")/100</f>
        <v>-8.6908851692127767E-2</v>
      </c>
      <c r="G39" s="3">
        <f xml:space="preserve"> RTD("cqg.rtd",,"StudyData",A39, "PCB","BaseType=Index,Index=1", "Close", "A",,"all",,,,"T")/100</f>
        <v>8.4423653241722171E-2</v>
      </c>
      <c r="H39" s="1">
        <f>RANK($G39,$G$2:G$102)+COUNTIF($G$2:G39,G39)-1</f>
        <v>45</v>
      </c>
    </row>
    <row r="40" spans="1:19" x14ac:dyDescent="0.3">
      <c r="A40" s="1" t="s">
        <v>91</v>
      </c>
      <c r="B40" t="str">
        <f>RTD("cqg.rtd", ,"ContractData",A40, "LongDescription",, "T")</f>
        <v>Exelon Corporation</v>
      </c>
      <c r="C40" t="s">
        <v>12</v>
      </c>
      <c r="D40" s="3">
        <f xml:space="preserve"> RTD("cqg.rtd",,"StudyData",A40, "PCB","BaseType=Index,Index=1", "Open", "A",,"all",,,,"T")/100</f>
        <v>-4.178272980501354E-3</v>
      </c>
      <c r="E40" s="3">
        <f xml:space="preserve"> RTD("cqg.rtd",,"StudyData",A40, "PCB","BaseType=Index,Index=1", "High", "A",,"all",,,,"T")/100</f>
        <v>0.11086350974930374</v>
      </c>
      <c r="F40" s="3">
        <f xml:space="preserve"> RTD("cqg.rtd",,"StudyData",A40, "PCB","BaseType=Index,Index=1", "Low", "A",,"all",,,,"T")/100</f>
        <v>-7.1309192200556967E-2</v>
      </c>
      <c r="G40" s="3">
        <f xml:space="preserve"> RTD("cqg.rtd",,"StudyData",A40, "PCB","BaseType=Index,Index=1", "Close", "A",,"all",,,,"T")/100</f>
        <v>4.7632311977715905E-2</v>
      </c>
      <c r="H40" s="1">
        <f>RANK($G40,$G$2:G$102)+COUNTIF($G$2:G40,G40)-1</f>
        <v>50</v>
      </c>
    </row>
    <row r="41" spans="1:19" x14ac:dyDescent="0.3">
      <c r="A41" s="1" t="s">
        <v>94</v>
      </c>
      <c r="B41" t="str">
        <f>RTD("cqg.rtd", ,"ContractData",A41, "LongDescription",, "T")</f>
        <v>Diamondback Energy, Inc.</v>
      </c>
      <c r="C41" t="s">
        <v>13</v>
      </c>
      <c r="D41" s="3">
        <f xml:space="preserve"> RTD("cqg.rtd",,"StudyData",A41, "PCB","BaseType=Index,Index=1", "Open", "A",,"all",,,,"T")/100</f>
        <v>9.6079442868195804E-3</v>
      </c>
      <c r="E41" s="3">
        <f xml:space="preserve"> RTD("cqg.rtd",,"StudyData",A41, "PCB","BaseType=Index,Index=1", "High", "A",,"all",,,,"T")/100</f>
        <v>0.38315708021666234</v>
      </c>
      <c r="F41" s="3">
        <f xml:space="preserve"> RTD("cqg.rtd",,"StudyData",A41, "PCB","BaseType=Index,Index=1", "Low", "A",,"all",,,,"T")/100</f>
        <v>-4.6105236007222113E-2</v>
      </c>
      <c r="G41" s="3">
        <f xml:space="preserve"> RTD("cqg.rtd",,"StudyData",A41, "PCB","BaseType=Index,Index=1", "Close", "A",,"all",,,,"T")/100</f>
        <v>0.25625483621356709</v>
      </c>
      <c r="H41" s="1">
        <f>RANK($G41,$G$2:G$102)+COUNTIF($G$2:G41,G41)-1</f>
        <v>19</v>
      </c>
      <c r="I41" s="6" t="s">
        <v>5</v>
      </c>
      <c r="J41" s="6"/>
      <c r="K41" s="6"/>
    </row>
    <row r="42" spans="1:19" x14ac:dyDescent="0.3">
      <c r="A42" s="1" t="s">
        <v>89</v>
      </c>
      <c r="B42" t="str">
        <f>RTD("cqg.rtd", ,"ContractData",A42, "LongDescription",, "T")</f>
        <v>Fastenal Co</v>
      </c>
      <c r="C42" t="s">
        <v>10</v>
      </c>
      <c r="D42" s="3">
        <f xml:space="preserve"> RTD("cqg.rtd",,"StudyData",A42, "PCB","BaseType=Index,Index=1", "Open", "A",,"all",,,,"T")/100</f>
        <v>-7.5652308167360651E-3</v>
      </c>
      <c r="E42" s="3">
        <f xml:space="preserve"> RTD("cqg.rtd",,"StudyData",A42, "PCB","BaseType=Index,Index=1", "High", "A",,"all",,,,"T")/100</f>
        <v>0.22031804847923439</v>
      </c>
      <c r="F42" s="3">
        <f xml:space="preserve"> RTD("cqg.rtd",,"StudyData",A42, "PCB","BaseType=Index,Index=1", "Low", "A",,"all",,,,"T")/100</f>
        <v>-5.3111008182800651E-2</v>
      </c>
      <c r="G42" s="3">
        <f xml:space="preserve"> RTD("cqg.rtd",,"StudyData",A42, "PCB","BaseType=Index,Index=1", "Close", "A",,"all",,,,"T")/100</f>
        <v>4.1377180793577384E-2</v>
      </c>
      <c r="H42" s="1">
        <f>RANK($G42,$G$2:G$102)+COUNTIF($G$2:G42,G42)-1</f>
        <v>53</v>
      </c>
      <c r="I42" s="1" t="s">
        <v>126</v>
      </c>
      <c r="J42" s="6" t="s">
        <v>116</v>
      </c>
      <c r="K42" s="6"/>
      <c r="L42" s="6"/>
      <c r="M42" s="6"/>
      <c r="N42" s="1" t="s">
        <v>132</v>
      </c>
      <c r="O42" s="1" t="s">
        <v>133</v>
      </c>
      <c r="P42" s="1" t="s">
        <v>125</v>
      </c>
      <c r="Q42" s="1" t="s">
        <v>117</v>
      </c>
      <c r="R42" s="1" t="s">
        <v>118</v>
      </c>
      <c r="S42" s="1" t="s">
        <v>119</v>
      </c>
    </row>
    <row r="43" spans="1:19" x14ac:dyDescent="0.3">
      <c r="A43" s="1" t="s">
        <v>68</v>
      </c>
      <c r="B43" t="str">
        <f>RTD("cqg.rtd", ,"ContractData",A43, "LongDescription",, "T")</f>
        <v>Fortinet, Inc.</v>
      </c>
      <c r="C43" t="s">
        <v>4</v>
      </c>
      <c r="D43" s="3">
        <f xml:space="preserve"> RTD("cqg.rtd",,"StudyData",A43, "PCB","BaseType=Index,Index=1", "Open", "A",,"all",,,,"T")/100</f>
        <v>-7.3466598325644915E-3</v>
      </c>
      <c r="E43" s="3">
        <f xml:space="preserve"> RTD("cqg.rtd",,"StudyData",A43, "PCB","BaseType=Index,Index=1", "High", "A",,"all",,,,"T")/100</f>
        <v>0.27968563130018803</v>
      </c>
      <c r="F43" s="3">
        <f xml:space="preserve"> RTD("cqg.rtd",,"StudyData",A43, "PCB","BaseType=Index,Index=1", "Low", "A",,"all",,,,"T")/100</f>
        <v>-6.7657611481291666E-2</v>
      </c>
      <c r="G43" s="3">
        <f xml:space="preserve"> RTD("cqg.rtd",,"StudyData",A43, "PCB","BaseType=Index,Index=1", "Close", "A",,"all",,,,"T")/100</f>
        <v>0.27661028532376553</v>
      </c>
      <c r="H43" s="1">
        <f>RANK($G43,$G$2:G$102)+COUNTIF($G$2:G43,G43)-1</f>
        <v>15</v>
      </c>
      <c r="I43" s="1" t="str" cm="1">
        <f t="array" ref="I43:I53">_xlfn._xlws.FILTER($A$2:$A$102,$C$2:$C$102=I41)</f>
        <v xml:space="preserve">S.CHTR </v>
      </c>
      <c r="J43" s="7" t="str">
        <f>IF(I43="","",RTD("cqg.rtd", ,"ContractData", I43, "LongDescription",, "T"))</f>
        <v>Charter Communications, Inc. Class A</v>
      </c>
      <c r="K43" s="7"/>
      <c r="L43" s="7"/>
      <c r="M43" s="7"/>
      <c r="N43" s="4">
        <f>IF(I43="","",RTD("cqg.rtd", ,"ContractData", I43, "LastTrade",, "T"))</f>
        <v>353.31</v>
      </c>
      <c r="O43" s="5">
        <f>IF(I43="","",RTD("cqg.rtd", ,"ContractData", I43, "NetLastTrade",, "T"))</f>
        <v>0</v>
      </c>
      <c r="P43" s="3" t="str">
        <f>IFERROR(IF(I43="","",RTD("cqg.rtd", ,"ContractData", I43, "PercentNetLastTrade",, "T")/100),"")</f>
        <v/>
      </c>
      <c r="Q43" s="5" t="str">
        <f>IF(I43="","",RTD("cqg.rtd", ,"ContractData", I43, "Open",, "T"))</f>
        <v/>
      </c>
      <c r="R43" s="5" t="str">
        <f>IF(I43="","",RTD("cqg.rtd", ,"ContractData", I43, "High",, "T"))</f>
        <v/>
      </c>
      <c r="S43" s="5" t="str">
        <f>IF(I43="","",RTD("cqg.rtd", ,"ContractData", I43, "Low",, "T"))</f>
        <v/>
      </c>
    </row>
    <row r="44" spans="1:19" x14ac:dyDescent="0.3">
      <c r="A44" s="1" t="s">
        <v>88</v>
      </c>
      <c r="B44" t="str">
        <f>RTD("cqg.rtd", ,"ContractData",A44, "LongDescription",, "T")</f>
        <v>GE HealthCare Technologies Inc.</v>
      </c>
      <c r="C44" t="s">
        <v>9</v>
      </c>
      <c r="D44" s="3">
        <f xml:space="preserve"> RTD("cqg.rtd",,"StudyData",A44, "PCB","BaseType=Index,Index=1", "Open", "A",,"all",,,,"T")/100</f>
        <v>-9.5706156233834588E-3</v>
      </c>
      <c r="E44" s="3">
        <f xml:space="preserve"> RTD("cqg.rtd",,"StudyData",A44, "PCB","BaseType=Index,Index=1", "High", "A",,"all",,,,"T")/100</f>
        <v>0.22219348163476446</v>
      </c>
      <c r="F44" s="3">
        <f xml:space="preserve"> RTD("cqg.rtd",,"StudyData",A44, "PCB","BaseType=Index,Index=1", "Low", "A",,"all",,,,"T")/100</f>
        <v>-7.772891877909989E-2</v>
      </c>
      <c r="G44" s="3">
        <f xml:space="preserve"> RTD("cqg.rtd",,"StudyData",A44, "PCB","BaseType=Index,Index=1", "Close", "A",,"all",,,,"T")/100</f>
        <v>9.6740817382307151E-2</v>
      </c>
      <c r="H44" s="1">
        <f>RANK($G44,$G$2:G$102)+COUNTIF($G$2:G44,G44)-1</f>
        <v>44</v>
      </c>
      <c r="I44" s="1" t="str">
        <v xml:space="preserve">S.CMCSA </v>
      </c>
      <c r="J44" s="7" t="str">
        <f>IF(I44="","",RTD("cqg.rtd", ,"ContractData", I44, "LongDescription",, "T"))</f>
        <v>Comcast Corp ClsA</v>
      </c>
      <c r="K44" s="7"/>
      <c r="L44" s="7"/>
      <c r="M44" s="7"/>
      <c r="N44" s="4">
        <f>IF(I44="","",RTD("cqg.rtd", ,"ContractData", I44, "LastTrade",, "T"))</f>
        <v>39.619999999999997</v>
      </c>
      <c r="O44" s="5">
        <f>IF(I44="","",RTD("cqg.rtd", ,"ContractData", I44, "NetLastTrade",, "T"))</f>
        <v>0</v>
      </c>
      <c r="P44" s="3" t="str">
        <f>IFERROR(IF(I44="","",RTD("cqg.rtd", ,"ContractData", I44, "PercentNetLastTrade",, "T")/100),"")</f>
        <v/>
      </c>
      <c r="Q44" s="5" t="str">
        <f>IF(I44="","",RTD("cqg.rtd", ,"ContractData", I44, "Open",, "T"))</f>
        <v/>
      </c>
      <c r="R44" s="5" t="str">
        <f>IF(I44="","",RTD("cqg.rtd", ,"ContractData", I44, "High",, "T"))</f>
        <v/>
      </c>
      <c r="S44" s="5" t="str">
        <f>IF(I44="","",RTD("cqg.rtd", ,"ContractData", I44, "Low",, "T"))</f>
        <v/>
      </c>
    </row>
    <row r="45" spans="1:19" x14ac:dyDescent="0.3">
      <c r="A45" s="1" t="s">
        <v>109</v>
      </c>
      <c r="B45" t="str">
        <f>RTD("cqg.rtd", ,"ContractData",A45, "LongDescription",, "T")</f>
        <v>GLOBALFOUNDRIES Inc.</v>
      </c>
      <c r="C45" t="s">
        <v>4</v>
      </c>
      <c r="D45" s="3">
        <f xml:space="preserve"> RTD("cqg.rtd",,"StudyData",A45, "PCB","BaseType=Index,Index=1", "Open", "A",,"all",,,,"T")/100</f>
        <v>-1.2046204620461996E-2</v>
      </c>
      <c r="E45" s="3">
        <f xml:space="preserve"> RTD("cqg.rtd",,"StudyData",A45, "PCB","BaseType=Index,Index=1", "High", "A",,"all",,,,"T")/100</f>
        <v>2.2772277227722813E-2</v>
      </c>
      <c r="F45" s="3">
        <f xml:space="preserve"> RTD("cqg.rtd",,"StudyData",A45, "PCB","BaseType=Index,Index=1", "Low", "A",,"all",,,,"T")/100</f>
        <v>-0.29719471947194714</v>
      </c>
      <c r="G45" s="3">
        <f xml:space="preserve"> RTD("cqg.rtd",,"StudyData",A45, "PCB","BaseType=Index,Index=1", "Close", "A",,"all",,,,"T")/100</f>
        <v>-0.247029702970297</v>
      </c>
      <c r="H45" s="1">
        <f>RANK($G45,$G$2:G$102)+COUNTIF($G$2:G45,G45)-1</f>
        <v>94</v>
      </c>
      <c r="I45" s="1" t="str">
        <v xml:space="preserve">S.EA </v>
      </c>
      <c r="J45" s="7" t="str">
        <f>IF(I45="","",RTD("cqg.rtd", ,"ContractData", I45, "LongDescription",, "T"))</f>
        <v>Electronic Arts</v>
      </c>
      <c r="K45" s="7"/>
      <c r="L45" s="7"/>
      <c r="M45" s="7"/>
      <c r="N45" s="4">
        <f>IF(I45="","",RTD("cqg.rtd", ,"ContractData", I45, "LastTrade",, "T"))</f>
        <v>148.36000000000001</v>
      </c>
      <c r="O45" s="5">
        <f>IF(I45="","",RTD("cqg.rtd", ,"ContractData", I45, "NetLastTrade",, "T"))</f>
        <v>0</v>
      </c>
      <c r="P45" s="3" t="str">
        <f>IFERROR(IF(I45="","",RTD("cqg.rtd", ,"ContractData", I45, "PercentNetLastTrade",, "T")/100),"")</f>
        <v/>
      </c>
      <c r="Q45" s="5" t="str">
        <f>IF(I45="","",RTD("cqg.rtd", ,"ContractData", I45, "Open",, "T"))</f>
        <v/>
      </c>
      <c r="R45" s="5" t="str">
        <f>IF(I45="","",RTD("cqg.rtd", ,"ContractData", I45, "High",, "T"))</f>
        <v/>
      </c>
      <c r="S45" s="5" t="str">
        <f>IF(I45="","",RTD("cqg.rtd", ,"ContractData", I45, "Low",, "T"))</f>
        <v/>
      </c>
    </row>
    <row r="46" spans="1:19" x14ac:dyDescent="0.3">
      <c r="A46" s="1" t="s">
        <v>53</v>
      </c>
      <c r="B46" t="str">
        <f>RTD("cqg.rtd", ,"ContractData",A46, "LongDescription",, "T")</f>
        <v>Gilead Sciences Inc</v>
      </c>
      <c r="C46" t="s">
        <v>9</v>
      </c>
      <c r="D46" s="3">
        <f xml:space="preserve"> RTD("cqg.rtd",,"StudyData",A46, "PCB","BaseType=Index,Index=1", "Open", "A",,"all",,,,"T")/100</f>
        <v>-1.2344155042588387E-3</v>
      </c>
      <c r="E46" s="3">
        <f xml:space="preserve"> RTD("cqg.rtd",,"StudyData",A46, "PCB","BaseType=Index,Index=1", "High", "A",,"all",,,,"T")/100</f>
        <v>8.455746204172318E-2</v>
      </c>
      <c r="F46" s="3">
        <f xml:space="preserve"> RTD("cqg.rtd",,"StudyData",A46, "PCB","BaseType=Index,Index=1", "Low", "A",,"all",,,,"T")/100</f>
        <v>-0.23379829650660419</v>
      </c>
      <c r="G46" s="3">
        <f xml:space="preserve"> RTD("cqg.rtd",,"StudyData",A46, "PCB","BaseType=Index,Index=1", "Close", "A",,"all",,,,"T")/100</f>
        <v>-8.9248240957906469E-2</v>
      </c>
      <c r="H46" s="1">
        <f>RANK($G46,$G$2:G$102)+COUNTIF($G$2:G46,G46)-1</f>
        <v>79</v>
      </c>
      <c r="I46" s="1" t="str">
        <v xml:space="preserve">S.GOOG </v>
      </c>
      <c r="J46" s="7" t="str">
        <f>IF(I46="","",RTD("cqg.rtd", ,"ContractData", I46, "LongDescription",, "T"))</f>
        <v>Alphabet, Inc. Class C</v>
      </c>
      <c r="K46" s="7"/>
      <c r="L46" s="7"/>
      <c r="M46" s="7"/>
      <c r="N46" s="4">
        <f>IF(I46="","",RTD("cqg.rtd", ,"ContractData", I46, "LastTrade",, "T"))</f>
        <v>164.74</v>
      </c>
      <c r="O46" s="5">
        <f>IF(I46="","",RTD("cqg.rtd", ,"ContractData", I46, "NetLastTrade",, "T"))</f>
        <v>0</v>
      </c>
      <c r="P46" s="3" t="str">
        <f>IFERROR(IF(I46="","",RTD("cqg.rtd", ,"ContractData", I46, "PercentNetLastTrade",, "T")/100),"")</f>
        <v/>
      </c>
      <c r="Q46" s="5" t="str">
        <f>IF(I46="","",RTD("cqg.rtd", ,"ContractData", I46, "Open",, "T"))</f>
        <v/>
      </c>
      <c r="R46" s="5" t="str">
        <f>IF(I46="","",RTD("cqg.rtd", ,"ContractData", I46, "High",, "T"))</f>
        <v/>
      </c>
      <c r="S46" s="5" t="str">
        <f>IF(I46="","",RTD("cqg.rtd", ,"ContractData", I46, "Low",, "T"))</f>
        <v/>
      </c>
    </row>
    <row r="47" spans="1:19" x14ac:dyDescent="0.3">
      <c r="A47" s="1" t="s">
        <v>24</v>
      </c>
      <c r="B47" t="str">
        <f>RTD("cqg.rtd", ,"ContractData",A47, "LongDescription",, "T")</f>
        <v>Alphabet, Inc. Class C</v>
      </c>
      <c r="C47" t="s">
        <v>5</v>
      </c>
      <c r="D47" s="3">
        <f xml:space="preserve"> RTD("cqg.rtd",,"StudyData",A47, "PCB","BaseType=Index,Index=1", "Open", "A",,"all",,,,"T")/100</f>
        <v>-9.4373093024906866E-3</v>
      </c>
      <c r="E47" s="3">
        <f xml:space="preserve"> RTD("cqg.rtd",,"StudyData",A47, "PCB","BaseType=Index,Index=1", "High", "A",,"all",,,,"T")/100</f>
        <v>0.37167388064996809</v>
      </c>
      <c r="F47" s="3">
        <f xml:space="preserve"> RTD("cqg.rtd",,"StudyData",A47, "PCB","BaseType=Index,Index=1", "Low", "A",,"all",,,,"T")/100</f>
        <v>-6.6557865607038927E-2</v>
      </c>
      <c r="G47" s="3">
        <f xml:space="preserve"> RTD("cqg.rtd",,"StudyData",A47, "PCB","BaseType=Index,Index=1", "Close", "A",,"all",,,,"T")/100</f>
        <v>0.16894912367842191</v>
      </c>
      <c r="H47" s="1">
        <f>RANK($G47,$G$2:G$102)+COUNTIF($G$2:G47,G47)-1</f>
        <v>29</v>
      </c>
      <c r="I47" s="1" t="str">
        <v xml:space="preserve">S.GOOGL </v>
      </c>
      <c r="J47" s="7" t="str">
        <f>IF(I47="","",RTD("cqg.rtd", ,"ContractData", I47, "LongDescription",, "T"))</f>
        <v>Alphabet, Inc. Class A</v>
      </c>
      <c r="K47" s="7"/>
      <c r="L47" s="7"/>
      <c r="M47" s="7"/>
      <c r="N47" s="4">
        <f>IF(I47="","",RTD("cqg.rtd", ,"ContractData", I47, "LastTrade",, "T"))</f>
        <v>162.96</v>
      </c>
      <c r="O47" s="5">
        <f>IF(I47="","",RTD("cqg.rtd", ,"ContractData", I47, "NetLastTrade",, "T"))</f>
        <v>0</v>
      </c>
      <c r="P47" s="3" t="str">
        <f>IFERROR(IF(I47="","",RTD("cqg.rtd", ,"ContractData", I47, "PercentNetLastTrade",, "T")/100),"")</f>
        <v/>
      </c>
      <c r="Q47" s="5" t="str">
        <f>IF(I47="","",RTD("cqg.rtd", ,"ContractData", I47, "Open",, "T"))</f>
        <v/>
      </c>
      <c r="R47" s="5" t="str">
        <f>IF(I47="","",RTD("cqg.rtd", ,"ContractData", I47, "High",, "T"))</f>
        <v/>
      </c>
      <c r="S47" s="5" t="str">
        <f>IF(I47="","",RTD("cqg.rtd", ,"ContractData", I47, "Low",, "T"))</f>
        <v/>
      </c>
    </row>
    <row r="48" spans="1:19" x14ac:dyDescent="0.3">
      <c r="A48" s="1" t="s">
        <v>23</v>
      </c>
      <c r="B48" t="str">
        <f>RTD("cqg.rtd", ,"ContractData",A48, "LongDescription",, "T")</f>
        <v>Alphabet, Inc. Class A</v>
      </c>
      <c r="C48" t="s">
        <v>5</v>
      </c>
      <c r="D48" s="3">
        <f xml:space="preserve"> RTD("cqg.rtd",,"StudyData",A48, "PCB","BaseType=Index,Index=1", "Open", "A",,"all",,,,"T")/100</f>
        <v>-8.1609277686304424E-3</v>
      </c>
      <c r="E48" s="3">
        <f xml:space="preserve"> RTD("cqg.rtd",,"StudyData",A48, "PCB","BaseType=Index,Index=1", "High", "A",,"all",,,,"T")/100</f>
        <v>0.37268236810079464</v>
      </c>
      <c r="F48" s="3">
        <f xml:space="preserve"> RTD("cqg.rtd",,"StudyData",A48, "PCB","BaseType=Index,Index=1", "Low", "A",,"all",,,,"T")/100</f>
        <v>-6.464313837783664E-2</v>
      </c>
      <c r="G48" s="3">
        <f xml:space="preserve"> RTD("cqg.rtd",,"StudyData",A48, "PCB","BaseType=Index,Index=1", "Close", "A",,"all",,,,"T")/100</f>
        <v>0.16658314840002869</v>
      </c>
      <c r="H48" s="1">
        <f>RANK($G48,$G$2:G$102)+COUNTIF($G$2:G48,G48)-1</f>
        <v>30</v>
      </c>
      <c r="I48" s="1" t="str">
        <v xml:space="preserve">S.META </v>
      </c>
      <c r="J48" s="7" t="str">
        <f>IF(I48="","",RTD("cqg.rtd", ,"ContractData", I48, "LongDescription",, "T"))</f>
        <v>Meta Platforms, Inc.</v>
      </c>
      <c r="K48" s="7"/>
      <c r="L48" s="7"/>
      <c r="M48" s="7"/>
      <c r="N48" s="4">
        <f>IF(I48="","",RTD("cqg.rtd", ,"ContractData", I48, "LastTrade",, "T"))</f>
        <v>527.41999999999996</v>
      </c>
      <c r="O48" s="5">
        <f>IF(I48="","",RTD("cqg.rtd", ,"ContractData", I48, "NetLastTrade",, "T"))</f>
        <v>0</v>
      </c>
      <c r="P48" s="3" t="str">
        <f>IFERROR(IF(I48="","",RTD("cqg.rtd", ,"ContractData", I48, "PercentNetLastTrade",, "T")/100),"")</f>
        <v/>
      </c>
      <c r="Q48" s="5" t="str">
        <f>IF(I48="","",RTD("cqg.rtd", ,"ContractData", I48, "Open",, "T"))</f>
        <v/>
      </c>
      <c r="R48" s="5" t="str">
        <f>IF(I48="","",RTD("cqg.rtd", ,"ContractData", I48, "High",, "T"))</f>
        <v/>
      </c>
      <c r="S48" s="5" t="str">
        <f>IF(I48="","",RTD("cqg.rtd", ,"ContractData", I48, "Low",, "T"))</f>
        <v/>
      </c>
    </row>
    <row r="49" spans="1:19" x14ac:dyDescent="0.3">
      <c r="A49" s="1" t="s">
        <v>39</v>
      </c>
      <c r="B49" t="str">
        <f>RTD("cqg.rtd", ,"ContractData",A49, "LongDescription",, "T")</f>
        <v>Honeywell Intl</v>
      </c>
      <c r="C49" t="s">
        <v>10</v>
      </c>
      <c r="D49" s="3">
        <f xml:space="preserve"> RTD("cqg.rtd",,"StudyData",A49, "PCB","BaseType=Index,Index=1", "Open", "A",,"all",,,,"T")/100</f>
        <v>-4.0532163463830734E-3</v>
      </c>
      <c r="E49" s="3">
        <f xml:space="preserve"> RTD("cqg.rtd",,"StudyData",A49, "PCB","BaseType=Index,Index=1", "High", "A",,"all",,,,"T")/100</f>
        <v>5.2834867197558456E-2</v>
      </c>
      <c r="F49" s="3">
        <f xml:space="preserve"> RTD("cqg.rtd",,"StudyData",A49, "PCB","BaseType=Index,Index=1", "Low", "A",,"all",,,,"T")/100</f>
        <v>-9.5608220876448477E-2</v>
      </c>
      <c r="G49" s="3">
        <f xml:space="preserve"> RTD("cqg.rtd",,"StudyData",A49, "PCB","BaseType=Index,Index=1", "Close", "A",,"all",,,,"T")/100</f>
        <v>-5.3454770874064222E-2</v>
      </c>
      <c r="H49" s="1">
        <f>RANK($G49,$G$2:G$102)+COUNTIF($G$2:G49,G49)-1</f>
        <v>74</v>
      </c>
      <c r="I49" s="1" t="str">
        <v xml:space="preserve">S.NFLX </v>
      </c>
      <c r="J49" s="7" t="str">
        <f>IF(I49="","",RTD("cqg.rtd", ,"ContractData", I49, "LongDescription",, "T"))</f>
        <v>Netflix Inc</v>
      </c>
      <c r="K49" s="7"/>
      <c r="L49" s="7"/>
      <c r="M49" s="7"/>
      <c r="N49" s="4">
        <f>IF(I49="","",RTD("cqg.rtd", ,"ContractData", I49, "LastTrade",, "T"))</f>
        <v>674.07</v>
      </c>
      <c r="O49" s="5">
        <f>IF(I49="","",RTD("cqg.rtd", ,"ContractData", I49, "NetLastTrade",, "T"))</f>
        <v>0</v>
      </c>
      <c r="P49" s="3" t="str">
        <f>IFERROR(IF(I49="","",RTD("cqg.rtd", ,"ContractData", I49, "PercentNetLastTrade",, "T")/100),"")</f>
        <v/>
      </c>
      <c r="Q49" s="5" t="str">
        <f>IF(I49="","",RTD("cqg.rtd", ,"ContractData", I49, "Open",, "T"))</f>
        <v/>
      </c>
      <c r="R49" s="5" t="str">
        <f>IF(I49="","",RTD("cqg.rtd", ,"ContractData", I49, "High",, "T"))</f>
        <v/>
      </c>
      <c r="S49" s="5" t="str">
        <f>IF(I49="","",RTD("cqg.rtd", ,"ContractData", I49, "Low",, "T"))</f>
        <v/>
      </c>
    </row>
    <row r="50" spans="1:19" x14ac:dyDescent="0.3">
      <c r="A50" s="1" t="s">
        <v>86</v>
      </c>
      <c r="B50" t="str">
        <f>RTD("cqg.rtd", ,"ContractData",A50, "LongDescription",, "T")</f>
        <v>IDEXX Laboratories Inc</v>
      </c>
      <c r="C50" t="s">
        <v>9</v>
      </c>
      <c r="D50" s="3">
        <f xml:space="preserve"> RTD("cqg.rtd",,"StudyData",A50, "PCB","BaseType=Index,Index=1", "Open", "A",,"all",,,,"T")/100</f>
        <v>-1.1980902621385623E-2</v>
      </c>
      <c r="E50" s="3">
        <f xml:space="preserve"> RTD("cqg.rtd",,"StudyData",A50, "PCB","BaseType=Index,Index=1", "High", "A",,"all",,,,"T")/100</f>
        <v>5.1058463201513221E-2</v>
      </c>
      <c r="F50" s="3">
        <f xml:space="preserve"> RTD("cqg.rtd",,"StudyData",A50, "PCB","BaseType=Index,Index=1", "Low", "A",,"all",,,,"T")/100</f>
        <v>-0.19596432753805967</v>
      </c>
      <c r="G50" s="3">
        <f xml:space="preserve"> RTD("cqg.rtd",,"StudyData",A50, "PCB","BaseType=Index,Index=1", "Close", "A",,"all",,,,"T")/100</f>
        <v>-0.113124943698766</v>
      </c>
      <c r="H50" s="1">
        <f>RANK($G50,$G$2:G$102)+COUNTIF($G$2:G50,G50)-1</f>
        <v>85</v>
      </c>
      <c r="I50" s="1" t="str">
        <v xml:space="preserve">S.TMUS </v>
      </c>
      <c r="J50" s="7" t="str">
        <f>IF(I50="","",RTD("cqg.rtd", ,"ContractData", I50, "LongDescription",, "T"))</f>
        <v>T-Mobile US, Inc.</v>
      </c>
      <c r="K50" s="7"/>
      <c r="L50" s="7"/>
      <c r="M50" s="7"/>
      <c r="N50" s="4">
        <f>IF(I50="","",RTD("cqg.rtd", ,"ContractData", I50, "LastTrade",, "T"))</f>
        <v>196.56</v>
      </c>
      <c r="O50" s="5">
        <f>IF(I50="","",RTD("cqg.rtd", ,"ContractData", I50, "NetLastTrade",, "T"))</f>
        <v>0</v>
      </c>
      <c r="P50" s="3" t="str">
        <f>IFERROR(IF(I50="","",RTD("cqg.rtd", ,"ContractData", I50, "PercentNetLastTrade",, "T")/100),"")</f>
        <v/>
      </c>
      <c r="Q50" s="5" t="str">
        <f>IF(I50="","",RTD("cqg.rtd", ,"ContractData", I50, "Open",, "T"))</f>
        <v/>
      </c>
      <c r="R50" s="5" t="str">
        <f>IF(I50="","",RTD("cqg.rtd", ,"ContractData", I50, "High",, "T"))</f>
        <v/>
      </c>
      <c r="S50" s="5" t="str">
        <f>IF(I50="","",RTD("cqg.rtd", ,"ContractData", I50, "Low",, "T"))</f>
        <v/>
      </c>
    </row>
    <row r="51" spans="1:19" x14ac:dyDescent="0.3">
      <c r="A51" s="1" t="s">
        <v>112</v>
      </c>
      <c r="B51" t="str">
        <f>RTD("cqg.rtd", ,"ContractData",A51, "LongDescription",, "T")</f>
        <v>Illumina Inc</v>
      </c>
      <c r="C51" t="s">
        <v>9</v>
      </c>
      <c r="D51" s="3">
        <f xml:space="preserve"> RTD("cqg.rtd",,"StudyData",A51, "PCB","BaseType=Index,Index=1", "Open", "A",,"all",,,,"T")/100</f>
        <v>-9.6954898017810546E-3</v>
      </c>
      <c r="E51" s="3">
        <f xml:space="preserve"> RTD("cqg.rtd",,"StudyData",A51, "PCB","BaseType=Index,Index=1", "High", "A",,"all",,,,"T")/100</f>
        <v>6.4277506463659775E-2</v>
      </c>
      <c r="F51" s="3">
        <f xml:space="preserve"> RTD("cqg.rtd",,"StudyData",A51, "PCB","BaseType=Index,Index=1", "Low", "A",,"all",,,,"T")/100</f>
        <v>-0.28124102269462803</v>
      </c>
      <c r="G51" s="3">
        <f xml:space="preserve"> RTD("cqg.rtd",,"StudyData",A51, "PCB","BaseType=Index,Index=1", "Close", "A",,"all",,,,"T")/100</f>
        <v>-6.41338695777076E-2</v>
      </c>
      <c r="H51" s="1">
        <f>RANK($G51,$G$2:G$102)+COUNTIF($G$2:G51,G51)-1</f>
        <v>76</v>
      </c>
      <c r="I51" s="1" t="str">
        <v xml:space="preserve">S.TTD </v>
      </c>
      <c r="J51" s="7" t="str">
        <f>IF(I51="","",RTD("cqg.rtd", ,"ContractData", I51, "LongDescription",, "T"))</f>
        <v>The Trade Desk, Inc. Class A</v>
      </c>
      <c r="K51" s="7"/>
      <c r="L51" s="7"/>
      <c r="M51" s="7"/>
      <c r="N51" s="4">
        <f>IF(I51="","",RTD("cqg.rtd", ,"ContractData", I51, "LastTrade",, "T"))</f>
        <v>101.43</v>
      </c>
      <c r="O51" s="5">
        <f>IF(I51="","",RTD("cqg.rtd", ,"ContractData", I51, "NetLastTrade",, "T"))</f>
        <v>0</v>
      </c>
      <c r="P51" s="3" t="str">
        <f>IFERROR(IF(I51="","",RTD("cqg.rtd", ,"ContractData", I51, "PercentNetLastTrade",, "T")/100),"")</f>
        <v/>
      </c>
      <c r="Q51" s="5" t="str">
        <f>IF(I51="","",RTD("cqg.rtd", ,"ContractData", I51, "Open",, "T"))</f>
        <v/>
      </c>
      <c r="R51" s="5" t="str">
        <f>IF(I51="","",RTD("cqg.rtd", ,"ContractData", I51, "High",, "T"))</f>
        <v/>
      </c>
      <c r="S51" s="5" t="str">
        <f>IF(I51="","",RTD("cqg.rtd", ,"ContractData", I51, "Low",, "T"))</f>
        <v/>
      </c>
    </row>
    <row r="52" spans="1:19" x14ac:dyDescent="0.3">
      <c r="A52" s="1" t="s">
        <v>54</v>
      </c>
      <c r="B52" t="str">
        <f>RTD("cqg.rtd", ,"ContractData",A52, "LongDescription",, "T")</f>
        <v>Intel Corporation</v>
      </c>
      <c r="C52" t="s">
        <v>4</v>
      </c>
      <c r="D52" s="3">
        <f xml:space="preserve"> RTD("cqg.rtd",,"StudyData",A52, "PCB","BaseType=Index,Index=1", "Open", "A",,"all",,,,"T")/100</f>
        <v>-2.0895522388059647E-2</v>
      </c>
      <c r="E52" s="3">
        <f xml:space="preserve"> RTD("cqg.rtd",,"StudyData",A52, "PCB","BaseType=Index,Index=1", "High", "A",,"all",,,,"T")/100</f>
        <v>9.9502487562197549E-4</v>
      </c>
      <c r="F52" s="3">
        <f xml:space="preserve"> RTD("cqg.rtd",,"StudyData",A52, "PCB","BaseType=Index,Index=1", "Low", "A",,"all",,,,"T")/100</f>
        <v>-0.62507462686567161</v>
      </c>
      <c r="G52" s="3">
        <f xml:space="preserve"> RTD("cqg.rtd",,"StudyData",A52, "PCB","BaseType=Index,Index=1", "Close", "A",,"all",,,,"T")/100</f>
        <v>-0.58467661691542294</v>
      </c>
      <c r="H52" s="1">
        <f>RANK($G52,$G$2:G$102)+COUNTIF($G$2:G52,G52)-1</f>
        <v>101</v>
      </c>
      <c r="I52" s="1" t="str">
        <v xml:space="preserve">S.TTWO </v>
      </c>
      <c r="J52" s="7" t="str">
        <f>IF(I52="","",RTD("cqg.rtd", ,"ContractData", I52, "LongDescription",, "T"))</f>
        <v>Take-Two Interactive Software</v>
      </c>
      <c r="K52" s="7"/>
      <c r="L52" s="7"/>
      <c r="M52" s="7"/>
      <c r="N52" s="4">
        <f>IF(I52="","",RTD("cqg.rtd", ,"ContractData", I52, "LastTrade",, "T"))</f>
        <v>149.94</v>
      </c>
      <c r="O52" s="5">
        <f>IF(I52="","",RTD("cqg.rtd", ,"ContractData", I52, "NetLastTrade",, "T"))</f>
        <v>0</v>
      </c>
      <c r="P52" s="3" t="str">
        <f>IFERROR(IF(I52="","",RTD("cqg.rtd", ,"ContractData", I52, "PercentNetLastTrade",, "T")/100),"")</f>
        <v/>
      </c>
      <c r="Q52" s="5" t="str">
        <f>IF(I52="","",RTD("cqg.rtd", ,"ContractData", I52, "Open",, "T"))</f>
        <v/>
      </c>
      <c r="R52" s="5" t="str">
        <f>IF(I52="","",RTD("cqg.rtd", ,"ContractData", I52, "High",, "T"))</f>
        <v/>
      </c>
      <c r="S52" s="5" t="str">
        <f>IF(I52="","",RTD("cqg.rtd", ,"ContractData", I52, "Low",, "T"))</f>
        <v/>
      </c>
    </row>
    <row r="53" spans="1:19" x14ac:dyDescent="0.3">
      <c r="A53" s="1" t="s">
        <v>33</v>
      </c>
      <c r="B53" t="str">
        <f>RTD("cqg.rtd", ,"ContractData",A53, "LongDescription",, "T")</f>
        <v>Intuit Corp</v>
      </c>
      <c r="C53" t="s">
        <v>4</v>
      </c>
      <c r="D53" s="3">
        <f xml:space="preserve"> RTD("cqg.rtd",,"StudyData",A53, "PCB","BaseType=Index,Index=1", "Open", "A",,"all",,,,"T")/100</f>
        <v>-4.4477865062476571E-3</v>
      </c>
      <c r="E53" s="3">
        <f xml:space="preserve"> RTD("cqg.rtd",,"StudyData",A53, "PCB","BaseType=Index,Index=1", "High", "A",,"all",,,,"T")/100</f>
        <v>8.2540038078172312E-2</v>
      </c>
      <c r="F53" s="3">
        <f xml:space="preserve"> RTD("cqg.rtd",,"StudyData",A53, "PCB","BaseType=Index,Index=1", "Low", "A",,"all",,,,"T")/100</f>
        <v>-0.10837879781770476</v>
      </c>
      <c r="G53" s="3">
        <f xml:space="preserve"> RTD("cqg.rtd",,"StudyData",A53, "PCB","BaseType=Index,Index=1", "Close", "A",,"all",,,,"T")/100</f>
        <v>4.5597811305057363E-2</v>
      </c>
      <c r="H53" s="1">
        <f>RANK($G53,$G$2:G$102)+COUNTIF($G$2:G53,G53)-1</f>
        <v>52</v>
      </c>
      <c r="I53" s="1" t="str">
        <v xml:space="preserve">S.WBD </v>
      </c>
      <c r="J53" s="7" t="str">
        <f>IF(I53="","",RTD("cqg.rtd", ,"ContractData", I53, "LongDescription",, "T"))</f>
        <v>Warner Bros. Discovery, Inc. Series A</v>
      </c>
      <c r="K53" s="7"/>
      <c r="L53" s="7"/>
      <c r="M53" s="7"/>
      <c r="N53" s="4">
        <f>IF(I53="","",RTD("cqg.rtd", ,"ContractData", I53, "LastTrade",, "T"))</f>
        <v>7.41</v>
      </c>
      <c r="O53" s="5">
        <f>IF(I53="","",RTD("cqg.rtd", ,"ContractData", I53, "NetLastTrade",, "T"))</f>
        <v>0</v>
      </c>
      <c r="P53" s="3" t="str">
        <f>IFERROR(IF(I53="","",RTD("cqg.rtd", ,"ContractData", I53, "PercentNetLastTrade",, "T")/100),"")</f>
        <v/>
      </c>
      <c r="Q53" s="5" t="str">
        <f>IF(I53="","",RTD("cqg.rtd", ,"ContractData", I53, "Open",, "T"))</f>
        <v/>
      </c>
      <c r="R53" s="5" t="str">
        <f>IF(I53="","",RTD("cqg.rtd", ,"ContractData", I53, "High",, "T"))</f>
        <v/>
      </c>
      <c r="S53" s="5" t="str">
        <f>IF(I53="","",RTD("cqg.rtd", ,"ContractData", I53, "Low",, "T"))</f>
        <v/>
      </c>
    </row>
    <row r="54" spans="1:19" x14ac:dyDescent="0.3">
      <c r="A54" s="1" t="s">
        <v>36</v>
      </c>
      <c r="B54" t="str">
        <f>RTD("cqg.rtd", ,"ContractData",A54, "LongDescription",, "T")</f>
        <v>Intuitive Surgical Inc</v>
      </c>
      <c r="C54" t="s">
        <v>9</v>
      </c>
      <c r="D54" s="3">
        <f xml:space="preserve"> RTD("cqg.rtd",,"StudyData",A54, "PCB","BaseType=Index,Index=1", "Open", "A",,"all",,,,"T")/100</f>
        <v>-1.2923879535214648E-2</v>
      </c>
      <c r="E54" s="3">
        <f xml:space="preserve"> RTD("cqg.rtd",,"StudyData",A54, "PCB","BaseType=Index,Index=1", "High", "A",,"all",,,,"T")/100</f>
        <v>0.43019326535451741</v>
      </c>
      <c r="F54" s="3">
        <f xml:space="preserve"> RTD("cqg.rtd",,"StudyData",A54, "PCB","BaseType=Index,Index=1", "Low", "A",,"all",,,,"T")/100</f>
        <v>-5.068769267251607E-2</v>
      </c>
      <c r="G54" s="3">
        <f xml:space="preserve"> RTD("cqg.rtd",,"StudyData",A54, "PCB","BaseType=Index,Index=1", "Close", "A",,"all",,,,"T")/100</f>
        <v>0.41978894949015888</v>
      </c>
      <c r="H54" s="1">
        <f>RANK($G54,$G$2:G$102)+COUNTIF($G$2:G54,G54)-1</f>
        <v>7</v>
      </c>
      <c r="J54" s="7" t="str">
        <f>IF(I54="","",RTD("cqg.rtd", ,"ContractData", I54, "LongDescription",, "T"))</f>
        <v/>
      </c>
      <c r="K54" s="7"/>
      <c r="L54" s="7"/>
      <c r="M54" s="7"/>
      <c r="N54" s="4" t="str">
        <f>IF(I54="","",RTD("cqg.rtd", ,"ContractData", I54, "LastTrade",, "T"))</f>
        <v/>
      </c>
      <c r="O54" s="5" t="str">
        <f>IF(I54="","",RTD("cqg.rtd", ,"ContractData", I54, "NetLastTrade",, "T"))</f>
        <v/>
      </c>
      <c r="P54" s="3" t="str">
        <f>IFERROR(IF(I54="","",RTD("cqg.rtd", ,"ContractData", I54, "PercentNetLastTrade",, "T")/100),"")</f>
        <v/>
      </c>
      <c r="Q54" s="5" t="str">
        <f>IF(I54="","",RTD("cqg.rtd", ,"ContractData", I54, "Open",, "T"))</f>
        <v/>
      </c>
      <c r="R54" s="5" t="str">
        <f>IF(I54="","",RTD("cqg.rtd", ,"ContractData", I54, "High",, "T"))</f>
        <v/>
      </c>
      <c r="S54" s="5" t="str">
        <f>IF(I54="","",RTD("cqg.rtd", ,"ContractData", I54, "Low",, "T"))</f>
        <v/>
      </c>
    </row>
    <row r="55" spans="1:19" x14ac:dyDescent="0.3">
      <c r="A55" s="1" t="s">
        <v>78</v>
      </c>
      <c r="B55" t="str">
        <f>RTD("cqg.rtd", ,"ContractData",A55, "LongDescription",, "T")</f>
        <v>Keurig Dr Pepper Inc.</v>
      </c>
      <c r="C55" t="s">
        <v>7</v>
      </c>
      <c r="D55" s="3">
        <f xml:space="preserve"> RTD("cqg.rtd",,"StudyData",A55, "PCB","BaseType=Index,Index=1", "Open", "A",,"all",,,,"T")/100</f>
        <v>1.8007202881153142E-3</v>
      </c>
      <c r="E55" s="3">
        <f xml:space="preserve"> RTD("cqg.rtd",,"StudyData",A55, "PCB","BaseType=Index,Index=1", "High", "A",,"all",,,,"T")/100</f>
        <v>6.6326530612244916E-2</v>
      </c>
      <c r="F55" s="3">
        <f xml:space="preserve"> RTD("cqg.rtd",,"StudyData",A55, "PCB","BaseType=Index,Index=1", "Low", "A",,"all",,,,"T")/100</f>
        <v>-0.14135654261704683</v>
      </c>
      <c r="G55" s="3">
        <f xml:space="preserve"> RTD("cqg.rtd",,"StudyData",A55, "PCB","BaseType=Index,Index=1", "Close", "A",,"all",,,,"T")/100</f>
        <v>6.2124849939975996E-2</v>
      </c>
      <c r="H55" s="1">
        <f>RANK($G55,$G$2:G$102)+COUNTIF($G$2:G55,G55)-1</f>
        <v>48</v>
      </c>
      <c r="J55" s="7" t="str">
        <f>IF(I55="","",RTD("cqg.rtd", ,"ContractData", I55, "LongDescription",, "T"))</f>
        <v/>
      </c>
      <c r="K55" s="7"/>
      <c r="L55" s="7"/>
      <c r="M55" s="7"/>
      <c r="N55" s="4" t="str">
        <f>IF(I55="","",RTD("cqg.rtd", ,"ContractData", I55, "LastTrade",, "T"))</f>
        <v/>
      </c>
      <c r="O55" s="5" t="str">
        <f>IF(I55="","",RTD("cqg.rtd", ,"ContractData", I55, "NetLastTrade",, "T"))</f>
        <v/>
      </c>
      <c r="P55" s="3" t="str">
        <f>IFERROR(IF(I55="","",RTD("cqg.rtd", ,"ContractData", I55, "PercentNetLastTrade",, "T")/100),"")</f>
        <v/>
      </c>
      <c r="Q55" s="5" t="str">
        <f>IF(I55="","",RTD("cqg.rtd", ,"ContractData", I55, "Open",, "T"))</f>
        <v/>
      </c>
      <c r="R55" s="5" t="str">
        <f>IF(I55="","",RTD("cqg.rtd", ,"ContractData", I55, "High",, "T"))</f>
        <v/>
      </c>
      <c r="S55" s="5" t="str">
        <f>IF(I55="","",RTD("cqg.rtd", ,"ContractData", I55, "Low",, "T"))</f>
        <v/>
      </c>
    </row>
    <row r="56" spans="1:19" x14ac:dyDescent="0.3">
      <c r="A56" s="1" t="s">
        <v>85</v>
      </c>
      <c r="B56" t="str">
        <f>RTD("cqg.rtd", ,"ContractData",A56, "LongDescription",, "T")</f>
        <v>The Kraft Heinz Company</v>
      </c>
      <c r="C56" t="s">
        <v>7</v>
      </c>
      <c r="D56" s="3">
        <f xml:space="preserve"> RTD("cqg.rtd",,"StudyData",A56, "PCB","BaseType=Index,Index=1", "Open", "A",,"all",,,,"T")/100</f>
        <v>1.0816657652785058E-3</v>
      </c>
      <c r="E56" s="3">
        <f xml:space="preserve"> RTD("cqg.rtd",,"StudyData",A56, "PCB","BaseType=Index,Index=1", "High", "A",,"all",,,,"T")/100</f>
        <v>5.3542455381287095E-2</v>
      </c>
      <c r="F56" s="3">
        <f xml:space="preserve"> RTD("cqg.rtd",,"StudyData",A56, "PCB","BaseType=Index,Index=1", "Low", "A",,"all",,,,"T")/100</f>
        <v>-0.14602487831260144</v>
      </c>
      <c r="G56" s="3">
        <f xml:space="preserve"> RTD("cqg.rtd",,"StudyData",A56, "PCB","BaseType=Index,Index=1", "Close", "A",,"all",,,,"T")/100</f>
        <v>-6.3818280151433371E-2</v>
      </c>
      <c r="H56" s="1">
        <f>RANK($G56,$G$2:G$102)+COUNTIF($G$2:G56,G56)-1</f>
        <v>75</v>
      </c>
      <c r="J56" s="7" t="str">
        <f>IF(I56="","",RTD("cqg.rtd", ,"ContractData", I56, "LongDescription",, "T"))</f>
        <v/>
      </c>
      <c r="K56" s="7"/>
      <c r="L56" s="7"/>
      <c r="M56" s="7"/>
      <c r="N56" s="4" t="str">
        <f>IF(I56="","",RTD("cqg.rtd", ,"ContractData", I56, "LastTrade",, "T"))</f>
        <v/>
      </c>
      <c r="O56" s="5" t="str">
        <f>IF(I56="","",RTD("cqg.rtd", ,"ContractData", I56, "NetLastTrade",, "T"))</f>
        <v/>
      </c>
      <c r="P56" s="3" t="str">
        <f>IFERROR(IF(I56="","",RTD("cqg.rtd", ,"ContractData", I56, "PercentNetLastTrade",, "T")/100),"")</f>
        <v/>
      </c>
      <c r="Q56" s="5" t="str">
        <f>IF(I56="","",RTD("cqg.rtd", ,"ContractData", I56, "Open",, "T"))</f>
        <v/>
      </c>
      <c r="R56" s="5" t="str">
        <f>IF(I56="","",RTD("cqg.rtd", ,"ContractData", I56, "High",, "T"))</f>
        <v/>
      </c>
      <c r="S56" s="5" t="str">
        <f>IF(I56="","",RTD("cqg.rtd", ,"ContractData", I56, "Low",, "T"))</f>
        <v/>
      </c>
    </row>
    <row r="57" spans="1:19" x14ac:dyDescent="0.3">
      <c r="A57" s="1" t="s">
        <v>49</v>
      </c>
      <c r="B57" t="str">
        <f>RTD("cqg.rtd", ,"ContractData",A57, "LongDescription",, "T")</f>
        <v>KLA Corporation</v>
      </c>
      <c r="C57" t="s">
        <v>4</v>
      </c>
      <c r="D57" s="3">
        <f xml:space="preserve"> RTD("cqg.rtd",,"StudyData",A57, "PCB","BaseType=Index,Index=1", "Open", "A",,"all",,,,"T")/100</f>
        <v>-1.3917082401513903E-2</v>
      </c>
      <c r="E57" s="3">
        <f xml:space="preserve"> RTD("cqg.rtd",,"StudyData",A57, "PCB","BaseType=Index,Index=1", "High", "A",,"all",,,,"T")/100</f>
        <v>0.54192327541716834</v>
      </c>
      <c r="F57" s="3">
        <f xml:space="preserve"> RTD("cqg.rtd",,"StudyData",A57, "PCB","BaseType=Index,Index=1", "Low", "A",,"all",,,,"T")/100</f>
        <v>-6.6901771890590225E-2</v>
      </c>
      <c r="G57" s="3">
        <f xml:space="preserve"> RTD("cqg.rtd",,"StudyData",A57, "PCB","BaseType=Index,Index=1", "Close", "A",,"all",,,,"T")/100</f>
        <v>0.40989162222604497</v>
      </c>
      <c r="H57" s="1">
        <f>RANK($G57,$G$2:G$102)+COUNTIF($G$2:G57,G57)-1</f>
        <v>8</v>
      </c>
      <c r="J57" s="7" t="str">
        <f>IF(I57="","",RTD("cqg.rtd", ,"ContractData", I57, "LongDescription",, "T"))</f>
        <v/>
      </c>
      <c r="K57" s="7"/>
      <c r="L57" s="7"/>
      <c r="M57" s="7"/>
      <c r="N57" s="4" t="str">
        <f>IF(I57="","",RTD("cqg.rtd", ,"ContractData", I57, "LastTrade",, "T"))</f>
        <v/>
      </c>
      <c r="O57" s="5" t="str">
        <f>IF(I57="","",RTD("cqg.rtd", ,"ContractData", I57, "NetLastTrade",, "T"))</f>
        <v/>
      </c>
      <c r="P57" s="3" t="str">
        <f>IFERROR(IF(I57="","",RTD("cqg.rtd", ,"ContractData", I57, "PercentNetLastTrade",, "T")/100),"")</f>
        <v/>
      </c>
      <c r="Q57" s="5" t="str">
        <f>IF(I57="","",RTD("cqg.rtd", ,"ContractData", I57, "Open",, "T"))</f>
        <v/>
      </c>
      <c r="R57" s="5" t="str">
        <f>IF(I57="","",RTD("cqg.rtd", ,"ContractData", I57, "High",, "T"))</f>
        <v/>
      </c>
      <c r="S57" s="5" t="str">
        <f>IF(I57="","",RTD("cqg.rtd", ,"ContractData", I57, "Low",, "T"))</f>
        <v/>
      </c>
    </row>
    <row r="58" spans="1:19" x14ac:dyDescent="0.3">
      <c r="A58" s="1" t="s">
        <v>30</v>
      </c>
      <c r="B58" t="str">
        <f>RTD("cqg.rtd", ,"ContractData",A58, "LongDescription",, "T")</f>
        <v>Linde PLC</v>
      </c>
      <c r="C58" t="s">
        <v>8</v>
      </c>
      <c r="D58" s="3">
        <f xml:space="preserve"> RTD("cqg.rtd",,"StudyData",A58, "PCB","BaseType=Index,Index=1", "Open", "A",,"all",,,,"T")/100</f>
        <v>-2.2644265887509295E-3</v>
      </c>
      <c r="E58" s="3">
        <f xml:space="preserve"> RTD("cqg.rtd",,"StudyData",A58, "PCB","BaseType=Index,Index=1", "High", "A",,"all",,,,"T")/100</f>
        <v>0.16316045775505247</v>
      </c>
      <c r="F58" s="3">
        <f xml:space="preserve"> RTD("cqg.rtd",,"StudyData",A58, "PCB","BaseType=Index,Index=1", "Low", "A",,"all",,,,"T")/100</f>
        <v>-3.5622108595081553E-2</v>
      </c>
      <c r="G58" s="3">
        <f xml:space="preserve"> RTD("cqg.rtd",,"StudyData",A58, "PCB","BaseType=Index,Index=1", "Close", "A",,"all",,,,"T")/100</f>
        <v>0.11229607986364744</v>
      </c>
      <c r="H58" s="1">
        <f>RANK($G58,$G$2:G$102)+COUNTIF($G$2:G58,G58)-1</f>
        <v>40</v>
      </c>
      <c r="J58" s="7" t="str">
        <f>IF(I58="","",RTD("cqg.rtd", ,"ContractData", I58, "LongDescription",, "T"))</f>
        <v/>
      </c>
      <c r="K58" s="7"/>
      <c r="L58" s="7"/>
      <c r="M58" s="7"/>
      <c r="N58" s="4" t="str">
        <f>IF(I58="","",RTD("cqg.rtd", ,"ContractData", I58, "LastTrade",, "T"))</f>
        <v/>
      </c>
      <c r="O58" s="5" t="str">
        <f>IF(I58="","",RTD("cqg.rtd", ,"ContractData", I58, "NetLastTrade",, "T"))</f>
        <v/>
      </c>
      <c r="P58" s="3" t="str">
        <f>IFERROR(IF(I58="","",RTD("cqg.rtd", ,"ContractData", I58, "PercentNetLastTrade",, "T")/100),"")</f>
        <v/>
      </c>
      <c r="Q58" s="5" t="str">
        <f>IF(I58="","",RTD("cqg.rtd", ,"ContractData", I58, "Open",, "T"))</f>
        <v/>
      </c>
      <c r="R58" s="5" t="str">
        <f>IF(I58="","",RTD("cqg.rtd", ,"ContractData", I58, "High",, "T"))</f>
        <v/>
      </c>
      <c r="S58" s="5" t="str">
        <f>IF(I58="","",RTD("cqg.rtd", ,"ContractData", I58, "Low",, "T"))</f>
        <v/>
      </c>
    </row>
    <row r="59" spans="1:19" x14ac:dyDescent="0.3">
      <c r="A59" s="1" t="s">
        <v>43</v>
      </c>
      <c r="B59" t="str">
        <f>RTD("cqg.rtd", ,"ContractData",A59, "LongDescription",, "T")</f>
        <v>LAM Research Corporation</v>
      </c>
      <c r="C59" t="s">
        <v>4</v>
      </c>
      <c r="D59" s="3">
        <f xml:space="preserve"> RTD("cqg.rtd",,"StudyData",A59, "PCB","BaseType=Index,Index=1", "Open", "A",,"all",,,,"T")/100</f>
        <v>-1.8525138523606453E-2</v>
      </c>
      <c r="E59" s="3">
        <f xml:space="preserve"> RTD("cqg.rtd",,"StudyData",A59, "PCB","BaseType=Index,Index=1", "High", "A",,"all",,,,"T")/100</f>
        <v>0.44268825166611342</v>
      </c>
      <c r="F59" s="3">
        <f xml:space="preserve"> RTD("cqg.rtd",,"StudyData",A59, "PCB","BaseType=Index,Index=1", "Low", "A",,"all",,,,"T")/100</f>
        <v>-8.0765007787963125E-2</v>
      </c>
      <c r="G59" s="3">
        <f xml:space="preserve"> RTD("cqg.rtd",,"StudyData",A59, "PCB","BaseType=Index,Index=1", "Close", "A",,"all",,,,"T")/100</f>
        <v>0.11219773766054693</v>
      </c>
      <c r="H59" s="1">
        <f>RANK($G59,$G$2:G$102)+COUNTIF($G$2:G59,G59)-1</f>
        <v>41</v>
      </c>
      <c r="J59" s="7" t="str">
        <f>IF(I59="","",RTD("cqg.rtd", ,"ContractData", I59, "LongDescription",, "T"))</f>
        <v/>
      </c>
      <c r="K59" s="7"/>
      <c r="L59" s="7"/>
      <c r="M59" s="7"/>
      <c r="N59" s="4" t="str">
        <f>IF(I59="","",RTD("cqg.rtd", ,"ContractData", I59, "LastTrade",, "T"))</f>
        <v/>
      </c>
      <c r="O59" s="5" t="str">
        <f>IF(I59="","",RTD("cqg.rtd", ,"ContractData", I59, "NetLastTrade",, "T"))</f>
        <v/>
      </c>
      <c r="P59" s="3" t="str">
        <f>IFERROR(IF(I59="","",RTD("cqg.rtd", ,"ContractData", I59, "PercentNetLastTrade",, "T")/100),"")</f>
        <v/>
      </c>
      <c r="Q59" s="5" t="str">
        <f>IF(I59="","",RTD("cqg.rtd", ,"ContractData", I59, "Open",, "T"))</f>
        <v/>
      </c>
      <c r="R59" s="5" t="str">
        <f>IF(I59="","",RTD("cqg.rtd", ,"ContractData", I59, "High",, "T"))</f>
        <v/>
      </c>
      <c r="S59" s="5" t="str">
        <f>IF(I59="","",RTD("cqg.rtd", ,"ContractData", I59, "Low",, "T"))</f>
        <v/>
      </c>
    </row>
    <row r="60" spans="1:19" x14ac:dyDescent="0.3">
      <c r="A60" s="1" t="s">
        <v>103</v>
      </c>
      <c r="B60" t="str">
        <f>RTD("cqg.rtd", ,"ContractData",A60, "LongDescription",, "T")</f>
        <v>Lululemon Athletica Inc</v>
      </c>
      <c r="C60" t="s">
        <v>6</v>
      </c>
      <c r="D60" s="3">
        <f xml:space="preserve"> RTD("cqg.rtd",,"StudyData",A60, "PCB","BaseType=Index,Index=1", "Open", "A",,"all",,,,"T")/100</f>
        <v>-5.3198771734241377E-3</v>
      </c>
      <c r="E60" s="3">
        <f xml:space="preserve"> RTD("cqg.rtd",,"StudyData",A60, "PCB","BaseType=Index,Index=1", "High", "A",,"all",,,,"T")/100</f>
        <v>-4.6353341547849649E-3</v>
      </c>
      <c r="F60" s="3">
        <f xml:space="preserve"> RTD("cqg.rtd",,"StudyData",A60, "PCB","BaseType=Index,Index=1", "Low", "A",,"all",,,,"T")/100</f>
        <v>-0.55796123530677311</v>
      </c>
      <c r="G60" s="3">
        <f xml:space="preserve"> RTD("cqg.rtd",,"StudyData",A60, "PCB","BaseType=Index,Index=1", "Close", "A",,"all",,,,"T")/100</f>
        <v>-0.49519841968354555</v>
      </c>
      <c r="H60" s="1">
        <f>RANK($G60,$G$2:G$102)+COUNTIF($G$2:G60,G60)-1</f>
        <v>100</v>
      </c>
      <c r="J60" s="7" t="str">
        <f>IF(I60="","",RTD("cqg.rtd", ,"ContractData", I60, "LongDescription",, "T"))</f>
        <v/>
      </c>
      <c r="K60" s="7"/>
      <c r="L60" s="7"/>
      <c r="M60" s="7"/>
      <c r="N60" s="4" t="str">
        <f>IF(I60="","",RTD("cqg.rtd", ,"ContractData", I60, "LastTrade",, "T"))</f>
        <v/>
      </c>
      <c r="O60" s="5" t="str">
        <f>IF(I60="","",RTD("cqg.rtd", ,"ContractData", I60, "NetLastTrade",, "T"))</f>
        <v/>
      </c>
      <c r="P60" s="3" t="str">
        <f>IFERROR(IF(I60="","",RTD("cqg.rtd", ,"ContractData", I60, "PercentNetLastTrade",, "T")/100),"")</f>
        <v/>
      </c>
      <c r="Q60" s="5" t="str">
        <f>IF(I60="","",RTD("cqg.rtd", ,"ContractData", I60, "Open",, "T"))</f>
        <v/>
      </c>
      <c r="R60" s="5" t="str">
        <f>IF(I60="","",RTD("cqg.rtd", ,"ContractData", I60, "High",, "T"))</f>
        <v/>
      </c>
      <c r="S60" s="5" t="str">
        <f>IF(I60="","",RTD("cqg.rtd", ,"ContractData", I60, "Low",, "T"))</f>
        <v/>
      </c>
    </row>
    <row r="61" spans="1:19" x14ac:dyDescent="0.3">
      <c r="A61" s="1" t="s">
        <v>63</v>
      </c>
      <c r="B61" t="str">
        <f>RTD("cqg.rtd", ,"ContractData",A61, "LongDescription",, "T")</f>
        <v>Marriot International, Inc.</v>
      </c>
      <c r="C61" t="s">
        <v>6</v>
      </c>
      <c r="D61" s="3">
        <f xml:space="preserve"> RTD("cqg.rtd",,"StudyData",A61, "PCB","BaseType=Index,Index=1", "Open", "A",,"all",,,,"T")/100</f>
        <v>-4.4343931532929385E-5</v>
      </c>
      <c r="E61" s="3">
        <f xml:space="preserve"> RTD("cqg.rtd",,"StudyData",A61, "PCB","BaseType=Index,Index=1", "High", "A",,"all",,,,"T")/100</f>
        <v>0.15546982395459183</v>
      </c>
      <c r="F61" s="3">
        <f xml:space="preserve"> RTD("cqg.rtd",,"StudyData",A61, "PCB","BaseType=Index,Index=1", "Low", "A",,"all",,,,"T")/100</f>
        <v>-9.2944880493104426E-2</v>
      </c>
      <c r="G61" s="3">
        <f xml:space="preserve"> RTD("cqg.rtd",,"StudyData",A61, "PCB","BaseType=Index,Index=1", "Close", "A",,"all",,,,"T")/100</f>
        <v>-2.1950246108819956E-2</v>
      </c>
      <c r="H61" s="1">
        <f>RANK($G61,$G$2:G$102)+COUNTIF($G$2:G61,G61)-1</f>
        <v>68</v>
      </c>
      <c r="J61" s="7" t="str">
        <f>IF(I61="","",RTD("cqg.rtd", ,"ContractData", I61, "LongDescription",, "T"))</f>
        <v/>
      </c>
      <c r="K61" s="7"/>
      <c r="L61" s="7"/>
      <c r="M61" s="7"/>
      <c r="N61" s="4" t="str">
        <f>IF(I61="","",RTD("cqg.rtd", ,"ContractData", I61, "LastTrade",, "T"))</f>
        <v/>
      </c>
      <c r="O61" s="5" t="str">
        <f>IF(I61="","",RTD("cqg.rtd", ,"ContractData", I61, "NetLastTrade",, "T"))</f>
        <v/>
      </c>
      <c r="P61" s="3" t="str">
        <f>IFERROR(IF(I61="","",RTD("cqg.rtd", ,"ContractData", I61, "PercentNetLastTrade",, "T")/100),"")</f>
        <v/>
      </c>
      <c r="Q61" s="5" t="str">
        <f>IF(I61="","",RTD("cqg.rtd", ,"ContractData", I61, "Open",, "T"))</f>
        <v/>
      </c>
      <c r="R61" s="5" t="str">
        <f>IF(I61="","",RTD("cqg.rtd", ,"ContractData", I61, "High",, "T"))</f>
        <v/>
      </c>
      <c r="S61" s="5" t="str">
        <f>IF(I61="","",RTD("cqg.rtd", ,"ContractData", I61, "Low",, "T"))</f>
        <v/>
      </c>
    </row>
    <row r="62" spans="1:19" x14ac:dyDescent="0.3">
      <c r="A62" s="1" t="s">
        <v>83</v>
      </c>
      <c r="B62" t="str">
        <f>RTD("cqg.rtd", ,"ContractData",A62, "LongDescription",, "T")</f>
        <v>Microchip Technology Inc</v>
      </c>
      <c r="C62" t="s">
        <v>4</v>
      </c>
      <c r="D62" s="3">
        <f xml:space="preserve"> RTD("cqg.rtd",,"StudyData",A62, "PCB","BaseType=Index,Index=1", "Open", "A",,"all",,,,"T")/100</f>
        <v>-1.1532490574406811E-2</v>
      </c>
      <c r="E62" s="3">
        <f xml:space="preserve"> RTD("cqg.rtd",,"StudyData",A62, "PCB","BaseType=Index,Index=1", "High", "A",,"all",,,,"T")/100</f>
        <v>0.11510312707917493</v>
      </c>
      <c r="F62" s="3">
        <f xml:space="preserve"> RTD("cqg.rtd",,"StudyData",A62, "PCB","BaseType=Index,Index=1", "Low", "A",,"all",,,,"T")/100</f>
        <v>-0.20425815036593481</v>
      </c>
      <c r="G62" s="3">
        <f xml:space="preserve"> RTD("cqg.rtd",,"StudyData",A62, "PCB","BaseType=Index,Index=1", "Close", "A",,"all",,,,"T")/100</f>
        <v>-0.10345974717232199</v>
      </c>
      <c r="H62" s="1">
        <f>RANK($G62,$G$2:G$102)+COUNTIF($G$2:G62,G62)-1</f>
        <v>84</v>
      </c>
      <c r="J62" s="7" t="str">
        <f>IF(I62="","",RTD("cqg.rtd", ,"ContractData", I62, "LongDescription",, "T"))</f>
        <v/>
      </c>
      <c r="K62" s="7"/>
      <c r="L62" s="7"/>
      <c r="M62" s="7"/>
      <c r="N62" s="4" t="str">
        <f>IF(I62="","",RTD("cqg.rtd", ,"ContractData", I62, "LastTrade",, "T"))</f>
        <v/>
      </c>
      <c r="O62" s="5" t="str">
        <f>IF(I62="","",RTD("cqg.rtd", ,"ContractData", I62, "NetLastTrade",, "T"))</f>
        <v/>
      </c>
      <c r="P62" s="3" t="str">
        <f>IFERROR(IF(I62="","",RTD("cqg.rtd", ,"ContractData", I62, "PercentNetLastTrade",, "T")/100),"")</f>
        <v/>
      </c>
      <c r="Q62" s="5" t="str">
        <f>IF(I62="","",RTD("cqg.rtd", ,"ContractData", I62, "Open",, "T"))</f>
        <v/>
      </c>
      <c r="R62" s="5" t="str">
        <f>IF(I62="","",RTD("cqg.rtd", ,"ContractData", I62, "High",, "T"))</f>
        <v/>
      </c>
      <c r="S62" s="5" t="str">
        <f>IF(I62="","",RTD("cqg.rtd", ,"ContractData", I62, "Low",, "T"))</f>
        <v/>
      </c>
    </row>
    <row r="63" spans="1:19" x14ac:dyDescent="0.3">
      <c r="A63" s="1" t="s">
        <v>113</v>
      </c>
      <c r="B63" t="str">
        <f>RTD("cqg.rtd", ,"ContractData",A63, "LongDescription",, "T")</f>
        <v>MongoDB, Inc. Class A</v>
      </c>
      <c r="C63" t="s">
        <v>4</v>
      </c>
      <c r="D63" s="3">
        <f xml:space="preserve"> RTD("cqg.rtd",,"StudyData",A63, "PCB","BaseType=Index,Index=1", "Open", "A",,"all",,,,"T")/100</f>
        <v>-1.0761893114834373E-2</v>
      </c>
      <c r="E63" s="3">
        <f xml:space="preserve"> RTD("cqg.rtd",,"StudyData",A63, "PCB","BaseType=Index,Index=1", "High", "A",,"all",,,,"T")/100</f>
        <v>0.24647181117769346</v>
      </c>
      <c r="F63" s="3">
        <f xml:space="preserve"> RTD("cqg.rtd",,"StudyData",A63, "PCB","BaseType=Index,Index=1", "Low", "A",,"all",,,,"T")/100</f>
        <v>-0.47966246789776201</v>
      </c>
      <c r="G63" s="3">
        <f xml:space="preserve"> RTD("cqg.rtd",,"StudyData",A63, "PCB","BaseType=Index,Index=1", "Close", "A",,"all",,,,"T")/100</f>
        <v>-0.3859606212547389</v>
      </c>
      <c r="H63" s="1">
        <f>RANK($G63,$G$2:G$102)+COUNTIF($G$2:G63,G63)-1</f>
        <v>98</v>
      </c>
      <c r="J63" s="7" t="str">
        <f>IF(I63="","",RTD("cqg.rtd", ,"ContractData", I63, "LongDescription",, "T"))</f>
        <v/>
      </c>
      <c r="K63" s="7"/>
      <c r="L63" s="7"/>
      <c r="M63" s="7"/>
      <c r="N63" s="4" t="str">
        <f>IF(I63="","",RTD("cqg.rtd", ,"ContractData", I63, "LastTrade",, "T"))</f>
        <v/>
      </c>
      <c r="O63" s="5" t="str">
        <f>IF(I63="","",RTD("cqg.rtd", ,"ContractData", I63, "NetLastTrade",, "T"))</f>
        <v/>
      </c>
      <c r="P63" s="3" t="str">
        <f>IFERROR(IF(I63="","",RTD("cqg.rtd", ,"ContractData", I63, "PercentNetLastTrade",, "T")/100),"")</f>
        <v/>
      </c>
      <c r="Q63" s="5" t="str">
        <f>IF(I63="","",RTD("cqg.rtd", ,"ContractData", I63, "Open",, "T"))</f>
        <v/>
      </c>
      <c r="R63" s="5" t="str">
        <f>IF(I63="","",RTD("cqg.rtd", ,"ContractData", I63, "High",, "T"))</f>
        <v/>
      </c>
      <c r="S63" s="5" t="str">
        <f>IF(I63="","",RTD("cqg.rtd", ,"ContractData", I63, "Low",, "T"))</f>
        <v/>
      </c>
    </row>
    <row r="64" spans="1:19" x14ac:dyDescent="0.3">
      <c r="A64" s="1" t="s">
        <v>52</v>
      </c>
      <c r="B64" t="str">
        <f>RTD("cqg.rtd", ,"ContractData",A64, "LongDescription",, "T")</f>
        <v>Mondelez International, Inc.</v>
      </c>
      <c r="C64" t="s">
        <v>7</v>
      </c>
      <c r="D64" s="3">
        <f xml:space="preserve"> RTD("cqg.rtd",,"StudyData",A64, "PCB","BaseType=Index,Index=1", "Open", "A",,"all",,,,"T")/100</f>
        <v>-8.2838602788902764E-4</v>
      </c>
      <c r="E64" s="3">
        <f xml:space="preserve"> RTD("cqg.rtd",,"StudyData",A64, "PCB","BaseType=Index,Index=1", "High", "A",,"all",,,,"T")/100</f>
        <v>6.5856689217175149E-2</v>
      </c>
      <c r="F64" s="3">
        <f xml:space="preserve"> RTD("cqg.rtd",,"StudyData",A64, "PCB","BaseType=Index,Index=1", "Low", "A",,"all",,,,"T")/100</f>
        <v>-0.11390307883473698</v>
      </c>
      <c r="G64" s="3">
        <f xml:space="preserve"> RTD("cqg.rtd",,"StudyData",A64, "PCB","BaseType=Index,Index=1", "Close", "A",,"all",,,,"T")/100</f>
        <v>-3.1892862073726387E-2</v>
      </c>
      <c r="H64" s="1">
        <f>RANK($G64,$G$2:G$102)+COUNTIF($G$2:G64,G64)-1</f>
        <v>71</v>
      </c>
      <c r="J64" s="7" t="str">
        <f>IF(I64="","",RTD("cqg.rtd", ,"ContractData", I64, "LongDescription",, "T"))</f>
        <v/>
      </c>
      <c r="K64" s="7"/>
      <c r="L64" s="7"/>
      <c r="M64" s="7"/>
      <c r="N64" s="4" t="str">
        <f>IF(I64="","",RTD("cqg.rtd", ,"ContractData", I64, "LastTrade",, "T"))</f>
        <v/>
      </c>
      <c r="O64" s="5" t="str">
        <f>IF(I64="","",RTD("cqg.rtd", ,"ContractData", I64, "NetLastTrade",, "T"))</f>
        <v/>
      </c>
      <c r="P64" s="3" t="str">
        <f>IFERROR(IF(I64="","",RTD("cqg.rtd", ,"ContractData", I64, "PercentNetLastTrade",, "T")/100),"")</f>
        <v/>
      </c>
      <c r="Q64" s="5" t="str">
        <f>IF(I64="","",RTD("cqg.rtd", ,"ContractData", I64, "Open",, "T"))</f>
        <v/>
      </c>
      <c r="R64" s="5" t="str">
        <f>IF(I64="","",RTD("cqg.rtd", ,"ContractData", I64, "High",, "T"))</f>
        <v/>
      </c>
      <c r="S64" s="5" t="str">
        <f>IF(I64="","",RTD("cqg.rtd", ,"ContractData", I64, "Low",, "T"))</f>
        <v/>
      </c>
    </row>
    <row r="65" spans="1:19" x14ac:dyDescent="0.3">
      <c r="A65" s="1" t="s">
        <v>50</v>
      </c>
      <c r="B65" t="str">
        <f>RTD("cqg.rtd", ,"ContractData",A65, "LongDescription",, "T")</f>
        <v>MercadoLibre Inc</v>
      </c>
      <c r="C65" t="s">
        <v>6</v>
      </c>
      <c r="D65" s="3">
        <f xml:space="preserve"> RTD("cqg.rtd",,"StudyData",A65, "PCB","BaseType=Index,Index=1", "Open", "A",,"all",,,,"T")/100</f>
        <v>-5.6823243442736659E-3</v>
      </c>
      <c r="E65" s="3">
        <f xml:space="preserve"> RTD("cqg.rtd",,"StudyData",A65, "PCB","BaseType=Index,Index=1", "High", "A",,"all",,,,"T")/100</f>
        <v>0.27200071267673753</v>
      </c>
      <c r="F65" s="3">
        <f xml:space="preserve"> RTD("cqg.rtd",,"StudyData",A65, "PCB","BaseType=Index,Index=1", "Low", "A",,"all",,,,"T")/100</f>
        <v>-0.15688433002023491</v>
      </c>
      <c r="G65" s="3">
        <f xml:space="preserve"> RTD("cqg.rtd",,"StudyData",A65, "PCB","BaseType=Index,Index=1", "Close", "A",,"all",,,,"T")/100</f>
        <v>0.25861893429375016</v>
      </c>
      <c r="H65" s="1">
        <f>RANK($G65,$G$2:G$102)+COUNTIF($G$2:G65,G65)-1</f>
        <v>18</v>
      </c>
      <c r="J65" s="7" t="str">
        <f>IF(I65="","",RTD("cqg.rtd", ,"ContractData", I65, "LongDescription",, "T"))</f>
        <v/>
      </c>
      <c r="K65" s="7"/>
      <c r="L65" s="7"/>
      <c r="M65" s="7"/>
      <c r="N65" s="4" t="str">
        <f>IF(I65="","",RTD("cqg.rtd", ,"ContractData", I65, "LastTrade",, "T"))</f>
        <v/>
      </c>
      <c r="O65" s="5" t="str">
        <f>IF(I65="","",RTD("cqg.rtd", ,"ContractData", I65, "NetLastTrade",, "T"))</f>
        <v/>
      </c>
      <c r="P65" s="3" t="str">
        <f>IFERROR(IF(I65="","",RTD("cqg.rtd", ,"ContractData", I65, "PercentNetLastTrade",, "T")/100),"")</f>
        <v/>
      </c>
      <c r="Q65" s="5" t="str">
        <f>IF(I65="","",RTD("cqg.rtd", ,"ContractData", I65, "Open",, "T"))</f>
        <v/>
      </c>
      <c r="R65" s="5" t="str">
        <f>IF(I65="","",RTD("cqg.rtd", ,"ContractData", I65, "High",, "T"))</f>
        <v/>
      </c>
      <c r="S65" s="5" t="str">
        <f>IF(I65="","",RTD("cqg.rtd", ,"ContractData", I65, "Low",, "T"))</f>
        <v/>
      </c>
    </row>
    <row r="66" spans="1:19" x14ac:dyDescent="0.3">
      <c r="A66" s="1" t="s">
        <v>19</v>
      </c>
      <c r="B66" t="str">
        <f>RTD("cqg.rtd", ,"ContractData",A66, "LongDescription",, "T")</f>
        <v>Meta Platforms, Inc.</v>
      </c>
      <c r="C66" t="s">
        <v>5</v>
      </c>
      <c r="D66" s="3">
        <f xml:space="preserve"> RTD("cqg.rtd",,"StudyData",A66, "PCB","BaseType=Index,Index=1", "Open", "A",,"all",,,,"T")/100</f>
        <v>-7.4584698836026283E-3</v>
      </c>
      <c r="E66" s="3">
        <f xml:space="preserve"> RTD("cqg.rtd",,"StudyData",A66, "PCB","BaseType=Index,Index=1", "High", "A",,"all",,,,"T")/100</f>
        <v>0.53353486269635009</v>
      </c>
      <c r="F66" s="3">
        <f xml:space="preserve"> RTD("cqg.rtd",,"StudyData",A66, "PCB","BaseType=Index,Index=1", "Low", "A",,"all",,,,"T")/100</f>
        <v>-3.9411232907673149E-2</v>
      </c>
      <c r="G66" s="3">
        <f xml:space="preserve"> RTD("cqg.rtd",,"StudyData",A66, "PCB","BaseType=Index,Index=1", "Close", "A",,"all",,,,"T")/100</f>
        <v>0.49005537348852973</v>
      </c>
      <c r="H66" s="1">
        <f>RANK($G66,$G$2:G$102)+COUNTIF($G$2:G66,G66)-1</f>
        <v>5</v>
      </c>
      <c r="J66" s="7" t="str">
        <f>IF(I66="","",RTD("cqg.rtd", ,"ContractData", I66, "LongDescription",, "T"))</f>
        <v/>
      </c>
      <c r="K66" s="7"/>
      <c r="L66" s="7"/>
      <c r="M66" s="7"/>
      <c r="N66" s="4" t="str">
        <f>IF(I66="","",RTD("cqg.rtd", ,"ContractData", I66, "LastTrade",, "T"))</f>
        <v/>
      </c>
      <c r="O66" s="5" t="str">
        <f>IF(I66="","",RTD("cqg.rtd", ,"ContractData", I66, "NetLastTrade",, "T"))</f>
        <v/>
      </c>
      <c r="P66" s="3" t="str">
        <f>IFERROR(IF(I66="","",RTD("cqg.rtd", ,"ContractData", I66, "PercentNetLastTrade",, "T")/100),"")</f>
        <v/>
      </c>
      <c r="Q66" s="5" t="str">
        <f>IF(I66="","",RTD("cqg.rtd", ,"ContractData", I66, "Open",, "T"))</f>
        <v/>
      </c>
      <c r="R66" s="5" t="str">
        <f>IF(I66="","",RTD("cqg.rtd", ,"ContractData", I66, "High",, "T"))</f>
        <v/>
      </c>
      <c r="S66" s="5" t="str">
        <f>IF(I66="","",RTD("cqg.rtd", ,"ContractData", I66, "Low",, "T"))</f>
        <v/>
      </c>
    </row>
    <row r="67" spans="1:19" x14ac:dyDescent="0.3">
      <c r="A67" s="1" t="s">
        <v>77</v>
      </c>
      <c r="B67" t="str">
        <f>RTD("cqg.rtd", ,"ContractData",A67, "LongDescription",, "T")</f>
        <v>Monster Beverage Corporation</v>
      </c>
      <c r="C67" t="s">
        <v>7</v>
      </c>
      <c r="D67" s="3">
        <f xml:space="preserve"> RTD("cqg.rtd",,"StudyData",A67, "PCB","BaseType=Index,Index=1", "Open", "A",,"all",,,,"T")/100</f>
        <v>-1.5622287797256778E-3</v>
      </c>
      <c r="E67" s="3">
        <f xml:space="preserve"> RTD("cqg.rtd",,"StudyData",A67, "PCB","BaseType=Index,Index=1", "High", "A",,"all",,,,"T")/100</f>
        <v>6.2662732164554757E-2</v>
      </c>
      <c r="F67" s="3">
        <f xml:space="preserve"> RTD("cqg.rtd",,"StudyData",A67, "PCB","BaseType=Index,Index=1", "Low", "A",,"all",,,,"T")/100</f>
        <v>-0.2480472140253428</v>
      </c>
      <c r="G67" s="3">
        <f xml:space="preserve"> RTD("cqg.rtd",,"StudyData",A67, "PCB","BaseType=Index,Index=1", "Close", "A",,"all",,,,"T")/100</f>
        <v>-0.18868252039576458</v>
      </c>
      <c r="H67" s="1">
        <f>RANK($G67,$G$2:G$102)+COUNTIF($G$2:G67,G67)-1</f>
        <v>92</v>
      </c>
      <c r="J67" s="7" t="str">
        <f>IF(I67="","",RTD("cqg.rtd", ,"ContractData", I67, "LongDescription",, "T"))</f>
        <v/>
      </c>
      <c r="K67" s="7"/>
      <c r="L67" s="7"/>
      <c r="M67" s="7"/>
      <c r="N67" s="4" t="str">
        <f>IF(I67="","",RTD("cqg.rtd", ,"ContractData", I67, "LastTrade",, "T"))</f>
        <v/>
      </c>
      <c r="O67" s="5" t="str">
        <f>IF(I67="","",RTD("cqg.rtd", ,"ContractData", I67, "NetLastTrade",, "T"))</f>
        <v/>
      </c>
      <c r="P67" s="3" t="str">
        <f>IFERROR(IF(I67="","",RTD("cqg.rtd", ,"ContractData", I67, "PercentNetLastTrade",, "T")/100),"")</f>
        <v/>
      </c>
      <c r="Q67" s="5" t="str">
        <f>IF(I67="","",RTD("cqg.rtd", ,"ContractData", I67, "Open",, "T"))</f>
        <v/>
      </c>
      <c r="R67" s="5" t="str">
        <f>IF(I67="","",RTD("cqg.rtd", ,"ContractData", I67, "High",, "T"))</f>
        <v/>
      </c>
      <c r="S67" s="5" t="str">
        <f>IF(I67="","",RTD("cqg.rtd", ,"ContractData", I67, "Low",, "T"))</f>
        <v/>
      </c>
    </row>
    <row r="68" spans="1:19" x14ac:dyDescent="0.3">
      <c r="A68" s="1" t="s">
        <v>99</v>
      </c>
      <c r="B68" t="str">
        <f>RTD("cqg.rtd", ,"ContractData",A68, "LongDescription",, "T")</f>
        <v>Moderna, Inc.</v>
      </c>
      <c r="C68" t="s">
        <v>9</v>
      </c>
      <c r="D68" s="3">
        <f xml:space="preserve"> RTD("cqg.rtd",,"StudyData",A68, "PCB","BaseType=Index,Index=1", "Open", "A",,"all",,,,"T")/100</f>
        <v>4.3237807943689553E-3</v>
      </c>
      <c r="E68" s="3">
        <f xml:space="preserve"> RTD("cqg.rtd",,"StudyData",A68, "PCB","BaseType=Index,Index=1", "High", "A",,"all",,,,"T")/100</f>
        <v>0.71412770236299639</v>
      </c>
      <c r="F68" s="3">
        <f xml:space="preserve"> RTD("cqg.rtd",,"StudyData",A68, "PCB","BaseType=Index,Index=1", "Low", "A",,"all",,,,"T")/100</f>
        <v>-0.21498240321769729</v>
      </c>
      <c r="G68" s="3">
        <f xml:space="preserve"> RTD("cqg.rtd",,"StudyData",A68, "PCB","BaseType=Index,Index=1", "Close", "A",,"all",,,,"T")/100</f>
        <v>-0.12679738562091503</v>
      </c>
      <c r="H68" s="1">
        <f>RANK($G68,$G$2:G$102)+COUNTIF($G$2:G68,G68)-1</f>
        <v>86</v>
      </c>
      <c r="J68" s="7" t="str">
        <f>IF(I68="","",RTD("cqg.rtd", ,"ContractData", I68, "LongDescription",, "T"))</f>
        <v/>
      </c>
      <c r="K68" s="7"/>
      <c r="L68" s="7"/>
      <c r="M68" s="7"/>
      <c r="N68" s="4" t="str">
        <f>IF(I68="","",RTD("cqg.rtd", ,"ContractData", I68, "LastTrade",, "T"))</f>
        <v/>
      </c>
      <c r="O68" s="5" t="str">
        <f>IF(I68="","",RTD("cqg.rtd", ,"ContractData", I68, "NetLastTrade",, "T"))</f>
        <v/>
      </c>
      <c r="P68" s="3" t="str">
        <f>IFERROR(IF(I68="","",RTD("cqg.rtd", ,"ContractData", I68, "PercentNetLastTrade",, "T")/100),"")</f>
        <v/>
      </c>
      <c r="Q68" s="5" t="str">
        <f>IF(I68="","",RTD("cqg.rtd", ,"ContractData", I68, "Open",, "T"))</f>
        <v/>
      </c>
      <c r="R68" s="5" t="str">
        <f>IF(I68="","",RTD("cqg.rtd", ,"ContractData", I68, "High",, "T"))</f>
        <v/>
      </c>
      <c r="S68" s="5" t="str">
        <f>IF(I68="","",RTD("cqg.rtd", ,"ContractData", I68, "Low",, "T"))</f>
        <v/>
      </c>
    </row>
    <row r="69" spans="1:19" x14ac:dyDescent="0.3">
      <c r="A69" s="1" t="s">
        <v>67</v>
      </c>
      <c r="B69" t="str">
        <f>RTD("cqg.rtd", ,"ContractData",A69, "LongDescription",, "T")</f>
        <v>Marvell Technology, Inc.</v>
      </c>
      <c r="C69" t="s">
        <v>4</v>
      </c>
      <c r="D69" s="3">
        <f xml:space="preserve"> RTD("cqg.rtd",,"StudyData",A69, "PCB","BaseType=Index,Index=1", "Open", "A",,"all",,,,"T")/100</f>
        <v>-1.4093848449676694E-2</v>
      </c>
      <c r="E69" s="3">
        <f xml:space="preserve"> RTD("cqg.rtd",,"StudyData",A69, "PCB","BaseType=Index,Index=1", "High", "A",,"all",,,,"T")/100</f>
        <v>0.42182059359973467</v>
      </c>
      <c r="F69" s="3">
        <f xml:space="preserve"> RTD("cqg.rtd",,"StudyData",A69, "PCB","BaseType=Index,Index=1", "Low", "A",,"all",,,,"T")/100</f>
        <v>-0.11805670701376231</v>
      </c>
      <c r="G69" s="3">
        <f xml:space="preserve"> RTD("cqg.rtd",,"StudyData",A69, "PCB","BaseType=Index,Index=1", "Close", "A",,"all",,,,"T")/100</f>
        <v>0.14939479356657279</v>
      </c>
      <c r="H69" s="1">
        <f>RANK($G69,$G$2:G$102)+COUNTIF($G$2:G69,G69)-1</f>
        <v>32</v>
      </c>
      <c r="J69" s="7" t="str">
        <f>IF(I69="","",RTD("cqg.rtd", ,"ContractData", I69, "LongDescription",, "T"))</f>
        <v/>
      </c>
      <c r="K69" s="7"/>
      <c r="L69" s="7"/>
      <c r="M69" s="7"/>
      <c r="N69" s="4" t="str">
        <f>IF(I69="","",RTD("cqg.rtd", ,"ContractData", I69, "LastTrade",, "T"))</f>
        <v/>
      </c>
      <c r="O69" s="5" t="str">
        <f>IF(I69="","",RTD("cqg.rtd", ,"ContractData", I69, "NetLastTrade",, "T"))</f>
        <v/>
      </c>
      <c r="P69" s="3" t="str">
        <f>IFERROR(IF(I69="","",RTD("cqg.rtd", ,"ContractData", I69, "PercentNetLastTrade",, "T")/100),"")</f>
        <v/>
      </c>
      <c r="Q69" s="5" t="str">
        <f>IF(I69="","",RTD("cqg.rtd", ,"ContractData", I69, "Open",, "T"))</f>
        <v/>
      </c>
      <c r="R69" s="5" t="str">
        <f>IF(I69="","",RTD("cqg.rtd", ,"ContractData", I69, "High",, "T"))</f>
        <v/>
      </c>
      <c r="S69" s="5" t="str">
        <f>IF(I69="","",RTD("cqg.rtd", ,"ContractData", I69, "Low",, "T"))</f>
        <v/>
      </c>
    </row>
    <row r="70" spans="1:19" x14ac:dyDescent="0.3">
      <c r="A70" s="1" t="s">
        <v>16</v>
      </c>
      <c r="B70" t="str">
        <f>RTD("cqg.rtd", ,"ContractData",A70, "LongDescription",, "T")</f>
        <v>Microsoft Corporation</v>
      </c>
      <c r="C70" t="s">
        <v>4</v>
      </c>
      <c r="D70" s="3">
        <f xml:space="preserve"> RTD("cqg.rtd",,"StudyData",A70, "PCB","BaseType=Index,Index=1", "Open", "A",,"all",,,,"T")/100</f>
        <v>-5.7972556111052188E-3</v>
      </c>
      <c r="E70" s="3">
        <f xml:space="preserve"> RTD("cqg.rtd",,"StudyData",A70, "PCB","BaseType=Index,Index=1", "High", "A",,"all",,,,"T")/100</f>
        <v>0.24547920433996381</v>
      </c>
      <c r="F70" s="3">
        <f xml:space="preserve"> RTD("cqg.rtd",,"StudyData",A70, "PCB","BaseType=Index,Index=1", "Low", "A",,"all",,,,"T")/100</f>
        <v>-2.5369641527497128E-2</v>
      </c>
      <c r="G70" s="3">
        <f xml:space="preserve"> RTD("cqg.rtd",,"StudyData",A70, "PCB","BaseType=Index,Index=1", "Close", "A",,"all",,,,"T")/100</f>
        <v>0.11283374109137327</v>
      </c>
      <c r="H70" s="1">
        <f>RANK($G70,$G$2:G$102)+COUNTIF($G$2:G70,G70)-1</f>
        <v>39</v>
      </c>
      <c r="J70" s="7" t="str">
        <f>IF(I70="","",RTD("cqg.rtd", ,"ContractData", I70, "LongDescription",, "T"))</f>
        <v/>
      </c>
      <c r="K70" s="7"/>
      <c r="L70" s="7"/>
      <c r="M70" s="7"/>
      <c r="N70" s="4" t="str">
        <f>IF(I70="","",RTD("cqg.rtd", ,"ContractData", I70, "LastTrade",, "T"))</f>
        <v/>
      </c>
      <c r="O70" s="5" t="str">
        <f>IF(I70="","",RTD("cqg.rtd", ,"ContractData", I70, "NetLastTrade",, "T"))</f>
        <v/>
      </c>
      <c r="P70" s="3" t="str">
        <f>IFERROR(IF(I70="","",RTD("cqg.rtd", ,"ContractData", I70, "PercentNetLastTrade",, "T")/100),"")</f>
        <v/>
      </c>
      <c r="Q70" s="5" t="str">
        <f>IF(I70="","",RTD("cqg.rtd", ,"ContractData", I70, "Open",, "T"))</f>
        <v/>
      </c>
      <c r="R70" s="5" t="str">
        <f>IF(I70="","",RTD("cqg.rtd", ,"ContractData", I70, "High",, "T"))</f>
        <v/>
      </c>
      <c r="S70" s="5" t="str">
        <f>IF(I70="","",RTD("cqg.rtd", ,"ContractData", I70, "Low",, "T"))</f>
        <v/>
      </c>
    </row>
    <row r="71" spans="1:19" x14ac:dyDescent="0.3">
      <c r="A71" s="1" t="s">
        <v>47</v>
      </c>
      <c r="B71" t="str">
        <f>RTD("cqg.rtd", ,"ContractData",A71, "LongDescription",, "T")</f>
        <v>Micron Technology Inc</v>
      </c>
      <c r="C71" t="s">
        <v>4</v>
      </c>
      <c r="D71" s="3">
        <f xml:space="preserve"> RTD("cqg.rtd",,"StudyData",A71, "PCB","BaseType=Index,Index=1", "Open", "A",,"all",,,,"T")/100</f>
        <v>-1.5701898289196194E-2</v>
      </c>
      <c r="E71" s="3">
        <f xml:space="preserve"> RTD("cqg.rtd",,"StudyData",A71, "PCB","BaseType=Index,Index=1", "High", "A",,"all",,,,"T")/100</f>
        <v>0.8459104757440824</v>
      </c>
      <c r="F71" s="3">
        <f xml:space="preserve"> RTD("cqg.rtd",,"StudyData",A71, "PCB","BaseType=Index,Index=1", "Low", "A",,"all",,,,"T")/100</f>
        <v>-7.2533395828450878E-2</v>
      </c>
      <c r="G71" s="3">
        <f xml:space="preserve"> RTD("cqg.rtd",,"StudyData",A71, "PCB","BaseType=Index,Index=1", "Close", "A",,"all",,,,"T")/100</f>
        <v>0.26540895242559182</v>
      </c>
      <c r="H71" s="1">
        <f>RANK($G71,$G$2:G$102)+COUNTIF($G$2:G71,G71)-1</f>
        <v>17</v>
      </c>
      <c r="J71" s="7" t="str">
        <f>IF(I71="","",RTD("cqg.rtd", ,"ContractData", I71, "LongDescription",, "T"))</f>
        <v/>
      </c>
      <c r="K71" s="7"/>
      <c r="L71" s="7"/>
      <c r="M71" s="7"/>
      <c r="N71" s="4" t="str">
        <f>IF(I71="","",RTD("cqg.rtd", ,"ContractData", I71, "LastTrade",, "T"))</f>
        <v/>
      </c>
      <c r="O71" s="5" t="str">
        <f>IF(I71="","",RTD("cqg.rtd", ,"ContractData", I71, "NetLastTrade",, "T"))</f>
        <v/>
      </c>
      <c r="P71" s="3" t="str">
        <f>IFERROR(IF(I71="","",RTD("cqg.rtd", ,"ContractData", I71, "PercentNetLastTrade",, "T")/100),"")</f>
        <v/>
      </c>
      <c r="Q71" s="5" t="str">
        <f>IF(I71="","",RTD("cqg.rtd", ,"ContractData", I71, "Open",, "T"))</f>
        <v/>
      </c>
      <c r="R71" s="5" t="str">
        <f>IF(I71="","",RTD("cqg.rtd", ,"ContractData", I71, "High",, "T"))</f>
        <v/>
      </c>
      <c r="S71" s="5" t="str">
        <f>IF(I71="","",RTD("cqg.rtd", ,"ContractData", I71, "Low",, "T"))</f>
        <v/>
      </c>
    </row>
    <row r="72" spans="1:19" x14ac:dyDescent="0.3">
      <c r="A72" s="1" t="s">
        <v>25</v>
      </c>
      <c r="B72" t="str">
        <f>RTD("cqg.rtd", ,"ContractData",A72, "LongDescription",, "T")</f>
        <v>Netflix Inc</v>
      </c>
      <c r="C72" t="s">
        <v>5</v>
      </c>
      <c r="D72" s="3">
        <f xml:space="preserve"> RTD("cqg.rtd",,"StudyData",A72, "PCB","BaseType=Index,Index=1", "Open", "A",,"all",,,,"T")/100</f>
        <v>-7.5994084784751659E-3</v>
      </c>
      <c r="E72" s="3">
        <f xml:space="preserve"> RTD("cqg.rtd",,"StudyData",A72, "PCB","BaseType=Index,Index=1", "High", "A",,"all",,,,"T")/100</f>
        <v>0.43257065395990807</v>
      </c>
      <c r="F72" s="3">
        <f xml:space="preserve"> RTD("cqg.rtd",,"StudyData",A72, "PCB","BaseType=Index,Index=1", "Low", "A",,"all",,,,"T")/100</f>
        <v>-5.1388432467959218E-2</v>
      </c>
      <c r="G72" s="3">
        <f xml:space="preserve"> RTD("cqg.rtd",,"StudyData",A72, "PCB","BaseType=Index,Index=1", "Close", "A",,"all",,,,"T")/100</f>
        <v>0.38446845218534359</v>
      </c>
      <c r="H72" s="1">
        <f>RANK($G72,$G$2:G$102)+COUNTIF($G$2:G72,G72)-1</f>
        <v>10</v>
      </c>
      <c r="J72" s="7" t="str">
        <f>IF(I72="","",RTD("cqg.rtd", ,"ContractData", I72, "LongDescription",, "T"))</f>
        <v/>
      </c>
      <c r="K72" s="7"/>
      <c r="L72" s="7"/>
      <c r="M72" s="7"/>
      <c r="N72" s="4" t="str">
        <f>IF(I72="","",RTD("cqg.rtd", ,"ContractData", I72, "LastTrade",, "T"))</f>
        <v/>
      </c>
      <c r="O72" s="5" t="str">
        <f>IF(I72="","",RTD("cqg.rtd", ,"ContractData", I72, "NetLastTrade",, "T"))</f>
        <v/>
      </c>
      <c r="P72" s="3" t="str">
        <f>IFERROR(IF(I72="","",RTD("cqg.rtd", ,"ContractData", I72, "PercentNetLastTrade",, "T")/100),"")</f>
        <v/>
      </c>
      <c r="Q72" s="5" t="str">
        <f>IF(I72="","",RTD("cqg.rtd", ,"ContractData", I72, "Open",, "T"))</f>
        <v/>
      </c>
      <c r="R72" s="5" t="str">
        <f>IF(I72="","",RTD("cqg.rtd", ,"ContractData", I72, "High",, "T"))</f>
        <v/>
      </c>
      <c r="S72" s="5" t="str">
        <f>IF(I72="","",RTD("cqg.rtd", ,"ContractData", I72, "Low",, "T"))</f>
        <v/>
      </c>
    </row>
    <row r="73" spans="1:19" x14ac:dyDescent="0.3">
      <c r="A73" s="1" t="s">
        <v>17</v>
      </c>
      <c r="B73" t="str">
        <f>RTD("cqg.rtd", ,"ContractData",A73, "LongDescription",, "T")</f>
        <v>NVIDIA Corp</v>
      </c>
      <c r="C73" t="s">
        <v>4</v>
      </c>
      <c r="D73" s="3">
        <f xml:space="preserve"> RTD("cqg.rtd",,"StudyData",A73, "PCB","BaseType=Index,Index=1", "Open", "A",,"all",,,,"T")/100</f>
        <v>-5.6542810985460643E-3</v>
      </c>
      <c r="E73" s="3">
        <f xml:space="preserve"> RTD("cqg.rtd",,"StudyData",A73, "PCB","BaseType=Index,Index=1", "High", "A",,"all",,,,"T")/100</f>
        <v>1.8424878836833596</v>
      </c>
      <c r="F73" s="3">
        <f xml:space="preserve"> RTD("cqg.rtd",,"StudyData",A73, "PCB","BaseType=Index,Index=1", "Low", "A",,"all",,,,"T")/100</f>
        <v>-4.442649434571895E-2</v>
      </c>
      <c r="G73" s="3">
        <f xml:space="preserve"> RTD("cqg.rtd",,"StudyData",A73, "PCB","BaseType=Index,Index=1", "Close", "A",,"all",,,,"T")/100</f>
        <v>1.5157512116316638</v>
      </c>
      <c r="H73" s="1">
        <f>RANK($G73,$G$2:G$102)+COUNTIF($G$2:G73,G73)-1</f>
        <v>1</v>
      </c>
      <c r="J73" s="7" t="str">
        <f>IF(I73="","",RTD("cqg.rtd", ,"ContractData", I73, "LongDescription",, "T"))</f>
        <v/>
      </c>
      <c r="K73" s="7"/>
      <c r="L73" s="7"/>
      <c r="M73" s="7"/>
      <c r="N73" s="4" t="str">
        <f>IF(I73="","",RTD("cqg.rtd", ,"ContractData", I73, "LastTrade",, "T"))</f>
        <v/>
      </c>
      <c r="O73" s="5" t="str">
        <f>IF(I73="","",RTD("cqg.rtd", ,"ContractData", I73, "NetLastTrade",, "T"))</f>
        <v/>
      </c>
      <c r="P73" s="3" t="str">
        <f>IFERROR(IF(I73="","",RTD("cqg.rtd", ,"ContractData", I73, "PercentNetLastTrade",, "T")/100),"")</f>
        <v/>
      </c>
      <c r="Q73" s="5" t="str">
        <f>IF(I73="","",RTD("cqg.rtd", ,"ContractData", I73, "Open",, "T"))</f>
        <v/>
      </c>
      <c r="R73" s="5" t="str">
        <f>IF(I73="","",RTD("cqg.rtd", ,"ContractData", I73, "High",, "T"))</f>
        <v/>
      </c>
      <c r="S73" s="5" t="str">
        <f>IF(I73="","",RTD("cqg.rtd", ,"ContractData", I73, "Low",, "T"))</f>
        <v/>
      </c>
    </row>
    <row r="74" spans="1:19" x14ac:dyDescent="0.3">
      <c r="A74" s="1" t="s">
        <v>62</v>
      </c>
      <c r="B74" t="str">
        <f>RTD("cqg.rtd", ,"ContractData",A74, "LongDescription",, "T")</f>
        <v>NXP Semiconductors N.V.</v>
      </c>
      <c r="C74" t="s">
        <v>4</v>
      </c>
      <c r="D74" s="3">
        <f xml:space="preserve"> RTD("cqg.rtd",,"StudyData",A74, "PCB","BaseType=Index,Index=1", "Open", "A",,"all",,,,"T")/100</f>
        <v>-1.0536398467433018E-2</v>
      </c>
      <c r="E74" s="3">
        <f xml:space="preserve"> RTD("cqg.rtd",,"StudyData",A74, "PCB","BaseType=Index,Index=1", "High", "A",,"all",,,,"T")/100</f>
        <v>0.28909787530477177</v>
      </c>
      <c r="F74" s="3">
        <f xml:space="preserve"> RTD("cqg.rtd",,"StudyData",A74, "PCB","BaseType=Index,Index=1", "Low", "A",,"all",,,,"T")/100</f>
        <v>-0.12234413096482059</v>
      </c>
      <c r="G74" s="3">
        <f xml:space="preserve"> RTD("cqg.rtd",,"StudyData",A74, "PCB","BaseType=Index,Index=1", "Close", "A",,"all",,,,"T")/100</f>
        <v>0.10780215952629742</v>
      </c>
      <c r="H74" s="1">
        <f>RANK($G74,$G$2:G$102)+COUNTIF($G$2:G74,G74)-1</f>
        <v>42</v>
      </c>
      <c r="J74" s="7" t="str">
        <f>IF(I74="","",RTD("cqg.rtd", ,"ContractData", I74, "LongDescription",, "T"))</f>
        <v/>
      </c>
      <c r="K74" s="7"/>
      <c r="L74" s="7"/>
      <c r="M74" s="7"/>
      <c r="N74" s="4" t="str">
        <f>IF(I74="","",RTD("cqg.rtd", ,"ContractData", I74, "LastTrade",, "T"))</f>
        <v/>
      </c>
      <c r="O74" s="5" t="str">
        <f>IF(I74="","",RTD("cqg.rtd", ,"ContractData", I74, "NetLastTrade",, "T"))</f>
        <v/>
      </c>
      <c r="P74" s="3" t="str">
        <f>IFERROR(IF(I74="","",RTD("cqg.rtd", ,"ContractData", I74, "PercentNetLastTrade",, "T")/100),"")</f>
        <v/>
      </c>
      <c r="Q74" s="5" t="str">
        <f>IF(I74="","",RTD("cqg.rtd", ,"ContractData", I74, "Open",, "T"))</f>
        <v/>
      </c>
      <c r="R74" s="5" t="str">
        <f>IF(I74="","",RTD("cqg.rtd", ,"ContractData", I74, "High",, "T"))</f>
        <v/>
      </c>
      <c r="S74" s="5" t="str">
        <f>IF(I74="","",RTD("cqg.rtd", ,"ContractData", I74, "Low",, "T"))</f>
        <v/>
      </c>
    </row>
    <row r="75" spans="1:19" x14ac:dyDescent="0.3">
      <c r="A75" s="1" t="s">
        <v>84</v>
      </c>
      <c r="B75" t="str">
        <f>RTD("cqg.rtd", ,"ContractData",A75, "LongDescription",, "T")</f>
        <v>Old Dominion Freight Line Inc</v>
      </c>
      <c r="C75" t="s">
        <v>10</v>
      </c>
      <c r="D75" s="3">
        <f xml:space="preserve"> RTD("cqg.rtd",,"StudyData",A75, "PCB","BaseType=Index,Index=1", "Open", "A",,"all",,,,"T")/100</f>
        <v>-4.9837165696239557E-3</v>
      </c>
      <c r="E75" s="3">
        <f xml:space="preserve"> RTD("cqg.rtd",,"StudyData",A75, "PCB","BaseType=Index,Index=1", "High", "A",,"all",,,,"T")/100</f>
        <v>0.12405013322806679</v>
      </c>
      <c r="F75" s="3">
        <f xml:space="preserve"> RTD("cqg.rtd",,"StudyData",A75, "PCB","BaseType=Index,Index=1", "Low", "A",,"all",,,,"T")/100</f>
        <v>-0.18341063850784559</v>
      </c>
      <c r="G75" s="3">
        <f xml:space="preserve"> RTD("cqg.rtd",,"StudyData",A75, "PCB","BaseType=Index,Index=1", "Close", "A",,"all",,,,"T")/100</f>
        <v>-1.2286588374617491E-2</v>
      </c>
      <c r="H75" s="1">
        <f>RANK($G75,$G$2:G$102)+COUNTIF($G$2:G75,G75)-1</f>
        <v>64</v>
      </c>
      <c r="J75" s="7" t="str">
        <f>IF(I75="","",RTD("cqg.rtd", ,"ContractData", I75, "LongDescription",, "T"))</f>
        <v/>
      </c>
      <c r="K75" s="7"/>
      <c r="L75" s="7"/>
      <c r="M75" s="7"/>
      <c r="N75" s="4" t="str">
        <f>IF(I75="","",RTD("cqg.rtd", ,"ContractData", I75, "LastTrade",, "T"))</f>
        <v/>
      </c>
      <c r="O75" s="5" t="str">
        <f>IF(I75="","",RTD("cqg.rtd", ,"ContractData", I75, "NetLastTrade",, "T"))</f>
        <v/>
      </c>
      <c r="P75" s="3" t="str">
        <f>IFERROR(IF(I75="","",RTD("cqg.rtd", ,"ContractData", I75, "PercentNetLastTrade",, "T")/100),"")</f>
        <v/>
      </c>
      <c r="Q75" s="5" t="str">
        <f>IF(I75="","",RTD("cqg.rtd", ,"ContractData", I75, "Open",, "T"))</f>
        <v/>
      </c>
      <c r="R75" s="5" t="str">
        <f>IF(I75="","",RTD("cqg.rtd", ,"ContractData", I75, "High",, "T"))</f>
        <v/>
      </c>
      <c r="S75" s="5" t="str">
        <f>IF(I75="","",RTD("cqg.rtd", ,"ContractData", I75, "Low",, "T"))</f>
        <v/>
      </c>
    </row>
    <row r="76" spans="1:19" x14ac:dyDescent="0.3">
      <c r="A76" s="1" t="s">
        <v>100</v>
      </c>
      <c r="B76" t="str">
        <f>RTD("cqg.rtd", ,"ContractData",A76, "LongDescription",, "T")</f>
        <v>ON Semiconductor Corp</v>
      </c>
      <c r="C76" t="s">
        <v>4</v>
      </c>
      <c r="D76" s="3">
        <f xml:space="preserve"> RTD("cqg.rtd",,"StudyData",A76, "PCB","BaseType=Index,Index=1", "Open", "A",,"all",,,,"T")/100</f>
        <v>-9.0985274751586871E-3</v>
      </c>
      <c r="E76" s="3">
        <f xml:space="preserve"> RTD("cqg.rtd",,"StudyData",A76, "PCB","BaseType=Index,Index=1", "High", "A",,"all",,,,"T")/100</f>
        <v>1.9513947084879628E-2</v>
      </c>
      <c r="F76" s="3">
        <f xml:space="preserve"> RTD("cqg.rtd",,"StudyData",A76, "PCB","BaseType=Index,Index=1", "Low", "A",,"all",,,,"T")/100</f>
        <v>-0.28959655213695673</v>
      </c>
      <c r="G76" s="3">
        <f xml:space="preserve"> RTD("cqg.rtd",,"StudyData",A76, "PCB","BaseType=Index,Index=1", "Close", "A",,"all",,,,"T")/100</f>
        <v>-9.2062731952591847E-2</v>
      </c>
      <c r="H76" s="1">
        <f>RANK($G76,$G$2:G$102)+COUNTIF($G$2:G76,G76)-1</f>
        <v>81</v>
      </c>
      <c r="J76" s="7" t="str">
        <f>IF(I76="","",RTD("cqg.rtd", ,"ContractData", I76, "LongDescription",, "T"))</f>
        <v/>
      </c>
      <c r="K76" s="7"/>
      <c r="L76" s="7"/>
      <c r="M76" s="7"/>
      <c r="N76" s="4" t="str">
        <f>IF(I76="","",RTD("cqg.rtd", ,"ContractData", I76, "LastTrade",, "T"))</f>
        <v/>
      </c>
      <c r="O76" s="5" t="str">
        <f>IF(I76="","",RTD("cqg.rtd", ,"ContractData", I76, "NetLastTrade",, "T"))</f>
        <v/>
      </c>
      <c r="P76" s="3" t="str">
        <f>IFERROR(IF(I76="","",RTD("cqg.rtd", ,"ContractData", I76, "PercentNetLastTrade",, "T")/100),"")</f>
        <v/>
      </c>
      <c r="Q76" s="5" t="str">
        <f>IF(I76="","",RTD("cqg.rtd", ,"ContractData", I76, "Open",, "T"))</f>
        <v/>
      </c>
      <c r="R76" s="5" t="str">
        <f>IF(I76="","",RTD("cqg.rtd", ,"ContractData", I76, "High",, "T"))</f>
        <v/>
      </c>
      <c r="S76" s="5" t="str">
        <f>IF(I76="","",RTD("cqg.rtd", ,"ContractData", I76, "Low",, "T"))</f>
        <v/>
      </c>
    </row>
    <row r="77" spans="1:19" x14ac:dyDescent="0.3">
      <c r="A77" s="1" t="s">
        <v>60</v>
      </c>
      <c r="B77" t="str">
        <f>RTD("cqg.rtd", ,"ContractData",A77, "LongDescription",, "T")</f>
        <v>OReilly Automotive Inc</v>
      </c>
      <c r="C77" t="s">
        <v>6</v>
      </c>
      <c r="D77" s="3">
        <f xml:space="preserve"> RTD("cqg.rtd",,"StudyData",A77, "PCB","BaseType=Index,Index=1", "Open", "A",,"all",,,,"T")/100</f>
        <v>-1.2525261030650625E-3</v>
      </c>
      <c r="E77" s="3">
        <f xml:space="preserve"> RTD("cqg.rtd",,"StudyData",A77, "PCB","BaseType=Index,Index=1", "High", "A",,"all",,,,"T")/100</f>
        <v>0.23052795554058611</v>
      </c>
      <c r="F77" s="3">
        <f xml:space="preserve"> RTD("cqg.rtd",,"StudyData",A77, "PCB","BaseType=Index,Index=1", "Low", "A",,"all",,,,"T")/100</f>
        <v>-3.7449477938699939E-2</v>
      </c>
      <c r="G77" s="3">
        <f xml:space="preserve"> RTD("cqg.rtd",,"StudyData",A77, "PCB","BaseType=Index,Index=1", "Close", "A",,"all",,,,"T")/100</f>
        <v>0.17834287638935659</v>
      </c>
      <c r="H77" s="1">
        <f>RANK($G77,$G$2:G$102)+COUNTIF($G$2:G77,G77)-1</f>
        <v>25</v>
      </c>
      <c r="J77" s="7" t="str">
        <f>IF(I77="","",RTD("cqg.rtd", ,"ContractData", I77, "LongDescription",, "T"))</f>
        <v/>
      </c>
      <c r="K77" s="7"/>
      <c r="L77" s="7"/>
      <c r="M77" s="7"/>
      <c r="N77" s="4" t="str">
        <f>IF(I77="","",RTD("cqg.rtd", ,"ContractData", I77, "LastTrade",, "T"))</f>
        <v/>
      </c>
      <c r="O77" s="5" t="str">
        <f>IF(I77="","",RTD("cqg.rtd", ,"ContractData", I77, "NetLastTrade",, "T"))</f>
        <v/>
      </c>
      <c r="P77" s="3" t="str">
        <f>IFERROR(IF(I77="","",RTD("cqg.rtd", ,"ContractData", I77, "PercentNetLastTrade",, "T")/100),"")</f>
        <v/>
      </c>
      <c r="Q77" s="5" t="str">
        <f>IF(I77="","",RTD("cqg.rtd", ,"ContractData", I77, "Open",, "T"))</f>
        <v/>
      </c>
      <c r="R77" s="5" t="str">
        <f>IF(I77="","",RTD("cqg.rtd", ,"ContractData", I77, "High",, "T"))</f>
        <v/>
      </c>
      <c r="S77" s="5" t="str">
        <f>IF(I77="","",RTD("cqg.rtd", ,"ContractData", I77, "Low",, "T"))</f>
        <v/>
      </c>
    </row>
    <row r="78" spans="1:19" x14ac:dyDescent="0.3">
      <c r="A78" s="1" t="s">
        <v>46</v>
      </c>
      <c r="B78" t="str">
        <f>RTD("cqg.rtd", ,"ContractData",A78, "LongDescription",, "T")</f>
        <v>Palo Alto Networks, Inc.</v>
      </c>
      <c r="C78" t="s">
        <v>4</v>
      </c>
      <c r="D78" s="3">
        <f xml:space="preserve"> RTD("cqg.rtd",,"StudyData",A78, "PCB","BaseType=Index,Index=1", "Open", "A",,"all",,,,"T")/100</f>
        <v>-9.9701573521432368E-3</v>
      </c>
      <c r="E78" s="3">
        <f xml:space="preserve"> RTD("cqg.rtd",,"StudyData",A78, "PCB","BaseType=Index,Index=1", "High", "A",,"all",,,,"T")/100</f>
        <v>0.29150841020075974</v>
      </c>
      <c r="F78" s="3">
        <f xml:space="preserve"> RTD("cqg.rtd",,"StudyData",A78, "PCB","BaseType=Index,Index=1", "Low", "A",,"all",,,,"T")/100</f>
        <v>-0.11798019533369494</v>
      </c>
      <c r="G78" s="3">
        <f xml:space="preserve"> RTD("cqg.rtd",,"StudyData",A78, "PCB","BaseType=Index,Index=1", "Close", "A",,"all",,,,"T")/100</f>
        <v>0.13303716766142165</v>
      </c>
      <c r="H78" s="1">
        <f>RANK($G78,$G$2:G$102)+COUNTIF($G$2:G78,G78)-1</f>
        <v>35</v>
      </c>
      <c r="J78" s="7" t="str">
        <f>IF(I78="","",RTD("cqg.rtd", ,"ContractData", I78, "LongDescription",, "T"))</f>
        <v/>
      </c>
      <c r="K78" s="7"/>
      <c r="L78" s="7"/>
      <c r="M78" s="7"/>
      <c r="N78" s="4" t="str">
        <f>IF(I78="","",RTD("cqg.rtd", ,"ContractData", I78, "LastTrade",, "T"))</f>
        <v/>
      </c>
      <c r="O78" s="5" t="str">
        <f>IF(I78="","",RTD("cqg.rtd", ,"ContractData", I78, "NetLastTrade",, "T"))</f>
        <v/>
      </c>
      <c r="P78" s="3" t="str">
        <f>IFERROR(IF(I78="","",RTD("cqg.rtd", ,"ContractData", I78, "PercentNetLastTrade",, "T")/100),"")</f>
        <v/>
      </c>
      <c r="Q78" s="5" t="str">
        <f>IF(I78="","",RTD("cqg.rtd", ,"ContractData", I78, "Open",, "T"))</f>
        <v/>
      </c>
      <c r="R78" s="5" t="str">
        <f>IF(I78="","",RTD("cqg.rtd", ,"ContractData", I78, "High",, "T"))</f>
        <v/>
      </c>
      <c r="S78" s="5" t="str">
        <f>IF(I78="","",RTD("cqg.rtd", ,"ContractData", I78, "Low",, "T"))</f>
        <v/>
      </c>
    </row>
    <row r="79" spans="1:19" x14ac:dyDescent="0.3">
      <c r="A79" s="1" t="s">
        <v>81</v>
      </c>
      <c r="B79" t="str">
        <f>RTD("cqg.rtd", ,"ContractData",A79, "LongDescription",, "T")</f>
        <v>Paychex Inc</v>
      </c>
      <c r="C79" t="s">
        <v>10</v>
      </c>
      <c r="D79" s="3">
        <f xml:space="preserve"> RTD("cqg.rtd",,"StudyData",A79, "PCB","BaseType=Index,Index=1", "Open", "A",,"all",,,,"T")/100</f>
        <v>-2.2668121904121908E-3</v>
      </c>
      <c r="E79" s="3">
        <f xml:space="preserve"> RTD("cqg.rtd",,"StudyData",A79, "PCB","BaseType=Index,Index=1", "High", "A",,"all",,,,"T")/100</f>
        <v>9.0756443623541405E-2</v>
      </c>
      <c r="F79" s="3">
        <f xml:space="preserve"> RTD("cqg.rtd",,"StudyData",A79, "PCB","BaseType=Index,Index=1", "Low", "A",,"all",,,,"T")/100</f>
        <v>-3.6856687095961724E-2</v>
      </c>
      <c r="G79" s="3">
        <f xml:space="preserve"> RTD("cqg.rtd",,"StudyData",A79, "PCB","BaseType=Index,Index=1", "Close", "A",,"all",,,,"T")/100</f>
        <v>5.1129208294853526E-2</v>
      </c>
      <c r="H79" s="1">
        <f>RANK($G79,$G$2:G$102)+COUNTIF($G$2:G79,G79)-1</f>
        <v>49</v>
      </c>
      <c r="J79" s="7" t="str">
        <f>IF(I79="","",RTD("cqg.rtd", ,"ContractData", I79, "LongDescription",, "T"))</f>
        <v/>
      </c>
      <c r="K79" s="7"/>
      <c r="L79" s="7"/>
      <c r="M79" s="7"/>
      <c r="N79" s="4" t="str">
        <f>IF(I79="","",RTD("cqg.rtd", ,"ContractData", I79, "LastTrade",, "T"))</f>
        <v/>
      </c>
      <c r="O79" s="5" t="str">
        <f>IF(I79="","",RTD("cqg.rtd", ,"ContractData", I79, "NetLastTrade",, "T"))</f>
        <v/>
      </c>
      <c r="P79" s="3" t="str">
        <f>IFERROR(IF(I79="","",RTD("cqg.rtd", ,"ContractData", I79, "PercentNetLastTrade",, "T")/100),"")</f>
        <v/>
      </c>
      <c r="Q79" s="5" t="str">
        <f>IF(I79="","",RTD("cqg.rtd", ,"ContractData", I79, "Open",, "T"))</f>
        <v/>
      </c>
      <c r="R79" s="5" t="str">
        <f>IF(I79="","",RTD("cqg.rtd", ,"ContractData", I79, "High",, "T"))</f>
        <v/>
      </c>
      <c r="S79" s="5" t="str">
        <f>IF(I79="","",RTD("cqg.rtd", ,"ContractData", I79, "Low",, "T"))</f>
        <v/>
      </c>
    </row>
    <row r="80" spans="1:19" x14ac:dyDescent="0.3">
      <c r="A80" s="1" t="s">
        <v>75</v>
      </c>
      <c r="B80" t="str">
        <f>RTD("cqg.rtd", ,"ContractData",A80, "LongDescription",, "T")</f>
        <v>PACCAR Inc</v>
      </c>
      <c r="C80" t="s">
        <v>10</v>
      </c>
      <c r="D80" s="3">
        <f xml:space="preserve"> RTD("cqg.rtd",,"StudyData",A80, "PCB","BaseType=Index,Index=1", "Open", "A",,"all",,,,"T")/100</f>
        <v>-6.3492063492063952E-3</v>
      </c>
      <c r="E80" s="3">
        <f xml:space="preserve"> RTD("cqg.rtd",,"StudyData",A80, "PCB","BaseType=Index,Index=1", "High", "A",,"all",,,,"T")/100</f>
        <v>0.28520225294418838</v>
      </c>
      <c r="F80" s="3">
        <f xml:space="preserve"> RTD("cqg.rtd",,"StudyData",A80, "PCB","BaseType=Index,Index=1", "Low", "A",,"all",,,,"T")/100</f>
        <v>-7.7931387608806954E-2</v>
      </c>
      <c r="G80" s="3">
        <f xml:space="preserve"> RTD("cqg.rtd",,"StudyData",A80, "PCB","BaseType=Index,Index=1", "Close", "A",,"all",,,,"T")/100</f>
        <v>-2.5396825396825435E-2</v>
      </c>
      <c r="H80" s="1">
        <f>RANK($G80,$G$2:G$102)+COUNTIF($G$2:G80,G80)-1</f>
        <v>69</v>
      </c>
      <c r="J80" s="7" t="str">
        <f>IF(I80="","",RTD("cqg.rtd", ,"ContractData", I80, "LongDescription",, "T"))</f>
        <v/>
      </c>
      <c r="K80" s="7"/>
      <c r="L80" s="7"/>
      <c r="M80" s="7"/>
      <c r="N80" s="4" t="str">
        <f>IF(I80="","",RTD("cqg.rtd", ,"ContractData", I80, "LastTrade",, "T"))</f>
        <v/>
      </c>
      <c r="O80" s="5" t="str">
        <f>IF(I80="","",RTD("cqg.rtd", ,"ContractData", I80, "NetLastTrade",, "T"))</f>
        <v/>
      </c>
      <c r="P80" s="3" t="str">
        <f>IFERROR(IF(I80="","",RTD("cqg.rtd", ,"ContractData", I80, "PercentNetLastTrade",, "T")/100),"")</f>
        <v/>
      </c>
      <c r="Q80" s="5" t="str">
        <f>IF(I80="","",RTD("cqg.rtd", ,"ContractData", I80, "Open",, "T"))</f>
        <v/>
      </c>
      <c r="R80" s="5" t="str">
        <f>IF(I80="","",RTD("cqg.rtd", ,"ContractData", I80, "High",, "T"))</f>
        <v/>
      </c>
      <c r="S80" s="5" t="str">
        <f>IF(I80="","",RTD("cqg.rtd", ,"ContractData", I80, "Low",, "T"))</f>
        <v/>
      </c>
    </row>
    <row r="81" spans="1:19" x14ac:dyDescent="0.3">
      <c r="A81" s="1" t="s">
        <v>51</v>
      </c>
      <c r="B81" t="str">
        <f>RTD("cqg.rtd", ,"ContractData",A81, "LongDescription",, "T")</f>
        <v>PDD Holdings Inc.</v>
      </c>
      <c r="C81" t="s">
        <v>6</v>
      </c>
      <c r="D81" s="3">
        <f xml:space="preserve"> RTD("cqg.rtd",,"StudyData",A81, "PCB","BaseType=Index,Index=1", "Open", "A",,"all",,,,"T")/100</f>
        <v>-1.6608570842731232E-2</v>
      </c>
      <c r="E81" s="3">
        <f xml:space="preserve"> RTD("cqg.rtd",,"StudyData",A81, "PCB","BaseType=Index,Index=1", "High", "A",,"all",,,,"T")/100</f>
        <v>0.12562367575695438</v>
      </c>
      <c r="F81" s="3">
        <f xml:space="preserve"> RTD("cqg.rtd",,"StudyData",A81, "PCB","BaseType=Index,Index=1", "Low", "A",,"all",,,,"T")/100</f>
        <v>-0.25589501742874715</v>
      </c>
      <c r="G81" s="3">
        <f xml:space="preserve"> RTD("cqg.rtd",,"StudyData",A81, "PCB","BaseType=Index,Index=1", "Close", "A",,"all",,,,"T")/100</f>
        <v>2.0367712391497435E-2</v>
      </c>
      <c r="H81" s="1">
        <f>RANK($G81,$G$2:G$102)+COUNTIF($G$2:G81,G81)-1</f>
        <v>57</v>
      </c>
      <c r="J81" s="7" t="str">
        <f>IF(I81="","",RTD("cqg.rtd", ,"ContractData", I81, "LongDescription",, "T"))</f>
        <v/>
      </c>
      <c r="K81" s="7"/>
      <c r="L81" s="7"/>
      <c r="M81" s="7"/>
      <c r="N81" s="4" t="str">
        <f>IF(I81="","",RTD("cqg.rtd", ,"ContractData", I81, "LastTrade",, "T"))</f>
        <v/>
      </c>
      <c r="O81" s="5" t="str">
        <f>IF(I81="","",RTD("cqg.rtd", ,"ContractData", I81, "NetLastTrade",, "T"))</f>
        <v/>
      </c>
      <c r="P81" s="3" t="str">
        <f>IFERROR(IF(I81="","",RTD("cqg.rtd", ,"ContractData", I81, "PercentNetLastTrade",, "T")/100),"")</f>
        <v/>
      </c>
      <c r="Q81" s="5" t="str">
        <f>IF(I81="","",RTD("cqg.rtd", ,"ContractData", I81, "Open",, "T"))</f>
        <v/>
      </c>
      <c r="R81" s="5" t="str">
        <f>IF(I81="","",RTD("cqg.rtd", ,"ContractData", I81, "High",, "T"))</f>
        <v/>
      </c>
      <c r="S81" s="5" t="str">
        <f>IF(I81="","",RTD("cqg.rtd", ,"ContractData", I81, "Low",, "T"))</f>
        <v/>
      </c>
    </row>
    <row r="82" spans="1:19" x14ac:dyDescent="0.3">
      <c r="A82" s="1" t="s">
        <v>27</v>
      </c>
      <c r="B82" t="str">
        <f>RTD("cqg.rtd", ,"ContractData",A82, "LongDescription",, "T")</f>
        <v>PepsiCo Inc</v>
      </c>
      <c r="C82" t="s">
        <v>7</v>
      </c>
      <c r="D82" s="3">
        <f xml:space="preserve"> RTD("cqg.rtd",,"StudyData",A82, "PCB","BaseType=Index,Index=1", "Open", "A",,"all",,,,"T")/100</f>
        <v>-1.8841262364578024E-3</v>
      </c>
      <c r="E82" s="3">
        <f xml:space="preserve"> RTD("cqg.rtd",,"StudyData",A82, "PCB","BaseType=Index,Index=1", "High", "A",,"all",,,,"T")/100</f>
        <v>7.9898728214790354E-2</v>
      </c>
      <c r="F82" s="3">
        <f xml:space="preserve"> RTD("cqg.rtd",,"StudyData",A82, "PCB","BaseType=Index,Index=1", "Low", "A",,"all",,,,"T")/100</f>
        <v>-6.9536033914272266E-2</v>
      </c>
      <c r="G82" s="3">
        <f xml:space="preserve"> RTD("cqg.rtd",,"StudyData",A82, "PCB","BaseType=Index,Index=1", "Close", "A",,"all",,,,"T")/100</f>
        <v>1.6368346679227513E-2</v>
      </c>
      <c r="H82" s="1">
        <f>RANK($G82,$G$2:G$102)+COUNTIF($G$2:G82,G82)-1</f>
        <v>60</v>
      </c>
    </row>
    <row r="83" spans="1:19" x14ac:dyDescent="0.3">
      <c r="A83" s="1" t="s">
        <v>59</v>
      </c>
      <c r="B83" t="str">
        <f>RTD("cqg.rtd", ,"ContractData",A83, "LongDescription",, "T")</f>
        <v>PayPal Holdings, Inc.</v>
      </c>
      <c r="C83" t="s">
        <v>11</v>
      </c>
      <c r="D83" s="3">
        <f xml:space="preserve"> RTD("cqg.rtd",,"StudyData",A83, "PCB","BaseType=Index,Index=1", "Open", "A",,"all",,,,"T")/100</f>
        <v>-3.0939586386582773E-3</v>
      </c>
      <c r="E83" s="3">
        <f xml:space="preserve"> RTD("cqg.rtd",,"StudyData",A83, "PCB","BaseType=Index,Index=1", "High", "A",,"all",,,,"T")/100</f>
        <v>0.15062693372414901</v>
      </c>
      <c r="F83" s="3">
        <f xml:space="preserve"> RTD("cqg.rtd",,"StudyData",A83, "PCB","BaseType=Index,Index=1", "Low", "A",,"all",,,,"T")/100</f>
        <v>-9.1841719589643378E-2</v>
      </c>
      <c r="G83" s="3">
        <f xml:space="preserve"> RTD("cqg.rtd",,"StudyData",A83, "PCB","BaseType=Index,Index=1", "Close", "A",,"all",,,,"T")/100</f>
        <v>0.10666015306953272</v>
      </c>
      <c r="H83" s="1">
        <f>RANK($G83,$G$2:G$102)+COUNTIF($G$2:G83,G83)-1</f>
        <v>43</v>
      </c>
    </row>
    <row r="84" spans="1:19" x14ac:dyDescent="0.3">
      <c r="A84" s="1" t="s">
        <v>31</v>
      </c>
      <c r="B84" t="str">
        <f>RTD("cqg.rtd", ,"ContractData",A84, "LongDescription",, "T")</f>
        <v>QUALCOMM Inc</v>
      </c>
      <c r="C84" t="s">
        <v>4</v>
      </c>
      <c r="D84" s="3">
        <f xml:space="preserve"> RTD("cqg.rtd",,"StudyData",A84, "PCB","BaseType=Index,Index=1", "Open", "A",,"all",,,,"T")/100</f>
        <v>-1.6870635414505966E-2</v>
      </c>
      <c r="E84" s="3">
        <f xml:space="preserve"> RTD("cqg.rtd",,"StudyData",A84, "PCB","BaseType=Index,Index=1", "High", "A",,"all",,,,"T")/100</f>
        <v>0.59462075641291579</v>
      </c>
      <c r="F84" s="3">
        <f xml:space="preserve"> RTD("cqg.rtd",,"StudyData",A84, "PCB","BaseType=Index,Index=1", "Low", "A",,"all",,,,"T")/100</f>
        <v>-6.6998548019083157E-2</v>
      </c>
      <c r="G84" s="3">
        <f xml:space="preserve"> RTD("cqg.rtd",,"StudyData",A84, "PCB","BaseType=Index,Index=1", "Close", "A",,"all",,,,"T")/100</f>
        <v>0.19048606789739342</v>
      </c>
      <c r="H84" s="1">
        <f>RANK($G84,$G$2:G$102)+COUNTIF($G$2:G84,G84)-1</f>
        <v>24</v>
      </c>
    </row>
    <row r="85" spans="1:19" x14ac:dyDescent="0.3">
      <c r="A85" s="1" t="s">
        <v>40</v>
      </c>
      <c r="B85" t="str">
        <f>RTD("cqg.rtd", ,"ContractData",A85, "LongDescription",, "T")</f>
        <v>Regeneron Pharm Inc</v>
      </c>
      <c r="C85" t="s">
        <v>9</v>
      </c>
      <c r="D85" s="3">
        <f xml:space="preserve"> RTD("cqg.rtd",,"StudyData",A85, "PCB","BaseType=Index,Index=1", "Open", "A",,"all",,,,"T")/100</f>
        <v>-4.9869633036923973E-3</v>
      </c>
      <c r="E85" s="3">
        <f xml:space="preserve"> RTD("cqg.rtd",,"StudyData",A85, "PCB","BaseType=Index,Index=1", "High", "A",,"all",,,,"T")/100</f>
        <v>0.34931514647781475</v>
      </c>
      <c r="F85" s="3">
        <f xml:space="preserve"> RTD("cqg.rtd",,"StudyData",A85, "PCB","BaseType=Index,Index=1", "Low", "A",,"all",,,,"T")/100</f>
        <v>-7.8561750674606082E-3</v>
      </c>
      <c r="G85" s="3">
        <f xml:space="preserve"> RTD("cqg.rtd",,"StudyData",A85, "PCB","BaseType=Index,Index=1", "Close", "A",,"all",,,,"T")/100</f>
        <v>0.34273417663869565</v>
      </c>
      <c r="H85" s="1">
        <f>RANK($G85,$G$2:G$102)+COUNTIF($G$2:G85,G85)-1</f>
        <v>11</v>
      </c>
    </row>
    <row r="86" spans="1:19" x14ac:dyDescent="0.3">
      <c r="A86" s="1" t="s">
        <v>66</v>
      </c>
      <c r="B86" t="str">
        <f>RTD("cqg.rtd", ,"ContractData",A86, "LongDescription",, "T")</f>
        <v>Roper Technologies, Inc.</v>
      </c>
      <c r="C86" t="s">
        <v>4</v>
      </c>
      <c r="D86" s="3">
        <f xml:space="preserve"> RTD("cqg.rtd",,"StudyData",A86, "PCB","BaseType=Index,Index=1", "Open", "A",,"all",,,,"T")/100</f>
        <v>-5.117669717702669E-3</v>
      </c>
      <c r="E86" s="3">
        <f xml:space="preserve"> RTD("cqg.rtd",,"StudyData",A86, "PCB","BaseType=Index,Index=1", "High", "A",,"all",,,,"T")/100</f>
        <v>6.2237467212062414E-2</v>
      </c>
      <c r="F86" s="3">
        <f xml:space="preserve"> RTD("cqg.rtd",,"StudyData",A86, "PCB","BaseType=Index,Index=1", "Low", "A",,"all",,,,"T")/100</f>
        <v>-6.7777023680686638E-2</v>
      </c>
      <c r="G86" s="3">
        <f xml:space="preserve"> RTD("cqg.rtd",,"StudyData",A86, "PCB","BaseType=Index,Index=1", "Close", "A",,"all",,,,"T")/100</f>
        <v>6.1081864372581783E-3</v>
      </c>
      <c r="H86" s="1">
        <f>RANK($G86,$G$2:G$102)+COUNTIF($G$2:G86,G86)-1</f>
        <v>62</v>
      </c>
    </row>
    <row r="87" spans="1:19" x14ac:dyDescent="0.3">
      <c r="A87" s="1" t="s">
        <v>79</v>
      </c>
      <c r="B87" t="str">
        <f>RTD("cqg.rtd", ,"ContractData",A87, "LongDescription",, "T")</f>
        <v>Ross Stores Inc</v>
      </c>
      <c r="C87" t="s">
        <v>6</v>
      </c>
      <c r="D87" s="3">
        <f xml:space="preserve"> RTD("cqg.rtd",,"StudyData",A87, "PCB","BaseType=Index,Index=1", "Open", "A",,"all",,,,"T")/100</f>
        <v>-6.5033600693692141E-3</v>
      </c>
      <c r="E87" s="3">
        <f xml:space="preserve"> RTD("cqg.rtd",,"StudyData",A87, "PCB","BaseType=Index,Index=1", "High", "A",,"all",,,,"T")/100</f>
        <v>0.10600476913071744</v>
      </c>
      <c r="F87" s="3">
        <f xml:space="preserve"> RTD("cqg.rtd",,"StudyData",A87, "PCB","BaseType=Index,Index=1", "Low", "A",,"all",,,,"T")/100</f>
        <v>-7.8546137726714482E-2</v>
      </c>
      <c r="G87" s="3">
        <f xml:space="preserve"> RTD("cqg.rtd",,"StudyData",A87, "PCB","BaseType=Index,Index=1", "Close", "A",,"all",,,,"T")/100</f>
        <v>6.5105860250017994E-2</v>
      </c>
      <c r="H87" s="1">
        <f>RANK($G87,$G$2:G$102)+COUNTIF($G$2:G87,G87)-1</f>
        <v>47</v>
      </c>
    </row>
    <row r="88" spans="1:19" x14ac:dyDescent="0.3">
      <c r="A88" s="1" t="s">
        <v>44</v>
      </c>
      <c r="B88" t="str">
        <f>RTD("cqg.rtd", ,"ContractData",A88, "LongDescription",, "T")</f>
        <v>Starbucks Corp</v>
      </c>
      <c r="C88" t="s">
        <v>6</v>
      </c>
      <c r="D88" s="3">
        <f xml:space="preserve"> RTD("cqg.rtd",,"StudyData",A88, "PCB","BaseType=Index,Index=1", "Open", "A",,"all",,,,"T")/100</f>
        <v>-5.8327257577335933E-3</v>
      </c>
      <c r="E88" s="3">
        <f xml:space="preserve"> RTD("cqg.rtd",,"StudyData",A88, "PCB","BaseType=Index,Index=1", "High", "A",,"all",,,,"T")/100</f>
        <v>2.4476617019060457E-2</v>
      </c>
      <c r="F88" s="3">
        <f xml:space="preserve"> RTD("cqg.rtd",,"StudyData",A88, "PCB","BaseType=Index,Index=1", "Low", "A",,"all",,,,"T")/100</f>
        <v>-0.25476512863243422</v>
      </c>
      <c r="G88" s="3">
        <f xml:space="preserve"> RTD("cqg.rtd",,"StudyData",A88, "PCB","BaseType=Index,Index=1", "Close", "A",,"all",,,,"T")/100</f>
        <v>-1.2498698052286251E-2</v>
      </c>
      <c r="H88" s="1">
        <f>RANK($G88,$G$2:G$102)+COUNTIF($G$2:G88,G88)-1</f>
        <v>65</v>
      </c>
    </row>
    <row r="89" spans="1:19" x14ac:dyDescent="0.3">
      <c r="A89" s="1" t="s">
        <v>97</v>
      </c>
      <c r="B89" t="str">
        <f>RTD("cqg.rtd", ,"ContractData",A89, "LongDescription",, "T")</f>
        <v>Super Micro Computer</v>
      </c>
      <c r="C89" t="s">
        <v>4</v>
      </c>
      <c r="D89" s="3">
        <f xml:space="preserve"> RTD("cqg.rtd",,"StudyData",A89, "PCB","BaseType=Index,Index=1", "Open", "A",,"all",,,,"T")/100</f>
        <v>-1.4986280166045139E-2</v>
      </c>
      <c r="E89" s="3">
        <f xml:space="preserve"> RTD("cqg.rtd",,"StudyData",A89, "PCB","BaseType=Index,Index=1", "High", "A",,"all",,,,"T")/100</f>
        <v>3.3235066488426086</v>
      </c>
      <c r="F89" s="3">
        <f xml:space="preserve"> RTD("cqg.rtd",,"StudyData",A89, "PCB","BaseType=Index,Index=1", "Low", "A",,"all",,,,"T")/100</f>
        <v>-2.9480053472173348E-2</v>
      </c>
      <c r="G89" s="3">
        <f xml:space="preserve"> RTD("cqg.rtd",,"StudyData",A89, "PCB","BaseType=Index,Index=1", "Close", "A",,"all",,,,"T")/100</f>
        <v>1.2120593822556818</v>
      </c>
      <c r="H89" s="1">
        <f>RANK($G89,$G$2:G$102)+COUNTIF($G$2:G89,G89)-1</f>
        <v>2</v>
      </c>
    </row>
    <row r="90" spans="1:19" x14ac:dyDescent="0.3">
      <c r="A90" s="1" t="s">
        <v>55</v>
      </c>
      <c r="B90" t="str">
        <f>RTD("cqg.rtd", ,"ContractData",A90, "LongDescription",, "T")</f>
        <v>Synopsis</v>
      </c>
      <c r="C90" t="s">
        <v>4</v>
      </c>
      <c r="D90" s="3">
        <f xml:space="preserve"> RTD("cqg.rtd",,"StudyData",A90, "PCB","BaseType=Index,Index=1", "Open", "A",,"all",,,,"T")/100</f>
        <v>-1.3516925287914355E-2</v>
      </c>
      <c r="E90" s="3">
        <f xml:space="preserve"> RTD("cqg.rtd",,"StudyData",A90, "PCB","BaseType=Index,Index=1", "High", "A",,"all",,,,"T")/100</f>
        <v>0.22231069507292542</v>
      </c>
      <c r="F90" s="3">
        <f xml:space="preserve"> RTD("cqg.rtd",,"StudyData",A90, "PCB","BaseType=Index,Index=1", "Low", "A",,"all",,,,"T")/100</f>
        <v>-7.8266104756170907E-2</v>
      </c>
      <c r="G90" s="3">
        <f xml:space="preserve"> RTD("cqg.rtd",,"StudyData",A90, "PCB","BaseType=Index,Index=1", "Close", "A",,"all",,,,"T")/100</f>
        <v>6.6205744693247429E-2</v>
      </c>
      <c r="H90" s="1">
        <f>RANK($G90,$G$2:G$102)+COUNTIF($G$2:G90,G90)-1</f>
        <v>46</v>
      </c>
    </row>
    <row r="91" spans="1:19" x14ac:dyDescent="0.3">
      <c r="A91" s="1" t="s">
        <v>110</v>
      </c>
      <c r="B91" t="str">
        <f>RTD("cqg.rtd", ,"ContractData",A91, "LongDescription",, "T")</f>
        <v>Atlassian Corporation Plc</v>
      </c>
      <c r="C91" t="s">
        <v>4</v>
      </c>
      <c r="D91" s="3">
        <f xml:space="preserve"> RTD("cqg.rtd",,"StudyData",A91, "PCB","BaseType=Index,Index=1", "Open", "A",,"all",,,,"T")/100</f>
        <v>-1.1981838055999424E-2</v>
      </c>
      <c r="E91" s="3">
        <f xml:space="preserve"> RTD("cqg.rtd",,"StudyData",A91, "PCB","BaseType=Index,Index=1", "High", "A",,"all",,,,"T")/100</f>
        <v>8.7572521651391497E-2</v>
      </c>
      <c r="F91" s="3">
        <f xml:space="preserve"> RTD("cqg.rtd",,"StudyData",A91, "PCB","BaseType=Index,Index=1", "Low", "A",,"all",,,,"T")/100</f>
        <v>-0.43122004540486009</v>
      </c>
      <c r="G91" s="3">
        <f xml:space="preserve"> RTD("cqg.rtd",,"StudyData",A91, "PCB","BaseType=Index,Index=1", "Close", "A",,"all",,,,"T")/100</f>
        <v>-0.35167745732783989</v>
      </c>
      <c r="H91" s="1">
        <f>RANK($G91,$G$2:G$102)+COUNTIF($G$2:G91,G91)-1</f>
        <v>97</v>
      </c>
    </row>
    <row r="92" spans="1:19" x14ac:dyDescent="0.3">
      <c r="A92" s="1" t="s">
        <v>28</v>
      </c>
      <c r="B92" t="str">
        <f>RTD("cqg.rtd", ,"ContractData",A92, "LongDescription",, "T")</f>
        <v>T-Mobile US, Inc.</v>
      </c>
      <c r="C92" t="s">
        <v>5</v>
      </c>
      <c r="D92" s="3">
        <f xml:space="preserve"> RTD("cqg.rtd",,"StudyData",A92, "PCB","BaseType=Index,Index=1", "Open", "A",,"all",,,,"T")/100</f>
        <v>0</v>
      </c>
      <c r="E92" s="3">
        <f xml:space="preserve"> RTD("cqg.rtd",,"StudyData",A92, "PCB","BaseType=Index,Index=1", "High", "A",,"all",,,,"T")/100</f>
        <v>0.22884051643485306</v>
      </c>
      <c r="F92" s="3">
        <f xml:space="preserve"> RTD("cqg.rtd",,"StudyData",A92, "PCB","BaseType=Index,Index=1", "Low", "A",,"all",,,,"T")/100</f>
        <v>-9.2933325017152679E-3</v>
      </c>
      <c r="G92" s="3">
        <f xml:space="preserve"> RTD("cqg.rtd",,"StudyData",A92, "PCB","BaseType=Index,Index=1", "Close", "A",,"all",,,,"T")/100</f>
        <v>0.22597143391754496</v>
      </c>
      <c r="H92" s="1">
        <f>RANK($G92,$G$2:G$102)+COUNTIF($G$2:G92,G92)-1</f>
        <v>21</v>
      </c>
    </row>
    <row r="93" spans="1:19" x14ac:dyDescent="0.3">
      <c r="A93" s="1" t="s">
        <v>21</v>
      </c>
      <c r="B93" t="str">
        <f>RTD("cqg.rtd", ,"ContractData",A93, "LongDescription",, "T")</f>
        <v>Tesla Inc.</v>
      </c>
      <c r="C93" t="s">
        <v>6</v>
      </c>
      <c r="D93" s="3">
        <f xml:space="preserve"> RTD("cqg.rtd",,"StudyData",A93, "PCB","BaseType=Index,Index=1", "Open", "A",,"all",,,,"T")/100</f>
        <v>6.4391500321957272E-3</v>
      </c>
      <c r="E93" s="3">
        <f xml:space="preserve"> RTD("cqg.rtd",,"StudyData",A93, "PCB","BaseType=Index,Index=1", "High", "A",,"all",,,,"T")/100</f>
        <v>9.0631036703155102E-2</v>
      </c>
      <c r="F93" s="3">
        <f xml:space="preserve"> RTD("cqg.rtd",,"StudyData",A93, "PCB","BaseType=Index,Index=1", "Low", "A",,"all",,,,"T")/100</f>
        <v>-0.44140373470701866</v>
      </c>
      <c r="G93" s="3">
        <f xml:space="preserve"> RTD("cqg.rtd",,"StudyData",A93, "PCB","BaseType=Index,Index=1", "Close", "A",,"all",,,,"T")/100</f>
        <v>-0.13023180940115908</v>
      </c>
      <c r="H93" s="1">
        <f>RANK($G93,$G$2:G$102)+COUNTIF($G$2:G93,G93)-1</f>
        <v>88</v>
      </c>
    </row>
    <row r="94" spans="1:19" x14ac:dyDescent="0.3">
      <c r="A94" s="1" t="s">
        <v>82</v>
      </c>
      <c r="B94" t="str">
        <f>RTD("cqg.rtd", ,"ContractData",A94, "LongDescription",, "T")</f>
        <v>The Trade Desk, Inc. Class A</v>
      </c>
      <c r="C94" t="s">
        <v>5</v>
      </c>
      <c r="D94" s="3">
        <f xml:space="preserve"> RTD("cqg.rtd",,"StudyData",A94, "PCB","BaseType=Index,Index=1", "Open", "A",,"all",,,,"T")/100</f>
        <v>-4.3079488604780749E-3</v>
      </c>
      <c r="E94" s="3">
        <f xml:space="preserve"> RTD("cqg.rtd",,"StudyData",A94, "PCB","BaseType=Index,Index=1", "High", "A",,"all",,,,"T")/100</f>
        <v>0.42676486937187313</v>
      </c>
      <c r="F94" s="3">
        <f xml:space="preserve"> RTD("cqg.rtd",,"StudyData",A94, "PCB","BaseType=Index,Index=1", "Low", "A",,"all",,,,"T")/100</f>
        <v>-0.14577543079488617</v>
      </c>
      <c r="G94" s="3">
        <f xml:space="preserve"> RTD("cqg.rtd",,"StudyData",A94, "PCB","BaseType=Index,Index=1", "Close", "A",,"all",,,,"T")/100</f>
        <v>0.40953307392996108</v>
      </c>
      <c r="H94" s="1">
        <f>RANK($G94,$G$2:G$102)+COUNTIF($G$2:G94,G94)-1</f>
        <v>9</v>
      </c>
    </row>
    <row r="95" spans="1:19" x14ac:dyDescent="0.3">
      <c r="A95" s="1" t="s">
        <v>108</v>
      </c>
      <c r="B95" t="str">
        <f>RTD("cqg.rtd", ,"ContractData",A95, "LongDescription",, "T")</f>
        <v>Take-Two Interactive Software</v>
      </c>
      <c r="C95" t="s">
        <v>5</v>
      </c>
      <c r="D95" s="3">
        <f xml:space="preserve"> RTD("cqg.rtd",,"StudyData",A95, "PCB","BaseType=Index,Index=1", "Open", "A",,"all",,,,"T")/100</f>
        <v>-5.0326188257222883E-3</v>
      </c>
      <c r="E95" s="3">
        <f xml:space="preserve"> RTD("cqg.rtd",,"StudyData",A95, "PCB","BaseType=Index,Index=1", "High", "A",,"all",,,,"T")/100</f>
        <v>6.6107486797141887E-2</v>
      </c>
      <c r="F95" s="3">
        <f xml:space="preserve"> RTD("cqg.rtd",,"StudyData",A95, "PCB","BaseType=Index,Index=1", "Low", "A",,"all",,,,"T")/100</f>
        <v>-0.15973904939422184</v>
      </c>
      <c r="G95" s="3">
        <f xml:space="preserve"> RTD("cqg.rtd",,"StudyData",A95, "PCB","BaseType=Index,Index=1", "Close", "A",,"all",,,,"T")/100</f>
        <v>-6.8406337371854725E-2</v>
      </c>
      <c r="H95" s="1">
        <f>RANK($G95,$G$2:G$102)+COUNTIF($G$2:G95,G95)-1</f>
        <v>77</v>
      </c>
    </row>
    <row r="96" spans="1:19" x14ac:dyDescent="0.3">
      <c r="A96" s="1" t="s">
        <v>34</v>
      </c>
      <c r="B96" t="str">
        <f>RTD("cqg.rtd", ,"ContractData",A96, "LongDescription",, "T")</f>
        <v>Texas Instruments Inc</v>
      </c>
      <c r="C96" t="s">
        <v>4</v>
      </c>
      <c r="D96" s="3">
        <f xml:space="preserve"> RTD("cqg.rtd",,"StudyData",A96, "PCB","BaseType=Index,Index=1", "Open", "A",,"all",,,,"T")/100</f>
        <v>-9.4450310923384594E-3</v>
      </c>
      <c r="E96" s="3">
        <f xml:space="preserve"> RTD("cqg.rtd",,"StudyData",A96, "PCB","BaseType=Index,Index=1", "High", "A",,"all",,,,"T")/100</f>
        <v>0.23688841957057374</v>
      </c>
      <c r="F96" s="3">
        <f xml:space="preserve"> RTD("cqg.rtd",,"StudyData",A96, "PCB","BaseType=Index,Index=1", "Low", "A",,"all",,,,"T")/100</f>
        <v>-8.7997184090109121E-2</v>
      </c>
      <c r="G96" s="3">
        <f xml:space="preserve"> RTD("cqg.rtd",,"StudyData",A96, "PCB","BaseType=Index,Index=1", "Close", "A",,"all",,,,"T")/100</f>
        <v>0.17640502170597205</v>
      </c>
      <c r="H96" s="1">
        <f>RANK($G96,$G$2:G$102)+COUNTIF($G$2:G96,G96)-1</f>
        <v>26</v>
      </c>
    </row>
    <row r="97" spans="1:8" x14ac:dyDescent="0.3">
      <c r="A97" s="1" t="s">
        <v>90</v>
      </c>
      <c r="B97" t="str">
        <f>RTD("cqg.rtd", ,"ContractData",A97, "LongDescription",, "T")</f>
        <v>Verisk Analytics, Inc.</v>
      </c>
      <c r="C97" t="s">
        <v>10</v>
      </c>
      <c r="D97" s="3">
        <f xml:space="preserve"> RTD("cqg.rtd",,"StudyData",A97, "PCB","BaseType=Index,Index=1", "Open", "A",,"all",,,,"T")/100</f>
        <v>-4.3540149041280266E-3</v>
      </c>
      <c r="E97" s="3">
        <f xml:space="preserve"> RTD("cqg.rtd",,"StudyData",A97, "PCB","BaseType=Index,Index=1", "High", "A",,"all",,,,"T")/100</f>
        <v>0.20208490329063039</v>
      </c>
      <c r="F97" s="3">
        <f xml:space="preserve"> RTD("cqg.rtd",,"StudyData",A97, "PCB","BaseType=Index,Index=1", "Low", "A",,"all",,,,"T")/100</f>
        <v>-9.0094616093108967E-2</v>
      </c>
      <c r="G97" s="3">
        <f xml:space="preserve"> RTD("cqg.rtd",,"StudyData",A97, "PCB","BaseType=Index,Index=1", "Close", "A",,"all",,,,"T")/100</f>
        <v>0.11626057104580081</v>
      </c>
      <c r="H97" s="1">
        <f>RANK($G97,$G$2:G$102)+COUNTIF($G$2:G97,G97)-1</f>
        <v>37</v>
      </c>
    </row>
    <row r="98" spans="1:8" x14ac:dyDescent="0.3">
      <c r="A98" s="1" t="s">
        <v>41</v>
      </c>
      <c r="B98" t="str">
        <f>RTD("cqg.rtd", ,"ContractData",A98, "LongDescription",, "T")</f>
        <v>Vertex Pharmaceuticals Incorporated</v>
      </c>
      <c r="C98" t="s">
        <v>9</v>
      </c>
      <c r="D98" s="3">
        <f xml:space="preserve"> RTD("cqg.rtd",,"StudyData",A98, "PCB","BaseType=Index,Index=1", "Open", "A",,"all",,,,"T")/100</f>
        <v>-4.6449900464498673E-3</v>
      </c>
      <c r="E98" s="3">
        <f xml:space="preserve"> RTD("cqg.rtd",,"StudyData",A98, "PCB","BaseType=Index,Index=1", "High", "A",,"all",,,,"T")/100</f>
        <v>0.25495834254958344</v>
      </c>
      <c r="F98" s="3">
        <f xml:space="preserve"> RTD("cqg.rtd",,"StudyData",A98, "PCB","BaseType=Index,Index=1", "Low", "A",,"all",,,,"T")/100</f>
        <v>-3.9027747056944125E-2</v>
      </c>
      <c r="G98" s="3">
        <f xml:space="preserve"> RTD("cqg.rtd",,"StudyData",A98, "PCB","BaseType=Index,Index=1", "Close", "A",,"all",,,,"T")/100</f>
        <v>0.17321634839883021</v>
      </c>
      <c r="H98" s="1">
        <f>RANK($G98,$G$2:G$102)+COUNTIF($G$2:G98,G98)-1</f>
        <v>28</v>
      </c>
    </row>
    <row r="99" spans="1:8" x14ac:dyDescent="0.3">
      <c r="A99" s="1" t="s">
        <v>114</v>
      </c>
      <c r="B99" t="str">
        <f>RTD("cqg.rtd", ,"ContractData",A99, "LongDescription",, "T")</f>
        <v>Warner Bros. Discovery, Inc. Series A</v>
      </c>
      <c r="C99" t="s">
        <v>5</v>
      </c>
      <c r="D99" s="3">
        <f xml:space="preserve"> RTD("cqg.rtd",,"StudyData",A99, "PCB","BaseType=Index,Index=1", "Open", "A",,"all",,,,"T")/100</f>
        <v>-5.2724077328647175E-3</v>
      </c>
      <c r="E99" s="3">
        <f xml:space="preserve"> RTD("cqg.rtd",,"StudyData",A99, "PCB","BaseType=Index,Index=1", "High", "A",,"all",,,,"T")/100</f>
        <v>5.4481546572934907E-2</v>
      </c>
      <c r="F99" s="3">
        <f xml:space="preserve"> RTD("cqg.rtd",,"StudyData",A99, "PCB","BaseType=Index,Index=1", "Low", "A",,"all",,,,"T")/100</f>
        <v>-0.41652021089630936</v>
      </c>
      <c r="G99" s="3">
        <f xml:space="preserve"> RTD("cqg.rtd",,"StudyData",A99, "PCB","BaseType=Index,Index=1", "Close", "A",,"all",,,,"T")/100</f>
        <v>-0.34885764499121275</v>
      </c>
      <c r="H99" s="1">
        <f>RANK($G99,$G$2:G$102)+COUNTIF($G$2:G99,G99)-1</f>
        <v>96</v>
      </c>
    </row>
    <row r="100" spans="1:8" x14ac:dyDescent="0.3">
      <c r="A100" s="1" t="s">
        <v>80</v>
      </c>
      <c r="B100" t="str">
        <f>RTD("cqg.rtd", ,"ContractData",A100, "LongDescription",, "T")</f>
        <v>Workday, Inc.</v>
      </c>
      <c r="C100" t="s">
        <v>4</v>
      </c>
      <c r="D100" s="3">
        <f xml:space="preserve"> RTD("cqg.rtd",,"StudyData",A100, "PCB","BaseType=Index,Index=1", "Open", "A",,"all",,,,"T")/100</f>
        <v>-8.4401941606896472E-3</v>
      </c>
      <c r="E100" s="3">
        <f xml:space="preserve"> RTD("cqg.rtd",,"StudyData",A100, "PCB","BaseType=Index,Index=1", "High", "A",,"all",,,,"T")/100</f>
        <v>0.12758096066072602</v>
      </c>
      <c r="F100" s="3">
        <f xml:space="preserve"> RTD("cqg.rtd",,"StudyData",A100, "PCB","BaseType=Index,Index=1", "Low", "A",,"all",,,,"T")/100</f>
        <v>-0.27620807070926612</v>
      </c>
      <c r="G100" s="3">
        <f xml:space="preserve"> RTD("cqg.rtd",,"StudyData",A100, "PCB","BaseType=Index,Index=1", "Close", "A",,"all",,,,"T")/100</f>
        <v>-0.16054480909947111</v>
      </c>
      <c r="H100" s="1">
        <f>RANK($G100,$G$2:G$102)+COUNTIF($G$2:G100,G100)-1</f>
        <v>91</v>
      </c>
    </row>
    <row r="101" spans="1:8" x14ac:dyDescent="0.3">
      <c r="A101" s="1" t="s">
        <v>98</v>
      </c>
      <c r="B101" t="str">
        <f>RTD("cqg.rtd", ,"ContractData",A101, "LongDescription",, "T")</f>
        <v>Xcel Energy Inc</v>
      </c>
      <c r="C101" t="s">
        <v>12</v>
      </c>
      <c r="D101" s="3">
        <f xml:space="preserve"> RTD("cqg.rtd",,"StudyData",A101, "PCB","BaseType=Index,Index=1", "Open", "A",,"all",,,,"T")/100</f>
        <v>-1.2921983524471878E-3</v>
      </c>
      <c r="E101" s="3">
        <f xml:space="preserve"> RTD("cqg.rtd",,"StudyData",A101, "PCB","BaseType=Index,Index=1", "High", "A",,"all",,,,"T")/100</f>
        <v>3.7635277015021666E-2</v>
      </c>
      <c r="F101" s="3">
        <f xml:space="preserve"> RTD("cqg.rtd",,"StudyData",A101, "PCB","BaseType=Index,Index=1", "Low", "A",,"all",,,,"T")/100</f>
        <v>-0.2442254886125021</v>
      </c>
      <c r="G101" s="3">
        <f xml:space="preserve"> RTD("cqg.rtd",,"StudyData",A101, "PCB","BaseType=Index,Index=1", "Close", "A",,"all",,,,"T")/100</f>
        <v>-3.1174285252786298E-2</v>
      </c>
      <c r="H101" s="1">
        <f>RANK($G101,$G$2:G$102)+COUNTIF($G$2:G101,G101)-1</f>
        <v>70</v>
      </c>
    </row>
    <row r="102" spans="1:8" x14ac:dyDescent="0.3">
      <c r="A102" s="1" t="s">
        <v>107</v>
      </c>
      <c r="B102" t="str">
        <f>RTD("cqg.rtd", ,"ContractData",A102, "LongDescription",, "T")</f>
        <v>Zscaler, Inc.</v>
      </c>
      <c r="C102" t="s">
        <v>4</v>
      </c>
      <c r="D102" s="3">
        <f xml:space="preserve"> RTD("cqg.rtd",,"StudyData",A102, "PCB","BaseType=Index,Index=1", "Open", "A",,"all",,,,"T")/100</f>
        <v>-1.5616537281097707E-2</v>
      </c>
      <c r="E102" s="3">
        <f xml:space="preserve"> RTD("cqg.rtd",,"StudyData",A102, "PCB","BaseType=Index,Index=1", "High", "A",,"all",,,,"T")/100</f>
        <v>0.17173677559126202</v>
      </c>
      <c r="F102" s="3">
        <f xml:space="preserve"> RTD("cqg.rtd",,"StudyData",A102, "PCB","BaseType=Index,Index=1", "Low", "A",,"all",,,,"T")/100</f>
        <v>-0.29928687488716377</v>
      </c>
      <c r="G102" s="3">
        <f xml:space="preserve"> RTD("cqg.rtd",,"StudyData",A102, "PCB","BaseType=Index,Index=1", "Close", "A",,"all",,,,"T")/100</f>
        <v>-0.12935547932839861</v>
      </c>
      <c r="H102" s="1">
        <f>RANK($G102,$G$2:G$102)+COUNTIF($G$2:G102,G102)-1</f>
        <v>87</v>
      </c>
    </row>
  </sheetData>
  <sortState xmlns:xlrd2="http://schemas.microsoft.com/office/spreadsheetml/2017/richdata2" ref="I4:I14">
    <sortCondition ref="I4:I14"/>
  </sortState>
  <mergeCells count="53">
    <mergeCell ref="J80:M80"/>
    <mergeCell ref="J81:M81"/>
    <mergeCell ref="J75:M75"/>
    <mergeCell ref="J76:M76"/>
    <mergeCell ref="J77:M77"/>
    <mergeCell ref="J78:M78"/>
    <mergeCell ref="J79:M79"/>
    <mergeCell ref="J70:M70"/>
    <mergeCell ref="J71:M71"/>
    <mergeCell ref="J72:M72"/>
    <mergeCell ref="J73:M73"/>
    <mergeCell ref="J74:M74"/>
    <mergeCell ref="J65:M65"/>
    <mergeCell ref="J66:M66"/>
    <mergeCell ref="J67:M67"/>
    <mergeCell ref="J68:M68"/>
    <mergeCell ref="J69:M69"/>
    <mergeCell ref="J60:M60"/>
    <mergeCell ref="J61:M61"/>
    <mergeCell ref="J62:M62"/>
    <mergeCell ref="J63:M63"/>
    <mergeCell ref="J64:M64"/>
    <mergeCell ref="J55:M55"/>
    <mergeCell ref="J56:M56"/>
    <mergeCell ref="J57:M57"/>
    <mergeCell ref="J58:M58"/>
    <mergeCell ref="J59:M59"/>
    <mergeCell ref="J50:M50"/>
    <mergeCell ref="J51:M51"/>
    <mergeCell ref="J52:M52"/>
    <mergeCell ref="J53:M53"/>
    <mergeCell ref="J54:M54"/>
    <mergeCell ref="J45:M45"/>
    <mergeCell ref="J46:M46"/>
    <mergeCell ref="J47:M47"/>
    <mergeCell ref="J48:M48"/>
    <mergeCell ref="J49:M49"/>
    <mergeCell ref="I41:K41"/>
    <mergeCell ref="J42:M42"/>
    <mergeCell ref="J43:M43"/>
    <mergeCell ref="J44:M44"/>
    <mergeCell ref="K4:M4"/>
    <mergeCell ref="K15:M15"/>
    <mergeCell ref="K14:M14"/>
    <mergeCell ref="K13:M13"/>
    <mergeCell ref="K12:M12"/>
    <mergeCell ref="K11:M11"/>
    <mergeCell ref="K10:M10"/>
    <mergeCell ref="K9:M9"/>
    <mergeCell ref="K8:M8"/>
    <mergeCell ref="K7:M7"/>
    <mergeCell ref="K6:M6"/>
    <mergeCell ref="K5:M5"/>
  </mergeCells>
  <conditionalFormatting sqref="P43:P8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dataValidations count="1">
    <dataValidation type="list" allowBlank="1" showInputMessage="1" showErrorMessage="1" sqref="I41" xr:uid="{71683E4A-771B-45E6-8F28-E2EDB9CC59E5}">
      <formula1>$K$5:$K$15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 Sample</vt:lpstr>
      <vt:lpstr>NDX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2024-08-15T10:32:37Z</dcterms:created>
  <dcterms:modified xsi:type="dcterms:W3CDTF">2024-08-19T10:15:54Z</dcterms:modified>
</cp:coreProperties>
</file>