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DIA Heatmap/"/>
    </mc:Choice>
  </mc:AlternateContent>
  <xr:revisionPtr revIDLastSave="12" documentId="8_{4A87DF23-1CC6-4F44-A25D-13CAF6A5226E}" xr6:coauthVersionLast="47" xr6:coauthVersionMax="47" xr10:uidLastSave="{1E2C19A7-F933-4A9F-87CB-F07DAD4F287B}"/>
  <bookViews>
    <workbookView xWindow="-120" yWindow="-120" windowWidth="29040" windowHeight="16440" xr2:uid="{764D047C-12FB-4E83-8042-A212BA12641D}"/>
  </bookViews>
  <sheets>
    <sheet name="Sheet1" sheetId="1" r:id="rId1"/>
  </sheets>
  <definedNames>
    <definedName name="_xlchart.v1.0" hidden="1">Sheet1!$A$2:$A$31</definedName>
    <definedName name="_xlchart.v1.1" hidden="1">Sheet1!$B$2:$B$31</definedName>
    <definedName name="_xlchart.v1.10" hidden="1">Sheet1!$B$2:$B$31</definedName>
    <definedName name="_xlchart.v1.11" hidden="1">Sheet1!$F$2:$F$31</definedName>
    <definedName name="_xlchart.v1.12" hidden="1">Sheet1!$A$2:$A$31</definedName>
    <definedName name="_xlchart.v1.13" hidden="1">Sheet1!$B$2:$B$31</definedName>
    <definedName name="_xlchart.v1.14" hidden="1">Sheet1!$F$2:$F$31</definedName>
    <definedName name="_xlchart.v1.2" hidden="1">Sheet1!$F$2:$F$31</definedName>
    <definedName name="_xlchart.v1.3" hidden="1">Sheet1!$A$2:$A$30</definedName>
    <definedName name="_xlchart.v1.4" hidden="1">Sheet1!$A$2:$A$31</definedName>
    <definedName name="_xlchart.v1.5" hidden="1">Sheet1!$D$1</definedName>
    <definedName name="_xlchart.v1.6" hidden="1">Sheet1!$D$2:$D$30</definedName>
    <definedName name="_xlchart.v1.7" hidden="1">Sheet1!$D$2:$D$31</definedName>
    <definedName name="_xlchart.v1.8" hidden="1">Sheet1!$F$2:$F$31</definedName>
    <definedName name="_xlchart.v1.9" hidden="1">Sheet1!$A$2:$A$31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F28" i="1" l="1"/>
  <c r="G28" i="1" s="1"/>
  <c r="B28" i="1"/>
  <c r="F29" i="1"/>
  <c r="G29" i="1" s="1"/>
  <c r="B29" i="1"/>
  <c r="F9" i="1"/>
  <c r="G9" i="1" s="1"/>
  <c r="B9" i="1"/>
  <c r="F23" i="1"/>
  <c r="G23" i="1" s="1"/>
  <c r="B23" i="1"/>
  <c r="F21" i="1"/>
  <c r="G21" i="1" s="1"/>
  <c r="B21" i="1"/>
  <c r="F22" i="1"/>
  <c r="G22" i="1" s="1"/>
  <c r="B22" i="1"/>
  <c r="F14" i="1"/>
  <c r="G14" i="1" s="1"/>
  <c r="B14" i="1"/>
  <c r="F15" i="1"/>
  <c r="G15" i="1" s="1"/>
  <c r="B15" i="1"/>
  <c r="F16" i="1"/>
  <c r="G16" i="1" s="1"/>
  <c r="B16" i="1"/>
  <c r="F18" i="1"/>
  <c r="G18" i="1" s="1"/>
  <c r="B18" i="1"/>
  <c r="F30" i="1"/>
  <c r="G30" i="1" s="1"/>
  <c r="B30" i="1"/>
  <c r="F25" i="1"/>
  <c r="G25" i="1" s="1"/>
  <c r="B25" i="1" s="1"/>
  <c r="F8" i="1"/>
  <c r="G8" i="1" s="1"/>
  <c r="B8" i="1"/>
  <c r="F24" i="1"/>
  <c r="G24" i="1" s="1"/>
  <c r="B24" i="1"/>
  <c r="F17" i="1"/>
  <c r="G17" i="1" s="1"/>
  <c r="B17" i="1" s="1"/>
  <c r="F10" i="1"/>
  <c r="G10" i="1" s="1"/>
  <c r="B10" i="1" s="1"/>
  <c r="F26" i="1"/>
  <c r="G26" i="1" s="1"/>
  <c r="B26" i="1"/>
  <c r="F3" i="1"/>
  <c r="B3" i="1"/>
  <c r="F11" i="1"/>
  <c r="G11" i="1" s="1"/>
  <c r="B11" i="1"/>
  <c r="F27" i="1"/>
  <c r="G27" i="1" s="1"/>
  <c r="B27" i="1"/>
  <c r="F12" i="1"/>
  <c r="G12" i="1" s="1"/>
  <c r="B12" i="1" s="1"/>
  <c r="F13" i="1"/>
  <c r="G13" i="1" s="1"/>
  <c r="B13" i="1"/>
  <c r="F7" i="1"/>
  <c r="G7" i="1" s="1"/>
  <c r="B7" i="1"/>
  <c r="F6" i="1"/>
  <c r="G6" i="1" s="1"/>
  <c r="F5" i="1"/>
  <c r="G5" i="1" s="1"/>
  <c r="B5" i="1"/>
  <c r="F2" i="1"/>
  <c r="B2" i="1"/>
  <c r="F19" i="1"/>
  <c r="G19" i="1" s="1"/>
  <c r="B19" i="1"/>
  <c r="F4" i="1"/>
  <c r="G4" i="1" s="1"/>
  <c r="B4" i="1"/>
  <c r="F20" i="1"/>
  <c r="G20" i="1" s="1"/>
  <c r="B20" i="1"/>
  <c r="F31" i="1"/>
  <c r="G31" i="1" s="1"/>
  <c r="B31" i="1"/>
  <c r="E24" i="1"/>
  <c r="E22" i="1"/>
  <c r="E16" i="1"/>
  <c r="E9" i="1"/>
  <c r="E17" i="1"/>
  <c r="E25" i="1"/>
  <c r="E8" i="1"/>
  <c r="E2" i="1"/>
  <c r="E10" i="1"/>
  <c r="E18" i="1"/>
  <c r="E26" i="1"/>
  <c r="E6" i="1"/>
  <c r="E7" i="1"/>
  <c r="E3" i="1"/>
  <c r="E11" i="1"/>
  <c r="E19" i="1"/>
  <c r="E27" i="1"/>
  <c r="E14" i="1"/>
  <c r="E15" i="1"/>
  <c r="E4" i="1"/>
  <c r="E12" i="1"/>
  <c r="E20" i="1"/>
  <c r="E28" i="1"/>
  <c r="E30" i="1"/>
  <c r="E5" i="1"/>
  <c r="E13" i="1"/>
  <c r="E21" i="1"/>
  <c r="E29" i="1"/>
  <c r="E23" i="1"/>
  <c r="E31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6" i="1" l="1"/>
</calcChain>
</file>

<file path=xl/sharedStrings.xml><?xml version="1.0" encoding="utf-8"?>
<sst xmlns="http://schemas.openxmlformats.org/spreadsheetml/2006/main" count="35" uniqueCount="35">
  <si>
    <t>S.AAPL</t>
  </si>
  <si>
    <t>S.AMGN</t>
  </si>
  <si>
    <t>S.AMZN</t>
  </si>
  <si>
    <t>S.AXP</t>
  </si>
  <si>
    <t>S.BA</t>
  </si>
  <si>
    <t>S.CAT</t>
  </si>
  <si>
    <t>S.CRM</t>
  </si>
  <si>
    <t>S.CSCO</t>
  </si>
  <si>
    <t>S.CVX</t>
  </si>
  <si>
    <t>S.DIS</t>
  </si>
  <si>
    <t>S.DOW</t>
  </si>
  <si>
    <t>S.GS</t>
  </si>
  <si>
    <t>S.HD</t>
  </si>
  <si>
    <t>S.HON</t>
  </si>
  <si>
    <t>S.IBM</t>
  </si>
  <si>
    <t>S.INTC</t>
  </si>
  <si>
    <t>S.JNJ</t>
  </si>
  <si>
    <t>S.JPM</t>
  </si>
  <si>
    <t>S.KO</t>
  </si>
  <si>
    <t>S.MCD</t>
  </si>
  <si>
    <t>S.MMM</t>
  </si>
  <si>
    <t>S.MRK</t>
  </si>
  <si>
    <t>S.MSFT</t>
  </si>
  <si>
    <t>S.NKE</t>
  </si>
  <si>
    <t>S.PG</t>
  </si>
  <si>
    <t>S.TRV</t>
  </si>
  <si>
    <t>S.UNH</t>
  </si>
  <si>
    <t>S.V</t>
  </si>
  <si>
    <t>S.VZ</t>
  </si>
  <si>
    <t>S.WMT</t>
  </si>
  <si>
    <t>Symbol</t>
  </si>
  <si>
    <t>Merged Text</t>
  </si>
  <si>
    <t>A %NC</t>
  </si>
  <si>
    <t>Rank</t>
  </si>
  <si>
    <t>*-1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</si>
</sst>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-24.288477479966843</v>
        <stp/>
        <stp>StudyData</stp>
        <stp>S.NKE</stp>
        <stp>PCB</stp>
        <stp>BaseType=Index,Index=1</stp>
        <stp>Close</stp>
        <stp>A</stp>
        <stp/>
        <stp>all</stp>
        <stp/>
        <stp/>
        <stp/>
        <stp>T</stp>
        <tr r="D25" s="1"/>
      </tp>
      <tp t="s">
        <v>NIKE Inc ClsB</v>
        <stp/>
        <stp>ContractData</stp>
        <stp>S.NKE</stp>
        <stp>LongDescription</stp>
        <stp/>
        <stp>T</stp>
        <tr r="C25" s="1"/>
      </tp>
      <tp t="s">
        <v>3M Company</v>
        <stp/>
        <stp>ContractData</stp>
        <stp>S.MMM</stp>
        <stp>LongDescription</stp>
        <stp/>
        <stp>T</stp>
        <tr r="C22" s="1"/>
      </tp>
      <tp t="s">
        <v>McDonald's Corporation</v>
        <stp/>
        <stp>ContractData</stp>
        <stp>S.MCD</stp>
        <stp>LongDescription</stp>
        <stp/>
        <stp>T</stp>
        <tr r="C21" s="1"/>
      </tp>
      <tp t="s">
        <v>Merck &amp; Co Inc</v>
        <stp/>
        <stp>ContractData</stp>
        <stp>S.MRK</stp>
        <stp>LongDescription</stp>
        <stp/>
        <stp>T</stp>
        <tr r="C23" s="1"/>
      </tp>
      <tp t="s">
        <v>Johnson &amp; Johnson</v>
        <stp/>
        <stp>ContractData</stp>
        <stp>S.JNJ</stp>
        <stp>LongDescription</stp>
        <stp/>
        <stp>T</stp>
        <tr r="C18" s="1"/>
      </tp>
      <tp t="s">
        <v>JPMorgan Chase &amp; Co.</v>
        <stp/>
        <stp>ContractData</stp>
        <stp>S.JPM</stp>
        <stp>LongDescription</stp>
        <stp/>
        <stp>T</stp>
        <tr r="C19" s="1"/>
      </tp>
      <tp t="s">
        <v>Honeywell Intl</v>
        <stp/>
        <stp>ContractData</stp>
        <stp>S.HON</stp>
        <stp>LongDescription</stp>
        <stp/>
        <stp>T</stp>
        <tr r="C15" s="1"/>
      </tp>
      <tp t="s">
        <v>International Business Machines</v>
        <stp/>
        <stp>ContractData</stp>
        <stp>S.IBM</stp>
        <stp>LongDescription</stp>
        <stp/>
        <stp>T</stp>
        <tr r="C16" s="1"/>
      </tp>
      <tp t="s">
        <v>Dow Inc.</v>
        <stp/>
        <stp>ContractData</stp>
        <stp>S.DOW</stp>
        <stp>LongDescription</stp>
        <stp/>
        <stp>T</stp>
        <tr r="C12" s="1"/>
      </tp>
      <tp t="s">
        <v>The Walt Disney Company</v>
        <stp/>
        <stp>ContractData</stp>
        <stp>S.DIS</stp>
        <stp>LongDescription</stp>
        <stp/>
        <stp>T</stp>
        <tr r="C11" s="1"/>
      </tp>
      <tp t="s">
        <v>Caterpillar Inc</v>
        <stp/>
        <stp>ContractData</stp>
        <stp>S.CAT</stp>
        <stp>LongDescription</stp>
        <stp/>
        <stp>T</stp>
        <tr r="C7" s="1"/>
      </tp>
      <tp t="s">
        <v>Chevron Corp</v>
        <stp/>
        <stp>ContractData</stp>
        <stp>S.CVX</stp>
        <stp>LongDescription</stp>
        <stp/>
        <stp>T</stp>
        <tr r="C10" s="1"/>
      </tp>
      <tp t="s">
        <v>Salesforce, Inc.</v>
        <stp/>
        <stp>ContractData</stp>
        <stp>S.CRM</stp>
        <stp>LongDescription</stp>
        <stp/>
        <stp>T</stp>
        <tr r="C8" s="1"/>
      </tp>
      <tp t="s">
        <v>American Express Co</v>
        <stp/>
        <stp>ContractData</stp>
        <stp>S.AXP</stp>
        <stp>LongDescription</stp>
        <stp/>
        <stp>T</stp>
        <tr r="C5" s="1"/>
      </tp>
      <tp t="s">
        <v>Walmart Inc.</v>
        <stp/>
        <stp>ContractData</stp>
        <stp>S.WMT</stp>
        <stp>LongDescription</stp>
        <stp/>
        <stp>T</stp>
        <tr r="C31" s="1"/>
      </tp>
      <tp t="s">
        <v>Travelers Companies, Inc</v>
        <stp/>
        <stp>ContractData</stp>
        <stp>S.TRV</stp>
        <stp>LongDescription</stp>
        <stp/>
        <stp>T</stp>
        <tr r="C27" s="1"/>
      </tp>
      <tp t="s">
        <v>United Health Group Inc</v>
        <stp/>
        <stp>ContractData</stp>
        <stp>S.UNH</stp>
        <stp>LongDescription</stp>
        <stp/>
        <stp>T</stp>
        <tr r="C28" s="1"/>
      </tp>
      <tp>
        <v>4.2861889467272007</v>
        <stp/>
        <stp>StudyData</stp>
        <stp>S.DIS</stp>
        <stp>PCB</stp>
        <stp>BaseType=Index,Index=1</stp>
        <stp>Close</stp>
        <stp>A</stp>
        <stp/>
        <stp>all</stp>
        <stp/>
        <stp/>
        <stp/>
        <stp>T</stp>
        <tr r="D11" s="1"/>
      </tp>
      <tp>
        <v>-3.0999270605397569</v>
        <stp/>
        <stp>StudyData</stp>
        <stp>S.DOW</stp>
        <stp>PCB</stp>
        <stp>BaseType=Index,Index=1</stp>
        <stp>Close</stp>
        <stp>A</stp>
        <stp/>
        <stp>all</stp>
        <stp/>
        <stp/>
        <stp/>
        <stp>T</stp>
        <tr r="D12" s="1"/>
      </tp>
      <tp>
        <v>4.3059463068046355</v>
        <stp/>
        <stp>StudyData</stp>
        <stp>S.HON</stp>
        <stp>PCB</stp>
        <stp>BaseType=Index,Index=1</stp>
        <stp>Close</stp>
        <stp>A</stp>
        <stp/>
        <stp>all</stp>
        <stp/>
        <stp/>
        <stp/>
        <stp>T</stp>
        <tr r="D15" s="1"/>
      </tp>
      <tp>
        <v>5.180553783335462</v>
        <stp/>
        <stp>StudyData</stp>
        <stp>S.JNJ</stp>
        <stp>PCB</stp>
        <stp>BaseType=Index,Index=1</stp>
        <stp>Close</stp>
        <stp>A</stp>
        <stp/>
        <stp>all</stp>
        <stp/>
        <stp/>
        <stp/>
        <stp>T</stp>
        <tr r="D18" s="1"/>
      </tp>
      <tp>
        <v>6.9614602921344</v>
        <stp/>
        <stp>StudyData</stp>
        <stp>S.UNH</stp>
        <stp>PCB</stp>
        <stp>BaseType=Index,Index=1</stp>
        <stp>Close</stp>
        <stp>A</stp>
        <stp/>
        <stp>all</stp>
        <stp/>
        <stp/>
        <stp/>
        <stp>T</stp>
        <tr r="D28" s="1"/>
      </tp>
      <tp>
        <v>55.375832540437678</v>
        <stp/>
        <stp>StudyData</stp>
        <stp>S.WMT</stp>
        <stp>PCB</stp>
        <stp>BaseType=Index,Index=1</stp>
        <stp>Close</stp>
        <stp>A</stp>
        <stp/>
        <stp>all</stp>
        <stp/>
        <stp/>
        <stp/>
        <stp>T</stp>
        <tr r="D31" s="1"/>
      </tp>
      <tp>
        <v>24.597511891694108</v>
        <stp/>
        <stp>StudyData</stp>
        <stp>S.MMM</stp>
        <stp>PCB</stp>
        <stp>BaseType=Index,Index=1</stp>
        <stp>Close</stp>
        <stp>A</stp>
        <stp/>
        <stp>all</stp>
        <stp/>
        <stp/>
        <stp/>
        <stp>T</stp>
        <tr r="D22" s="1"/>
      </tp>
      <tp>
        <v>5.5681090013827497</v>
        <stp/>
        <stp>StudyData</stp>
        <stp>S.MCD</stp>
        <stp>PCB</stp>
        <stp>BaseType=Index,Index=1</stp>
        <stp>Close</stp>
        <stp>A</stp>
        <stp/>
        <stp>all</stp>
        <stp/>
        <stp/>
        <stp/>
        <stp>T</stp>
        <tr r="D21" s="1"/>
      </tp>
      <tp>
        <v>44.292265362274534</v>
        <stp/>
        <stp>StudyData</stp>
        <stp>S.IBM</stp>
        <stp>PCB</stp>
        <stp>BaseType=Index,Index=1</stp>
        <stp>Close</stp>
        <stp>A</stp>
        <stp/>
        <stp>all</stp>
        <stp/>
        <stp/>
        <stp/>
        <stp>T</stp>
        <tr r="D16" s="1"/>
      </tp>
      <tp>
        <v>31.646768356613791</v>
        <stp/>
        <stp>StudyData</stp>
        <stp>S.CAT</stp>
        <stp>PCB</stp>
        <stp>BaseType=Index,Index=1</stp>
        <stp>Close</stp>
        <stp>A</stp>
        <stp/>
        <stp>all</stp>
        <stp/>
        <stp/>
        <stp/>
        <stp>T</stp>
        <tr r="D7" s="1"/>
      </tp>
      <tp t="s">
        <v>Visa Inc.</v>
        <stp/>
        <stp>ContractData</stp>
        <stp>S.V</stp>
        <stp>LongDescription</stp>
        <stp/>
        <stp>T</stp>
        <tr r="C29" s="1"/>
      </tp>
      <tp>
        <v>48.980463328707167</v>
        <stp/>
        <stp>StudyData</stp>
        <stp>S.AXP</stp>
        <stp>PCB</stp>
        <stp>BaseType=Index,Index=1</stp>
        <stp>Close</stp>
        <stp>A</stp>
        <stp/>
        <stp>all</stp>
        <stp/>
        <stp/>
        <stp/>
        <stp>T</stp>
        <tr r="D5" s="1"/>
      </tp>
      <tp>
        <v>27.565751483017475</v>
        <stp/>
        <stp>StudyData</stp>
        <stp>S.TRV</stp>
        <stp>PCB</stp>
        <stp>BaseType=Index,Index=1</stp>
        <stp>Close</stp>
        <stp>A</stp>
        <stp/>
        <stp>all</stp>
        <stp/>
        <stp/>
        <stp/>
        <stp>T</stp>
        <tr r="D27" s="1"/>
      </tp>
      <tp>
        <v>2.0179783525958568</v>
        <stp/>
        <stp>StudyData</stp>
        <stp>S.MRK</stp>
        <stp>PCB</stp>
        <stp>BaseType=Index,Index=1</stp>
        <stp>Close</stp>
        <stp>A</stp>
        <stp/>
        <stp>all</stp>
        <stp/>
        <stp/>
        <stp/>
        <stp>T</stp>
        <tr r="D23" s="1"/>
      </tp>
      <tp>
        <v>10.199893592764321</v>
        <stp/>
        <stp>StudyData</stp>
        <stp>S.CRM</stp>
        <stp>PCB</stp>
        <stp>BaseType=Index,Index=1</stp>
        <stp>Close</stp>
        <stp>A</stp>
        <stp/>
        <stp>all</stp>
        <stp/>
        <stp/>
        <stp/>
        <stp>T</stp>
        <tr r="D8" s="1"/>
      </tp>
      <tp>
        <v>31.387419165196953</v>
        <stp/>
        <stp>StudyData</stp>
        <stp>S.JPM</stp>
        <stp>PCB</stp>
        <stp>BaseType=Index,Index=1</stp>
        <stp>Close</stp>
        <stp>A</stp>
        <stp/>
        <stp>all</stp>
        <stp/>
        <stp/>
        <stp/>
        <stp>T</stp>
        <tr r="D19" s="1"/>
      </tp>
      <tp>
        <v>-0.21453472780905952</v>
        <stp/>
        <stp>StudyData</stp>
        <stp>S.CVX</stp>
        <stp>PCB</stp>
        <stp>BaseType=Index,Index=1</stp>
        <stp>Close</stp>
        <stp>A</stp>
        <stp/>
        <stp>all</stp>
        <stp/>
        <stp/>
        <stp/>
        <stp>T</stp>
        <tr r="D10" s="1"/>
      </tp>
      <tp t="s">
        <v>Cisco Systems Inc</v>
        <stp/>
        <stp>ContractData</stp>
        <stp>S.CSCO</stp>
        <stp>LongDescription</stp>
        <stp/>
        <stp>T</stp>
        <tr r="C9" s="1"/>
      </tp>
      <tp t="s">
        <v>Goldman Sachs Group</v>
        <stp/>
        <stp>ContractData</stp>
        <stp>S.GS</stp>
        <stp>LongDescription</stp>
        <stp/>
        <stp>T</stp>
        <tr r="C13" s="1"/>
      </tp>
      <tp t="s">
        <v>Boeing Company</v>
        <stp/>
        <stp>ContractData</stp>
        <stp>S.BA</stp>
        <stp>LongDescription</stp>
        <stp/>
        <stp>T</stp>
        <tr r="C6" s="1"/>
      </tp>
      <tp t="s">
        <v>Home Depot, Inc.</v>
        <stp/>
        <stp>ContractData</stp>
        <stp>S.HD</stp>
        <stp>LongDescription</stp>
        <stp/>
        <stp>T</stp>
        <tr r="C14" s="1"/>
      </tp>
      <tp t="s">
        <v>Coca-Cola Company</v>
        <stp/>
        <stp>ContractData</stp>
        <stp>S.KO</stp>
        <stp>LongDescription</stp>
        <stp/>
        <stp>T</stp>
        <tr r="C20" s="1"/>
      </tp>
      <tp t="s">
        <v>Verizon Communications</v>
        <stp/>
        <stp>ContractData</stp>
        <stp>S.VZ</stp>
        <stp>LongDescription</stp>
        <stp/>
        <stp>T</stp>
        <tr r="C30" s="1"/>
      </tp>
      <tp t="s">
        <v>Procter &amp; Gamble Co</v>
        <stp/>
        <stp>ContractData</stp>
        <stp>S.PG</stp>
        <stp>LongDescription</stp>
        <stp/>
        <stp>T</stp>
        <tr r="C26" s="1"/>
      </tp>
      <tp t="s">
        <v>Apple Inc</v>
        <stp/>
        <stp>ContractData</stp>
        <stp>S.AAPL</stp>
        <stp>LongDescription</stp>
        <stp/>
        <stp>T</stp>
        <tr r="C2" s="1"/>
      </tp>
      <tp t="s">
        <v>Amgen Inc</v>
        <stp/>
        <stp>ContractData</stp>
        <stp>S.AMGN</stp>
        <stp>LongDescription</stp>
        <stp/>
        <stp>T</stp>
        <tr r="C3" s="1"/>
      </tp>
      <tp t="s">
        <v>Amazon.com Inc</v>
        <stp/>
        <stp>ContractData</stp>
        <stp>S.AMZN</stp>
        <stp>LongDescription</stp>
        <stp/>
        <stp>T</stp>
        <tr r="C4" s="1"/>
      </tp>
      <tp>
        <v>21.674544226873731</v>
        <stp/>
        <stp>StudyData</stp>
        <stp>S.AAPL</stp>
        <stp>PCB</stp>
        <stp>BaseType=Index,Index=1</stp>
        <stp>Close</stp>
        <stp>A</stp>
        <stp/>
        <stp>all</stp>
        <stp/>
        <stp/>
        <stp/>
        <stp>T</stp>
        <tr r="D2" s="1"/>
      </tp>
      <tp>
        <v>-54.308457711442784</v>
        <stp/>
        <stp>StudyData</stp>
        <stp>S.INTC</stp>
        <stp>PCB</stp>
        <stp>BaseType=Index,Index=1</stp>
        <stp>Close</stp>
        <stp>A</stp>
        <stp/>
        <stp>all</stp>
        <stp/>
        <stp/>
        <stp/>
        <stp>T</stp>
        <tr r="D17" s="1"/>
      </tp>
      <tp>
        <v>22.271949453731736</v>
        <stp/>
        <stp>StudyData</stp>
        <stp>S.AMZN</stp>
        <stp>PCB</stp>
        <stp>BaseType=Index,Index=1</stp>
        <stp>Close</stp>
        <stp>A</stp>
        <stp/>
        <stp>all</stp>
        <stp/>
        <stp/>
        <stp/>
        <stp>T</stp>
        <tr r="D4" s="1"/>
      </tp>
      <tp t="s">
        <v>Intel Corporation</v>
        <stp/>
        <stp>ContractData</stp>
        <stp>S.INTC</stp>
        <stp>LongDescription</stp>
        <stp/>
        <stp>T</stp>
        <tr r="C17" s="1"/>
      </tp>
      <tp t="s">
        <v>Microsoft Corporation</v>
        <stp/>
        <stp>ContractData</stp>
        <stp>S.MSFT</stp>
        <stp>LongDescription</stp>
        <stp/>
        <stp>T</stp>
        <tr r="C24" s="1"/>
      </tp>
      <tp>
        <v>7.0665083135391926</v>
        <stp/>
        <stp>StudyData</stp>
        <stp>S.CSCO</stp>
        <stp>PCB</stp>
        <stp>BaseType=Index,Index=1</stp>
        <stp>Close</stp>
        <stp>A</stp>
        <stp/>
        <stp>all</stp>
        <stp/>
        <stp/>
        <stp/>
        <stp>T</stp>
        <tr r="D9" s="1"/>
      </tp>
      <tp>
        <v>13.144920491632531</v>
        <stp/>
        <stp>StudyData</stp>
        <stp>S.AMGN</stp>
        <stp>PCB</stp>
        <stp>BaseType=Index,Index=1</stp>
        <stp>Close</stp>
        <stp>A</stp>
        <stp/>
        <stp>all</stp>
        <stp/>
        <stp/>
        <stp/>
        <stp>T</stp>
        <tr r="D3" s="1"/>
      </tp>
      <tp>
        <v>11.025422827358785</v>
        <stp/>
        <stp>StudyData</stp>
        <stp>S.MSFT</stp>
        <stp>PCB</stp>
        <stp>BaseType=Index,Index=1</stp>
        <stp>Close</stp>
        <stp>A</stp>
        <stp/>
        <stp>all</stp>
        <stp/>
        <stp/>
        <stp/>
        <stp>T</stp>
        <tr r="D24" s="1"/>
      </tp>
      <tp>
        <v>7.9316304974073262</v>
        <stp/>
        <stp>StudyData</stp>
        <stp>S.V</stp>
        <stp>PCB</stp>
        <stp>BaseType=Index,Index=1</stp>
        <stp>Close</stp>
        <stp>A</stp>
        <stp/>
        <stp>all</stp>
        <stp/>
        <stp/>
        <stp/>
        <stp>T</stp>
        <tr r="D29" s="1"/>
      </tp>
      <tp>
        <v>18.506892316091175</v>
        <stp/>
        <stp>StudyData</stp>
        <stp>S.PG</stp>
        <stp>PCB</stp>
        <stp>BaseType=Index,Index=1</stp>
        <stp>Close</stp>
        <stp>A</stp>
        <stp/>
        <stp>all</stp>
        <stp/>
        <stp/>
        <stp/>
        <stp>T</stp>
        <tr r="D26" s="1"/>
      </tp>
      <tp>
        <v>16.578249336870023</v>
        <stp/>
        <stp>StudyData</stp>
        <stp>S.VZ</stp>
        <stp>PCB</stp>
        <stp>BaseType=Index,Index=1</stp>
        <stp>Close</stp>
        <stp>A</stp>
        <stp/>
        <stp>all</stp>
        <stp/>
        <stp/>
        <stp/>
        <stp>T</stp>
        <tr r="D30" s="1"/>
      </tp>
      <tp>
        <v>-41.540704365840561</v>
        <stp/>
        <stp>StudyData</stp>
        <stp>S.BA</stp>
        <stp>PCB</stp>
        <stp>BaseType=Index,Index=1</stp>
        <stp>Close</stp>
        <stp>A</stp>
        <stp/>
        <stp>all</stp>
        <stp/>
        <stp/>
        <stp/>
        <stp>T</stp>
        <tr r="D6" s="1"/>
      </tp>
      <tp>
        <v>35.570417606345764</v>
        <stp/>
        <stp>StudyData</stp>
        <stp>S.GS</stp>
        <stp>PCB</stp>
        <stp>BaseType=Index,Index=1</stp>
        <stp>Close</stp>
        <stp>A</stp>
        <stp/>
        <stp>all</stp>
        <stp/>
        <stp/>
        <stp/>
        <stp>T</stp>
        <tr r="D13" s="1"/>
      </tp>
      <tp>
        <v>19.752248430341094</v>
        <stp/>
        <stp>StudyData</stp>
        <stp>S.KO</stp>
        <stp>PCB</stp>
        <stp>BaseType=Index,Index=1</stp>
        <stp>Close</stp>
        <stp>A</stp>
        <stp/>
        <stp>all</stp>
        <stp/>
        <stp/>
        <stp/>
        <stp>T</stp>
        <tr r="D20" s="1"/>
      </tp>
      <tp>
        <v>20.378011830904633</v>
        <stp/>
        <stp>StudyData</stp>
        <stp>S.HD</stp>
        <stp>PCB</stp>
        <stp>BaseType=Index,Index=1</stp>
        <stp>Close</stp>
        <stp>A</stp>
        <stp/>
        <stp>all</stp>
        <stp/>
        <stp/>
        <stp/>
        <stp>T</stp>
        <tr r="D1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_xlchart.v1.7</cx:f>
      </cx:numDim>
    </cx:data>
  </cx:chartData>
  <cx:chart>
    <cx:title pos="t" align="ctr" overlay="0">
      <cx:tx>
        <cx:txData>
          <cx:v>DJIA Constituents Annual Performance Treemap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anose="020B0502020202020204" pitchFamily="34" charset="0"/>
            </a:rPr>
            <a:t>DJIA Constituents Annual Performance Treemap </a:t>
          </a:r>
        </a:p>
      </cx:txPr>
    </cx:title>
    <cx:plotArea>
      <cx:plotAreaRegion>
        <cx:series layoutId="treemap" uniqueId="{A02FBE40-805C-4127-B952-9E608E45E0E3}">
          <cx:tx>
            <cx:txData>
              <cx:v/>
            </cx:txData>
          </cx:tx>
          <cx:dataLabels>
            <cx:visibility seriesName="0" categoryName="1" value="1"/>
            <cx:separator>, </cx:separator>
          </cx:dataLabels>
          <cx:dataId val="0"/>
          <cx:layoutPr/>
        </cx:series>
      </cx:plotAreaRegion>
    </cx:plotArea>
  </cx:chart>
  <cx:spPr>
    <a:ln>
      <a:solidFill>
        <a:schemeClr val="tx1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DJIA Constituents Annual Performance Treemap</a:t>
            </a:r>
            <a:endParaRPr lang="en-US">
              <a:effectLst/>
              <a:latin typeface="Century Gothic" panose="020B0502020202020204" pitchFamily="34" charset="0"/>
            </a:endParaRPr>
          </a:p>
        </cx:rich>
      </cx:tx>
    </cx:title>
    <cx:plotArea>
      <cx:plotAreaRegion>
        <cx:series layoutId="treemap" uniqueId="{144BC8DA-0261-4BE1-B020-CBF7FC073BE5}" formatIdx="0">
          <cx:dataLabels pos="inEnd"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395287</xdr:colOff>
      <xdr:row>0</xdr:row>
      <xdr:rowOff>190500</xdr:rowOff>
    </xdr:from>
    <xdr:to>
      <xdr:col>20</xdr:col>
      <xdr:colOff>676275</xdr:colOff>
      <xdr:row>31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D9F3315-0E36-3A1E-9B47-2FC4B50D3A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6887" y="190500"/>
              <a:ext cx="9196388" cy="6400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495301</xdr:colOff>
      <xdr:row>33</xdr:row>
      <xdr:rowOff>19050</xdr:rowOff>
    </xdr:from>
    <xdr:to>
      <xdr:col>19</xdr:col>
      <xdr:colOff>85725</xdr:colOff>
      <xdr:row>51</xdr:row>
      <xdr:rowOff>142874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041002F-6C38-FF50-CD10-DA8192C56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86651" y="6934200"/>
              <a:ext cx="7820024" cy="38957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2ED6-4BD3-4393-91D7-BEF2A84AC7E2}">
  <dimension ref="A1:G31"/>
  <sheetViews>
    <sheetView tabSelected="1" workbookViewId="0">
      <selection activeCell="H1" sqref="H1"/>
    </sheetView>
  </sheetViews>
  <sheetFormatPr defaultRowHeight="16.5" x14ac:dyDescent="0.3"/>
  <cols>
    <col min="2" max="2" width="14.625" customWidth="1"/>
    <col min="3" max="3" width="32.125" customWidth="1"/>
    <col min="5" max="7" width="9" customWidth="1"/>
  </cols>
  <sheetData>
    <row r="1" spans="1:7" x14ac:dyDescent="0.3">
      <c r="A1" s="3" t="s">
        <v>30</v>
      </c>
      <c r="B1" s="3" t="s">
        <v>31</v>
      </c>
      <c r="C1" s="3"/>
      <c r="D1" s="3" t="s">
        <v>32</v>
      </c>
      <c r="E1" s="3" t="s">
        <v>33</v>
      </c>
      <c r="F1" s="3" t="s">
        <v>34</v>
      </c>
      <c r="G1" s="3">
        <v>-1</v>
      </c>
    </row>
    <row r="2" spans="1:7" x14ac:dyDescent="0.3">
      <c r="A2" t="s">
        <v>0</v>
      </c>
      <c r="B2" t="str">
        <f>IF(D2&gt;=0,"",A2&amp;", "&amp;TEXT(G2,"0.00%"))</f>
        <v/>
      </c>
      <c r="C2" t="str">
        <f>RTD("cqg.rtd", ,"ContractData", A2, "LongDescription",, "T")</f>
        <v>Apple Inc</v>
      </c>
      <c r="D2" s="1">
        <f xml:space="preserve"> RTD("cqg.rtd",,"StudyData",A2, "PCB","BaseType=Index,Index=1", "Close", "A",,"all",,,,"T")/100</f>
        <v>0.21674544226873732</v>
      </c>
      <c r="E2" s="2">
        <f>RANK(D2,$D$2:$D$31,0)+COUNTIF($D$2:D2,D2)-1</f>
        <v>10</v>
      </c>
      <c r="F2" s="1" t="str">
        <f>IF(D2&gt;=0,"",D2*-1)</f>
        <v/>
      </c>
    </row>
    <row r="3" spans="1:7" x14ac:dyDescent="0.3">
      <c r="A3" t="s">
        <v>1</v>
      </c>
      <c r="B3" t="str">
        <f t="shared" ref="B3:B31" si="0">IF(D3&gt;=0,"",A3&amp;", "&amp;TEXT(G3,"0.00%"))</f>
        <v/>
      </c>
      <c r="C3" t="str">
        <f>RTD("cqg.rtd", ,"ContractData", A3, "LongDescription",, "T")</f>
        <v>Amgen Inc</v>
      </c>
      <c r="D3" s="1">
        <f xml:space="preserve"> RTD("cqg.rtd",,"StudyData",A3, "PCB","BaseType=Index,Index=1", "Close", "A",,"all",,,,"T")/100</f>
        <v>0.13144920491632531</v>
      </c>
      <c r="E3" s="2">
        <f>RANK(D3,$D$2:$D$31,0)+COUNTIF($D$2:D3,D3)-1</f>
        <v>15</v>
      </c>
      <c r="F3" s="1" t="str">
        <f t="shared" ref="F3:F31" si="1">IF(D3&gt;=0,"",D3*-1)</f>
        <v/>
      </c>
    </row>
    <row r="4" spans="1:7" x14ac:dyDescent="0.3">
      <c r="A4" t="s">
        <v>2</v>
      </c>
      <c r="B4" t="str">
        <f t="shared" si="0"/>
        <v/>
      </c>
      <c r="C4" t="str">
        <f>RTD("cqg.rtd", ,"ContractData", A4, "LongDescription",, "T")</f>
        <v>Amazon.com Inc</v>
      </c>
      <c r="D4" s="1">
        <f xml:space="preserve"> RTD("cqg.rtd",,"StudyData",A4, "PCB","BaseType=Index,Index=1", "Close", "A",,"all",,,,"T")/100</f>
        <v>0.22271949453731735</v>
      </c>
      <c r="E4" s="2">
        <f>RANK(D4,$D$2:$D$31,0)+COUNTIF($D$2:D4,D4)-1</f>
        <v>9</v>
      </c>
      <c r="F4" s="1" t="str">
        <f t="shared" si="1"/>
        <v/>
      </c>
      <c r="G4" s="1" t="str">
        <f>IF(F4="","",F4*-1)</f>
        <v/>
      </c>
    </row>
    <row r="5" spans="1:7" x14ac:dyDescent="0.3">
      <c r="A5" t="s">
        <v>3</v>
      </c>
      <c r="B5" t="str">
        <f t="shared" si="0"/>
        <v/>
      </c>
      <c r="C5" t="str">
        <f>RTD("cqg.rtd", ,"ContractData", A5, "LongDescription",, "T")</f>
        <v>American Express Co</v>
      </c>
      <c r="D5" s="1">
        <f xml:space="preserve"> RTD("cqg.rtd",,"StudyData",A5, "PCB","BaseType=Index,Index=1", "Close", "A",,"all",,,,"T")/100</f>
        <v>0.48980463328707169</v>
      </c>
      <c r="E5" s="2">
        <f>RANK(D5,$D$2:$D$31,0)+COUNTIF($D$2:D5,D5)-1</f>
        <v>2</v>
      </c>
      <c r="F5" s="1" t="str">
        <f t="shared" si="1"/>
        <v/>
      </c>
      <c r="G5" s="1" t="str">
        <f t="shared" ref="G5:G31" si="2">IF(F5="","",F5*-1)</f>
        <v/>
      </c>
    </row>
    <row r="6" spans="1:7" x14ac:dyDescent="0.3">
      <c r="A6" t="s">
        <v>4</v>
      </c>
      <c r="B6" t="str">
        <f t="shared" si="0"/>
        <v>S.BA, -41.54%</v>
      </c>
      <c r="C6" t="str">
        <f>RTD("cqg.rtd", ,"ContractData", A6, "LongDescription",, "T")</f>
        <v>Boeing Company</v>
      </c>
      <c r="D6" s="1">
        <f xml:space="preserve"> RTD("cqg.rtd",,"StudyData",A6, "PCB","BaseType=Index,Index=1", "Close", "A",,"all",,,,"T")/100</f>
        <v>-0.41540704365840564</v>
      </c>
      <c r="E6" s="2">
        <f>RANK(D6,$D$2:$D$31,0)+COUNTIF($D$2:D6,D6)-1</f>
        <v>29</v>
      </c>
      <c r="F6" s="1">
        <f t="shared" si="1"/>
        <v>0.41540704365840564</v>
      </c>
      <c r="G6" s="1">
        <f t="shared" si="2"/>
        <v>-0.41540704365840564</v>
      </c>
    </row>
    <row r="7" spans="1:7" x14ac:dyDescent="0.3">
      <c r="A7" t="s">
        <v>5</v>
      </c>
      <c r="B7" t="str">
        <f t="shared" si="0"/>
        <v/>
      </c>
      <c r="C7" t="str">
        <f>RTD("cqg.rtd", ,"ContractData", A7, "LongDescription",, "T")</f>
        <v>Caterpillar Inc</v>
      </c>
      <c r="D7" s="1">
        <f xml:space="preserve"> RTD("cqg.rtd",,"StudyData",A7, "PCB","BaseType=Index,Index=1", "Close", "A",,"all",,,,"T")/100</f>
        <v>0.31646768356613791</v>
      </c>
      <c r="E7" s="2">
        <f>RANK(D7,$D$2:$D$31,0)+COUNTIF($D$2:D7,D7)-1</f>
        <v>5</v>
      </c>
      <c r="F7" s="1" t="str">
        <f t="shared" si="1"/>
        <v/>
      </c>
      <c r="G7" s="1" t="str">
        <f t="shared" si="2"/>
        <v/>
      </c>
    </row>
    <row r="8" spans="1:7" x14ac:dyDescent="0.3">
      <c r="A8" t="s">
        <v>6</v>
      </c>
      <c r="B8" t="str">
        <f t="shared" si="0"/>
        <v/>
      </c>
      <c r="C8" t="str">
        <f>RTD("cqg.rtd", ,"ContractData", A8, "LongDescription",, "T")</f>
        <v>Salesforce, Inc.</v>
      </c>
      <c r="D8" s="1">
        <f xml:space="preserve"> RTD("cqg.rtd",,"StudyData",A8, "PCB","BaseType=Index,Index=1", "Close", "A",,"all",,,,"T")/100</f>
        <v>0.10199893592764321</v>
      </c>
      <c r="E8" s="2">
        <f>RANK(D8,$D$2:$D$31,0)+COUNTIF($D$2:D8,D8)-1</f>
        <v>17</v>
      </c>
      <c r="F8" s="1" t="str">
        <f t="shared" si="1"/>
        <v/>
      </c>
      <c r="G8" s="1" t="str">
        <f t="shared" si="2"/>
        <v/>
      </c>
    </row>
    <row r="9" spans="1:7" x14ac:dyDescent="0.3">
      <c r="A9" t="s">
        <v>7</v>
      </c>
      <c r="B9" t="str">
        <f t="shared" si="0"/>
        <v/>
      </c>
      <c r="C9" t="str">
        <f>RTD("cqg.rtd", ,"ContractData", A9, "LongDescription",, "T")</f>
        <v>Cisco Systems Inc</v>
      </c>
      <c r="D9" s="1">
        <f xml:space="preserve"> RTD("cqg.rtd",,"StudyData",A9, "PCB","BaseType=Index,Index=1", "Close", "A",,"all",,,,"T")/100</f>
        <v>7.0665083135391923E-2</v>
      </c>
      <c r="E9" s="2">
        <f>RANK(D9,$D$2:$D$31,0)+COUNTIF($D$2:D9,D9)-1</f>
        <v>19</v>
      </c>
      <c r="F9" s="1" t="str">
        <f t="shared" si="1"/>
        <v/>
      </c>
      <c r="G9" s="1" t="str">
        <f t="shared" si="2"/>
        <v/>
      </c>
    </row>
    <row r="10" spans="1:7" x14ac:dyDescent="0.3">
      <c r="A10" t="s">
        <v>8</v>
      </c>
      <c r="B10" t="str">
        <f t="shared" si="0"/>
        <v>S.CVX, -0.21%</v>
      </c>
      <c r="C10" t="str">
        <f>RTD("cqg.rtd", ,"ContractData", A10, "LongDescription",, "T")</f>
        <v>Chevron Corp</v>
      </c>
      <c r="D10" s="1">
        <f xml:space="preserve"> RTD("cqg.rtd",,"StudyData",A10, "PCB","BaseType=Index,Index=1", "Close", "A",,"all",,,,"T")/100</f>
        <v>-2.1453472780905954E-3</v>
      </c>
      <c r="E10" s="2">
        <f>RANK(D10,$D$2:$D$31,0)+COUNTIF($D$2:D10,D10)-1</f>
        <v>26</v>
      </c>
      <c r="F10" s="1">
        <f t="shared" si="1"/>
        <v>2.1453472780905954E-3</v>
      </c>
      <c r="G10" s="1">
        <f t="shared" si="2"/>
        <v>-2.1453472780905954E-3</v>
      </c>
    </row>
    <row r="11" spans="1:7" x14ac:dyDescent="0.3">
      <c r="A11" t="s">
        <v>9</v>
      </c>
      <c r="B11" t="str">
        <f t="shared" si="0"/>
        <v/>
      </c>
      <c r="C11" t="str">
        <f>RTD("cqg.rtd", ,"ContractData", A11, "LongDescription",, "T")</f>
        <v>The Walt Disney Company</v>
      </c>
      <c r="D11" s="1">
        <f xml:space="preserve"> RTD("cqg.rtd",,"StudyData",A11, "PCB","BaseType=Index,Index=1", "Close", "A",,"all",,,,"T")/100</f>
        <v>4.2861889467272006E-2</v>
      </c>
      <c r="E11" s="2">
        <f>RANK(D11,$D$2:$D$31,0)+COUNTIF($D$2:D11,D11)-1</f>
        <v>24</v>
      </c>
      <c r="F11" s="1" t="str">
        <f t="shared" si="1"/>
        <v/>
      </c>
      <c r="G11" s="1" t="str">
        <f t="shared" si="2"/>
        <v/>
      </c>
    </row>
    <row r="12" spans="1:7" x14ac:dyDescent="0.3">
      <c r="A12" t="s">
        <v>10</v>
      </c>
      <c r="B12" t="str">
        <f t="shared" si="0"/>
        <v>S.DOW, -3.10%</v>
      </c>
      <c r="C12" t="str">
        <f>RTD("cqg.rtd", ,"ContractData", A12, "LongDescription",, "T")</f>
        <v>Dow Inc.</v>
      </c>
      <c r="D12" s="1">
        <f xml:space="preserve"> RTD("cqg.rtd",,"StudyData",A12, "PCB","BaseType=Index,Index=1", "Close", "A",,"all",,,,"T")/100</f>
        <v>-3.0999270605397568E-2</v>
      </c>
      <c r="E12" s="2">
        <f>RANK(D12,$D$2:$D$31,0)+COUNTIF($D$2:D12,D12)-1</f>
        <v>27</v>
      </c>
      <c r="F12" s="1">
        <f t="shared" si="1"/>
        <v>3.0999270605397568E-2</v>
      </c>
      <c r="G12" s="1">
        <f t="shared" si="2"/>
        <v>-3.0999270605397568E-2</v>
      </c>
    </row>
    <row r="13" spans="1:7" x14ac:dyDescent="0.3">
      <c r="A13" t="s">
        <v>11</v>
      </c>
      <c r="B13" t="str">
        <f t="shared" si="0"/>
        <v/>
      </c>
      <c r="C13" t="str">
        <f>RTD("cqg.rtd", ,"ContractData", A13, "LongDescription",, "T")</f>
        <v>Goldman Sachs Group</v>
      </c>
      <c r="D13" s="1">
        <f xml:space="preserve"> RTD("cqg.rtd",,"StudyData",A13, "PCB","BaseType=Index,Index=1", "Close", "A",,"all",,,,"T")/100</f>
        <v>0.35570417606345761</v>
      </c>
      <c r="E13" s="2">
        <f>RANK(D13,$D$2:$D$31,0)+COUNTIF($D$2:D13,D13)-1</f>
        <v>4</v>
      </c>
      <c r="F13" s="1" t="str">
        <f t="shared" si="1"/>
        <v/>
      </c>
      <c r="G13" s="1" t="str">
        <f t="shared" si="2"/>
        <v/>
      </c>
    </row>
    <row r="14" spans="1:7" x14ac:dyDescent="0.3">
      <c r="A14" t="s">
        <v>12</v>
      </c>
      <c r="B14" t="str">
        <f t="shared" si="0"/>
        <v/>
      </c>
      <c r="C14" t="str">
        <f>RTD("cqg.rtd", ,"ContractData", A14, "LongDescription",, "T")</f>
        <v>Home Depot, Inc.</v>
      </c>
      <c r="D14" s="1">
        <f xml:space="preserve"> RTD("cqg.rtd",,"StudyData",A14, "PCB","BaseType=Index,Index=1", "Close", "A",,"all",,,,"T")/100</f>
        <v>0.20378011830904633</v>
      </c>
      <c r="E14" s="2">
        <f>RANK(D14,$D$2:$D$31,0)+COUNTIF($D$2:D14,D14)-1</f>
        <v>11</v>
      </c>
      <c r="F14" s="1" t="str">
        <f t="shared" si="1"/>
        <v/>
      </c>
      <c r="G14" s="1" t="str">
        <f t="shared" si="2"/>
        <v/>
      </c>
    </row>
    <row r="15" spans="1:7" x14ac:dyDescent="0.3">
      <c r="A15" t="s">
        <v>13</v>
      </c>
      <c r="B15" t="str">
        <f t="shared" si="0"/>
        <v/>
      </c>
      <c r="C15" t="str">
        <f>RTD("cqg.rtd", ,"ContractData", A15, "LongDescription",, "T")</f>
        <v>Honeywell Intl</v>
      </c>
      <c r="D15" s="1">
        <f xml:space="preserve"> RTD("cqg.rtd",,"StudyData",A15, "PCB","BaseType=Index,Index=1", "Close", "A",,"all",,,,"T")/100</f>
        <v>4.3059463068046352E-2</v>
      </c>
      <c r="E15" s="2">
        <f>RANK(D15,$D$2:$D$31,0)+COUNTIF($D$2:D15,D15)-1</f>
        <v>23</v>
      </c>
      <c r="F15" s="1" t="str">
        <f t="shared" si="1"/>
        <v/>
      </c>
      <c r="G15" s="1" t="str">
        <f t="shared" si="2"/>
        <v/>
      </c>
    </row>
    <row r="16" spans="1:7" x14ac:dyDescent="0.3">
      <c r="A16" t="s">
        <v>14</v>
      </c>
      <c r="B16" t="str">
        <f t="shared" si="0"/>
        <v/>
      </c>
      <c r="C16" t="str">
        <f>RTD("cqg.rtd", ,"ContractData", A16, "LongDescription",, "T")</f>
        <v>International Business Machines</v>
      </c>
      <c r="D16" s="1">
        <f xml:space="preserve"> RTD("cqg.rtd",,"StudyData",A16, "PCB","BaseType=Index,Index=1", "Close", "A",,"all",,,,"T")/100</f>
        <v>0.44292265362274535</v>
      </c>
      <c r="E16" s="2">
        <f>RANK(D16,$D$2:$D$31,0)+COUNTIF($D$2:D16,D16)-1</f>
        <v>3</v>
      </c>
      <c r="F16" s="1" t="str">
        <f t="shared" si="1"/>
        <v/>
      </c>
      <c r="G16" s="1" t="str">
        <f t="shared" si="2"/>
        <v/>
      </c>
    </row>
    <row r="17" spans="1:7" x14ac:dyDescent="0.3">
      <c r="A17" t="s">
        <v>15</v>
      </c>
      <c r="B17" t="str">
        <f t="shared" si="0"/>
        <v>S.INTC, -54.31%</v>
      </c>
      <c r="C17" t="str">
        <f>RTD("cqg.rtd", ,"ContractData", A17, "LongDescription",, "T")</f>
        <v>Intel Corporation</v>
      </c>
      <c r="D17" s="1">
        <f xml:space="preserve"> RTD("cqg.rtd",,"StudyData",A17, "PCB","BaseType=Index,Index=1", "Close", "A",,"all",,,,"T")/100</f>
        <v>-0.54308457711442781</v>
      </c>
      <c r="E17" s="2">
        <f>RANK(D17,$D$2:$D$31,0)+COUNTIF($D$2:D17,D17)-1</f>
        <v>30</v>
      </c>
      <c r="F17" s="1">
        <f t="shared" si="1"/>
        <v>0.54308457711442781</v>
      </c>
      <c r="G17" s="1">
        <f t="shared" si="2"/>
        <v>-0.54308457711442781</v>
      </c>
    </row>
    <row r="18" spans="1:7" x14ac:dyDescent="0.3">
      <c r="A18" t="s">
        <v>16</v>
      </c>
      <c r="B18" t="str">
        <f t="shared" si="0"/>
        <v/>
      </c>
      <c r="C18" t="str">
        <f>RTD("cqg.rtd", ,"ContractData", A18, "LongDescription",, "T")</f>
        <v>Johnson &amp; Johnson</v>
      </c>
      <c r="D18" s="1">
        <f xml:space="preserve"> RTD("cqg.rtd",,"StudyData",A18, "PCB","BaseType=Index,Index=1", "Close", "A",,"all",,,,"T")/100</f>
        <v>5.180553783335462E-2</v>
      </c>
      <c r="E18" s="2">
        <f>RANK(D18,$D$2:$D$31,0)+COUNTIF($D$2:D18,D18)-1</f>
        <v>22</v>
      </c>
      <c r="F18" s="1" t="str">
        <f t="shared" si="1"/>
        <v/>
      </c>
      <c r="G18" s="1" t="str">
        <f t="shared" si="2"/>
        <v/>
      </c>
    </row>
    <row r="19" spans="1:7" x14ac:dyDescent="0.3">
      <c r="A19" t="s">
        <v>17</v>
      </c>
      <c r="B19" t="str">
        <f t="shared" si="0"/>
        <v/>
      </c>
      <c r="C19" t="str">
        <f>RTD("cqg.rtd", ,"ContractData", A19, "LongDescription",, "T")</f>
        <v>JPMorgan Chase &amp; Co.</v>
      </c>
      <c r="D19" s="1">
        <f xml:space="preserve"> RTD("cqg.rtd",,"StudyData",A19, "PCB","BaseType=Index,Index=1", "Close", "A",,"all",,,,"T")/100</f>
        <v>0.3138741916519695</v>
      </c>
      <c r="E19" s="2">
        <f>RANK(D19,$D$2:$D$31,0)+COUNTIF($D$2:D19,D19)-1</f>
        <v>6</v>
      </c>
      <c r="F19" s="1" t="str">
        <f t="shared" si="1"/>
        <v/>
      </c>
      <c r="G19" s="1" t="str">
        <f t="shared" si="2"/>
        <v/>
      </c>
    </row>
    <row r="20" spans="1:7" x14ac:dyDescent="0.3">
      <c r="A20" t="s">
        <v>18</v>
      </c>
      <c r="B20" t="str">
        <f t="shared" si="0"/>
        <v/>
      </c>
      <c r="C20" t="str">
        <f>RTD("cqg.rtd", ,"ContractData", A20, "LongDescription",, "T")</f>
        <v>Coca-Cola Company</v>
      </c>
      <c r="D20" s="1">
        <f xml:space="preserve"> RTD("cqg.rtd",,"StudyData",A20, "PCB","BaseType=Index,Index=1", "Close", "A",,"all",,,,"T")/100</f>
        <v>0.19752248430341093</v>
      </c>
      <c r="E20" s="2">
        <f>RANK(D20,$D$2:$D$31,0)+COUNTIF($D$2:D20,D20)-1</f>
        <v>12</v>
      </c>
      <c r="F20" s="1" t="str">
        <f t="shared" si="1"/>
        <v/>
      </c>
      <c r="G20" s="1" t="str">
        <f t="shared" si="2"/>
        <v/>
      </c>
    </row>
    <row r="21" spans="1:7" x14ac:dyDescent="0.3">
      <c r="A21" t="s">
        <v>19</v>
      </c>
      <c r="B21" t="str">
        <f t="shared" si="0"/>
        <v/>
      </c>
      <c r="C21" t="str">
        <f>RTD("cqg.rtd", ,"ContractData", A21, "LongDescription",, "T")</f>
        <v>McDonald's Corporation</v>
      </c>
      <c r="D21" s="1">
        <f xml:space="preserve"> RTD("cqg.rtd",,"StudyData",A21, "PCB","BaseType=Index,Index=1", "Close", "A",,"all",,,,"T")/100</f>
        <v>5.5681090013827497E-2</v>
      </c>
      <c r="E21" s="2">
        <f>RANK(D21,$D$2:$D$31,0)+COUNTIF($D$2:D21,D21)-1</f>
        <v>21</v>
      </c>
      <c r="F21" s="1" t="str">
        <f t="shared" si="1"/>
        <v/>
      </c>
      <c r="G21" s="1" t="str">
        <f t="shared" si="2"/>
        <v/>
      </c>
    </row>
    <row r="22" spans="1:7" x14ac:dyDescent="0.3">
      <c r="A22" t="s">
        <v>20</v>
      </c>
      <c r="B22" t="str">
        <f t="shared" si="0"/>
        <v/>
      </c>
      <c r="C22" t="str">
        <f>RTD("cqg.rtd", ,"ContractData", A22, "LongDescription",, "T")</f>
        <v>3M Company</v>
      </c>
      <c r="D22" s="1">
        <f xml:space="preserve"> RTD("cqg.rtd",,"StudyData",A22, "PCB","BaseType=Index,Index=1", "Close", "A",,"all",,,,"T")/100</f>
        <v>0.24597511891694107</v>
      </c>
      <c r="E22" s="2">
        <f>RANK(D22,$D$2:$D$31,0)+COUNTIF($D$2:D22,D22)-1</f>
        <v>8</v>
      </c>
      <c r="F22" s="1" t="str">
        <f t="shared" si="1"/>
        <v/>
      </c>
      <c r="G22" s="1" t="str">
        <f t="shared" si="2"/>
        <v/>
      </c>
    </row>
    <row r="23" spans="1:7" x14ac:dyDescent="0.3">
      <c r="A23" t="s">
        <v>21</v>
      </c>
      <c r="B23" t="str">
        <f t="shared" si="0"/>
        <v/>
      </c>
      <c r="C23" t="str">
        <f>RTD("cqg.rtd", ,"ContractData", A23, "LongDescription",, "T")</f>
        <v>Merck &amp; Co Inc</v>
      </c>
      <c r="D23" s="1">
        <f xml:space="preserve"> RTD("cqg.rtd",,"StudyData",A23, "PCB","BaseType=Index,Index=1", "Close", "A",,"all",,,,"T")/100</f>
        <v>2.0179783525958568E-2</v>
      </c>
      <c r="E23" s="2">
        <f>RANK(D23,$D$2:$D$31,0)+COUNTIF($D$2:D23,D23)-1</f>
        <v>25</v>
      </c>
      <c r="F23" s="1" t="str">
        <f t="shared" si="1"/>
        <v/>
      </c>
      <c r="G23" s="1" t="str">
        <f t="shared" si="2"/>
        <v/>
      </c>
    </row>
    <row r="24" spans="1:7" x14ac:dyDescent="0.3">
      <c r="A24" t="s">
        <v>22</v>
      </c>
      <c r="B24" t="str">
        <f t="shared" si="0"/>
        <v/>
      </c>
      <c r="C24" t="str">
        <f>RTD("cqg.rtd", ,"ContractData", A24, "LongDescription",, "T")</f>
        <v>Microsoft Corporation</v>
      </c>
      <c r="D24" s="1">
        <f xml:space="preserve"> RTD("cqg.rtd",,"StudyData",A24, "PCB","BaseType=Index,Index=1", "Close", "A",,"all",,,,"T")/100</f>
        <v>0.11025422827358784</v>
      </c>
      <c r="E24" s="2">
        <f>RANK(D24,$D$2:$D$31,0)+COUNTIF($D$2:D24,D24)-1</f>
        <v>16</v>
      </c>
      <c r="F24" s="1" t="str">
        <f t="shared" si="1"/>
        <v/>
      </c>
      <c r="G24" s="1" t="str">
        <f t="shared" si="2"/>
        <v/>
      </c>
    </row>
    <row r="25" spans="1:7" x14ac:dyDescent="0.3">
      <c r="A25" t="s">
        <v>23</v>
      </c>
      <c r="B25" t="str">
        <f t="shared" si="0"/>
        <v>S.NKE, -24.29%</v>
      </c>
      <c r="C25" t="str">
        <f>RTD("cqg.rtd", ,"ContractData", A25, "LongDescription",, "T")</f>
        <v>NIKE Inc ClsB</v>
      </c>
      <c r="D25" s="1">
        <f xml:space="preserve"> RTD("cqg.rtd",,"StudyData",A25, "PCB","BaseType=Index,Index=1", "Close", "A",,"all",,,,"T")/100</f>
        <v>-0.24288477479966844</v>
      </c>
      <c r="E25" s="2">
        <f>RANK(D25,$D$2:$D$31,0)+COUNTIF($D$2:D25,D25)-1</f>
        <v>28</v>
      </c>
      <c r="F25" s="1">
        <f t="shared" si="1"/>
        <v>0.24288477479966844</v>
      </c>
      <c r="G25" s="1">
        <f t="shared" si="2"/>
        <v>-0.24288477479966844</v>
      </c>
    </row>
    <row r="26" spans="1:7" x14ac:dyDescent="0.3">
      <c r="A26" t="s">
        <v>24</v>
      </c>
      <c r="B26" t="str">
        <f t="shared" si="0"/>
        <v/>
      </c>
      <c r="C26" t="str">
        <f>RTD("cqg.rtd", ,"ContractData", A26, "LongDescription",, "T")</f>
        <v>Procter &amp; Gamble Co</v>
      </c>
      <c r="D26" s="1">
        <f xml:space="preserve"> RTD("cqg.rtd",,"StudyData",A26, "PCB","BaseType=Index,Index=1", "Close", "A",,"all",,,,"T")/100</f>
        <v>0.18506892316091175</v>
      </c>
      <c r="E26" s="2">
        <f>RANK(D26,$D$2:$D$31,0)+COUNTIF($D$2:D26,D26)-1</f>
        <v>13</v>
      </c>
      <c r="F26" s="1" t="str">
        <f t="shared" si="1"/>
        <v/>
      </c>
      <c r="G26" s="1" t="str">
        <f t="shared" si="2"/>
        <v/>
      </c>
    </row>
    <row r="27" spans="1:7" x14ac:dyDescent="0.3">
      <c r="A27" t="s">
        <v>25</v>
      </c>
      <c r="B27" t="str">
        <f t="shared" si="0"/>
        <v/>
      </c>
      <c r="C27" t="str">
        <f>RTD("cqg.rtd", ,"ContractData", A27, "LongDescription",, "T")</f>
        <v>Travelers Companies, Inc</v>
      </c>
      <c r="D27" s="1">
        <f xml:space="preserve"> RTD("cqg.rtd",,"StudyData",A27, "PCB","BaseType=Index,Index=1", "Close", "A",,"all",,,,"T")/100</f>
        <v>0.27565751483017475</v>
      </c>
      <c r="E27" s="2">
        <f>RANK(D27,$D$2:$D$31,0)+COUNTIF($D$2:D27,D27)-1</f>
        <v>7</v>
      </c>
      <c r="F27" s="1" t="str">
        <f t="shared" si="1"/>
        <v/>
      </c>
      <c r="G27" s="1" t="str">
        <f t="shared" si="2"/>
        <v/>
      </c>
    </row>
    <row r="28" spans="1:7" x14ac:dyDescent="0.3">
      <c r="A28" t="s">
        <v>26</v>
      </c>
      <c r="B28" t="str">
        <f t="shared" si="0"/>
        <v/>
      </c>
      <c r="C28" t="str">
        <f>RTD("cqg.rtd", ,"ContractData", A28, "LongDescription",, "T")</f>
        <v>United Health Group Inc</v>
      </c>
      <c r="D28" s="1">
        <f xml:space="preserve"> RTD("cqg.rtd",,"StudyData",A28, "PCB","BaseType=Index,Index=1", "Close", "A",,"all",,,,"T")/100</f>
        <v>6.9614602921343999E-2</v>
      </c>
      <c r="E28" s="2">
        <f>RANK(D28,$D$2:$D$31,0)+COUNTIF($D$2:D28,D28)-1</f>
        <v>20</v>
      </c>
      <c r="F28" s="1" t="str">
        <f t="shared" si="1"/>
        <v/>
      </c>
      <c r="G28" s="1" t="str">
        <f t="shared" si="2"/>
        <v/>
      </c>
    </row>
    <row r="29" spans="1:7" x14ac:dyDescent="0.3">
      <c r="A29" t="s">
        <v>27</v>
      </c>
      <c r="B29" t="str">
        <f t="shared" si="0"/>
        <v/>
      </c>
      <c r="C29" t="str">
        <f>RTD("cqg.rtd", ,"ContractData", A29, "LongDescription",, "T")</f>
        <v>Visa Inc.</v>
      </c>
      <c r="D29" s="1">
        <f xml:space="preserve"> RTD("cqg.rtd",,"StudyData",A29, "PCB","BaseType=Index,Index=1", "Close", "A",,"all",,,,"T")/100</f>
        <v>7.9316304974073257E-2</v>
      </c>
      <c r="E29" s="2">
        <f>RANK(D29,$D$2:$D$31,0)+COUNTIF($D$2:D29,D29)-1</f>
        <v>18</v>
      </c>
      <c r="F29" s="1" t="str">
        <f t="shared" si="1"/>
        <v/>
      </c>
      <c r="G29" s="1" t="str">
        <f t="shared" si="2"/>
        <v/>
      </c>
    </row>
    <row r="30" spans="1:7" x14ac:dyDescent="0.3">
      <c r="A30" t="s">
        <v>28</v>
      </c>
      <c r="B30" t="str">
        <f t="shared" si="0"/>
        <v/>
      </c>
      <c r="C30" t="str">
        <f>RTD("cqg.rtd", ,"ContractData", A30, "LongDescription",, "T")</f>
        <v>Verizon Communications</v>
      </c>
      <c r="D30" s="1">
        <f xml:space="preserve"> RTD("cqg.rtd",,"StudyData",A30, "PCB","BaseType=Index,Index=1", "Close", "A",,"all",,,,"T")/100</f>
        <v>0.16578249336870024</v>
      </c>
      <c r="E30" s="2">
        <f>RANK(D30,$D$2:$D$31,0)+COUNTIF($D$2:D30,D30)-1</f>
        <v>14</v>
      </c>
      <c r="F30" s="1" t="str">
        <f t="shared" si="1"/>
        <v/>
      </c>
      <c r="G30" s="1" t="str">
        <f t="shared" si="2"/>
        <v/>
      </c>
    </row>
    <row r="31" spans="1:7" x14ac:dyDescent="0.3">
      <c r="A31" t="s">
        <v>29</v>
      </c>
      <c r="B31" t="str">
        <f t="shared" si="0"/>
        <v/>
      </c>
      <c r="C31" t="str">
        <f>RTD("cqg.rtd", ,"ContractData", A31, "LongDescription",, "T")</f>
        <v>Walmart Inc.</v>
      </c>
      <c r="D31" s="1">
        <f xml:space="preserve"> RTD("cqg.rtd",,"StudyData",A31, "PCB","BaseType=Index,Index=1", "Close", "A",,"all",,,,"T")/100</f>
        <v>0.55375832540437675</v>
      </c>
      <c r="E31" s="2">
        <f>RANK(D31,$D$2:$D$31,0)+COUNTIF($D$2:D31,D31)-1</f>
        <v>1</v>
      </c>
      <c r="F31" s="1" t="str">
        <f t="shared" si="1"/>
        <v/>
      </c>
      <c r="G31" s="1" t="str">
        <f t="shared" si="2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2024-10-15T11:50:13Z</dcterms:created>
  <dcterms:modified xsi:type="dcterms:W3CDTF">2024-10-15T17:19:35Z</dcterms:modified>
</cp:coreProperties>
</file>