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artle\Desktop\Posts Images\"/>
    </mc:Choice>
  </mc:AlternateContent>
  <xr:revisionPtr revIDLastSave="0" documentId="13_ncr:1_{B49C4781-011B-4258-917F-DE490E494B3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MainDisplay" sheetId="1" r:id="rId1"/>
    <sheet name="Data" sheetId="2" state="hidden" r:id="rId2"/>
    <sheet name="Data2" sheetId="3" state="hidden" r:id="rId3"/>
    <sheet name="Data3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2" i="4" l="1"/>
  <c r="BH2" i="4"/>
  <c r="BF2" i="4"/>
  <c r="BD2" i="4"/>
  <c r="BB2" i="4"/>
  <c r="AZ2" i="4"/>
  <c r="AX2" i="4"/>
  <c r="AV2" i="4"/>
  <c r="AT2" i="4"/>
  <c r="AR2" i="4"/>
  <c r="AP2" i="4"/>
  <c r="AN2" i="4"/>
  <c r="AL2" i="4"/>
  <c r="AJ2" i="4"/>
  <c r="AH2" i="4"/>
  <c r="AF2" i="4"/>
  <c r="AD2" i="4"/>
  <c r="AB2" i="4"/>
  <c r="Z2" i="4"/>
  <c r="X2" i="4"/>
  <c r="V2" i="4"/>
  <c r="T2" i="4"/>
  <c r="R2" i="4"/>
  <c r="P2" i="4"/>
  <c r="N2" i="4"/>
  <c r="L2" i="4"/>
  <c r="J2" i="4"/>
  <c r="H2" i="4"/>
  <c r="F2" i="4"/>
  <c r="B2" i="4"/>
  <c r="P35" i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D1" i="4"/>
  <c r="C1" i="4"/>
  <c r="B1" i="4"/>
  <c r="A1" i="4"/>
  <c r="C2" i="4"/>
  <c r="W2" i="1"/>
  <c r="D39" i="4" l="1"/>
  <c r="L39" i="4" s="1"/>
  <c r="D7" i="4"/>
  <c r="L7" i="4" s="1"/>
  <c r="D24" i="4"/>
  <c r="L24" i="4" s="1"/>
  <c r="D31" i="4"/>
  <c r="L31" i="4" s="1"/>
  <c r="D64" i="4"/>
  <c r="D35" i="4"/>
  <c r="L35" i="4" s="1"/>
  <c r="D59" i="4"/>
  <c r="D8" i="4"/>
  <c r="B8" i="4" s="1"/>
  <c r="D15" i="4"/>
  <c r="L15" i="4" s="1"/>
  <c r="D43" i="4"/>
  <c r="L43" i="4" s="1"/>
  <c r="D72" i="4"/>
  <c r="D32" i="4"/>
  <c r="L32" i="4" s="1"/>
  <c r="D75" i="4"/>
  <c r="D80" i="4"/>
  <c r="D77" i="4"/>
  <c r="D69" i="4"/>
  <c r="D61" i="4"/>
  <c r="D53" i="4"/>
  <c r="D45" i="4"/>
  <c r="D37" i="4"/>
  <c r="L37" i="4" s="1"/>
  <c r="D29" i="4"/>
  <c r="L29" i="4" s="1"/>
  <c r="D21" i="4"/>
  <c r="L21" i="4" s="1"/>
  <c r="D13" i="4"/>
  <c r="J13" i="4" s="1"/>
  <c r="D5" i="4"/>
  <c r="L5" i="4" s="1"/>
  <c r="D79" i="4"/>
  <c r="D55" i="4"/>
  <c r="D74" i="4"/>
  <c r="D66" i="4"/>
  <c r="D58" i="4"/>
  <c r="D50" i="4"/>
  <c r="D42" i="4"/>
  <c r="L42" i="4" s="1"/>
  <c r="D34" i="4"/>
  <c r="L34" i="4" s="1"/>
  <c r="D26" i="4"/>
  <c r="L26" i="4" s="1"/>
  <c r="D18" i="4"/>
  <c r="L18" i="4" s="1"/>
  <c r="D10" i="4"/>
  <c r="B10" i="4" s="1"/>
  <c r="D71" i="4"/>
  <c r="D63" i="4"/>
  <c r="D76" i="4"/>
  <c r="D68" i="4"/>
  <c r="D60" i="4"/>
  <c r="D52" i="4"/>
  <c r="D44" i="4"/>
  <c r="D36" i="4"/>
  <c r="L36" i="4" s="1"/>
  <c r="D28" i="4"/>
  <c r="L28" i="4" s="1"/>
  <c r="D20" i="4"/>
  <c r="L20" i="4" s="1"/>
  <c r="D12" i="4"/>
  <c r="H12" i="4" s="1"/>
  <c r="D4" i="4"/>
  <c r="AF4" i="4" s="1"/>
  <c r="D81" i="4"/>
  <c r="D73" i="4"/>
  <c r="D65" i="4"/>
  <c r="D57" i="4"/>
  <c r="D49" i="4"/>
  <c r="D41" i="4"/>
  <c r="L41" i="4" s="1"/>
  <c r="D33" i="4"/>
  <c r="L33" i="4" s="1"/>
  <c r="D25" i="4"/>
  <c r="L25" i="4" s="1"/>
  <c r="D17" i="4"/>
  <c r="L17" i="4" s="1"/>
  <c r="D9" i="4"/>
  <c r="J9" i="4" s="1"/>
  <c r="D78" i="4"/>
  <c r="D70" i="4"/>
  <c r="D62" i="4"/>
  <c r="D54" i="4"/>
  <c r="D46" i="4"/>
  <c r="D38" i="4"/>
  <c r="L38" i="4" s="1"/>
  <c r="D30" i="4"/>
  <c r="L30" i="4" s="1"/>
  <c r="D22" i="4"/>
  <c r="L22" i="4" s="1"/>
  <c r="D14" i="4"/>
  <c r="J14" i="4" s="1"/>
  <c r="D16" i="4"/>
  <c r="L16" i="4" s="1"/>
  <c r="D23" i="4"/>
  <c r="L23" i="4" s="1"/>
  <c r="D51" i="4"/>
  <c r="D11" i="4"/>
  <c r="H11" i="4" s="1"/>
  <c r="D40" i="4"/>
  <c r="L40" i="4" s="1"/>
  <c r="D47" i="4"/>
  <c r="D56" i="4"/>
  <c r="D19" i="4"/>
  <c r="L19" i="4" s="1"/>
  <c r="D48" i="4"/>
  <c r="D67" i="4"/>
  <c r="D6" i="4"/>
  <c r="J6" i="4" s="1"/>
  <c r="D27" i="4"/>
  <c r="L27" i="4" s="1"/>
  <c r="B29" i="2" l="1"/>
  <c r="B30" i="2"/>
  <c r="J12" i="4"/>
  <c r="F7" i="4"/>
  <c r="F8" i="4"/>
  <c r="B9" i="4"/>
  <c r="H9" i="4"/>
  <c r="F10" i="4"/>
  <c r="H10" i="4"/>
  <c r="L14" i="4"/>
  <c r="J10" i="4"/>
  <c r="H14" i="4"/>
  <c r="H7" i="4"/>
  <c r="L9" i="4"/>
  <c r="F9" i="4"/>
  <c r="L10" i="4"/>
  <c r="B7" i="4"/>
  <c r="J7" i="4"/>
  <c r="J11" i="4"/>
  <c r="L8" i="4"/>
  <c r="B32" i="2" l="1"/>
  <c r="B31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33" i="2"/>
  <c r="H5" i="3" l="1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S1" i="3"/>
  <c r="S4" i="3" l="1"/>
  <c r="D4" i="3" s="1"/>
  <c r="S35" i="3"/>
  <c r="S27" i="3"/>
  <c r="S5" i="3"/>
  <c r="S37" i="3"/>
  <c r="S69" i="3"/>
  <c r="S19" i="3"/>
  <c r="S6" i="3"/>
  <c r="S38" i="3"/>
  <c r="S70" i="3"/>
  <c r="S15" i="3"/>
  <c r="S47" i="3"/>
  <c r="S79" i="3"/>
  <c r="S59" i="3"/>
  <c r="S16" i="3"/>
  <c r="S48" i="3"/>
  <c r="S80" i="3"/>
  <c r="S9" i="3"/>
  <c r="S41" i="3"/>
  <c r="S73" i="3"/>
  <c r="S50" i="3"/>
  <c r="S74" i="3"/>
  <c r="S68" i="3"/>
  <c r="S29" i="3"/>
  <c r="S61" i="3"/>
  <c r="S66" i="3"/>
  <c r="S60" i="3"/>
  <c r="S30" i="3"/>
  <c r="S62" i="3"/>
  <c r="S7" i="3"/>
  <c r="S39" i="3"/>
  <c r="S71" i="3"/>
  <c r="S11" i="3"/>
  <c r="S8" i="3"/>
  <c r="S40" i="3"/>
  <c r="S72" i="3"/>
  <c r="S36" i="3"/>
  <c r="S33" i="3"/>
  <c r="S65" i="3"/>
  <c r="S42" i="3"/>
  <c r="S67" i="3"/>
  <c r="S45" i="3"/>
  <c r="S51" i="3"/>
  <c r="S46" i="3"/>
  <c r="S23" i="3"/>
  <c r="S18" i="3"/>
  <c r="S24" i="3"/>
  <c r="S43" i="3"/>
  <c r="S49" i="3"/>
  <c r="S26" i="3"/>
  <c r="S21" i="3"/>
  <c r="S34" i="3"/>
  <c r="S22" i="3"/>
  <c r="S44" i="3"/>
  <c r="S63" i="3"/>
  <c r="S52" i="3"/>
  <c r="S64" i="3"/>
  <c r="S25" i="3"/>
  <c r="S77" i="3"/>
  <c r="S13" i="3"/>
  <c r="S14" i="3"/>
  <c r="S55" i="3"/>
  <c r="S56" i="3"/>
  <c r="S81" i="3"/>
  <c r="S10" i="3"/>
  <c r="S53" i="3"/>
  <c r="S54" i="3"/>
  <c r="S58" i="3"/>
  <c r="S75" i="3"/>
  <c r="S76" i="3"/>
  <c r="S78" i="3"/>
  <c r="S20" i="3"/>
  <c r="S17" i="3"/>
  <c r="S32" i="3"/>
  <c r="S28" i="3"/>
  <c r="S57" i="3"/>
  <c r="S12" i="3"/>
  <c r="S31" i="3"/>
  <c r="B14" i="2"/>
  <c r="P81" i="4"/>
  <c r="BD81" i="4"/>
  <c r="AX81" i="4"/>
  <c r="P80" i="4"/>
  <c r="AN81" i="4"/>
  <c r="AX80" i="4"/>
  <c r="AJ80" i="4"/>
  <c r="AH80" i="4"/>
  <c r="AD80" i="4"/>
  <c r="H80" i="4"/>
  <c r="AR81" i="4"/>
  <c r="AZ81" i="4"/>
  <c r="AF81" i="4"/>
  <c r="B81" i="4"/>
  <c r="T81" i="4"/>
  <c r="AV80" i="4"/>
  <c r="L80" i="4"/>
  <c r="F80" i="4"/>
  <c r="AL81" i="4"/>
  <c r="BH81" i="4"/>
  <c r="F81" i="4"/>
  <c r="T80" i="4"/>
  <c r="Z80" i="4"/>
  <c r="N81" i="4"/>
  <c r="AP81" i="4"/>
  <c r="BB81" i="4"/>
  <c r="R80" i="4"/>
  <c r="BF80" i="4"/>
  <c r="R81" i="4"/>
  <c r="AP80" i="4"/>
  <c r="AL80" i="4"/>
  <c r="BB80" i="4"/>
  <c r="BH80" i="4"/>
  <c r="AF80" i="4"/>
  <c r="Z81" i="4"/>
  <c r="AT80" i="4"/>
  <c r="X80" i="4"/>
  <c r="J80" i="4"/>
  <c r="BF81" i="4"/>
  <c r="V80" i="4"/>
  <c r="BJ80" i="4"/>
  <c r="B80" i="4"/>
  <c r="AB81" i="4"/>
  <c r="J81" i="4"/>
  <c r="V81" i="4"/>
  <c r="AH81" i="4"/>
  <c r="H81" i="4"/>
  <c r="AR80" i="4"/>
  <c r="AD81" i="4"/>
  <c r="AZ80" i="4"/>
  <c r="AV81" i="4"/>
  <c r="AJ81" i="4"/>
  <c r="AT81" i="4"/>
  <c r="L81" i="4"/>
  <c r="BD80" i="4"/>
  <c r="AN80" i="4"/>
  <c r="N80" i="4"/>
  <c r="X81" i="4"/>
  <c r="AB80" i="4"/>
  <c r="BJ81" i="4"/>
  <c r="BF79" i="4"/>
  <c r="AB79" i="4"/>
  <c r="T79" i="4"/>
  <c r="L79" i="4"/>
  <c r="P77" i="4"/>
  <c r="AF77" i="4"/>
  <c r="N77" i="4"/>
  <c r="AT78" i="4"/>
  <c r="BF77" i="4"/>
  <c r="BJ77" i="4"/>
  <c r="AJ78" i="4"/>
  <c r="AV79" i="4"/>
  <c r="AP79" i="4"/>
  <c r="P79" i="4"/>
  <c r="T78" i="4"/>
  <c r="BF78" i="4"/>
  <c r="J78" i="4"/>
  <c r="AD77" i="4"/>
  <c r="F78" i="4"/>
  <c r="V77" i="4"/>
  <c r="AX78" i="4"/>
  <c r="V78" i="4"/>
  <c r="H78" i="4"/>
  <c r="L77" i="4"/>
  <c r="R79" i="4"/>
  <c r="AR79" i="4"/>
  <c r="AL79" i="4"/>
  <c r="X78" i="4"/>
  <c r="BB78" i="4"/>
  <c r="AP78" i="4"/>
  <c r="T77" i="4"/>
  <c r="F77" i="4"/>
  <c r="AD78" i="4"/>
  <c r="BJ78" i="4"/>
  <c r="BH77" i="4"/>
  <c r="BB77" i="4"/>
  <c r="AJ79" i="4"/>
  <c r="AF79" i="4"/>
  <c r="AN79" i="4"/>
  <c r="X79" i="4"/>
  <c r="J77" i="4"/>
  <c r="L78" i="4"/>
  <c r="B78" i="4"/>
  <c r="AT77" i="4"/>
  <c r="BD77" i="4"/>
  <c r="AB77" i="4"/>
  <c r="AL77" i="4"/>
  <c r="F79" i="4"/>
  <c r="N79" i="4"/>
  <c r="AT79" i="4"/>
  <c r="V79" i="4"/>
  <c r="AL78" i="4"/>
  <c r="AZ78" i="4"/>
  <c r="Z77" i="4"/>
  <c r="AP77" i="4"/>
  <c r="BD78" i="4"/>
  <c r="AR78" i="4"/>
  <c r="AX77" i="4"/>
  <c r="BD79" i="4"/>
  <c r="AH79" i="4"/>
  <c r="H79" i="4"/>
  <c r="AD79" i="4"/>
  <c r="AB78" i="4"/>
  <c r="R78" i="4"/>
  <c r="AZ77" i="4"/>
  <c r="AF78" i="4"/>
  <c r="AH77" i="4"/>
  <c r="R77" i="4"/>
  <c r="J79" i="4"/>
  <c r="BB79" i="4"/>
  <c r="AX79" i="4"/>
  <c r="Z79" i="4"/>
  <c r="AV77" i="4"/>
  <c r="AN78" i="4"/>
  <c r="AR77" i="4"/>
  <c r="P78" i="4"/>
  <c r="AN77" i="4"/>
  <c r="N78" i="4"/>
  <c r="AV78" i="4"/>
  <c r="AJ77" i="4"/>
  <c r="Z78" i="4"/>
  <c r="BH79" i="4"/>
  <c r="AZ79" i="4"/>
  <c r="BJ79" i="4"/>
  <c r="B79" i="4"/>
  <c r="BH78" i="4"/>
  <c r="AH78" i="4"/>
  <c r="X77" i="4"/>
  <c r="B77" i="4"/>
  <c r="H77" i="4"/>
  <c r="P6" i="1"/>
  <c r="P26" i="1"/>
  <c r="P34" i="1"/>
  <c r="P17" i="1"/>
  <c r="P31" i="1"/>
  <c r="P18" i="1"/>
  <c r="P30" i="1"/>
  <c r="P20" i="1"/>
  <c r="O51" i="1"/>
  <c r="P23" i="1"/>
  <c r="P19" i="1"/>
  <c r="P27" i="1"/>
  <c r="P32" i="1"/>
  <c r="P29" i="1"/>
  <c r="P22" i="1"/>
  <c r="P33" i="1"/>
  <c r="P25" i="1"/>
  <c r="P24" i="1"/>
  <c r="P16" i="1"/>
  <c r="P21" i="1"/>
  <c r="P14" i="1"/>
  <c r="P11" i="1"/>
  <c r="P7" i="1"/>
  <c r="P9" i="1"/>
  <c r="P12" i="1"/>
  <c r="P28" i="1"/>
  <c r="P15" i="1"/>
  <c r="P10" i="1"/>
  <c r="P8" i="1"/>
  <c r="P13" i="1"/>
  <c r="H51" i="1"/>
  <c r="AZ76" i="4"/>
  <c r="AR74" i="4"/>
  <c r="AP76" i="4"/>
  <c r="AR75" i="4"/>
  <c r="AD76" i="4"/>
  <c r="BD76" i="4"/>
  <c r="L76" i="4"/>
  <c r="AN74" i="4"/>
  <c r="BH75" i="4"/>
  <c r="BB74" i="4"/>
  <c r="P74" i="4"/>
  <c r="AX75" i="4"/>
  <c r="AV75" i="4"/>
  <c r="AJ74" i="4"/>
  <c r="BF74" i="4"/>
  <c r="N76" i="4"/>
  <c r="AD75" i="4"/>
  <c r="X75" i="4"/>
  <c r="B74" i="4"/>
  <c r="AT76" i="4"/>
  <c r="AT74" i="4"/>
  <c r="AV76" i="4"/>
  <c r="B76" i="4"/>
  <c r="AH76" i="4"/>
  <c r="AF76" i="4"/>
  <c r="AL74" i="4"/>
  <c r="F75" i="4"/>
  <c r="AH75" i="4"/>
  <c r="BJ75" i="4"/>
  <c r="BH74" i="4"/>
  <c r="L75" i="4"/>
  <c r="T75" i="4"/>
  <c r="BD75" i="4"/>
  <c r="L74" i="4"/>
  <c r="AP75" i="4"/>
  <c r="R76" i="4"/>
  <c r="H75" i="4"/>
  <c r="AZ75" i="4"/>
  <c r="AP74" i="4"/>
  <c r="J76" i="4"/>
  <c r="Z76" i="4"/>
  <c r="H76" i="4"/>
  <c r="BF76" i="4"/>
  <c r="X76" i="4"/>
  <c r="AB75" i="4"/>
  <c r="H74" i="4"/>
  <c r="AL75" i="4"/>
  <c r="AJ75" i="4"/>
  <c r="J75" i="4"/>
  <c r="J74" i="4"/>
  <c r="AB74" i="4"/>
  <c r="AF74" i="4"/>
  <c r="AN76" i="4"/>
  <c r="BJ74" i="4"/>
  <c r="F76" i="4"/>
  <c r="AB76" i="4"/>
  <c r="AZ74" i="4"/>
  <c r="N75" i="4"/>
  <c r="AH74" i="4"/>
  <c r="AD74" i="4"/>
  <c r="BD74" i="4"/>
  <c r="BF75" i="4"/>
  <c r="AX74" i="4"/>
  <c r="V75" i="4"/>
  <c r="P76" i="4"/>
  <c r="BH76" i="4"/>
  <c r="Z75" i="4"/>
  <c r="AV74" i="4"/>
  <c r="AF75" i="4"/>
  <c r="AL76" i="4"/>
  <c r="Z74" i="4"/>
  <c r="BJ76" i="4"/>
  <c r="AR76" i="4"/>
  <c r="AX76" i="4"/>
  <c r="V76" i="4"/>
  <c r="BB76" i="4"/>
  <c r="F74" i="4"/>
  <c r="P75" i="4"/>
  <c r="X74" i="4"/>
  <c r="V74" i="4"/>
  <c r="N74" i="4"/>
  <c r="R75" i="4"/>
  <c r="BB75" i="4"/>
  <c r="AT75" i="4"/>
  <c r="AJ76" i="4"/>
  <c r="R74" i="4"/>
  <c r="B75" i="4"/>
  <c r="AN75" i="4"/>
  <c r="T76" i="4"/>
  <c r="T74" i="4"/>
  <c r="R36" i="1" l="1"/>
  <c r="D36" i="1"/>
  <c r="M1" i="3"/>
  <c r="N80" i="3" s="1"/>
  <c r="E80" i="3"/>
  <c r="P81" i="3"/>
  <c r="O80" i="3"/>
  <c r="F80" i="3"/>
  <c r="E81" i="3"/>
  <c r="D81" i="3"/>
  <c r="P80" i="3"/>
  <c r="Q81" i="3"/>
  <c r="Q80" i="3"/>
  <c r="D80" i="3"/>
  <c r="F81" i="3"/>
  <c r="G80" i="3"/>
  <c r="G81" i="3"/>
  <c r="E79" i="3"/>
  <c r="P79" i="3"/>
  <c r="D79" i="3"/>
  <c r="Q79" i="3"/>
  <c r="O79" i="3"/>
  <c r="F79" i="3"/>
  <c r="N79" i="3"/>
  <c r="G79" i="3"/>
  <c r="N78" i="3"/>
  <c r="E77" i="3"/>
  <c r="D78" i="3"/>
  <c r="F78" i="3"/>
  <c r="F77" i="3"/>
  <c r="Q78" i="3"/>
  <c r="O77" i="3"/>
  <c r="G77" i="3"/>
  <c r="G78" i="3"/>
  <c r="O78" i="3"/>
  <c r="Q77" i="3"/>
  <c r="N77" i="3"/>
  <c r="D77" i="3"/>
  <c r="P77" i="3"/>
  <c r="P78" i="3"/>
  <c r="E78" i="3"/>
  <c r="D76" i="3"/>
  <c r="O76" i="3"/>
  <c r="Q76" i="3"/>
  <c r="G76" i="3"/>
  <c r="E76" i="3"/>
  <c r="N76" i="3"/>
  <c r="P76" i="3"/>
  <c r="F76" i="3"/>
  <c r="N70" i="3"/>
  <c r="G47" i="3"/>
  <c r="E50" i="3"/>
  <c r="P64" i="3"/>
  <c r="O48" i="3"/>
  <c r="F56" i="3"/>
  <c r="Q70" i="3"/>
  <c r="P55" i="3"/>
  <c r="F39" i="3"/>
  <c r="G41" i="3"/>
  <c r="Q36" i="3"/>
  <c r="Q59" i="3"/>
  <c r="F67" i="3"/>
  <c r="O71" i="3"/>
  <c r="G31" i="3"/>
  <c r="D37" i="3"/>
  <c r="E20" i="3"/>
  <c r="D59" i="3"/>
  <c r="N21" i="3"/>
  <c r="P61" i="3"/>
  <c r="E47" i="3"/>
  <c r="Q34" i="3"/>
  <c r="N56" i="3"/>
  <c r="E45" i="3"/>
  <c r="F51" i="3"/>
  <c r="O58" i="3"/>
  <c r="O67" i="3"/>
  <c r="Q68" i="3"/>
  <c r="D44" i="3"/>
  <c r="Q22" i="3"/>
  <c r="G44" i="3"/>
  <c r="O41" i="3"/>
  <c r="G59" i="3"/>
  <c r="D27" i="3"/>
  <c r="G68" i="3"/>
  <c r="E25" i="3"/>
  <c r="O62" i="3"/>
  <c r="P27" i="3"/>
  <c r="P23" i="3"/>
  <c r="G22" i="3"/>
  <c r="G50" i="3"/>
  <c r="F66" i="3"/>
  <c r="D52" i="3"/>
  <c r="E65" i="3"/>
  <c r="D74" i="3"/>
  <c r="F32" i="3"/>
  <c r="P65" i="3"/>
  <c r="P62" i="3"/>
  <c r="F43" i="3"/>
  <c r="F71" i="3"/>
  <c r="N59" i="3"/>
  <c r="E74" i="3"/>
  <c r="D45" i="3"/>
  <c r="E64" i="3"/>
  <c r="D48" i="3"/>
  <c r="F7" i="3"/>
  <c r="E6" i="3"/>
  <c r="E9" i="3"/>
  <c r="P8" i="3"/>
  <c r="D9" i="3"/>
  <c r="E15" i="3"/>
  <c r="F18" i="3"/>
  <c r="O13" i="3"/>
  <c r="N16" i="3"/>
  <c r="Q17" i="3"/>
  <c r="Q15" i="3"/>
  <c r="Q16" i="3"/>
  <c r="F12" i="3"/>
  <c r="P14" i="3"/>
  <c r="F75" i="3"/>
  <c r="D75" i="3"/>
  <c r="Q74" i="3"/>
  <c r="P60" i="3"/>
  <c r="G24" i="3"/>
  <c r="D57" i="3"/>
  <c r="O63" i="3"/>
  <c r="P42" i="3"/>
  <c r="D68" i="3"/>
  <c r="E46" i="3"/>
  <c r="E21" i="3"/>
  <c r="N35" i="3"/>
  <c r="G37" i="3"/>
  <c r="O33" i="3"/>
  <c r="E29" i="3"/>
  <c r="G73" i="3"/>
  <c r="N62" i="3"/>
  <c r="Q57" i="3"/>
  <c r="Q32" i="3"/>
  <c r="O34" i="3"/>
  <c r="G58" i="3"/>
  <c r="F65" i="3"/>
  <c r="F35" i="3"/>
  <c r="P52" i="3"/>
  <c r="G62" i="3"/>
  <c r="G38" i="3"/>
  <c r="Q30" i="3"/>
  <c r="Q52" i="3"/>
  <c r="O36" i="3"/>
  <c r="D65" i="3"/>
  <c r="Q37" i="3"/>
  <c r="E66" i="3"/>
  <c r="O51" i="3"/>
  <c r="D38" i="3"/>
  <c r="F41" i="3"/>
  <c r="O35" i="3"/>
  <c r="F28" i="3"/>
  <c r="F54" i="3"/>
  <c r="P54" i="3"/>
  <c r="P37" i="3"/>
  <c r="Q39" i="3"/>
  <c r="Q31" i="3"/>
  <c r="N50" i="3"/>
  <c r="P26" i="3"/>
  <c r="G34" i="3"/>
  <c r="N63" i="3"/>
  <c r="D72" i="3"/>
  <c r="Q21" i="3"/>
  <c r="D34" i="3"/>
  <c r="E34" i="3"/>
  <c r="F38" i="3"/>
  <c r="Q69" i="3"/>
  <c r="F50" i="3"/>
  <c r="G71" i="3"/>
  <c r="P35" i="3"/>
  <c r="G72" i="3"/>
  <c r="E56" i="3"/>
  <c r="D13" i="3"/>
  <c r="E11" i="3"/>
  <c r="E17" i="3"/>
  <c r="O12" i="3"/>
  <c r="N8" i="3"/>
  <c r="P16" i="3"/>
  <c r="O8" i="3"/>
  <c r="N9" i="3"/>
  <c r="Q8" i="3"/>
  <c r="N14" i="3"/>
  <c r="Q7" i="3"/>
  <c r="N6" i="3"/>
  <c r="O17" i="3"/>
  <c r="N10" i="3"/>
  <c r="G75" i="3"/>
  <c r="P75" i="3"/>
  <c r="P68" i="3"/>
  <c r="F58" i="3"/>
  <c r="F55" i="3"/>
  <c r="D58" i="3"/>
  <c r="O38" i="3"/>
  <c r="Q26" i="3"/>
  <c r="O40" i="3"/>
  <c r="O39" i="3"/>
  <c r="N33" i="3"/>
  <c r="O49" i="3"/>
  <c r="P45" i="3"/>
  <c r="O61" i="3"/>
  <c r="N32" i="3"/>
  <c r="O68" i="3"/>
  <c r="E49" i="3"/>
  <c r="G61" i="3"/>
  <c r="G54" i="3"/>
  <c r="D35" i="3"/>
  <c r="O26" i="3"/>
  <c r="F45" i="3"/>
  <c r="E55" i="3"/>
  <c r="E42" i="3"/>
  <c r="P50" i="3"/>
  <c r="N58" i="3"/>
  <c r="D42" i="3"/>
  <c r="O55" i="3"/>
  <c r="F74" i="3"/>
  <c r="Q55" i="3"/>
  <c r="E63" i="3"/>
  <c r="E52" i="3"/>
  <c r="E51" i="3"/>
  <c r="D22" i="3"/>
  <c r="F42" i="3"/>
  <c r="F72" i="3"/>
  <c r="D28" i="3"/>
  <c r="N48" i="3"/>
  <c r="F61" i="3"/>
  <c r="P31" i="3"/>
  <c r="O47" i="3"/>
  <c r="O43" i="3"/>
  <c r="F25" i="3"/>
  <c r="Q62" i="3"/>
  <c r="F27" i="3"/>
  <c r="O25" i="3"/>
  <c r="N68" i="3"/>
  <c r="P43" i="3"/>
  <c r="F20" i="3"/>
  <c r="G60" i="3"/>
  <c r="D31" i="3"/>
  <c r="G70" i="3"/>
  <c r="Q66" i="3"/>
  <c r="Q35" i="3"/>
  <c r="N25" i="3"/>
  <c r="F21" i="3"/>
  <c r="E24" i="3"/>
  <c r="O16" i="3"/>
  <c r="N11" i="3"/>
  <c r="Q19" i="3"/>
  <c r="G14" i="3"/>
  <c r="N18" i="3"/>
  <c r="F8" i="3"/>
  <c r="F17" i="3"/>
  <c r="D18" i="3"/>
  <c r="Q14" i="3"/>
  <c r="G18" i="3"/>
  <c r="P13" i="3"/>
  <c r="O18" i="3"/>
  <c r="E7" i="3"/>
  <c r="G17" i="3"/>
  <c r="O72" i="3"/>
  <c r="G43" i="3"/>
  <c r="N26" i="3"/>
  <c r="P20" i="3"/>
  <c r="O21" i="3"/>
  <c r="E43" i="3"/>
  <c r="D62" i="3"/>
  <c r="E22" i="3"/>
  <c r="E57" i="3"/>
  <c r="N34" i="3"/>
  <c r="F22" i="3"/>
  <c r="D56" i="3"/>
  <c r="O44" i="3"/>
  <c r="F47" i="3"/>
  <c r="D60" i="3"/>
  <c r="G66" i="3"/>
  <c r="G25" i="3"/>
  <c r="Q54" i="3"/>
  <c r="D47" i="3"/>
  <c r="P46" i="3"/>
  <c r="N71" i="3"/>
  <c r="N41" i="3"/>
  <c r="F52" i="3"/>
  <c r="E27" i="3"/>
  <c r="E61" i="3"/>
  <c r="O42" i="3"/>
  <c r="N53" i="3"/>
  <c r="D70" i="3"/>
  <c r="Q33" i="3"/>
  <c r="D32" i="3"/>
  <c r="E39" i="3"/>
  <c r="Q50" i="3"/>
  <c r="N44" i="3"/>
  <c r="N22" i="3"/>
  <c r="E73" i="3"/>
  <c r="D50" i="3"/>
  <c r="D46" i="3"/>
  <c r="F34" i="3"/>
  <c r="D67" i="3"/>
  <c r="F60" i="3"/>
  <c r="Q63" i="3"/>
  <c r="E72" i="3"/>
  <c r="Q67" i="3"/>
  <c r="D69" i="3"/>
  <c r="Q48" i="3"/>
  <c r="G53" i="3"/>
  <c r="N52" i="3"/>
  <c r="N64" i="3"/>
  <c r="G69" i="3"/>
  <c r="D54" i="3"/>
  <c r="N24" i="3"/>
  <c r="E23" i="3"/>
  <c r="N54" i="3"/>
  <c r="N37" i="3"/>
  <c r="N31" i="3"/>
  <c r="E14" i="3"/>
  <c r="D16" i="3"/>
  <c r="G8" i="3"/>
  <c r="F19" i="3"/>
  <c r="N15" i="3"/>
  <c r="F11" i="3"/>
  <c r="G19" i="3"/>
  <c r="N19" i="3"/>
  <c r="E19" i="3"/>
  <c r="P7" i="3"/>
  <c r="F16" i="3"/>
  <c r="D6" i="3"/>
  <c r="O15" i="3"/>
  <c r="P10" i="3"/>
  <c r="N75" i="3"/>
  <c r="P71" i="3"/>
  <c r="Q64" i="3"/>
  <c r="Q20" i="3"/>
  <c r="F62" i="3"/>
  <c r="G67" i="3"/>
  <c r="P47" i="3"/>
  <c r="E71" i="3"/>
  <c r="P56" i="3"/>
  <c r="G33" i="3"/>
  <c r="O45" i="3"/>
  <c r="D40" i="3"/>
  <c r="G26" i="3"/>
  <c r="P66" i="3"/>
  <c r="Q72" i="3"/>
  <c r="N65" i="3"/>
  <c r="G45" i="3"/>
  <c r="P44" i="3"/>
  <c r="O31" i="3"/>
  <c r="P33" i="3"/>
  <c r="G36" i="3"/>
  <c r="O74" i="3"/>
  <c r="Q60" i="3"/>
  <c r="O29" i="3"/>
  <c r="O52" i="3"/>
  <c r="O53" i="3"/>
  <c r="P30" i="3"/>
  <c r="E32" i="3"/>
  <c r="Q71" i="3"/>
  <c r="Q53" i="3"/>
  <c r="G30" i="3"/>
  <c r="N55" i="3"/>
  <c r="O20" i="3"/>
  <c r="E31" i="3"/>
  <c r="P38" i="3"/>
  <c r="G74" i="3"/>
  <c r="P49" i="3"/>
  <c r="N67" i="3"/>
  <c r="N28" i="3"/>
  <c r="Q47" i="3"/>
  <c r="N45" i="3"/>
  <c r="D41" i="3"/>
  <c r="E69" i="3"/>
  <c r="N49" i="3"/>
  <c r="D73" i="3"/>
  <c r="G29" i="3"/>
  <c r="E48" i="3"/>
  <c r="D66" i="3"/>
  <c r="E60" i="3"/>
  <c r="Q65" i="3"/>
  <c r="D39" i="3"/>
  <c r="O54" i="3"/>
  <c r="Q49" i="3"/>
  <c r="O50" i="3"/>
  <c r="N57" i="3"/>
  <c r="O23" i="3"/>
  <c r="P6" i="3"/>
  <c r="E18" i="3"/>
  <c r="O19" i="3"/>
  <c r="N12" i="3"/>
  <c r="E13" i="3"/>
  <c r="E16" i="3"/>
  <c r="Q13" i="3"/>
  <c r="F10" i="3"/>
  <c r="D10" i="3"/>
  <c r="F13" i="3"/>
  <c r="D14" i="3"/>
  <c r="D7" i="3"/>
  <c r="D19" i="3"/>
  <c r="F14" i="3"/>
  <c r="O75" i="3"/>
  <c r="P69" i="3"/>
  <c r="F46" i="3"/>
  <c r="F49" i="3"/>
  <c r="G20" i="3"/>
  <c r="G49" i="3"/>
  <c r="E54" i="3"/>
  <c r="F69" i="3"/>
  <c r="F24" i="3"/>
  <c r="N47" i="3"/>
  <c r="P29" i="3"/>
  <c r="E28" i="3"/>
  <c r="E41" i="3"/>
  <c r="P36" i="3"/>
  <c r="O70" i="3"/>
  <c r="G52" i="3"/>
  <c r="F26" i="3"/>
  <c r="E26" i="3"/>
  <c r="Q58" i="3"/>
  <c r="D36" i="3"/>
  <c r="N23" i="3"/>
  <c r="P72" i="3"/>
  <c r="Q28" i="3"/>
  <c r="D30" i="3"/>
  <c r="D49" i="3"/>
  <c r="F37" i="3"/>
  <c r="Q46" i="3"/>
  <c r="G65" i="3"/>
  <c r="E70" i="3"/>
  <c r="Q25" i="3"/>
  <c r="E35" i="3"/>
  <c r="O46" i="3"/>
  <c r="P58" i="3"/>
  <c r="G42" i="3"/>
  <c r="N27" i="3"/>
  <c r="P74" i="3"/>
  <c r="O32" i="3"/>
  <c r="N42" i="3"/>
  <c r="Q56" i="3"/>
  <c r="G56" i="3"/>
  <c r="N29" i="3"/>
  <c r="P39" i="3"/>
  <c r="F59" i="3"/>
  <c r="E36" i="3"/>
  <c r="N74" i="3"/>
  <c r="G28" i="3"/>
  <c r="G39" i="3"/>
  <c r="E59" i="3"/>
  <c r="O60" i="3"/>
  <c r="O59" i="3"/>
  <c r="F44" i="3"/>
  <c r="D20" i="3"/>
  <c r="G23" i="3"/>
  <c r="D64" i="3"/>
  <c r="F64" i="3"/>
  <c r="E53" i="3"/>
  <c r="D8" i="3"/>
  <c r="P18" i="3"/>
  <c r="Q12" i="3"/>
  <c r="N13" i="3"/>
  <c r="F6" i="3"/>
  <c r="P9" i="3"/>
  <c r="Q18" i="3"/>
  <c r="O10" i="3"/>
  <c r="O7" i="3"/>
  <c r="Q10" i="3"/>
  <c r="D12" i="3"/>
  <c r="Q6" i="3"/>
  <c r="O14" i="3"/>
  <c r="G16" i="3"/>
  <c r="D71" i="3"/>
  <c r="E30" i="3"/>
  <c r="D29" i="3"/>
  <c r="O27" i="3"/>
  <c r="F23" i="3"/>
  <c r="Q43" i="3"/>
  <c r="P70" i="3"/>
  <c r="P53" i="3"/>
  <c r="F63" i="3"/>
  <c r="G57" i="3"/>
  <c r="F40" i="3"/>
  <c r="E37" i="3"/>
  <c r="P57" i="3"/>
  <c r="N73" i="3"/>
  <c r="D53" i="3"/>
  <c r="Q24" i="3"/>
  <c r="Q42" i="3"/>
  <c r="P32" i="3"/>
  <c r="G55" i="3"/>
  <c r="N30" i="3"/>
  <c r="O73" i="3"/>
  <c r="O64" i="3"/>
  <c r="E33" i="3"/>
  <c r="F36" i="3"/>
  <c r="Q51" i="3"/>
  <c r="G64" i="3"/>
  <c r="Q38" i="3"/>
  <c r="F73" i="3"/>
  <c r="P48" i="3"/>
  <c r="Q29" i="3"/>
  <c r="P34" i="3"/>
  <c r="D33" i="3"/>
  <c r="P41" i="3"/>
  <c r="D24" i="3"/>
  <c r="O69" i="3"/>
  <c r="P40" i="3"/>
  <c r="P51" i="3"/>
  <c r="O24" i="3"/>
  <c r="F31" i="3"/>
  <c r="O22" i="3"/>
  <c r="P63" i="3"/>
  <c r="P25" i="3"/>
  <c r="Q61" i="3"/>
  <c r="P22" i="3"/>
  <c r="O37" i="3"/>
  <c r="E44" i="3"/>
  <c r="G63" i="3"/>
  <c r="N46" i="3"/>
  <c r="D63" i="3"/>
  <c r="N39" i="3"/>
  <c r="D21" i="3"/>
  <c r="O30" i="3"/>
  <c r="O28" i="3"/>
  <c r="N66" i="3"/>
  <c r="D26" i="3"/>
  <c r="P12" i="3"/>
  <c r="G13" i="3"/>
  <c r="G12" i="3"/>
  <c r="E10" i="3"/>
  <c r="E12" i="3"/>
  <c r="G10" i="3"/>
  <c r="F9" i="3"/>
  <c r="G15" i="3"/>
  <c r="Q9" i="3"/>
  <c r="G9" i="3"/>
  <c r="N7" i="3"/>
  <c r="E8" i="3"/>
  <c r="D15" i="3"/>
  <c r="D11" i="3"/>
  <c r="Q75" i="3"/>
  <c r="E75" i="3"/>
  <c r="Q73" i="3"/>
  <c r="N43" i="3"/>
  <c r="G21" i="3"/>
  <c r="G40" i="3"/>
  <c r="N36" i="3"/>
  <c r="E38" i="3"/>
  <c r="N69" i="3"/>
  <c r="P59" i="3"/>
  <c r="P28" i="3"/>
  <c r="N61" i="3"/>
  <c r="Q40" i="3"/>
  <c r="G51" i="3"/>
  <c r="E40" i="3"/>
  <c r="F70" i="3"/>
  <c r="G35" i="3"/>
  <c r="Q45" i="3"/>
  <c r="D61" i="3"/>
  <c r="E67" i="3"/>
  <c r="F48" i="3"/>
  <c r="F57" i="3"/>
  <c r="F68" i="3"/>
  <c r="F33" i="3"/>
  <c r="O56" i="3"/>
  <c r="Q44" i="3"/>
  <c r="F29" i="3"/>
  <c r="D51" i="3"/>
  <c r="D23" i="3"/>
  <c r="P73" i="3"/>
  <c r="O66" i="3"/>
  <c r="N40" i="3"/>
  <c r="G32" i="3"/>
  <c r="O65" i="3"/>
  <c r="E58" i="3"/>
  <c r="Q41" i="3"/>
  <c r="N72" i="3"/>
  <c r="N38" i="3"/>
  <c r="D43" i="3"/>
  <c r="P21" i="3"/>
  <c r="G48" i="3"/>
  <c r="N20" i="3"/>
  <c r="F53" i="3"/>
  <c r="Q27" i="3"/>
  <c r="E62" i="3"/>
  <c r="P24" i="3"/>
  <c r="G27" i="3"/>
  <c r="D55" i="3"/>
  <c r="E68" i="3"/>
  <c r="P67" i="3"/>
  <c r="O57" i="3"/>
  <c r="F30" i="3"/>
  <c r="G46" i="3"/>
  <c r="N51" i="3"/>
  <c r="N60" i="3"/>
  <c r="Q23" i="3"/>
  <c r="D25" i="3"/>
  <c r="G11" i="3"/>
  <c r="G7" i="3"/>
  <c r="G6" i="3"/>
  <c r="O9" i="3"/>
  <c r="O11" i="3"/>
  <c r="P19" i="3"/>
  <c r="F15" i="3"/>
  <c r="N17" i="3"/>
  <c r="P11" i="3"/>
  <c r="O6" i="3"/>
  <c r="D17" i="3"/>
  <c r="P15" i="3"/>
  <c r="P17" i="3"/>
  <c r="Q11" i="3"/>
  <c r="O39" i="1"/>
  <c r="O40" i="1"/>
  <c r="O38" i="1"/>
  <c r="O37" i="1"/>
  <c r="D31" i="1"/>
  <c r="F32" i="1"/>
  <c r="D34" i="1"/>
  <c r="D30" i="1"/>
  <c r="D33" i="1"/>
  <c r="F29" i="1"/>
  <c r="D32" i="1"/>
  <c r="F30" i="1"/>
  <c r="F33" i="1"/>
  <c r="D29" i="1"/>
  <c r="F31" i="1"/>
  <c r="F34" i="1"/>
  <c r="N30" i="1"/>
  <c r="N31" i="1"/>
  <c r="N34" i="1"/>
  <c r="O47" i="1"/>
  <c r="O32" i="1"/>
  <c r="O34" i="1"/>
  <c r="N29" i="1"/>
  <c r="O30" i="1"/>
  <c r="O45" i="1"/>
  <c r="O43" i="1"/>
  <c r="N33" i="1"/>
  <c r="O33" i="1"/>
  <c r="O46" i="1"/>
  <c r="O31" i="1"/>
  <c r="N32" i="1"/>
  <c r="O44" i="1"/>
  <c r="O29" i="1"/>
  <c r="F13" i="1"/>
  <c r="F28" i="1"/>
  <c r="D20" i="1"/>
  <c r="F27" i="1"/>
  <c r="D12" i="1"/>
  <c r="D15" i="1"/>
  <c r="D9" i="1"/>
  <c r="D6" i="1"/>
  <c r="F18" i="1"/>
  <c r="D7" i="1"/>
  <c r="F12" i="1"/>
  <c r="F14" i="1"/>
  <c r="D19" i="1"/>
  <c r="F17" i="1"/>
  <c r="D16" i="1"/>
  <c r="D24" i="1"/>
  <c r="D25" i="1"/>
  <c r="D11" i="1"/>
  <c r="D8" i="1"/>
  <c r="D17" i="1"/>
  <c r="D18" i="1"/>
  <c r="F22" i="1"/>
  <c r="F25" i="1"/>
  <c r="D23" i="1"/>
  <c r="F10" i="1"/>
  <c r="D26" i="1"/>
  <c r="F26" i="1"/>
  <c r="D27" i="1"/>
  <c r="F16" i="1"/>
  <c r="D13" i="1"/>
  <c r="D28" i="1"/>
  <c r="F7" i="1"/>
  <c r="F35" i="1"/>
  <c r="F23" i="1"/>
  <c r="F11" i="1"/>
  <c r="F6" i="1"/>
  <c r="D35" i="1"/>
  <c r="D22" i="1"/>
  <c r="D10" i="1"/>
  <c r="F8" i="1"/>
  <c r="D21" i="1"/>
  <c r="F24" i="1"/>
  <c r="F15" i="1"/>
  <c r="F21" i="1"/>
  <c r="D14" i="1"/>
  <c r="F9" i="1"/>
  <c r="F19" i="1"/>
  <c r="F20" i="1"/>
  <c r="N14" i="1"/>
  <c r="O13" i="1"/>
  <c r="O11" i="1"/>
  <c r="N19" i="1"/>
  <c r="O7" i="1"/>
  <c r="N18" i="1"/>
  <c r="N23" i="1"/>
  <c r="O17" i="1"/>
  <c r="C20" i="1"/>
  <c r="C6" i="1"/>
  <c r="N27" i="1"/>
  <c r="O10" i="1"/>
  <c r="N22" i="1"/>
  <c r="C16" i="1"/>
  <c r="C30" i="1"/>
  <c r="N25" i="1"/>
  <c r="N26" i="1"/>
  <c r="N10" i="1"/>
  <c r="N35" i="1"/>
  <c r="O26" i="1"/>
  <c r="C27" i="1"/>
  <c r="O18" i="1"/>
  <c r="O22" i="1"/>
  <c r="N16" i="1"/>
  <c r="O8" i="1"/>
  <c r="C32" i="1"/>
  <c r="N21" i="1"/>
  <c r="O27" i="1"/>
  <c r="N11" i="1"/>
  <c r="N7" i="1"/>
  <c r="O9" i="1"/>
  <c r="O15" i="1"/>
  <c r="N12" i="1"/>
  <c r="N8" i="1"/>
  <c r="N24" i="1"/>
  <c r="C31" i="1"/>
  <c r="O35" i="1"/>
  <c r="O16" i="1"/>
  <c r="N17" i="1"/>
  <c r="N20" i="1"/>
  <c r="O14" i="1"/>
  <c r="O19" i="1"/>
  <c r="N9" i="1"/>
  <c r="O12" i="1"/>
  <c r="N15" i="1"/>
  <c r="O28" i="1"/>
  <c r="O25" i="1"/>
  <c r="C14" i="1"/>
  <c r="C33" i="1"/>
  <c r="C29" i="1"/>
  <c r="C18" i="1"/>
  <c r="O24" i="1"/>
  <c r="C23" i="1"/>
  <c r="C26" i="1"/>
  <c r="O20" i="1"/>
  <c r="C17" i="1"/>
  <c r="C22" i="1"/>
  <c r="N28" i="1"/>
  <c r="N13" i="1"/>
  <c r="C24" i="1"/>
  <c r="C19" i="1"/>
  <c r="C34" i="1"/>
  <c r="O21" i="1"/>
  <c r="C21" i="1"/>
  <c r="C25" i="1"/>
  <c r="O23" i="1"/>
  <c r="C35" i="1"/>
  <c r="C12" i="1"/>
  <c r="E4" i="3"/>
  <c r="Q5" i="3"/>
  <c r="E5" i="3"/>
  <c r="C7" i="1"/>
  <c r="F5" i="3"/>
  <c r="N4" i="3"/>
  <c r="G4" i="3"/>
  <c r="C9" i="1"/>
  <c r="C28" i="1"/>
  <c r="C11" i="1"/>
  <c r="G5" i="3"/>
  <c r="P4" i="3"/>
  <c r="C13" i="1"/>
  <c r="C15" i="1"/>
  <c r="Q4" i="3"/>
  <c r="O5" i="3"/>
  <c r="P5" i="3"/>
  <c r="C10" i="1"/>
  <c r="C8" i="1"/>
  <c r="O41" i="1"/>
  <c r="F4" i="3"/>
  <c r="D5" i="3"/>
  <c r="O4" i="3"/>
  <c r="N5" i="3"/>
  <c r="BJ73" i="4"/>
  <c r="AV55" i="4"/>
  <c r="P54" i="4"/>
  <c r="AN29" i="4"/>
  <c r="T59" i="4"/>
  <c r="BD66" i="4"/>
  <c r="T40" i="4"/>
  <c r="AN72" i="4"/>
  <c r="AX58" i="4"/>
  <c r="Z25" i="4"/>
  <c r="AN48" i="4"/>
  <c r="AN65" i="4"/>
  <c r="AP36" i="4"/>
  <c r="H22" i="4"/>
  <c r="BB54" i="4"/>
  <c r="AZ61" i="4"/>
  <c r="AB64" i="4"/>
  <c r="T30" i="4"/>
  <c r="AF70" i="4"/>
  <c r="N44" i="4"/>
  <c r="AT72" i="4"/>
  <c r="J39" i="4"/>
  <c r="H49" i="4"/>
  <c r="AV45" i="4"/>
  <c r="AX54" i="4"/>
  <c r="H58" i="4"/>
  <c r="V26" i="4"/>
  <c r="BH71" i="4"/>
  <c r="P53" i="4"/>
  <c r="AB32" i="4"/>
  <c r="H68" i="4"/>
  <c r="AF41" i="4"/>
  <c r="AB43" i="4"/>
  <c r="J32" i="4"/>
  <c r="BF51" i="4"/>
  <c r="J72" i="4"/>
  <c r="R25" i="4"/>
  <c r="AZ59" i="4"/>
  <c r="V42" i="4"/>
  <c r="B65" i="4"/>
  <c r="N61" i="4"/>
  <c r="AN40" i="4"/>
  <c r="AL60" i="4"/>
  <c r="AZ71" i="4"/>
  <c r="BH43" i="4"/>
  <c r="AR44" i="4"/>
  <c r="AX55" i="4"/>
  <c r="BJ68" i="4"/>
  <c r="R71" i="4"/>
  <c r="AZ72" i="4"/>
  <c r="BH70" i="4"/>
  <c r="AT47" i="4"/>
  <c r="BF39" i="4"/>
  <c r="AV22" i="4"/>
  <c r="B37" i="4"/>
  <c r="AD24" i="4"/>
  <c r="AH73" i="4"/>
  <c r="AV36" i="4"/>
  <c r="AH42" i="4"/>
  <c r="R40" i="4"/>
  <c r="N40" i="4"/>
  <c r="N66" i="4"/>
  <c r="AX64" i="4"/>
  <c r="AZ57" i="4"/>
  <c r="J26" i="4"/>
  <c r="AJ57" i="4"/>
  <c r="AD59" i="4"/>
  <c r="BB63" i="4"/>
  <c r="AV69" i="4"/>
  <c r="BF46" i="4"/>
  <c r="AH62" i="4"/>
  <c r="V39" i="4"/>
  <c r="P46" i="4"/>
  <c r="Z62" i="4"/>
  <c r="AJ71" i="4"/>
  <c r="AZ36" i="4"/>
  <c r="Z50" i="4"/>
  <c r="L70" i="4"/>
  <c r="AF59" i="4"/>
  <c r="L67" i="4"/>
  <c r="AJ44" i="4"/>
  <c r="BF66" i="4"/>
  <c r="N20" i="4"/>
  <c r="AX34" i="4"/>
  <c r="J43" i="4"/>
  <c r="T69" i="4"/>
  <c r="AX65" i="4"/>
  <c r="J24" i="4"/>
  <c r="X43" i="4"/>
  <c r="T39" i="4"/>
  <c r="AP56" i="4"/>
  <c r="AJ49" i="4"/>
  <c r="AB40" i="4"/>
  <c r="BF47" i="4"/>
  <c r="BH56" i="4"/>
  <c r="R47" i="4"/>
  <c r="L44" i="4"/>
  <c r="BJ20" i="4"/>
  <c r="R37" i="4"/>
  <c r="AJ26" i="4"/>
  <c r="BB61" i="4"/>
  <c r="AV46" i="4"/>
  <c r="Z34" i="4"/>
  <c r="V51" i="4"/>
  <c r="AZ68" i="4"/>
  <c r="R56" i="4"/>
  <c r="AX66" i="4"/>
  <c r="B64" i="4"/>
  <c r="AX60" i="4"/>
  <c r="F64" i="4"/>
  <c r="AV73" i="4"/>
  <c r="BB46" i="4"/>
  <c r="R31" i="4"/>
  <c r="J46" i="4"/>
  <c r="AB69" i="4"/>
  <c r="Z70" i="4"/>
  <c r="AN30" i="4"/>
  <c r="BF44" i="4"/>
  <c r="Z38" i="4"/>
  <c r="BF65" i="4"/>
  <c r="BF27" i="4"/>
  <c r="BF73" i="4"/>
  <c r="BB23" i="4"/>
  <c r="BD27" i="4"/>
  <c r="AL32" i="4"/>
  <c r="N55" i="4"/>
  <c r="BD60" i="4"/>
  <c r="BH45" i="4"/>
  <c r="BJ71" i="4"/>
  <c r="AN38" i="4"/>
  <c r="Z28" i="4"/>
  <c r="X68" i="4"/>
  <c r="AD73" i="4"/>
  <c r="V53" i="4"/>
  <c r="AF27" i="4"/>
  <c r="R36" i="4"/>
  <c r="BD51" i="4"/>
  <c r="AF67" i="4"/>
  <c r="X70" i="4"/>
  <c r="B28" i="4"/>
  <c r="P26" i="4"/>
  <c r="R66" i="4"/>
  <c r="Z23" i="4"/>
  <c r="AN39" i="4"/>
  <c r="AJ24" i="4"/>
  <c r="AB71" i="4"/>
  <c r="L60" i="4"/>
  <c r="F43" i="4"/>
  <c r="AZ44" i="4"/>
  <c r="AL65" i="4"/>
  <c r="BJ56" i="4"/>
  <c r="BB41" i="4"/>
  <c r="T61" i="4"/>
  <c r="AJ21" i="4"/>
  <c r="AP29" i="4"/>
  <c r="AJ61" i="4"/>
  <c r="AN73" i="4"/>
  <c r="R49" i="4"/>
  <c r="N33" i="4"/>
  <c r="AP50" i="4"/>
  <c r="J47" i="4"/>
  <c r="AD40" i="4"/>
  <c r="AD42" i="4"/>
  <c r="AB28" i="4"/>
  <c r="B69" i="4"/>
  <c r="AX20" i="4"/>
  <c r="AJ55" i="4"/>
  <c r="AL53" i="4"/>
  <c r="AB25" i="4"/>
  <c r="Z71" i="4"/>
  <c r="BJ46" i="4"/>
  <c r="AB31" i="4"/>
  <c r="AP71" i="4"/>
  <c r="BH66" i="4"/>
  <c r="B46" i="4"/>
  <c r="T46" i="4"/>
  <c r="AH22" i="4"/>
  <c r="AJ41" i="4"/>
  <c r="AX51" i="4"/>
  <c r="AV49" i="4"/>
  <c r="AZ73" i="4"/>
  <c r="BH48" i="4"/>
  <c r="F32" i="4"/>
  <c r="AT37" i="4"/>
  <c r="AV25" i="4"/>
  <c r="AN22" i="4"/>
  <c r="AL54" i="4"/>
  <c r="AJ29" i="4"/>
  <c r="AZ33" i="4"/>
  <c r="B61" i="4"/>
  <c r="L53" i="4"/>
  <c r="BD28" i="4"/>
  <c r="BD34" i="4"/>
  <c r="AB26" i="4"/>
  <c r="J27" i="4"/>
  <c r="BD44" i="4"/>
  <c r="Z47" i="4"/>
  <c r="AZ42" i="4"/>
  <c r="T53" i="4"/>
  <c r="BH34" i="4"/>
  <c r="T20" i="4"/>
  <c r="R48" i="4"/>
  <c r="AV47" i="4"/>
  <c r="Z22" i="4"/>
  <c r="BD30" i="4"/>
  <c r="AR24" i="4"/>
  <c r="BH24" i="4"/>
  <c r="BF71" i="4"/>
  <c r="Z67" i="4"/>
  <c r="AB47" i="4"/>
  <c r="H72" i="4"/>
  <c r="BJ41" i="4"/>
  <c r="F69" i="4"/>
  <c r="AB29" i="4"/>
  <c r="BH44" i="4"/>
  <c r="V63" i="4"/>
  <c r="H57" i="4"/>
  <c r="AB52" i="4"/>
  <c r="BD57" i="4"/>
  <c r="BD36" i="4"/>
  <c r="AV50" i="4"/>
  <c r="R34" i="4"/>
  <c r="BH32" i="4"/>
  <c r="AD50" i="4"/>
  <c r="BJ72" i="4"/>
  <c r="AJ37" i="4"/>
  <c r="N68" i="4"/>
  <c r="H59" i="4"/>
  <c r="BD24" i="4"/>
  <c r="F59" i="4"/>
  <c r="B52" i="4"/>
  <c r="H53" i="4"/>
  <c r="X33" i="4"/>
  <c r="AL33" i="4"/>
  <c r="BJ38" i="4"/>
  <c r="V61" i="4"/>
  <c r="X31" i="4"/>
  <c r="AH51" i="4"/>
  <c r="X30" i="4"/>
  <c r="J20" i="4"/>
  <c r="AN66" i="4"/>
  <c r="H30" i="4"/>
  <c r="F47" i="4"/>
  <c r="AR70" i="4"/>
  <c r="BH20" i="4"/>
  <c r="AV35" i="4"/>
  <c r="BH27" i="4"/>
  <c r="N49" i="4"/>
  <c r="AB41" i="4"/>
  <c r="F57" i="4"/>
  <c r="AR69" i="4"/>
  <c r="AX56" i="4"/>
  <c r="H51" i="4"/>
  <c r="AB33" i="4"/>
  <c r="AH71" i="4"/>
  <c r="J52" i="4"/>
  <c r="B44" i="4"/>
  <c r="Z29" i="4"/>
  <c r="AT66" i="4"/>
  <c r="BD73" i="4"/>
  <c r="X32" i="4"/>
  <c r="Z55" i="4"/>
  <c r="T49" i="4"/>
  <c r="B38" i="4"/>
  <c r="AF20" i="4"/>
  <c r="AT41" i="4"/>
  <c r="P72" i="4"/>
  <c r="AN21" i="4"/>
  <c r="V38" i="4"/>
  <c r="F23" i="4"/>
  <c r="BD29" i="4"/>
  <c r="AF62" i="4"/>
  <c r="AN43" i="4"/>
  <c r="AZ38" i="4"/>
  <c r="J71" i="4"/>
  <c r="AN25" i="4"/>
  <c r="BB69" i="4"/>
  <c r="X59" i="4"/>
  <c r="T60" i="4"/>
  <c r="J56" i="4"/>
  <c r="AP26" i="4"/>
  <c r="BH28" i="4"/>
  <c r="H26" i="4"/>
  <c r="AJ70" i="4"/>
  <c r="AJ53" i="4"/>
  <c r="AZ40" i="4"/>
  <c r="AJ31" i="4"/>
  <c r="AX46" i="4"/>
  <c r="AV58" i="4"/>
  <c r="BF23" i="4"/>
  <c r="AR54" i="4"/>
  <c r="AP72" i="4"/>
  <c r="BB66" i="4"/>
  <c r="BB22" i="4"/>
  <c r="AD57" i="4"/>
  <c r="AP59" i="4"/>
  <c r="AH58" i="4"/>
  <c r="AV40" i="4"/>
  <c r="AH43" i="4"/>
  <c r="AD23" i="4"/>
  <c r="BF70" i="4"/>
  <c r="AB53" i="4"/>
  <c r="BD46" i="4"/>
  <c r="AR31" i="4"/>
  <c r="F65" i="4"/>
  <c r="AF21" i="4"/>
  <c r="BD45" i="4"/>
  <c r="BJ54" i="4"/>
  <c r="X64" i="4"/>
  <c r="AD65" i="4"/>
  <c r="X28" i="4"/>
  <c r="H40" i="4"/>
  <c r="AT21" i="4"/>
  <c r="AN52" i="4"/>
  <c r="AR71" i="4"/>
  <c r="T48" i="4"/>
  <c r="AV30" i="4"/>
  <c r="P59" i="4"/>
  <c r="AD51" i="4"/>
  <c r="N59" i="4"/>
  <c r="F67" i="4"/>
  <c r="BH47" i="4"/>
  <c r="AV65" i="4"/>
  <c r="B43" i="4"/>
  <c r="B31" i="4"/>
  <c r="BH40" i="4"/>
  <c r="AB55" i="4"/>
  <c r="BD40" i="4"/>
  <c r="BH25" i="4"/>
  <c r="R30" i="4"/>
  <c r="P31" i="4"/>
  <c r="AP28" i="4"/>
  <c r="AF50" i="4"/>
  <c r="Z32" i="4"/>
  <c r="AZ54" i="4"/>
  <c r="AB68" i="4"/>
  <c r="AX38" i="4"/>
  <c r="AD30" i="4"/>
  <c r="BF69" i="4"/>
  <c r="AP39" i="4"/>
  <c r="B30" i="4"/>
  <c r="N54" i="4"/>
  <c r="AX73" i="4"/>
  <c r="Z43" i="4"/>
  <c r="AP34" i="4"/>
  <c r="R70" i="4"/>
  <c r="AP32" i="4"/>
  <c r="BB38" i="4"/>
  <c r="AF34" i="4"/>
  <c r="BH67" i="4"/>
  <c r="R33" i="4"/>
  <c r="P68" i="4"/>
  <c r="AZ22" i="4"/>
  <c r="BH69" i="4"/>
  <c r="T52" i="4"/>
  <c r="AZ49" i="4"/>
  <c r="BH62" i="4"/>
  <c r="J73" i="4"/>
  <c r="T66" i="4"/>
  <c r="BF49" i="4"/>
  <c r="R42" i="4"/>
  <c r="AL69" i="4"/>
  <c r="B23" i="4"/>
  <c r="AV37" i="4"/>
  <c r="N63" i="4"/>
  <c r="T56" i="4"/>
  <c r="H60" i="4"/>
  <c r="AR58" i="4"/>
  <c r="AF29" i="4"/>
  <c r="AD34" i="4"/>
  <c r="Z69" i="4"/>
  <c r="AT56" i="4"/>
  <c r="AB37" i="4"/>
  <c r="BD47" i="4"/>
  <c r="AT46" i="4"/>
  <c r="B60" i="4"/>
  <c r="X69" i="4"/>
  <c r="BF29" i="4"/>
  <c r="R51" i="4"/>
  <c r="N32" i="4"/>
  <c r="X35" i="4"/>
  <c r="AJ69" i="4"/>
  <c r="BJ40" i="4"/>
  <c r="X60" i="4"/>
  <c r="AR57" i="4"/>
  <c r="J22" i="4"/>
  <c r="AT25" i="4"/>
  <c r="AN50" i="4"/>
  <c r="X61" i="4"/>
  <c r="BJ39" i="4"/>
  <c r="X34" i="4"/>
  <c r="AZ21" i="4"/>
  <c r="J33" i="4"/>
  <c r="V48" i="4"/>
  <c r="AT58" i="4"/>
  <c r="BJ47" i="4"/>
  <c r="J40" i="4"/>
  <c r="AL21" i="4"/>
  <c r="AX48" i="4"/>
  <c r="Z60" i="4"/>
  <c r="R65" i="4"/>
  <c r="AH69" i="4"/>
  <c r="AR66" i="4"/>
  <c r="AD47" i="4"/>
  <c r="T54" i="4"/>
  <c r="J70" i="4"/>
  <c r="BH37" i="4"/>
  <c r="Z57" i="4"/>
  <c r="P52" i="4"/>
  <c r="BB28" i="4"/>
  <c r="AL24" i="4"/>
  <c r="T43" i="4"/>
  <c r="AJ64" i="4"/>
  <c r="T71" i="4"/>
  <c r="F38" i="4"/>
  <c r="N48" i="4"/>
  <c r="F72" i="4"/>
  <c r="V59" i="4"/>
  <c r="R59" i="4"/>
  <c r="BD33" i="4"/>
  <c r="B20" i="4"/>
  <c r="V71" i="4"/>
  <c r="AL36" i="4"/>
  <c r="BD43" i="4"/>
  <c r="AN26" i="4"/>
  <c r="T42" i="4"/>
  <c r="V52" i="4"/>
  <c r="AX35" i="4"/>
  <c r="AB42" i="4"/>
  <c r="BJ52" i="4"/>
  <c r="AF64" i="4"/>
  <c r="AZ47" i="4"/>
  <c r="B57" i="4"/>
  <c r="AH49" i="4"/>
  <c r="AF57" i="4"/>
  <c r="AR67" i="4"/>
  <c r="AT31" i="4"/>
  <c r="J37" i="4"/>
  <c r="R72" i="4"/>
  <c r="AP53" i="4"/>
  <c r="V56" i="4"/>
  <c r="T25" i="4"/>
  <c r="BJ53" i="4"/>
  <c r="X26" i="4"/>
  <c r="AN64" i="4"/>
  <c r="F22" i="4"/>
  <c r="AR33" i="4"/>
  <c r="BF59" i="4"/>
  <c r="AP31" i="4"/>
  <c r="J41" i="4"/>
  <c r="AZ35" i="4"/>
  <c r="AZ43" i="4"/>
  <c r="AF48" i="4"/>
  <c r="H20" i="4"/>
  <c r="AH23" i="4"/>
  <c r="AJ23" i="4"/>
  <c r="N71" i="4"/>
  <c r="AP30" i="4"/>
  <c r="F54" i="4"/>
  <c r="N58" i="4"/>
  <c r="L49" i="4"/>
  <c r="T33" i="4"/>
  <c r="BB72" i="4"/>
  <c r="BJ70" i="4"/>
  <c r="H29" i="4"/>
  <c r="N26" i="4"/>
  <c r="AF38" i="4"/>
  <c r="R41" i="4"/>
  <c r="AN34" i="4"/>
  <c r="AX70" i="4"/>
  <c r="BF24" i="4"/>
  <c r="F20" i="4"/>
  <c r="BH33" i="4"/>
  <c r="F71" i="4"/>
  <c r="AD26" i="4"/>
  <c r="AP73" i="4"/>
  <c r="N30" i="4"/>
  <c r="BD42" i="4"/>
  <c r="AZ70" i="4"/>
  <c r="BH31" i="4"/>
  <c r="BF21" i="4"/>
  <c r="BD64" i="4"/>
  <c r="P70" i="4"/>
  <c r="H61" i="4"/>
  <c r="BJ69" i="4"/>
  <c r="AL71" i="4"/>
  <c r="T63" i="4"/>
  <c r="H56" i="4"/>
  <c r="BD21" i="4"/>
  <c r="AB73" i="4"/>
  <c r="AN62" i="4"/>
  <c r="AV24" i="4"/>
  <c r="B72" i="4"/>
  <c r="AJ45" i="4"/>
  <c r="BJ25" i="4"/>
  <c r="AD70" i="4"/>
  <c r="X66" i="4"/>
  <c r="F35" i="4"/>
  <c r="F24" i="4"/>
  <c r="R32" i="4"/>
  <c r="AH30" i="4"/>
  <c r="L71" i="4"/>
  <c r="AD33" i="4"/>
  <c r="AZ41" i="4"/>
  <c r="AP27" i="4"/>
  <c r="AZ69" i="4"/>
  <c r="F46" i="4"/>
  <c r="H69" i="4"/>
  <c r="X47" i="4"/>
  <c r="BD37" i="4"/>
  <c r="V31" i="4"/>
  <c r="R52" i="4"/>
  <c r="Z40" i="4"/>
  <c r="H35" i="4"/>
  <c r="BH61" i="4"/>
  <c r="AR49" i="4"/>
  <c r="T62" i="4"/>
  <c r="L61" i="4"/>
  <c r="AP61" i="4"/>
  <c r="P56" i="4"/>
  <c r="AV72" i="4"/>
  <c r="X40" i="4"/>
  <c r="H55" i="4"/>
  <c r="AD58" i="4"/>
  <c r="F29" i="4"/>
  <c r="AL62" i="4"/>
  <c r="P23" i="4"/>
  <c r="X24" i="4"/>
  <c r="BJ50" i="4"/>
  <c r="J31" i="4"/>
  <c r="AJ54" i="4"/>
  <c r="AL30" i="4"/>
  <c r="AB56" i="4"/>
  <c r="AL52" i="4"/>
  <c r="Z42" i="4"/>
  <c r="AD69" i="4"/>
  <c r="P29" i="4"/>
  <c r="T58" i="4"/>
  <c r="R23" i="4"/>
  <c r="R61" i="4"/>
  <c r="AH70" i="4"/>
  <c r="AD43" i="4"/>
  <c r="J57" i="4"/>
  <c r="P22" i="4"/>
  <c r="P50" i="4"/>
  <c r="BF54" i="4"/>
  <c r="BB59" i="4"/>
  <c r="AT67" i="4"/>
  <c r="P32" i="4"/>
  <c r="AX63" i="4"/>
  <c r="F55" i="4"/>
  <c r="BH58" i="4"/>
  <c r="AJ50" i="4"/>
  <c r="AX40" i="4"/>
  <c r="H66" i="4"/>
  <c r="AF47" i="4"/>
  <c r="AR45" i="4"/>
  <c r="N52" i="4"/>
  <c r="AP55" i="4"/>
  <c r="BF25" i="4"/>
  <c r="F37" i="4"/>
  <c r="BF37" i="4"/>
  <c r="AX61" i="4"/>
  <c r="AX53" i="4"/>
  <c r="AB59" i="4"/>
  <c r="T72" i="4"/>
  <c r="BF34" i="4"/>
  <c r="Z21" i="4"/>
  <c r="BJ37" i="4"/>
  <c r="AB20" i="4"/>
  <c r="AD20" i="4"/>
  <c r="AX29" i="4"/>
  <c r="AF32" i="4"/>
  <c r="Z27" i="4"/>
  <c r="AP54" i="4"/>
  <c r="P42" i="4"/>
  <c r="V46" i="4"/>
  <c r="BJ23" i="4"/>
  <c r="B25" i="4"/>
  <c r="N43" i="4"/>
  <c r="P40" i="4"/>
  <c r="N25" i="4"/>
  <c r="AX68" i="4"/>
  <c r="Z65" i="4"/>
  <c r="BB71" i="4"/>
  <c r="AX37" i="4"/>
  <c r="AH55" i="4"/>
  <c r="J69" i="4"/>
  <c r="T65" i="4"/>
  <c r="AZ46" i="4"/>
  <c r="Z45" i="4"/>
  <c r="AX52" i="4"/>
  <c r="B26" i="4"/>
  <c r="AD21" i="4"/>
  <c r="BF68" i="4"/>
  <c r="AT27" i="4"/>
  <c r="H48" i="4"/>
  <c r="AL41" i="4"/>
  <c r="L72" i="4"/>
  <c r="V45" i="4"/>
  <c r="BB45" i="4"/>
  <c r="AP58" i="4"/>
  <c r="AT73" i="4"/>
  <c r="BB52" i="4"/>
  <c r="AZ34" i="4"/>
  <c r="B36" i="4"/>
  <c r="AF40" i="4"/>
  <c r="AT48" i="4"/>
  <c r="AR35" i="4"/>
  <c r="N69" i="4"/>
  <c r="AL63" i="4"/>
  <c r="AX26" i="4"/>
  <c r="BD23" i="4"/>
  <c r="H24" i="4"/>
  <c r="H33" i="4"/>
  <c r="F68" i="4"/>
  <c r="AR36" i="4"/>
  <c r="AN47" i="4"/>
  <c r="R73" i="4"/>
  <c r="AJ25" i="4"/>
  <c r="AP69" i="4"/>
  <c r="L63" i="4"/>
  <c r="AB66" i="4"/>
  <c r="N22" i="4"/>
  <c r="V54" i="4"/>
  <c r="BJ33" i="4"/>
  <c r="P49" i="4"/>
  <c r="AL46" i="4"/>
  <c r="AJ46" i="4"/>
  <c r="T44" i="4"/>
  <c r="AR72" i="4"/>
  <c r="AH46" i="4"/>
  <c r="AR28" i="4"/>
  <c r="AH72" i="4"/>
  <c r="R20" i="4"/>
  <c r="F48" i="4"/>
  <c r="P73" i="4"/>
  <c r="T24" i="4"/>
  <c r="AR55" i="4"/>
  <c r="AZ60" i="4"/>
  <c r="AN37" i="4"/>
  <c r="Z53" i="4"/>
  <c r="N62" i="4"/>
  <c r="AX32" i="4"/>
  <c r="F36" i="4"/>
  <c r="AJ68" i="4"/>
  <c r="BF40" i="4"/>
  <c r="AX47" i="4"/>
  <c r="AJ39" i="4"/>
  <c r="BD49" i="4"/>
  <c r="J64" i="4"/>
  <c r="F51" i="4"/>
  <c r="P48" i="4"/>
  <c r="AD72" i="4"/>
  <c r="BH29" i="4"/>
  <c r="AT71" i="4"/>
  <c r="N31" i="4"/>
  <c r="AP65" i="4"/>
  <c r="N39" i="4"/>
  <c r="AB36" i="4"/>
  <c r="AR42" i="4"/>
  <c r="AL67" i="4"/>
  <c r="AL43" i="4"/>
  <c r="J63" i="4"/>
  <c r="AT60" i="4"/>
  <c r="AX72" i="4"/>
  <c r="Z66" i="4"/>
  <c r="BB70" i="4"/>
  <c r="AB35" i="4"/>
  <c r="X39" i="4"/>
  <c r="AL28" i="4"/>
  <c r="V70" i="4"/>
  <c r="T73" i="4"/>
  <c r="L47" i="4"/>
  <c r="B29" i="4"/>
  <c r="AX36" i="4"/>
  <c r="BH59" i="4"/>
  <c r="AV67" i="4"/>
  <c r="F25" i="4"/>
  <c r="BJ49" i="4"/>
  <c r="V23" i="4"/>
  <c r="AZ64" i="4"/>
  <c r="N60" i="4"/>
  <c r="BH21" i="4"/>
  <c r="B68" i="4"/>
  <c r="AF28" i="4"/>
  <c r="AH61" i="4"/>
  <c r="AX23" i="4"/>
  <c r="Z51" i="4"/>
  <c r="AZ26" i="4"/>
  <c r="T35" i="4"/>
  <c r="AP38" i="4"/>
  <c r="AR51" i="4"/>
  <c r="X46" i="4"/>
  <c r="AF44" i="4"/>
  <c r="BB58" i="4"/>
  <c r="J54" i="4"/>
  <c r="AL35" i="4"/>
  <c r="AF63" i="4"/>
  <c r="AV70" i="4"/>
  <c r="BJ66" i="4"/>
  <c r="N24" i="4"/>
  <c r="AH57" i="4"/>
  <c r="B49" i="4"/>
  <c r="B45" i="4"/>
  <c r="V58" i="4"/>
  <c r="AF73" i="4"/>
  <c r="V47" i="4"/>
  <c r="AN24" i="4"/>
  <c r="B71" i="4"/>
  <c r="B70" i="4"/>
  <c r="AB57" i="4"/>
  <c r="BJ51" i="4"/>
  <c r="BB62" i="4"/>
  <c r="V36" i="4"/>
  <c r="BB53" i="4"/>
  <c r="BD69" i="4"/>
  <c r="AL73" i="4"/>
  <c r="AH20" i="4"/>
  <c r="AD44" i="4"/>
  <c r="X45" i="4"/>
  <c r="AN23" i="4"/>
  <c r="X71" i="4"/>
  <c r="Z46" i="4"/>
  <c r="AF71" i="4"/>
  <c r="BB47" i="4"/>
  <c r="AB27" i="4"/>
  <c r="X72" i="4"/>
  <c r="BB64" i="4"/>
  <c r="X62" i="4"/>
  <c r="AZ56" i="4"/>
  <c r="N42" i="4"/>
  <c r="H28" i="4"/>
  <c r="AL47" i="4"/>
  <c r="V22" i="4"/>
  <c r="P65" i="4"/>
  <c r="AV64" i="4"/>
  <c r="L51" i="4"/>
  <c r="AD48" i="4"/>
  <c r="AP67" i="4"/>
  <c r="BF30" i="4"/>
  <c r="AZ29" i="4"/>
  <c r="AR46" i="4"/>
  <c r="N50" i="4"/>
  <c r="H67" i="4"/>
  <c r="AN45" i="4"/>
  <c r="V72" i="4"/>
  <c r="P35" i="4"/>
  <c r="BF62" i="4"/>
  <c r="AT38" i="4"/>
  <c r="AB54" i="4"/>
  <c r="AP44" i="4"/>
  <c r="AL27" i="4"/>
  <c r="AP60" i="4"/>
  <c r="V69" i="4"/>
  <c r="R29" i="4"/>
  <c r="AB58" i="4"/>
  <c r="AZ23" i="4"/>
  <c r="Z30" i="4"/>
  <c r="X25" i="4"/>
  <c r="H52" i="4"/>
  <c r="AN35" i="4"/>
  <c r="AJ48" i="4"/>
  <c r="J53" i="4"/>
  <c r="V21" i="4"/>
  <c r="H63" i="4"/>
  <c r="T21" i="4"/>
  <c r="AT61" i="4"/>
  <c r="B24" i="4"/>
  <c r="P34" i="4"/>
  <c r="J62" i="4"/>
  <c r="BF42" i="4"/>
  <c r="Z72" i="4"/>
  <c r="R57" i="4"/>
  <c r="AN46" i="4"/>
  <c r="AN67" i="4"/>
  <c r="AF43" i="4"/>
  <c r="X73" i="4"/>
  <c r="AZ67" i="4"/>
  <c r="AF53" i="4"/>
  <c r="R50" i="4"/>
  <c r="BH42" i="4"/>
  <c r="J45" i="4"/>
  <c r="AZ32" i="4"/>
  <c r="AN61" i="4"/>
  <c r="BD62" i="4"/>
  <c r="AN58" i="4"/>
  <c r="AF35" i="4"/>
  <c r="X65" i="4"/>
  <c r="AL58" i="4"/>
  <c r="BJ63" i="4"/>
  <c r="L54" i="4"/>
  <c r="BJ57" i="4"/>
  <c r="N70" i="4"/>
  <c r="BJ43" i="4"/>
  <c r="P63" i="4"/>
  <c r="AB48" i="4"/>
  <c r="N45" i="4"/>
  <c r="BB27" i="4"/>
  <c r="AR68" i="4"/>
  <c r="H70" i="4"/>
  <c r="AT39" i="4"/>
  <c r="BH39" i="4"/>
  <c r="B73" i="4"/>
  <c r="BF35" i="4"/>
  <c r="R24" i="4"/>
  <c r="X54" i="4"/>
  <c r="F26" i="4"/>
  <c r="AV57" i="4"/>
  <c r="BJ67" i="4"/>
  <c r="AJ56" i="4"/>
  <c r="V65" i="4"/>
  <c r="BJ35" i="4"/>
  <c r="AP57" i="4"/>
  <c r="AN57" i="4"/>
  <c r="AR62" i="4"/>
  <c r="AN49" i="4"/>
  <c r="V40" i="4"/>
  <c r="F60" i="4"/>
  <c r="T37" i="4"/>
  <c r="BB48" i="4"/>
  <c r="X48" i="4"/>
  <c r="AT29" i="4"/>
  <c r="AF69" i="4"/>
  <c r="AT49" i="4"/>
  <c r="R69" i="4"/>
  <c r="P21" i="4"/>
  <c r="X51" i="4"/>
  <c r="AX71" i="4"/>
  <c r="Z73" i="4"/>
  <c r="H37" i="4"/>
  <c r="B58" i="4"/>
  <c r="BD68" i="4"/>
  <c r="AJ51" i="4"/>
  <c r="AD66" i="4"/>
  <c r="AN70" i="4"/>
  <c r="BB39" i="4"/>
  <c r="AJ72" i="4"/>
  <c r="R21" i="4"/>
  <c r="AP62" i="4"/>
  <c r="AL48" i="4"/>
  <c r="AT51" i="4"/>
  <c r="J51" i="4"/>
  <c r="AN41" i="4"/>
  <c r="J55" i="4"/>
  <c r="V73" i="4"/>
  <c r="T22" i="4"/>
  <c r="AD41" i="4"/>
  <c r="P71" i="4"/>
  <c r="AL66" i="4"/>
  <c r="BF20" i="4"/>
  <c r="B35" i="4"/>
  <c r="R63" i="4"/>
  <c r="AV41" i="4"/>
  <c r="N27" i="4"/>
  <c r="X49" i="4"/>
  <c r="BH73" i="4"/>
  <c r="N73" i="4"/>
  <c r="BH22" i="4"/>
  <c r="AL37" i="4"/>
  <c r="AN69" i="4"/>
  <c r="R58" i="4"/>
  <c r="AV63" i="4"/>
  <c r="AL31" i="4"/>
  <c r="AN27" i="4"/>
  <c r="J35" i="4"/>
  <c r="AX57" i="4"/>
  <c r="AV51" i="4"/>
  <c r="Z58" i="4"/>
  <c r="BJ44" i="4"/>
  <c r="AP41" i="4"/>
  <c r="AD68" i="4"/>
  <c r="BF41" i="4"/>
  <c r="AL59" i="4"/>
  <c r="H36" i="4"/>
  <c r="BB57" i="4"/>
  <c r="AL51" i="4"/>
  <c r="AX42" i="4"/>
  <c r="AV28" i="4"/>
  <c r="AB62" i="4"/>
  <c r="AD52" i="4"/>
  <c r="AD27" i="4"/>
  <c r="BF61" i="4"/>
  <c r="X52" i="4"/>
  <c r="AV31" i="4"/>
  <c r="AH47" i="4"/>
  <c r="AP22" i="4"/>
  <c r="P61" i="4"/>
  <c r="B54" i="4"/>
  <c r="AB50" i="4"/>
  <c r="H45" i="4"/>
  <c r="P37" i="4"/>
  <c r="P27" i="4"/>
  <c r="L55" i="4"/>
  <c r="AT64" i="4"/>
  <c r="T57" i="4"/>
  <c r="AL39" i="4"/>
  <c r="AD54" i="4"/>
  <c r="AD67" i="4"/>
  <c r="AX69" i="4"/>
  <c r="N38" i="4"/>
  <c r="AJ60" i="4"/>
  <c r="BH30" i="4"/>
  <c r="V67" i="4"/>
  <c r="N72" i="4"/>
  <c r="F50" i="4"/>
  <c r="BJ58" i="4"/>
  <c r="AF66" i="4"/>
  <c r="AD71" i="4"/>
  <c r="R35" i="4"/>
  <c r="AR22" i="4"/>
  <c r="R39" i="4"/>
  <c r="AR65" i="4"/>
  <c r="F33" i="4"/>
  <c r="AD45" i="4"/>
  <c r="B48" i="4"/>
  <c r="V44" i="4"/>
  <c r="AX25" i="4"/>
  <c r="AN60" i="4"/>
  <c r="BJ48" i="4"/>
  <c r="AV60" i="4"/>
  <c r="H73" i="4"/>
  <c r="BJ42" i="4"/>
  <c r="BF28" i="4"/>
  <c r="L50" i="4"/>
  <c r="AH28" i="4"/>
  <c r="AV34" i="4"/>
  <c r="V64" i="4"/>
  <c r="AB38" i="4"/>
  <c r="V37" i="4"/>
  <c r="B21" i="4"/>
  <c r="B41" i="4"/>
  <c r="BD70" i="4"/>
  <c r="AH60" i="4"/>
  <c r="P20" i="4"/>
  <c r="AP51" i="4"/>
  <c r="AP48" i="4"/>
  <c r="AH66" i="4"/>
  <c r="P47" i="4"/>
  <c r="J49" i="4"/>
  <c r="T55" i="4"/>
  <c r="Z24" i="4"/>
  <c r="B32" i="4"/>
  <c r="BJ62" i="4"/>
  <c r="AR23" i="4"/>
  <c r="AJ67" i="4"/>
  <c r="BB68" i="4"/>
  <c r="AL50" i="4"/>
  <c r="L45" i="4"/>
  <c r="AL64" i="4"/>
  <c r="F42" i="4"/>
  <c r="BH60" i="4"/>
  <c r="AJ35" i="4"/>
  <c r="R22" i="4"/>
  <c r="AT45" i="4"/>
  <c r="BJ45" i="4"/>
  <c r="Z39" i="4"/>
  <c r="R44" i="4"/>
  <c r="L52" i="4"/>
  <c r="P44" i="4"/>
  <c r="F66" i="4"/>
  <c r="AZ58" i="4"/>
  <c r="AD32" i="4"/>
  <c r="AF39" i="4"/>
  <c r="B66" i="4"/>
  <c r="AV61" i="4"/>
  <c r="AZ45" i="4"/>
  <c r="AX28" i="4"/>
  <c r="AV44" i="4"/>
  <c r="AJ63" i="4"/>
  <c r="AX33" i="4"/>
  <c r="AN32" i="4"/>
  <c r="V43" i="4"/>
  <c r="AB34" i="4"/>
  <c r="BD50" i="4"/>
  <c r="H42" i="4"/>
  <c r="BF50" i="4"/>
  <c r="AD63" i="4"/>
  <c r="F40" i="4"/>
  <c r="AZ20" i="4"/>
  <c r="R62" i="4"/>
  <c r="V33" i="4"/>
  <c r="AR37" i="4"/>
  <c r="AJ43" i="4"/>
  <c r="BH46" i="4"/>
  <c r="AT30" i="4"/>
  <c r="AD55" i="4"/>
  <c r="B62" i="4"/>
  <c r="BB19" i="4"/>
  <c r="BH6" i="4"/>
  <c r="F18" i="4"/>
  <c r="AV13" i="4"/>
  <c r="R13" i="4"/>
  <c r="T8" i="4"/>
  <c r="R5" i="4"/>
  <c r="H18" i="4"/>
  <c r="BB44" i="4"/>
  <c r="L65" i="4"/>
  <c r="AZ66" i="4"/>
  <c r="R53" i="4"/>
  <c r="AJ20" i="4"/>
  <c r="AR43" i="4"/>
  <c r="P8" i="4"/>
  <c r="AR15" i="4"/>
  <c r="AB12" i="4"/>
  <c r="R10" i="4"/>
  <c r="AH14" i="4"/>
  <c r="R19" i="4"/>
  <c r="BB15" i="4"/>
  <c r="AB45" i="4"/>
  <c r="AN63" i="4"/>
  <c r="AL44" i="4"/>
  <c r="AN33" i="4"/>
  <c r="AT43" i="4"/>
  <c r="AF54" i="4"/>
  <c r="AF6" i="4"/>
  <c r="N9" i="4"/>
  <c r="AT15" i="4"/>
  <c r="R8" i="4"/>
  <c r="AP10" i="4"/>
  <c r="Z5" i="4"/>
  <c r="AH50" i="4"/>
  <c r="B39" i="4"/>
  <c r="AX45" i="4"/>
  <c r="AH64" i="4"/>
  <c r="B34" i="4"/>
  <c r="R64" i="4"/>
  <c r="H16" i="4"/>
  <c r="BD16" i="4"/>
  <c r="AT16" i="4"/>
  <c r="AZ15" i="4"/>
  <c r="N17" i="4"/>
  <c r="AR11" i="4"/>
  <c r="AP4" i="4"/>
  <c r="X6" i="4"/>
  <c r="BB9" i="4"/>
  <c r="N13" i="4"/>
  <c r="AL68" i="4"/>
  <c r="AF61" i="4"/>
  <c r="AD31" i="4"/>
  <c r="BF57" i="4"/>
  <c r="AB46" i="4"/>
  <c r="H62" i="4"/>
  <c r="BH23" i="4"/>
  <c r="AJ36" i="4"/>
  <c r="F73" i="4"/>
  <c r="AX41" i="4"/>
  <c r="J50" i="4"/>
  <c r="H54" i="4"/>
  <c r="P24" i="4"/>
  <c r="L73" i="4"/>
  <c r="BF67" i="4"/>
  <c r="AN55" i="4"/>
  <c r="X38" i="4"/>
  <c r="T70" i="4"/>
  <c r="AL56" i="4"/>
  <c r="BD35" i="4"/>
  <c r="J42" i="4"/>
  <c r="B27" i="4"/>
  <c r="AL25" i="4"/>
  <c r="B42" i="4"/>
  <c r="N57" i="4"/>
  <c r="AV43" i="4"/>
  <c r="AB49" i="4"/>
  <c r="T26" i="4"/>
  <c r="AV39" i="4"/>
  <c r="AJ58" i="4"/>
  <c r="X67" i="4"/>
  <c r="AV26" i="4"/>
  <c r="P30" i="4"/>
  <c r="P55" i="4"/>
  <c r="BD63" i="4"/>
  <c r="AT33" i="4"/>
  <c r="AL26" i="4"/>
  <c r="BB24" i="4"/>
  <c r="AH54" i="4"/>
  <c r="AH36" i="4"/>
  <c r="V35" i="4"/>
  <c r="AJ32" i="4"/>
  <c r="AN19" i="4"/>
  <c r="T6" i="4"/>
  <c r="R17" i="4"/>
  <c r="AL10" i="4"/>
  <c r="AV7" i="4"/>
  <c r="AP17" i="4"/>
  <c r="AJ62" i="4"/>
  <c r="N28" i="4"/>
  <c r="AP40" i="4"/>
  <c r="AV68" i="4"/>
  <c r="AT54" i="4"/>
  <c r="AR39" i="4"/>
  <c r="AZ18" i="4"/>
  <c r="BH17" i="4"/>
  <c r="X10" i="4"/>
  <c r="AV14" i="4"/>
  <c r="AJ15" i="4"/>
  <c r="J18" i="4"/>
  <c r="BJ26" i="4"/>
  <c r="BJ55" i="4"/>
  <c r="P57" i="4"/>
  <c r="V66" i="4"/>
  <c r="L56" i="4"/>
  <c r="BF64" i="4"/>
  <c r="AV11" i="4"/>
  <c r="P13" i="4"/>
  <c r="AR18" i="4"/>
  <c r="AJ10" i="4"/>
  <c r="B17" i="4"/>
  <c r="N65" i="4"/>
  <c r="AP66" i="4"/>
  <c r="AT59" i="4"/>
  <c r="H21" i="4"/>
  <c r="AJ40" i="4"/>
  <c r="AP20" i="4"/>
  <c r="AH38" i="4"/>
  <c r="J19" i="4"/>
  <c r="AV15" i="4"/>
  <c r="AH16" i="4"/>
  <c r="AF18" i="4"/>
  <c r="AR10" i="4"/>
  <c r="AT10" i="4"/>
  <c r="L4" i="4"/>
  <c r="BF19" i="4"/>
  <c r="P10" i="4"/>
  <c r="AH6" i="4"/>
  <c r="AR38" i="4"/>
  <c r="AT28" i="4"/>
  <c r="BB31" i="4"/>
  <c r="B59" i="4"/>
  <c r="AH63" i="4"/>
  <c r="AH31" i="4"/>
  <c r="R12" i="4"/>
  <c r="F13" i="4"/>
  <c r="AD13" i="4"/>
  <c r="BJ21" i="4"/>
  <c r="AX49" i="4"/>
  <c r="Z49" i="4"/>
  <c r="P45" i="4"/>
  <c r="AB63" i="4"/>
  <c r="AD61" i="4"/>
  <c r="P7" i="4"/>
  <c r="AF16" i="4"/>
  <c r="F11" i="4"/>
  <c r="BF7" i="4"/>
  <c r="B18" i="4"/>
  <c r="X12" i="4"/>
  <c r="J5" i="4"/>
  <c r="BJ65" i="4"/>
  <c r="AP35" i="4"/>
  <c r="AT65" i="4"/>
  <c r="Z68" i="4"/>
  <c r="BD41" i="4"/>
  <c r="BB37" i="4"/>
  <c r="R14" i="4"/>
  <c r="N6" i="4"/>
  <c r="AB18" i="4"/>
  <c r="X15" i="4"/>
  <c r="X9" i="4"/>
  <c r="J15" i="4"/>
  <c r="BF13" i="4"/>
  <c r="AD4" i="4"/>
  <c r="BB13" i="4"/>
  <c r="AJ4" i="4"/>
  <c r="AD36" i="4"/>
  <c r="BD20" i="4"/>
  <c r="AB21" i="4"/>
  <c r="AD29" i="4"/>
  <c r="AT69" i="4"/>
  <c r="X56" i="4"/>
  <c r="AR32" i="4"/>
  <c r="AR60" i="4"/>
  <c r="L58" i="4"/>
  <c r="AN54" i="4"/>
  <c r="AH45" i="4"/>
  <c r="J44" i="4"/>
  <c r="V29" i="4"/>
  <c r="BF55" i="4"/>
  <c r="BD53" i="4"/>
  <c r="H32" i="4"/>
  <c r="J34" i="4"/>
  <c r="V55" i="4"/>
  <c r="J25" i="4"/>
  <c r="N34" i="4"/>
  <c r="BB29" i="4"/>
  <c r="AR50" i="4"/>
  <c r="L64" i="4"/>
  <c r="BB25" i="4"/>
  <c r="AH37" i="4"/>
  <c r="T47" i="4"/>
  <c r="AN44" i="4"/>
  <c r="BH72" i="4"/>
  <c r="J68" i="4"/>
  <c r="AP21" i="4"/>
  <c r="AN71" i="4"/>
  <c r="BF58" i="4"/>
  <c r="F41" i="4"/>
  <c r="BF72" i="4"/>
  <c r="AF24" i="4"/>
  <c r="T67" i="4"/>
  <c r="N29" i="4"/>
  <c r="H44" i="4"/>
  <c r="AB23" i="4"/>
  <c r="V20" i="4"/>
  <c r="BH63" i="4"/>
  <c r="AF31" i="4"/>
  <c r="J38" i="4"/>
  <c r="AF17" i="4"/>
  <c r="AT17" i="4"/>
  <c r="AB7" i="4"/>
  <c r="AN17" i="4"/>
  <c r="N18" i="4"/>
  <c r="BJ9" i="4"/>
  <c r="AR4" i="4"/>
  <c r="BF4" i="4"/>
  <c r="AJ42" i="4"/>
  <c r="AR53" i="4"/>
  <c r="T64" i="4"/>
  <c r="N56" i="4"/>
  <c r="AF49" i="4"/>
  <c r="H50" i="4"/>
  <c r="AB15" i="4"/>
  <c r="AF19" i="4"/>
  <c r="AX19" i="4"/>
  <c r="AV19" i="4"/>
  <c r="V15" i="4"/>
  <c r="AX18" i="4"/>
  <c r="BH5" i="4"/>
  <c r="AD60" i="4"/>
  <c r="AZ39" i="4"/>
  <c r="AH59" i="4"/>
  <c r="N23" i="4"/>
  <c r="AV48" i="4"/>
  <c r="BF43" i="4"/>
  <c r="Z8" i="4"/>
  <c r="AV16" i="4"/>
  <c r="AB11" i="4"/>
  <c r="AL19" i="4"/>
  <c r="AV12" i="4"/>
  <c r="BD32" i="4"/>
  <c r="AH32" i="4"/>
  <c r="AL70" i="4"/>
  <c r="AL38" i="4"/>
  <c r="AT22" i="4"/>
  <c r="AZ24" i="4"/>
  <c r="AJ7" i="4"/>
  <c r="H6" i="4"/>
  <c r="H8" i="4"/>
  <c r="AH65" i="4"/>
  <c r="AV27" i="4"/>
  <c r="BH49" i="4"/>
  <c r="AF22" i="4"/>
  <c r="AH34" i="4"/>
  <c r="R68" i="4"/>
  <c r="AJ59" i="4"/>
  <c r="AN42" i="4"/>
  <c r="BH41" i="4"/>
  <c r="AB39" i="4"/>
  <c r="AV59" i="4"/>
  <c r="BD38" i="4"/>
  <c r="J59" i="4"/>
  <c r="AX30" i="4"/>
  <c r="X21" i="4"/>
  <c r="AZ62" i="4"/>
  <c r="T51" i="4"/>
  <c r="T27" i="4"/>
  <c r="BD65" i="4"/>
  <c r="F45" i="4"/>
  <c r="F53" i="4"/>
  <c r="AR40" i="4"/>
  <c r="J28" i="4"/>
  <c r="AF45" i="4"/>
  <c r="X41" i="4"/>
  <c r="N51" i="4"/>
  <c r="AP64" i="4"/>
  <c r="Z35" i="4"/>
  <c r="AH26" i="4"/>
  <c r="AP46" i="4"/>
  <c r="BB60" i="4"/>
  <c r="R55" i="4"/>
  <c r="BJ27" i="4"/>
  <c r="AT44" i="4"/>
  <c r="B47" i="4"/>
  <c r="BF26" i="4"/>
  <c r="P39" i="4"/>
  <c r="AH21" i="4"/>
  <c r="F30" i="4"/>
  <c r="AZ14" i="4"/>
  <c r="AV8" i="4"/>
  <c r="H19" i="4"/>
  <c r="BB10" i="4"/>
  <c r="BD19" i="4"/>
  <c r="B19" i="4"/>
  <c r="AT4" i="4"/>
  <c r="B53" i="4"/>
  <c r="AV38" i="4"/>
  <c r="L62" i="4"/>
  <c r="AH24" i="4"/>
  <c r="AB22" i="4"/>
  <c r="N46" i="4"/>
  <c r="B55" i="4"/>
  <c r="V17" i="4"/>
  <c r="T9" i="4"/>
  <c r="Z12" i="4"/>
  <c r="AP7" i="4"/>
  <c r="AN9" i="4"/>
  <c r="BF10" i="4"/>
  <c r="AF51" i="4"/>
  <c r="AR52" i="4"/>
  <c r="AL22" i="4"/>
  <c r="BD67" i="4"/>
  <c r="J67" i="4"/>
  <c r="BD59" i="4"/>
  <c r="BJ36" i="4"/>
  <c r="BB16" i="4"/>
  <c r="R18" i="4"/>
  <c r="AJ13" i="4"/>
  <c r="N15" i="4"/>
  <c r="AN18" i="4"/>
  <c r="BB73" i="4"/>
  <c r="L68" i="4"/>
  <c r="R54" i="4"/>
  <c r="V34" i="4"/>
  <c r="AZ30" i="4"/>
  <c r="AF56" i="4"/>
  <c r="AV17" i="4"/>
  <c r="J16" i="4"/>
  <c r="AL18" i="4"/>
  <c r="BF16" i="4"/>
  <c r="Z14" i="4"/>
  <c r="BD11" i="4"/>
  <c r="AR5" i="4"/>
  <c r="AZ12" i="4"/>
  <c r="AD6" i="4"/>
  <c r="BD6" i="4"/>
  <c r="AJ5" i="4"/>
  <c r="F21" i="4"/>
  <c r="X27" i="4"/>
  <c r="BB40" i="4"/>
  <c r="BB30" i="4"/>
  <c r="AX62" i="4"/>
  <c r="P60" i="4"/>
  <c r="AT13" i="4"/>
  <c r="BH16" i="4"/>
  <c r="BB17" i="4"/>
  <c r="BB35" i="4"/>
  <c r="AH44" i="4"/>
  <c r="AN31" i="4"/>
  <c r="AT52" i="4"/>
  <c r="Z33" i="4"/>
  <c r="AX22" i="4"/>
  <c r="V12" i="4"/>
  <c r="BJ19" i="4"/>
  <c r="AP14" i="4"/>
  <c r="X7" i="4"/>
  <c r="AT8" i="4"/>
  <c r="BD18" i="4"/>
  <c r="AB4" i="4"/>
  <c r="BB34" i="4"/>
  <c r="AR25" i="4"/>
  <c r="AF30" i="4"/>
  <c r="AR41" i="4"/>
  <c r="BF63" i="4"/>
  <c r="AB30" i="4"/>
  <c r="F12" i="4"/>
  <c r="Z31" i="4"/>
  <c r="BF31" i="4"/>
  <c r="AL72" i="4"/>
  <c r="AT40" i="4"/>
  <c r="AH48" i="4"/>
  <c r="R43" i="4"/>
  <c r="AF68" i="4"/>
  <c r="AJ22" i="4"/>
  <c r="BB32" i="4"/>
  <c r="J58" i="4"/>
  <c r="AL40" i="4"/>
  <c r="F70" i="4"/>
  <c r="BH35" i="4"/>
  <c r="AP23" i="4"/>
  <c r="X22" i="4"/>
  <c r="AT53" i="4"/>
  <c r="L59" i="4"/>
  <c r="F44" i="4"/>
  <c r="Z26" i="4"/>
  <c r="AV62" i="4"/>
  <c r="AB65" i="4"/>
  <c r="F63" i="4"/>
  <c r="AV33" i="4"/>
  <c r="AT36" i="4"/>
  <c r="AH40" i="4"/>
  <c r="Z52" i="4"/>
  <c r="BD54" i="4"/>
  <c r="L46" i="4"/>
  <c r="AT42" i="4"/>
  <c r="AP43" i="4"/>
  <c r="AH33" i="4"/>
  <c r="N35" i="4"/>
  <c r="AV20" i="4"/>
  <c r="Z41" i="4"/>
  <c r="BJ22" i="4"/>
  <c r="F34" i="4"/>
  <c r="AN59" i="4"/>
  <c r="AD22" i="4"/>
  <c r="AT68" i="4"/>
  <c r="AT23" i="4"/>
  <c r="AL20" i="4"/>
  <c r="AH39" i="4"/>
  <c r="X37" i="4"/>
  <c r="BF33" i="4"/>
  <c r="AR30" i="4"/>
  <c r="AJ34" i="4"/>
  <c r="AZ25" i="4"/>
  <c r="AP70" i="4"/>
  <c r="AP47" i="4"/>
  <c r="AL57" i="4"/>
  <c r="BH26" i="4"/>
  <c r="F58" i="4"/>
  <c r="X44" i="4"/>
  <c r="AB67" i="4"/>
  <c r="AZ65" i="4"/>
  <c r="T34" i="4"/>
  <c r="BD72" i="4"/>
  <c r="AJ16" i="4"/>
  <c r="AZ9" i="4"/>
  <c r="AN12" i="4"/>
  <c r="R16" i="4"/>
  <c r="BD10" i="4"/>
  <c r="AT11" i="4"/>
  <c r="X5" i="4"/>
  <c r="N5" i="4"/>
  <c r="AR20" i="4"/>
  <c r="H41" i="4"/>
  <c r="V68" i="4"/>
  <c r="AR26" i="4"/>
  <c r="X53" i="4"/>
  <c r="AX24" i="4"/>
  <c r="AJ19" i="4"/>
  <c r="P16" i="4"/>
  <c r="L6" i="4"/>
  <c r="Z15" i="4"/>
  <c r="V16" i="4"/>
  <c r="AV10" i="4"/>
  <c r="AL49" i="4"/>
  <c r="T68" i="4"/>
  <c r="AR47" i="4"/>
  <c r="X50" i="4"/>
  <c r="T41" i="4"/>
  <c r="AR48" i="4"/>
  <c r="Z16" i="4"/>
  <c r="R9" i="4"/>
  <c r="AB16" i="4"/>
  <c r="AN15" i="4"/>
  <c r="B13" i="4"/>
  <c r="BJ6" i="4"/>
  <c r="Z61" i="4"/>
  <c r="H46" i="4"/>
  <c r="BB42" i="4"/>
  <c r="AB24" i="4"/>
  <c r="AT24" i="4"/>
  <c r="AH56" i="4"/>
  <c r="AH7" i="4"/>
  <c r="BF17" i="4"/>
  <c r="N19" i="4"/>
  <c r="AH18" i="4"/>
  <c r="X19" i="4"/>
  <c r="AJ14" i="4"/>
  <c r="F5" i="4"/>
  <c r="T14" i="4"/>
  <c r="BD17" i="4"/>
  <c r="BH15" i="4"/>
  <c r="N67" i="4"/>
  <c r="X57" i="4"/>
  <c r="BF52" i="4"/>
  <c r="L66" i="4"/>
  <c r="R46" i="4"/>
  <c r="BH55" i="4"/>
  <c r="Z6" i="4"/>
  <c r="AH9" i="4"/>
  <c r="BJ10" i="4"/>
  <c r="AR21" i="4"/>
  <c r="AR27" i="4"/>
  <c r="AT26" i="4"/>
  <c r="AV32" i="4"/>
  <c r="AX31" i="4"/>
  <c r="P38" i="4"/>
  <c r="AJ9" i="4"/>
  <c r="V14" i="4"/>
  <c r="Z9" i="4"/>
  <c r="BB7" i="4"/>
  <c r="AP11" i="4"/>
  <c r="AP15" i="4"/>
  <c r="BH19" i="4"/>
  <c r="V4" i="4"/>
  <c r="AN20" i="4"/>
  <c r="BB50" i="4"/>
  <c r="AD35" i="4"/>
  <c r="AJ52" i="4"/>
  <c r="AV42" i="4"/>
  <c r="V60" i="4"/>
  <c r="R7" i="4"/>
  <c r="AX8" i="4"/>
  <c r="AT70" i="4"/>
  <c r="AJ30" i="4"/>
  <c r="AD62" i="4"/>
  <c r="AL55" i="4"/>
  <c r="BH53" i="4"/>
  <c r="B40" i="4"/>
  <c r="AV71" i="4"/>
  <c r="AF60" i="4"/>
  <c r="BJ32" i="4"/>
  <c r="BF56" i="4"/>
  <c r="V50" i="4"/>
  <c r="AN36" i="4"/>
  <c r="V32" i="4"/>
  <c r="F31" i="4"/>
  <c r="AP33" i="4"/>
  <c r="B67" i="4"/>
  <c r="AT50" i="4"/>
  <c r="AJ66" i="4"/>
  <c r="BJ60" i="4"/>
  <c r="AT55" i="4"/>
  <c r="J30" i="4"/>
  <c r="AV52" i="4"/>
  <c r="P25" i="4"/>
  <c r="P36" i="4"/>
  <c r="T36" i="4"/>
  <c r="AT34" i="4"/>
  <c r="BD48" i="4"/>
  <c r="P58" i="4"/>
  <c r="H39" i="4"/>
  <c r="AR34" i="4"/>
  <c r="B56" i="4"/>
  <c r="AP25" i="4"/>
  <c r="BH36" i="4"/>
  <c r="BJ24" i="4"/>
  <c r="AX39" i="4"/>
  <c r="P62" i="4"/>
  <c r="V30" i="4"/>
  <c r="J48" i="4"/>
  <c r="AZ16" i="4"/>
  <c r="AZ7" i="4"/>
  <c r="BH7" i="4"/>
  <c r="AD10" i="4"/>
  <c r="AX17" i="4"/>
  <c r="AR8" i="4"/>
  <c r="BD5" i="4"/>
  <c r="AD28" i="4"/>
  <c r="X23" i="4"/>
  <c r="AJ65" i="4"/>
  <c r="R45" i="4"/>
  <c r="H23" i="4"/>
  <c r="B33" i="4"/>
  <c r="AT18" i="4"/>
  <c r="Z10" i="4"/>
  <c r="AJ8" i="4"/>
  <c r="AH13" i="4"/>
  <c r="BJ7" i="4"/>
  <c r="AL9" i="4"/>
  <c r="AZ5" i="4"/>
  <c r="BB21" i="4"/>
  <c r="AB60" i="4"/>
  <c r="AX59" i="4"/>
  <c r="BB56" i="4"/>
  <c r="AF65" i="4"/>
  <c r="AP42" i="4"/>
  <c r="AL7" i="4"/>
  <c r="BF11" i="4"/>
  <c r="AN10" i="4"/>
  <c r="BH11" i="4"/>
  <c r="P11" i="4"/>
  <c r="AV5" i="4"/>
  <c r="AH52" i="4"/>
  <c r="AD49" i="4"/>
  <c r="R67" i="4"/>
  <c r="AR63" i="4"/>
  <c r="BB33" i="4"/>
  <c r="BJ31" i="4"/>
  <c r="BJ8" i="4"/>
  <c r="BD15" i="4"/>
  <c r="AF7" i="4"/>
  <c r="AH8" i="4"/>
  <c r="AT7" i="4"/>
  <c r="Z11" i="4"/>
  <c r="BJ5" i="4"/>
  <c r="V18" i="4"/>
  <c r="AN6" i="4"/>
  <c r="B15" i="4"/>
  <c r="AN68" i="4"/>
  <c r="P69" i="4"/>
  <c r="AV66" i="4"/>
  <c r="T23" i="4"/>
  <c r="BB26" i="4"/>
  <c r="BB67" i="4"/>
  <c r="F15" i="4"/>
  <c r="AL17" i="4"/>
  <c r="AD8" i="4"/>
  <c r="H43" i="4"/>
  <c r="AP24" i="4"/>
  <c r="X36" i="4"/>
  <c r="Z36" i="4"/>
  <c r="Z63" i="4"/>
  <c r="BB55" i="4"/>
  <c r="X13" i="4"/>
  <c r="AR13" i="4"/>
  <c r="BH18" i="4"/>
  <c r="AL14" i="4"/>
  <c r="AN14" i="4"/>
  <c r="BB11" i="4"/>
  <c r="AX5" i="4"/>
  <c r="H4" i="4"/>
  <c r="BB36" i="4"/>
  <c r="X42" i="4"/>
  <c r="AR73" i="4"/>
  <c r="BH65" i="4"/>
  <c r="P51" i="4"/>
  <c r="J36" i="4"/>
  <c r="AN28" i="4"/>
  <c r="AH68" i="4"/>
  <c r="AF52" i="4"/>
  <c r="AZ63" i="4"/>
  <c r="BJ34" i="4"/>
  <c r="BJ30" i="4"/>
  <c r="AV21" i="4"/>
  <c r="BD26" i="4"/>
  <c r="AZ10" i="4"/>
  <c r="J4" i="4"/>
  <c r="V62" i="4"/>
  <c r="T19" i="4"/>
  <c r="BJ15" i="4"/>
  <c r="AZ31" i="4"/>
  <c r="AL23" i="4"/>
  <c r="AX15" i="4"/>
  <c r="Z20" i="4"/>
  <c r="B50" i="4"/>
  <c r="AD7" i="4"/>
  <c r="AX13" i="4"/>
  <c r="AL6" i="4"/>
  <c r="F56" i="4"/>
  <c r="BD52" i="4"/>
  <c r="AP49" i="4"/>
  <c r="AP6" i="4"/>
  <c r="AH19" i="4"/>
  <c r="BH38" i="4"/>
  <c r="AN51" i="4"/>
  <c r="T7" i="4"/>
  <c r="AZ19" i="4"/>
  <c r="T31" i="4"/>
  <c r="BH9" i="4"/>
  <c r="L13" i="4"/>
  <c r="R28" i="4"/>
  <c r="AD17" i="4"/>
  <c r="AX27" i="4"/>
  <c r="R26" i="4"/>
  <c r="P33" i="4"/>
  <c r="BH68" i="4"/>
  <c r="P64" i="4"/>
  <c r="H34" i="4"/>
  <c r="BJ59" i="4"/>
  <c r="BB20" i="4"/>
  <c r="AP19" i="4"/>
  <c r="Z13" i="4"/>
  <c r="H64" i="4"/>
  <c r="AN8" i="4"/>
  <c r="AN11" i="4"/>
  <c r="BH51" i="4"/>
  <c r="L57" i="4"/>
  <c r="BD8" i="4"/>
  <c r="AL29" i="4"/>
  <c r="J61" i="4"/>
  <c r="AZ17" i="4"/>
  <c r="BJ12" i="4"/>
  <c r="AT9" i="4"/>
  <c r="V57" i="4"/>
  <c r="B63" i="4"/>
  <c r="BB51" i="4"/>
  <c r="N7" i="4"/>
  <c r="Z56" i="4"/>
  <c r="J60" i="4"/>
  <c r="AP37" i="4"/>
  <c r="B12" i="4"/>
  <c r="V11" i="4"/>
  <c r="P6" i="4"/>
  <c r="AZ50" i="4"/>
  <c r="F28" i="4"/>
  <c r="BH54" i="4"/>
  <c r="AX11" i="4"/>
  <c r="V8" i="4"/>
  <c r="AB17" i="4"/>
  <c r="P19" i="4"/>
  <c r="B11" i="4"/>
  <c r="AT5" i="4"/>
  <c r="BH10" i="4"/>
  <c r="R6" i="4"/>
  <c r="AZ4" i="4"/>
  <c r="AX50" i="4"/>
  <c r="R38" i="4"/>
  <c r="AZ52" i="4"/>
  <c r="AF26" i="4"/>
  <c r="AD56" i="4"/>
  <c r="AB13" i="4"/>
  <c r="F19" i="4"/>
  <c r="AL13" i="4"/>
  <c r="BH13" i="4"/>
  <c r="T12" i="4"/>
  <c r="AH15" i="4"/>
  <c r="F4" i="4"/>
  <c r="AV23" i="4"/>
  <c r="X29" i="4"/>
  <c r="R11" i="4"/>
  <c r="BD14" i="4"/>
  <c r="BJ11" i="4"/>
  <c r="AJ17" i="4"/>
  <c r="N10" i="4"/>
  <c r="F52" i="4"/>
  <c r="J21" i="4"/>
  <c r="F62" i="4"/>
  <c r="AF72" i="4"/>
  <c r="AJ47" i="4"/>
  <c r="Z54" i="4"/>
  <c r="F39" i="4"/>
  <c r="AX44" i="4"/>
  <c r="V19" i="4"/>
  <c r="AJ18" i="4"/>
  <c r="R4" i="4"/>
  <c r="AJ28" i="4"/>
  <c r="AD11" i="4"/>
  <c r="AP12" i="4"/>
  <c r="AD39" i="4"/>
  <c r="BD56" i="4"/>
  <c r="AN13" i="4"/>
  <c r="H38" i="4"/>
  <c r="Z48" i="4"/>
  <c r="BB14" i="4"/>
  <c r="X14" i="4"/>
  <c r="BF12" i="4"/>
  <c r="AD64" i="4"/>
  <c r="AL61" i="4"/>
  <c r="H25" i="4"/>
  <c r="B16" i="4"/>
  <c r="AP63" i="4"/>
  <c r="N37" i="4"/>
  <c r="AR56" i="4"/>
  <c r="BB18" i="4"/>
  <c r="AJ12" i="4"/>
  <c r="AP13" i="4"/>
  <c r="BB5" i="4"/>
  <c r="T38" i="4"/>
  <c r="AX43" i="4"/>
  <c r="BB43" i="4"/>
  <c r="N14" i="4"/>
  <c r="AR9" i="4"/>
  <c r="B6" i="4"/>
  <c r="AD18" i="4"/>
  <c r="BJ16" i="4"/>
  <c r="H5" i="4"/>
  <c r="AV18" i="4"/>
  <c r="AP5" i="4"/>
  <c r="AT35" i="4"/>
  <c r="AZ53" i="4"/>
  <c r="BH50" i="4"/>
  <c r="T45" i="4"/>
  <c r="AB10" i="4"/>
  <c r="AR12" i="4"/>
  <c r="AD19" i="4"/>
  <c r="L48" i="4"/>
  <c r="AH25" i="4"/>
  <c r="BD31" i="4"/>
  <c r="AB44" i="4"/>
  <c r="H71" i="4"/>
  <c r="BF22" i="4"/>
  <c r="AH35" i="4"/>
  <c r="AZ48" i="4"/>
  <c r="BJ14" i="4"/>
  <c r="AT14" i="4"/>
  <c r="AB61" i="4"/>
  <c r="Z17" i="4"/>
  <c r="AN16" i="4"/>
  <c r="V27" i="4"/>
  <c r="AL42" i="4"/>
  <c r="F6" i="4"/>
  <c r="N36" i="4"/>
  <c r="AF42" i="4"/>
  <c r="AF9" i="4"/>
  <c r="BF5" i="4"/>
  <c r="N12" i="4"/>
  <c r="AV53" i="4"/>
  <c r="AV54" i="4"/>
  <c r="AF37" i="4"/>
  <c r="BJ18" i="4"/>
  <c r="T50" i="4"/>
  <c r="X63" i="4"/>
  <c r="AB72" i="4"/>
  <c r="AR19" i="4"/>
  <c r="AD15" i="4"/>
  <c r="X17" i="4"/>
  <c r="T32" i="4"/>
  <c r="AD25" i="4"/>
  <c r="AH29" i="4"/>
  <c r="H15" i="4"/>
  <c r="BB6" i="4"/>
  <c r="AB19" i="4"/>
  <c r="BF15" i="4"/>
  <c r="V28" i="4"/>
  <c r="BJ17" i="4"/>
  <c r="F49" i="4"/>
  <c r="AR59" i="4"/>
  <c r="H27" i="4"/>
  <c r="AT32" i="4"/>
  <c r="Z64" i="4"/>
  <c r="F27" i="4"/>
  <c r="AV56" i="4"/>
  <c r="H17" i="4"/>
  <c r="BD12" i="4"/>
  <c r="AT62" i="4"/>
  <c r="P28" i="4"/>
  <c r="AF12" i="4"/>
  <c r="AF58" i="4"/>
  <c r="AF15" i="4"/>
  <c r="AT12" i="4"/>
  <c r="AJ38" i="4"/>
  <c r="AP16" i="4"/>
  <c r="T17" i="4"/>
  <c r="V6" i="4"/>
  <c r="AH53" i="4"/>
  <c r="BF45" i="4"/>
  <c r="AN56" i="4"/>
  <c r="T10" i="4"/>
  <c r="AP45" i="4"/>
  <c r="BD55" i="4"/>
  <c r="J29" i="4"/>
  <c r="AT6" i="4"/>
  <c r="L11" i="4"/>
  <c r="T16" i="4"/>
  <c r="BH52" i="4"/>
  <c r="AR29" i="4"/>
  <c r="AL34" i="4"/>
  <c r="X18" i="4"/>
  <c r="AX14" i="4"/>
  <c r="AD9" i="4"/>
  <c r="BB8" i="4"/>
  <c r="AX6" i="4"/>
  <c r="AP9" i="4"/>
  <c r="AN4" i="4"/>
  <c r="BF48" i="4"/>
  <c r="AT57" i="4"/>
  <c r="P41" i="4"/>
  <c r="AZ51" i="4"/>
  <c r="N21" i="4"/>
  <c r="AT63" i="4"/>
  <c r="T13" i="4"/>
  <c r="AX10" i="4"/>
  <c r="BH12" i="4"/>
  <c r="AR14" i="4"/>
  <c r="AH5" i="4"/>
  <c r="AX4" i="4"/>
  <c r="AD5" i="4"/>
  <c r="R27" i="4"/>
  <c r="AX16" i="4"/>
  <c r="BJ29" i="4"/>
  <c r="P18" i="4"/>
  <c r="L69" i="4"/>
  <c r="AP52" i="4"/>
  <c r="AR64" i="4"/>
  <c r="BJ64" i="4"/>
  <c r="AF25" i="4"/>
  <c r="V49" i="4"/>
  <c r="AF55" i="4"/>
  <c r="AP8" i="4"/>
  <c r="BB49" i="4"/>
  <c r="AB51" i="4"/>
  <c r="Z19" i="4"/>
  <c r="V24" i="4"/>
  <c r="AR6" i="4"/>
  <c r="Z7" i="4"/>
  <c r="AJ27" i="4"/>
  <c r="AT19" i="4"/>
  <c r="AL12" i="4"/>
  <c r="X4" i="4"/>
  <c r="AH10" i="4"/>
  <c r="AL45" i="4"/>
  <c r="V25" i="4"/>
  <c r="BB12" i="4"/>
  <c r="AL11" i="4"/>
  <c r="V41" i="4"/>
  <c r="AV29" i="4"/>
  <c r="BB65" i="4"/>
  <c r="BF6" i="4"/>
  <c r="H13" i="4"/>
  <c r="T15" i="4"/>
  <c r="P4" i="4"/>
  <c r="BD71" i="4"/>
  <c r="J66" i="4"/>
  <c r="P67" i="4"/>
  <c r="AD16" i="4"/>
  <c r="AL8" i="4"/>
  <c r="AX7" i="4"/>
  <c r="AZ11" i="4"/>
  <c r="AR7" i="4"/>
  <c r="T4" i="4"/>
  <c r="AF14" i="4"/>
  <c r="B4" i="4"/>
  <c r="AF46" i="4"/>
  <c r="BD58" i="4"/>
  <c r="T28" i="4"/>
  <c r="H31" i="4"/>
  <c r="AD46" i="4"/>
  <c r="N41" i="4"/>
  <c r="P15" i="4"/>
  <c r="AZ13" i="4"/>
  <c r="J8" i="4"/>
  <c r="AJ11" i="4"/>
  <c r="AB5" i="4"/>
  <c r="AF5" i="4"/>
  <c r="AL16" i="4"/>
  <c r="AZ28" i="4"/>
  <c r="AP18" i="4"/>
  <c r="Z37" i="4"/>
  <c r="N8" i="4"/>
  <c r="Z59" i="4"/>
  <c r="AN53" i="4"/>
  <c r="T29" i="4"/>
  <c r="X58" i="4"/>
  <c r="AF33" i="4"/>
  <c r="N47" i="4"/>
  <c r="BD22" i="4"/>
  <c r="AH17" i="4"/>
  <c r="AL5" i="4"/>
  <c r="BH64" i="4"/>
  <c r="AD38" i="4"/>
  <c r="AF11" i="4"/>
  <c r="Z4" i="4"/>
  <c r="AD53" i="4"/>
  <c r="BD9" i="4"/>
  <c r="BH14" i="4"/>
  <c r="N53" i="4"/>
  <c r="R15" i="4"/>
  <c r="F16" i="4"/>
  <c r="AV4" i="4"/>
  <c r="BF8" i="4"/>
  <c r="BD61" i="4"/>
  <c r="Z44" i="4"/>
  <c r="AR16" i="4"/>
  <c r="V10" i="4"/>
  <c r="BF38" i="4"/>
  <c r="AX67" i="4"/>
  <c r="AH41" i="4"/>
  <c r="AF13" i="4"/>
  <c r="AB14" i="4"/>
  <c r="X16" i="4"/>
  <c r="V5" i="4"/>
  <c r="AF36" i="4"/>
  <c r="AJ33" i="4"/>
  <c r="BF32" i="4"/>
  <c r="P9" i="4"/>
  <c r="F17" i="4"/>
  <c r="AJ6" i="4"/>
  <c r="AR17" i="4"/>
  <c r="AN7" i="4"/>
  <c r="AH4" i="4"/>
  <c r="X11" i="4"/>
  <c r="T11" i="4"/>
  <c r="AP68" i="4"/>
  <c r="P66" i="4"/>
  <c r="B22" i="4"/>
  <c r="J23" i="4"/>
  <c r="P43" i="4"/>
  <c r="N11" i="4"/>
  <c r="N16" i="4"/>
  <c r="P12" i="4"/>
  <c r="AD14" i="4"/>
  <c r="AB6" i="4"/>
  <c r="N4" i="4"/>
  <c r="BJ61" i="4"/>
  <c r="BF53" i="4"/>
  <c r="BF14" i="4"/>
  <c r="AZ6" i="4"/>
  <c r="B5" i="4"/>
  <c r="BJ28" i="4"/>
  <c r="AL15" i="4"/>
  <c r="P5" i="4"/>
  <c r="BH8" i="4"/>
  <c r="F61" i="4"/>
  <c r="X55" i="4"/>
  <c r="AT20" i="4"/>
  <c r="BD39" i="4"/>
  <c r="AZ27" i="4"/>
  <c r="H47" i="4"/>
  <c r="BF60" i="4"/>
  <c r="P14" i="4"/>
  <c r="BD25" i="4"/>
  <c r="AR61" i="4"/>
  <c r="J17" i="4"/>
  <c r="J65" i="4"/>
  <c r="AZ8" i="4"/>
  <c r="BJ4" i="4"/>
  <c r="R60" i="4"/>
  <c r="BF18" i="4"/>
  <c r="L12" i="4"/>
  <c r="V7" i="4"/>
  <c r="AH11" i="4"/>
  <c r="AF23" i="4"/>
  <c r="BF36" i="4"/>
  <c r="T18" i="4"/>
  <c r="BF9" i="4"/>
  <c r="AH67" i="4"/>
  <c r="AD37" i="4"/>
  <c r="AH27" i="4"/>
  <c r="BD7" i="4"/>
  <c r="AF10" i="4"/>
  <c r="X8" i="4"/>
  <c r="P17" i="4"/>
  <c r="AZ37" i="4"/>
  <c r="N64" i="4"/>
  <c r="X20" i="4"/>
  <c r="AB8" i="4"/>
  <c r="F14" i="4"/>
  <c r="BD13" i="4"/>
  <c r="B14" i="4"/>
  <c r="T5" i="4"/>
  <c r="BD4" i="4"/>
  <c r="AV6" i="4"/>
  <c r="BJ13" i="4"/>
  <c r="H65" i="4"/>
  <c r="BH57" i="4"/>
  <c r="AZ55" i="4"/>
  <c r="B51" i="4"/>
  <c r="AJ73" i="4"/>
  <c r="V13" i="4"/>
  <c r="V9" i="4"/>
  <c r="Z18" i="4"/>
  <c r="AF8" i="4"/>
  <c r="AH12" i="4"/>
  <c r="BH4" i="4"/>
  <c r="BB4" i="4"/>
  <c r="AD12" i="4"/>
  <c r="AX21" i="4"/>
  <c r="AB9" i="4"/>
  <c r="AX12" i="4"/>
  <c r="AB70" i="4"/>
  <c r="AX9" i="4"/>
  <c r="AL4" i="4"/>
  <c r="AV9" i="4"/>
  <c r="AN5" i="4"/>
  <c r="O81" i="3" l="1"/>
  <c r="N81" i="3"/>
  <c r="C81" i="3"/>
  <c r="B81" i="3"/>
  <c r="C80" i="3"/>
  <c r="B80" i="3"/>
  <c r="C79" i="3"/>
  <c r="B79" i="3"/>
  <c r="C78" i="3"/>
  <c r="B78" i="3"/>
  <c r="C77" i="3"/>
  <c r="B77" i="3"/>
  <c r="C76" i="3"/>
  <c r="B76" i="3"/>
  <c r="C75" i="3"/>
  <c r="B75" i="3"/>
  <c r="C74" i="3"/>
  <c r="B74" i="3"/>
  <c r="C73" i="3"/>
  <c r="B73" i="3"/>
  <c r="C72" i="3"/>
  <c r="B72" i="3"/>
  <c r="C71" i="3"/>
  <c r="B71" i="3"/>
  <c r="C70" i="3"/>
  <c r="B70" i="3"/>
  <c r="C69" i="3"/>
  <c r="B69" i="3"/>
  <c r="C68" i="3"/>
  <c r="B68" i="3"/>
  <c r="C67" i="3"/>
  <c r="B67" i="3"/>
  <c r="C66" i="3"/>
  <c r="B66" i="3"/>
  <c r="C65" i="3"/>
  <c r="B65" i="3"/>
  <c r="C64" i="3"/>
  <c r="B64" i="3"/>
  <c r="C63" i="3"/>
  <c r="B63" i="3"/>
  <c r="C62" i="3"/>
  <c r="B62" i="3"/>
  <c r="C61" i="3"/>
  <c r="B61" i="3"/>
  <c r="C60" i="3"/>
  <c r="B60" i="3"/>
  <c r="C59" i="3"/>
  <c r="B59" i="3"/>
  <c r="C58" i="3"/>
  <c r="B58" i="3"/>
  <c r="C57" i="3"/>
  <c r="B57" i="3"/>
  <c r="C56" i="3"/>
  <c r="B56" i="3"/>
  <c r="C55" i="3"/>
  <c r="B55" i="3"/>
  <c r="C54" i="3"/>
  <c r="B54" i="3"/>
  <c r="C53" i="3"/>
  <c r="B53" i="3"/>
  <c r="C52" i="3"/>
  <c r="B52" i="3"/>
  <c r="C51" i="3"/>
  <c r="B51" i="3"/>
  <c r="C50" i="3"/>
  <c r="B50" i="3"/>
  <c r="C49" i="3"/>
  <c r="B49" i="3"/>
  <c r="C48" i="3"/>
  <c r="B48" i="3"/>
  <c r="C47" i="3"/>
  <c r="B47" i="3"/>
  <c r="C46" i="3"/>
  <c r="B46" i="3"/>
  <c r="C45" i="3"/>
  <c r="B45" i="3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J1" i="3"/>
  <c r="I1" i="3"/>
  <c r="H1" i="3"/>
  <c r="F7" i="2" l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B35" i="2" l="1"/>
  <c r="E35" i="2" s="1"/>
  <c r="B34" i="2"/>
  <c r="E34" i="2" s="1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B15" i="2"/>
  <c r="E15" i="2" s="1"/>
  <c r="E14" i="2"/>
  <c r="B13" i="2"/>
  <c r="E13" i="2" s="1"/>
  <c r="B12" i="2"/>
  <c r="E12" i="2" s="1"/>
  <c r="B11" i="2"/>
  <c r="E11" i="2" s="1"/>
  <c r="B10" i="2"/>
  <c r="E10" i="2" s="1"/>
  <c r="B9" i="2"/>
  <c r="E9" i="2" s="1"/>
  <c r="B8" i="2"/>
  <c r="E8" i="2" s="1"/>
  <c r="B7" i="2"/>
  <c r="E7" i="2" s="1"/>
  <c r="B6" i="2"/>
  <c r="E6" i="2" l="1"/>
  <c r="I31" i="1"/>
  <c r="L32" i="1"/>
  <c r="M32" i="1"/>
  <c r="M31" i="1"/>
  <c r="H33" i="1"/>
  <c r="L31" i="1"/>
  <c r="I32" i="1"/>
  <c r="M29" i="1"/>
  <c r="M34" i="1"/>
  <c r="I30" i="1"/>
  <c r="L29" i="1"/>
  <c r="I33" i="1"/>
  <c r="H32" i="1"/>
  <c r="L33" i="1"/>
  <c r="H29" i="1"/>
  <c r="H31" i="1"/>
  <c r="H34" i="1"/>
  <c r="I29" i="1"/>
  <c r="M30" i="1"/>
  <c r="M33" i="1"/>
  <c r="H30" i="1"/>
  <c r="L34" i="1"/>
  <c r="L30" i="1"/>
  <c r="I34" i="1"/>
  <c r="K34" i="1"/>
  <c r="K29" i="1"/>
  <c r="J31" i="1"/>
  <c r="K32" i="1"/>
  <c r="K30" i="1"/>
  <c r="J30" i="1"/>
  <c r="K31" i="1"/>
  <c r="K33" i="1"/>
  <c r="J33" i="1"/>
  <c r="J32" i="1"/>
  <c r="J34" i="1"/>
  <c r="J29" i="1"/>
  <c r="M16" i="1"/>
  <c r="L24" i="1"/>
  <c r="L17" i="1"/>
  <c r="H15" i="1"/>
  <c r="L6" i="1"/>
  <c r="M17" i="1"/>
  <c r="H13" i="1"/>
  <c r="M23" i="1"/>
  <c r="I10" i="1"/>
  <c r="L12" i="1"/>
  <c r="I17" i="1"/>
  <c r="I15" i="1"/>
  <c r="I11" i="1"/>
  <c r="M28" i="1"/>
  <c r="L35" i="1"/>
  <c r="L8" i="1"/>
  <c r="I16" i="1"/>
  <c r="I28" i="1"/>
  <c r="H35" i="1"/>
  <c r="M7" i="1"/>
  <c r="H6" i="1"/>
  <c r="I14" i="1"/>
  <c r="I21" i="1"/>
  <c r="L15" i="1"/>
  <c r="M9" i="1"/>
  <c r="M8" i="1"/>
  <c r="I27" i="1"/>
  <c r="H26" i="1"/>
  <c r="M24" i="1"/>
  <c r="H10" i="1"/>
  <c r="M11" i="1"/>
  <c r="L27" i="1"/>
  <c r="M14" i="1"/>
  <c r="I26" i="1"/>
  <c r="I19" i="1"/>
  <c r="M21" i="1"/>
  <c r="H28" i="1"/>
  <c r="M10" i="1"/>
  <c r="M18" i="1"/>
  <c r="I22" i="1"/>
  <c r="I12" i="1"/>
  <c r="I24" i="1"/>
  <c r="H27" i="1"/>
  <c r="L18" i="1"/>
  <c r="H11" i="1"/>
  <c r="L11" i="1"/>
  <c r="L22" i="1"/>
  <c r="M15" i="1"/>
  <c r="H7" i="1"/>
  <c r="I25" i="1"/>
  <c r="H24" i="1"/>
  <c r="H22" i="1"/>
  <c r="L9" i="1"/>
  <c r="H12" i="1"/>
  <c r="I13" i="1"/>
  <c r="I6" i="1"/>
  <c r="L14" i="1"/>
  <c r="H17" i="1"/>
  <c r="M13" i="1"/>
  <c r="L19" i="1"/>
  <c r="M35" i="1"/>
  <c r="L10" i="1"/>
  <c r="H19" i="1"/>
  <c r="I35" i="1"/>
  <c r="I20" i="1"/>
  <c r="M22" i="1"/>
  <c r="H25" i="1"/>
  <c r="L13" i="1"/>
  <c r="M12" i="1"/>
  <c r="H16" i="1"/>
  <c r="M6" i="1"/>
  <c r="L25" i="1"/>
  <c r="L21" i="1"/>
  <c r="L23" i="1"/>
  <c r="M27" i="1"/>
  <c r="H20" i="1"/>
  <c r="L28" i="1"/>
  <c r="I8" i="1"/>
  <c r="I7" i="1"/>
  <c r="M19" i="1"/>
  <c r="I23" i="1"/>
  <c r="H14" i="1"/>
  <c r="H21" i="1"/>
  <c r="L16" i="1"/>
  <c r="L20" i="1"/>
  <c r="I18" i="1"/>
  <c r="I9" i="1"/>
  <c r="M25" i="1"/>
  <c r="H23" i="1"/>
  <c r="H18" i="1"/>
  <c r="H9" i="1"/>
  <c r="M26" i="1"/>
  <c r="M20" i="1"/>
  <c r="L26" i="1"/>
  <c r="L7" i="1"/>
  <c r="H8" i="1"/>
  <c r="K7" i="1"/>
  <c r="K6" i="1"/>
  <c r="J8" i="1"/>
  <c r="K24" i="1"/>
  <c r="J18" i="1"/>
  <c r="J19" i="1"/>
  <c r="J9" i="1"/>
  <c r="K12" i="1"/>
  <c r="O6" i="1"/>
  <c r="K21" i="1"/>
  <c r="K10" i="1"/>
  <c r="J21" i="1"/>
  <c r="J27" i="1"/>
  <c r="J20" i="1"/>
  <c r="K20" i="1"/>
  <c r="K8" i="1"/>
  <c r="J17" i="1"/>
  <c r="J10" i="1"/>
  <c r="J6" i="1"/>
  <c r="K26" i="1"/>
  <c r="K15" i="1"/>
  <c r="K25" i="1"/>
  <c r="J16" i="1"/>
  <c r="K35" i="1"/>
  <c r="K19" i="1"/>
  <c r="J24" i="1"/>
  <c r="J12" i="1"/>
  <c r="N6" i="1"/>
  <c r="J28" i="1"/>
  <c r="J22" i="1"/>
  <c r="K16" i="1"/>
  <c r="J23" i="1"/>
  <c r="K28" i="1"/>
  <c r="K27" i="1"/>
  <c r="J25" i="1"/>
  <c r="K22" i="1"/>
  <c r="K17" i="1"/>
  <c r="J11" i="1"/>
  <c r="J13" i="1"/>
  <c r="K14" i="1"/>
  <c r="J7" i="1"/>
  <c r="K13" i="1"/>
  <c r="J35" i="1"/>
  <c r="K9" i="1"/>
  <c r="J14" i="1"/>
  <c r="K23" i="1"/>
  <c r="J15" i="1"/>
  <c r="K18" i="1"/>
  <c r="J26" i="1"/>
  <c r="K11" i="1"/>
  <c r="C8" i="2" l="1"/>
  <c r="G8" i="1"/>
  <c r="G11" i="1"/>
  <c r="C11" i="2"/>
  <c r="G6" i="1"/>
  <c r="C6" i="2"/>
  <c r="C33" i="2"/>
  <c r="G33" i="1"/>
  <c r="C28" i="2"/>
  <c r="G28" i="1"/>
  <c r="C16" i="2"/>
  <c r="G16" i="1"/>
  <c r="C13" i="2"/>
  <c r="G13" i="1"/>
  <c r="C26" i="2"/>
  <c r="G26" i="1"/>
  <c r="C14" i="2"/>
  <c r="G14" i="1"/>
  <c r="G9" i="1"/>
  <c r="C9" i="2"/>
  <c r="G20" i="1"/>
  <c r="C20" i="2"/>
  <c r="G29" i="1"/>
  <c r="C29" i="2"/>
  <c r="C27" i="2"/>
  <c r="G27" i="1"/>
  <c r="C15" i="2"/>
  <c r="G15" i="1"/>
  <c r="C18" i="2"/>
  <c r="G18" i="1"/>
  <c r="G31" i="1"/>
  <c r="C31" i="2"/>
  <c r="C19" i="2"/>
  <c r="G19" i="1"/>
  <c r="C21" i="2"/>
  <c r="G21" i="1"/>
  <c r="G23" i="1"/>
  <c r="C23" i="2"/>
  <c r="C35" i="2"/>
  <c r="G35" i="1"/>
  <c r="G25" i="1"/>
  <c r="C25" i="2"/>
  <c r="G12" i="1"/>
  <c r="C12" i="2"/>
  <c r="G7" i="1"/>
  <c r="C7" i="2"/>
  <c r="G10" i="1"/>
  <c r="C10" i="2"/>
  <c r="G32" i="1"/>
  <c r="C32" i="2"/>
  <c r="C17" i="2"/>
  <c r="G17" i="1"/>
  <c r="C24" i="2"/>
  <c r="G24" i="1"/>
  <c r="C30" i="2"/>
  <c r="G30" i="1"/>
  <c r="C22" i="2"/>
  <c r="G22" i="1"/>
  <c r="C34" i="2"/>
  <c r="G34" i="1"/>
  <c r="D10" i="2" l="1"/>
  <c r="D31" i="2"/>
  <c r="D29" i="2"/>
  <c r="D34" i="2"/>
  <c r="D17" i="2"/>
  <c r="D21" i="2"/>
  <c r="D26" i="2"/>
  <c r="D33" i="2"/>
  <c r="D32" i="2"/>
  <c r="D7" i="2"/>
  <c r="D25" i="2"/>
  <c r="D23" i="2"/>
  <c r="D20" i="2"/>
  <c r="D6" i="2"/>
  <c r="D12" i="2"/>
  <c r="D9" i="2"/>
  <c r="D11" i="2"/>
  <c r="D30" i="2"/>
  <c r="D35" i="2"/>
  <c r="D15" i="2"/>
  <c r="D16" i="2"/>
  <c r="D22" i="2"/>
  <c r="D24" i="2"/>
  <c r="D19" i="2"/>
  <c r="D18" i="2"/>
  <c r="D27" i="2"/>
  <c r="D14" i="2"/>
  <c r="D13" i="2"/>
  <c r="D28" i="2"/>
  <c r="D8" i="2"/>
  <c r="G9" i="2" l="1"/>
  <c r="H9" i="2" s="1"/>
  <c r="G18" i="2"/>
  <c r="H18" i="2" s="1"/>
  <c r="G20" i="2"/>
  <c r="H20" i="2" s="1"/>
  <c r="G7" i="2"/>
  <c r="H7" i="2" s="1"/>
  <c r="G21" i="2"/>
  <c r="H21" i="2" s="1"/>
  <c r="G27" i="2"/>
  <c r="H27" i="2" s="1"/>
  <c r="G14" i="2"/>
  <c r="H14" i="2" s="1"/>
  <c r="G16" i="2"/>
  <c r="H16" i="2" s="1"/>
  <c r="G13" i="2"/>
  <c r="H13" i="2" s="1"/>
  <c r="G33" i="2"/>
  <c r="H33" i="2" s="1"/>
  <c r="G26" i="2"/>
  <c r="H26" i="2" s="1"/>
  <c r="G15" i="2"/>
  <c r="H15" i="2" s="1"/>
  <c r="G29" i="2"/>
  <c r="H29" i="2" s="1"/>
  <c r="G22" i="2"/>
  <c r="H22" i="2" s="1"/>
  <c r="G11" i="2"/>
  <c r="H11" i="2" s="1"/>
  <c r="G31" i="2"/>
  <c r="H31" i="2" s="1"/>
  <c r="G28" i="2"/>
  <c r="H28" i="2" s="1"/>
  <c r="G34" i="2"/>
  <c r="H34" i="2" s="1"/>
  <c r="G17" i="2"/>
  <c r="H17" i="2" s="1"/>
  <c r="G23" i="2"/>
  <c r="H23" i="2" s="1"/>
  <c r="G10" i="2"/>
  <c r="H10" i="2" s="1"/>
  <c r="G12" i="2"/>
  <c r="H12" i="2" s="1"/>
  <c r="G30" i="2"/>
  <c r="H30" i="2" s="1"/>
  <c r="G32" i="2"/>
  <c r="H32" i="2" s="1"/>
  <c r="G19" i="2"/>
  <c r="H19" i="2" s="1"/>
  <c r="G8" i="2"/>
  <c r="H8" i="2" s="1"/>
  <c r="G6" i="2"/>
  <c r="H6" i="2" s="1"/>
  <c r="G35" i="2"/>
  <c r="H35" i="2" s="1"/>
  <c r="G24" i="2"/>
  <c r="H24" i="2" s="1"/>
  <c r="G25" i="2"/>
  <c r="H25" i="2" s="1"/>
  <c r="I24" i="2" l="1"/>
  <c r="I19" i="2"/>
  <c r="I35" i="2"/>
  <c r="I32" i="2"/>
  <c r="I23" i="2"/>
  <c r="I31" i="2"/>
  <c r="I15" i="2"/>
  <c r="I16" i="2"/>
  <c r="I7" i="2"/>
  <c r="I6" i="2"/>
  <c r="I30" i="2"/>
  <c r="I17" i="2"/>
  <c r="I11" i="2"/>
  <c r="I26" i="2"/>
  <c r="I14" i="2"/>
  <c r="I20" i="2"/>
  <c r="I25" i="2"/>
  <c r="I8" i="2"/>
  <c r="I12" i="2"/>
  <c r="I34" i="2"/>
  <c r="I22" i="2"/>
  <c r="I33" i="2"/>
  <c r="I27" i="2"/>
  <c r="I18" i="2"/>
  <c r="I10" i="2"/>
  <c r="I28" i="2"/>
  <c r="I29" i="2"/>
  <c r="I13" i="2"/>
  <c r="I21" i="2"/>
  <c r="I9" i="2"/>
  <c r="J35" i="2"/>
  <c r="K35" i="2" s="1"/>
  <c r="J23" i="2"/>
  <c r="K23" i="2" s="1"/>
  <c r="J15" i="2"/>
  <c r="K15" i="2" s="1"/>
  <c r="J7" i="2"/>
  <c r="K7" i="2" s="1"/>
  <c r="J30" i="2"/>
  <c r="K30" i="2" s="1"/>
  <c r="J26" i="2"/>
  <c r="K26" i="2" s="1"/>
  <c r="J20" i="2"/>
  <c r="K20" i="2" s="1"/>
  <c r="J25" i="2"/>
  <c r="K25" i="2" s="1"/>
  <c r="J8" i="2"/>
  <c r="K8" i="2" s="1"/>
  <c r="J12" i="2"/>
  <c r="K12" i="2" s="1"/>
  <c r="J34" i="2"/>
  <c r="K34" i="2" s="1"/>
  <c r="J22" i="2"/>
  <c r="K22" i="2" s="1"/>
  <c r="J33" i="2"/>
  <c r="K33" i="2" s="1"/>
  <c r="J27" i="2"/>
  <c r="K27" i="2" s="1"/>
  <c r="J18" i="2"/>
  <c r="K18" i="2" s="1"/>
  <c r="J32" i="2"/>
  <c r="K32" i="2" s="1"/>
  <c r="J31" i="2"/>
  <c r="K31" i="2" s="1"/>
  <c r="J16" i="2"/>
  <c r="K16" i="2" s="1"/>
  <c r="J6" i="2"/>
  <c r="K6" i="2" s="1"/>
  <c r="J17" i="2"/>
  <c r="K17" i="2" s="1"/>
  <c r="J11" i="2"/>
  <c r="K11" i="2" s="1"/>
  <c r="J14" i="2"/>
  <c r="K14" i="2" s="1"/>
  <c r="J24" i="2"/>
  <c r="K24" i="2" s="1"/>
  <c r="J19" i="2"/>
  <c r="K19" i="2" s="1"/>
  <c r="J10" i="2"/>
  <c r="K10" i="2" s="1"/>
  <c r="J28" i="2"/>
  <c r="K28" i="2" s="1"/>
  <c r="J29" i="2"/>
  <c r="K29" i="2" s="1"/>
  <c r="J13" i="2"/>
  <c r="K13" i="2" s="1"/>
  <c r="J21" i="2"/>
  <c r="K21" i="2" s="1"/>
  <c r="J9" i="2"/>
  <c r="K9" i="2" s="1"/>
</calcChain>
</file>

<file path=xl/sharedStrings.xml><?xml version="1.0" encoding="utf-8"?>
<sst xmlns="http://schemas.openxmlformats.org/spreadsheetml/2006/main" count="111" uniqueCount="66">
  <si>
    <t>Last</t>
  </si>
  <si>
    <t>NC</t>
  </si>
  <si>
    <t>%NC</t>
  </si>
  <si>
    <t>S.AAPL</t>
  </si>
  <si>
    <t>Open</t>
  </si>
  <si>
    <t>High</t>
  </si>
  <si>
    <t>Low</t>
  </si>
  <si>
    <t>Bid Vol</t>
  </si>
  <si>
    <t>Bid</t>
  </si>
  <si>
    <t>Ask</t>
  </si>
  <si>
    <t>Ask Vol</t>
  </si>
  <si>
    <t>Long Description</t>
  </si>
  <si>
    <t>Total Volume</t>
  </si>
  <si>
    <t>S.AXP</t>
  </si>
  <si>
    <t>S.BA</t>
  </si>
  <si>
    <t>S.CAT</t>
  </si>
  <si>
    <t>S.CSCO</t>
  </si>
  <si>
    <t>S.CVX</t>
  </si>
  <si>
    <t>S.DIS</t>
  </si>
  <si>
    <t>S.GS</t>
  </si>
  <si>
    <t>S.HD</t>
  </si>
  <si>
    <t>S.IBM</t>
  </si>
  <si>
    <t>S.JNJ</t>
  </si>
  <si>
    <t>S.JPM</t>
  </si>
  <si>
    <t>S.KO</t>
  </si>
  <si>
    <t>S.MCD</t>
  </si>
  <si>
    <t>S.MMM</t>
  </si>
  <si>
    <t>S.MRK</t>
  </si>
  <si>
    <t>S.NKE</t>
  </si>
  <si>
    <t>S.PG</t>
  </si>
  <si>
    <t>S.TRV</t>
  </si>
  <si>
    <t>S.UNH</t>
  </si>
  <si>
    <t>S.V</t>
  </si>
  <si>
    <t>S.VZ</t>
  </si>
  <si>
    <t>S.WMT</t>
  </si>
  <si>
    <t>S.MSFT</t>
  </si>
  <si>
    <t>Symbol</t>
  </si>
  <si>
    <t>CQG Dow Jones Industrial Average®  Performance</t>
  </si>
  <si>
    <t>Designed by Thom Hartle</t>
  </si>
  <si>
    <t>T</t>
  </si>
  <si>
    <t>All</t>
  </si>
  <si>
    <t>DJI</t>
  </si>
  <si>
    <t>Chart</t>
  </si>
  <si>
    <t>Continuation</t>
  </si>
  <si>
    <t>Decimal=T, Tick=D</t>
  </si>
  <si>
    <t>CustomSessionName</t>
  </si>
  <si>
    <t>Type All or PrimaryOnly</t>
  </si>
  <si>
    <t>Time Frame</t>
  </si>
  <si>
    <t>Close</t>
  </si>
  <si>
    <t>DJIA and Dow Jones Industrial Average are registered trademarks of Dow Jones Trademark Holdings LLC (“Dow Jones”).</t>
  </si>
  <si>
    <t>Ranked Daily Percent Net Percent Change</t>
  </si>
  <si>
    <t>News</t>
  </si>
  <si>
    <t>DJIA</t>
  </si>
  <si>
    <t xml:space="preserve">Open: </t>
  </si>
  <si>
    <t xml:space="preserve">High: </t>
  </si>
  <si>
    <t xml:space="preserve">NC: </t>
  </si>
  <si>
    <t xml:space="preserve">Low: </t>
  </si>
  <si>
    <t xml:space="preserve">Last: </t>
  </si>
  <si>
    <t>S.HON</t>
  </si>
  <si>
    <t>S.AMGN</t>
  </si>
  <si>
    <t>S.CRM</t>
  </si>
  <si>
    <t>5-minute</t>
  </si>
  <si>
    <t>CQG Inc.,   Copyright © 2021</t>
  </si>
  <si>
    <t>S.AMZN</t>
  </si>
  <si>
    <t>S.NVDA</t>
  </si>
  <si>
    <t>S.SHW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</si>
</sst>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h:mm;@"/>
    <numFmt numFmtId="166" formatCode="m/d/yy\ hh:mm"/>
    <numFmt numFmtId="167" formatCode="h:mm:ss;@"/>
  </numFmts>
  <fonts count="6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4"/>
      <color theme="4"/>
      <name val="Century Gothic"/>
      <family val="2"/>
    </font>
    <font>
      <u/>
      <sz val="10"/>
      <color theme="10"/>
      <name val="Arial"/>
      <family val="2"/>
    </font>
    <font>
      <sz val="11"/>
      <color theme="4"/>
      <name val="Century Gothic"/>
      <family val="2"/>
    </font>
    <font>
      <sz val="11"/>
      <color rgb="FF00000F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2060"/>
        </stop>
        <stop position="0.5">
          <color theme="0"/>
        </stop>
        <stop position="1">
          <color rgb="FF002060"/>
        </stop>
      </gradientFill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rgb="FF002060"/>
      </right>
      <top style="thin">
        <color theme="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theme="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theme="4"/>
      </top>
      <bottom/>
      <diagonal/>
    </border>
    <border>
      <left style="thin">
        <color theme="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4"/>
      </left>
      <right style="thin">
        <color rgb="FF002060"/>
      </right>
      <top style="thin">
        <color rgb="FF002060"/>
      </top>
      <bottom style="thin">
        <color theme="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theme="4"/>
      </bottom>
      <diagonal/>
    </border>
    <border>
      <left style="thin">
        <color rgb="FF002060"/>
      </left>
      <right/>
      <top style="thin">
        <color rgb="FF002060"/>
      </top>
      <bottom style="thin">
        <color theme="4"/>
      </bottom>
      <diagonal/>
    </border>
    <border>
      <left style="thin">
        <color rgb="FF00B050"/>
      </left>
      <right/>
      <top style="thin">
        <color rgb="FF00B050"/>
      </top>
      <bottom style="thin">
        <color theme="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theme="4"/>
      </bottom>
      <diagonal/>
    </border>
    <border>
      <left/>
      <right style="thin">
        <color rgb="FF002060"/>
      </right>
      <top style="thin">
        <color rgb="FF002060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2060"/>
      </right>
      <top/>
      <bottom/>
      <diagonal/>
    </border>
    <border>
      <left style="thin">
        <color rgb="FF00B0F0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B0F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theme="4"/>
      </right>
      <top style="thin">
        <color theme="4"/>
      </top>
      <bottom style="thin">
        <color rgb="FF002060"/>
      </bottom>
      <diagonal/>
    </border>
    <border>
      <left/>
      <right style="thin">
        <color theme="4"/>
      </right>
      <top style="thin">
        <color rgb="FF002060"/>
      </top>
      <bottom style="thin">
        <color rgb="FF002060"/>
      </bottom>
      <diagonal/>
    </border>
    <border>
      <left/>
      <right style="thin">
        <color theme="4"/>
      </right>
      <top style="thin">
        <color rgb="FF002060"/>
      </top>
      <bottom style="thin">
        <color theme="4"/>
      </bottom>
      <diagonal/>
    </border>
    <border>
      <left style="thin">
        <color theme="4"/>
      </left>
      <right style="thin">
        <color rgb="FF002060"/>
      </right>
      <top style="thin">
        <color rgb="FF00B0F0"/>
      </top>
      <bottom style="thin">
        <color rgb="FF002060"/>
      </bottom>
      <diagonal/>
    </border>
    <border>
      <left style="thin">
        <color rgb="FF002060"/>
      </left>
      <right style="thin">
        <color rgb="FF00B0F0"/>
      </right>
      <top/>
      <bottom style="thin">
        <color rgb="FF002060"/>
      </bottom>
      <diagonal/>
    </border>
    <border>
      <left style="thin">
        <color rgb="FF002060"/>
      </left>
      <right style="thin">
        <color rgb="FF00B0F0"/>
      </right>
      <top style="thin">
        <color rgb="FF002060"/>
      </top>
      <bottom style="thin">
        <color rgb="FF00B0F0"/>
      </bottom>
      <diagonal/>
    </border>
    <border>
      <left style="thin">
        <color rgb="FF002060"/>
      </left>
      <right/>
      <top style="thin">
        <color theme="4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2060"/>
      </right>
      <top/>
      <bottom style="thin">
        <color rgb="FF00B0F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4">
    <xf numFmtId="0" fontId="0" fillId="0" borderId="0" xfId="0"/>
    <xf numFmtId="0" fontId="1" fillId="2" borderId="0" xfId="0" applyFont="1" applyFill="1"/>
    <xf numFmtId="2" fontId="1" fillId="2" borderId="0" xfId="0" applyNumberFormat="1" applyFont="1" applyFill="1"/>
    <xf numFmtId="2" fontId="1" fillId="2" borderId="1" xfId="0" applyNumberFormat="1" applyFont="1" applyFill="1" applyBorder="1" applyAlignment="1">
      <alignment horizontal="center" shrinkToFit="1"/>
    </xf>
    <xf numFmtId="2" fontId="1" fillId="2" borderId="1" xfId="0" applyNumberFormat="1" applyFont="1" applyFill="1" applyBorder="1" applyAlignment="1">
      <alignment shrinkToFit="1"/>
    </xf>
    <xf numFmtId="10" fontId="1" fillId="2" borderId="1" xfId="0" applyNumberFormat="1" applyFont="1" applyFill="1" applyBorder="1" applyAlignment="1">
      <alignment shrinkToFit="1"/>
    </xf>
    <xf numFmtId="3" fontId="1" fillId="2" borderId="1" xfId="0" applyNumberFormat="1" applyFont="1" applyFill="1" applyBorder="1" applyAlignment="1">
      <alignment shrinkToFit="1"/>
    </xf>
    <xf numFmtId="0" fontId="1" fillId="2" borderId="2" xfId="0" applyFont="1" applyFill="1" applyBorder="1" applyAlignment="1">
      <alignment shrinkToFit="1"/>
    </xf>
    <xf numFmtId="0" fontId="1" fillId="2" borderId="3" xfId="0" applyFont="1" applyFill="1" applyBorder="1" applyAlignment="1">
      <alignment horizontal="left" shrinkToFit="1"/>
    </xf>
    <xf numFmtId="0" fontId="2" fillId="4" borderId="12" xfId="0" applyFont="1" applyFill="1" applyBorder="1" applyAlignment="1">
      <alignment vertical="center"/>
    </xf>
    <xf numFmtId="0" fontId="1" fillId="2" borderId="12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2" fontId="1" fillId="2" borderId="18" xfId="0" applyNumberFormat="1" applyFont="1" applyFill="1" applyBorder="1" applyAlignment="1">
      <alignment shrinkToFit="1"/>
    </xf>
    <xf numFmtId="10" fontId="1" fillId="2" borderId="18" xfId="0" applyNumberFormat="1" applyFont="1" applyFill="1" applyBorder="1" applyAlignment="1">
      <alignment shrinkToFit="1"/>
    </xf>
    <xf numFmtId="3" fontId="1" fillId="2" borderId="18" xfId="0" applyNumberFormat="1" applyFont="1" applyFill="1" applyBorder="1" applyAlignment="1">
      <alignment shrinkToFit="1"/>
    </xf>
    <xf numFmtId="0" fontId="1" fillId="2" borderId="19" xfId="0" applyFont="1" applyFill="1" applyBorder="1" applyAlignment="1">
      <alignment shrinkToFit="1"/>
    </xf>
    <xf numFmtId="0" fontId="1" fillId="2" borderId="22" xfId="0" applyFont="1" applyFill="1" applyBorder="1" applyAlignment="1">
      <alignment horizontal="left" shrinkToFit="1"/>
    </xf>
    <xf numFmtId="0" fontId="1" fillId="2" borderId="23" xfId="0" applyFont="1" applyFill="1" applyBorder="1"/>
    <xf numFmtId="0" fontId="1" fillId="2" borderId="24" xfId="0" applyFont="1" applyFill="1" applyBorder="1"/>
    <xf numFmtId="0" fontId="1" fillId="5" borderId="16" xfId="0" applyFont="1" applyFill="1" applyBorder="1" applyAlignment="1">
      <alignment horizontal="center" shrinkToFit="1"/>
    </xf>
    <xf numFmtId="0" fontId="1" fillId="3" borderId="16" xfId="0" applyFont="1" applyFill="1" applyBorder="1" applyAlignment="1">
      <alignment horizontal="center" shrinkToFit="1"/>
    </xf>
    <xf numFmtId="0" fontId="1" fillId="5" borderId="25" xfId="0" applyFont="1" applyFill="1" applyBorder="1"/>
    <xf numFmtId="0" fontId="4" fillId="5" borderId="23" xfId="0" applyFont="1" applyFill="1" applyBorder="1"/>
    <xf numFmtId="2" fontId="1" fillId="2" borderId="10" xfId="0" applyNumberFormat="1" applyFont="1" applyFill="1" applyBorder="1"/>
    <xf numFmtId="0" fontId="1" fillId="2" borderId="0" xfId="0" applyFont="1" applyFill="1" applyAlignment="1">
      <alignment horizontal="center"/>
    </xf>
    <xf numFmtId="2" fontId="1" fillId="2" borderId="5" xfId="0" applyNumberFormat="1" applyFont="1" applyFill="1" applyBorder="1" applyAlignment="1">
      <alignment horizontal="center" shrinkToFit="1"/>
    </xf>
    <xf numFmtId="2" fontId="1" fillId="2" borderId="4" xfId="0" applyNumberFormat="1" applyFont="1" applyFill="1" applyBorder="1" applyAlignment="1">
      <alignment horizontal="center" shrinkToFit="1"/>
    </xf>
    <xf numFmtId="2" fontId="1" fillId="2" borderId="20" xfId="0" applyNumberFormat="1" applyFont="1" applyFill="1" applyBorder="1" applyAlignment="1">
      <alignment horizontal="center" shrinkToFit="1"/>
    </xf>
    <xf numFmtId="2" fontId="1" fillId="2" borderId="21" xfId="0" applyNumberFormat="1" applyFont="1" applyFill="1" applyBorder="1" applyAlignment="1">
      <alignment horizontal="center" shrinkToFit="1"/>
    </xf>
    <xf numFmtId="0" fontId="4" fillId="5" borderId="23" xfId="0" applyFont="1" applyFill="1" applyBorder="1" applyAlignment="1">
      <alignment shrinkToFit="1"/>
    </xf>
    <xf numFmtId="0" fontId="1" fillId="3" borderId="13" xfId="0" applyFont="1" applyFill="1" applyBorder="1" applyAlignment="1">
      <alignment horizontal="center" shrinkToFit="1"/>
    </xf>
    <xf numFmtId="2" fontId="1" fillId="3" borderId="14" xfId="0" applyNumberFormat="1" applyFont="1" applyFill="1" applyBorder="1" applyAlignment="1">
      <alignment horizontal="center" shrinkToFit="1"/>
    </xf>
    <xf numFmtId="0" fontId="1" fillId="3" borderId="14" xfId="0" applyFont="1" applyFill="1" applyBorder="1" applyAlignment="1">
      <alignment horizontal="center" shrinkToFit="1"/>
    </xf>
    <xf numFmtId="0" fontId="1" fillId="3" borderId="15" xfId="0" applyFont="1" applyFill="1" applyBorder="1" applyAlignment="1">
      <alignment horizontal="center" shrinkToFit="1"/>
    </xf>
    <xf numFmtId="2" fontId="1" fillId="3" borderId="15" xfId="0" applyNumberFormat="1" applyFont="1" applyFill="1" applyBorder="1" applyAlignment="1">
      <alignment horizontal="center" shrinkToFit="1"/>
    </xf>
    <xf numFmtId="0" fontId="1" fillId="2" borderId="0" xfId="0" applyFont="1" applyFill="1" applyAlignment="1">
      <alignment shrinkToFit="1"/>
    </xf>
    <xf numFmtId="0" fontId="1" fillId="2" borderId="10" xfId="0" applyFont="1" applyFill="1" applyBorder="1" applyAlignment="1">
      <alignment shrinkToFit="1"/>
    </xf>
    <xf numFmtId="0" fontId="5" fillId="2" borderId="0" xfId="0" applyFont="1" applyFill="1" applyAlignment="1">
      <alignment shrinkToFit="1"/>
    </xf>
    <xf numFmtId="0" fontId="1" fillId="2" borderId="28" xfId="0" applyFont="1" applyFill="1" applyBorder="1"/>
    <xf numFmtId="0" fontId="5" fillId="2" borderId="0" xfId="0" applyFont="1" applyFill="1"/>
    <xf numFmtId="2" fontId="1" fillId="2" borderId="29" xfId="0" applyNumberFormat="1" applyFont="1" applyFill="1" applyBorder="1" applyAlignment="1">
      <alignment horizontal="center" shrinkToFit="1"/>
    </xf>
    <xf numFmtId="0" fontId="0" fillId="4" borderId="12" xfId="0" applyFill="1" applyBorder="1" applyAlignment="1">
      <alignment shrinkToFit="1"/>
    </xf>
    <xf numFmtId="0" fontId="0" fillId="4" borderId="0" xfId="0" applyFill="1" applyAlignment="1">
      <alignment shrinkToFit="1"/>
    </xf>
    <xf numFmtId="0" fontId="0" fillId="4" borderId="7" xfId="0" applyFill="1" applyBorder="1" applyAlignment="1">
      <alignment shrinkToFit="1"/>
    </xf>
    <xf numFmtId="0" fontId="1" fillId="2" borderId="6" xfId="0" applyFont="1" applyFill="1" applyBorder="1"/>
    <xf numFmtId="0" fontId="0" fillId="4" borderId="7" xfId="0" applyFill="1" applyBorder="1" applyAlignment="1">
      <alignment vertical="center" shrinkToFit="1"/>
    </xf>
    <xf numFmtId="2" fontId="1" fillId="2" borderId="34" xfId="0" applyNumberFormat="1" applyFont="1" applyFill="1" applyBorder="1" applyAlignment="1">
      <alignment horizontal="center"/>
    </xf>
    <xf numFmtId="2" fontId="1" fillId="2" borderId="35" xfId="0" applyNumberFormat="1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right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>
      <alignment horizontal="right"/>
    </xf>
    <xf numFmtId="0" fontId="1" fillId="3" borderId="33" xfId="0" applyFont="1" applyFill="1" applyBorder="1"/>
    <xf numFmtId="2" fontId="1" fillId="3" borderId="33" xfId="0" applyNumberFormat="1" applyFont="1" applyFill="1" applyBorder="1" applyAlignment="1">
      <alignment horizontal="center"/>
    </xf>
    <xf numFmtId="0" fontId="3" fillId="5" borderId="37" xfId="1" applyFill="1" applyBorder="1" applyAlignment="1" applyProtection="1">
      <alignment horizontal="center"/>
      <protection locked="0"/>
    </xf>
    <xf numFmtId="0" fontId="3" fillId="3" borderId="37" xfId="1" applyFill="1" applyBorder="1" applyAlignment="1" applyProtection="1">
      <alignment horizontal="center"/>
      <protection locked="0"/>
    </xf>
    <xf numFmtId="0" fontId="3" fillId="3" borderId="38" xfId="1" applyFill="1" applyBorder="1" applyAlignment="1" applyProtection="1">
      <alignment horizontal="center"/>
      <protection locked="0"/>
    </xf>
    <xf numFmtId="0" fontId="1" fillId="3" borderId="0" xfId="0" applyFont="1" applyFill="1"/>
    <xf numFmtId="2" fontId="1" fillId="3" borderId="0" xfId="0" applyNumberFormat="1" applyFont="1" applyFill="1" applyAlignment="1">
      <alignment horizontal="center"/>
    </xf>
    <xf numFmtId="0" fontId="1" fillId="3" borderId="10" xfId="0" applyFont="1" applyFill="1" applyBorder="1"/>
    <xf numFmtId="0" fontId="1" fillId="3" borderId="39" xfId="0" applyFont="1" applyFill="1" applyBorder="1" applyAlignment="1">
      <alignment horizontal="center" shrinkToFit="1"/>
    </xf>
    <xf numFmtId="2" fontId="1" fillId="2" borderId="2" xfId="0" applyNumberFormat="1" applyFont="1" applyFill="1" applyBorder="1" applyAlignment="1">
      <alignment horizontal="center" shrinkToFit="1"/>
    </xf>
    <xf numFmtId="2" fontId="1" fillId="2" borderId="40" xfId="0" applyNumberFormat="1" applyFont="1" applyFill="1" applyBorder="1" applyAlignment="1">
      <alignment horizontal="center" shrinkToFit="1"/>
    </xf>
    <xf numFmtId="2" fontId="1" fillId="7" borderId="1" xfId="0" applyNumberFormat="1" applyFont="1" applyFill="1" applyBorder="1" applyAlignment="1">
      <alignment shrinkToFit="1"/>
    </xf>
    <xf numFmtId="0" fontId="1" fillId="2" borderId="7" xfId="0" applyFont="1" applyFill="1" applyBorder="1"/>
    <xf numFmtId="0" fontId="0" fillId="7" borderId="0" xfId="0" applyFill="1" applyAlignment="1">
      <alignment horizontal="center"/>
    </xf>
    <xf numFmtId="1" fontId="0" fillId="7" borderId="0" xfId="0" applyNumberFormat="1" applyFill="1" applyAlignment="1">
      <alignment horizontal="center"/>
    </xf>
    <xf numFmtId="0" fontId="0" fillId="7" borderId="0" xfId="0" applyFill="1"/>
    <xf numFmtId="2" fontId="0" fillId="7" borderId="0" xfId="0" applyNumberFormat="1" applyFill="1" applyAlignment="1">
      <alignment horizontal="center"/>
    </xf>
    <xf numFmtId="20" fontId="0" fillId="7" borderId="0" xfId="0" applyNumberFormat="1" applyFill="1"/>
    <xf numFmtId="14" fontId="0" fillId="7" borderId="0" xfId="0" applyNumberFormat="1" applyFill="1"/>
    <xf numFmtId="164" fontId="0" fillId="7" borderId="0" xfId="0" applyNumberFormat="1" applyFill="1"/>
    <xf numFmtId="2" fontId="0" fillId="7" borderId="0" xfId="0" applyNumberFormat="1" applyFill="1"/>
    <xf numFmtId="166" fontId="0" fillId="7" borderId="0" xfId="0" applyNumberFormat="1" applyFill="1"/>
    <xf numFmtId="22" fontId="0" fillId="7" borderId="0" xfId="0" applyNumberFormat="1" applyFill="1"/>
    <xf numFmtId="165" fontId="0" fillId="7" borderId="0" xfId="0" applyNumberFormat="1" applyFill="1"/>
    <xf numFmtId="10" fontId="0" fillId="7" borderId="0" xfId="0" applyNumberFormat="1" applyFill="1"/>
    <xf numFmtId="1" fontId="0" fillId="7" borderId="0" xfId="0" applyNumberFormat="1" applyFill="1"/>
    <xf numFmtId="0" fontId="1" fillId="7" borderId="0" xfId="0" applyFont="1" applyFill="1" applyAlignment="1">
      <alignment horizontal="center" shrinkToFit="1"/>
    </xf>
    <xf numFmtId="0" fontId="1" fillId="5" borderId="17" xfId="0" applyFont="1" applyFill="1" applyBorder="1" applyAlignment="1">
      <alignment horizontal="center" shrinkToFit="1"/>
    </xf>
    <xf numFmtId="0" fontId="1" fillId="8" borderId="16" xfId="0" applyFont="1" applyFill="1" applyBorder="1" applyAlignment="1">
      <alignment horizontal="center" shrinkToFit="1"/>
    </xf>
    <xf numFmtId="0" fontId="1" fillId="8" borderId="17" xfId="0" applyFont="1" applyFill="1" applyBorder="1" applyAlignment="1">
      <alignment horizontal="center" shrinkToFit="1"/>
    </xf>
    <xf numFmtId="0" fontId="1" fillId="3" borderId="41" xfId="0" applyFont="1" applyFill="1" applyBorder="1" applyAlignment="1">
      <alignment horizontal="center" shrinkToFit="1"/>
    </xf>
    <xf numFmtId="0" fontId="1" fillId="3" borderId="26" xfId="0" applyFont="1" applyFill="1" applyBorder="1" applyAlignment="1">
      <alignment horizontal="center" shrinkToFit="1"/>
    </xf>
    <xf numFmtId="0" fontId="1" fillId="3" borderId="44" xfId="0" applyFont="1" applyFill="1" applyBorder="1" applyAlignment="1">
      <alignment horizontal="center" shrinkToFit="1"/>
    </xf>
    <xf numFmtId="2" fontId="1" fillId="5" borderId="28" xfId="0" applyNumberFormat="1" applyFont="1" applyFill="1" applyBorder="1" applyAlignment="1">
      <alignment horizontal="center" shrinkToFit="1"/>
    </xf>
    <xf numFmtId="2" fontId="1" fillId="5" borderId="0" xfId="0" applyNumberFormat="1" applyFont="1" applyFill="1" applyAlignment="1">
      <alignment horizontal="center" shrinkToFit="1"/>
    </xf>
    <xf numFmtId="2" fontId="1" fillId="5" borderId="27" xfId="0" applyNumberFormat="1" applyFont="1" applyFill="1" applyBorder="1" applyAlignment="1">
      <alignment horizontal="center" shrinkToFit="1"/>
    </xf>
    <xf numFmtId="2" fontId="1" fillId="3" borderId="28" xfId="0" applyNumberFormat="1" applyFont="1" applyFill="1" applyBorder="1" applyAlignment="1">
      <alignment horizontal="center" shrinkToFit="1"/>
    </xf>
    <xf numFmtId="2" fontId="1" fillId="3" borderId="0" xfId="0" applyNumberFormat="1" applyFont="1" applyFill="1" applyAlignment="1">
      <alignment horizontal="center" shrinkToFit="1"/>
    </xf>
    <xf numFmtId="2" fontId="1" fillId="3" borderId="27" xfId="0" applyNumberFormat="1" applyFont="1" applyFill="1" applyBorder="1" applyAlignment="1">
      <alignment horizontal="center" shrinkToFit="1"/>
    </xf>
    <xf numFmtId="0" fontId="0" fillId="3" borderId="41" xfId="0" applyFill="1" applyBorder="1"/>
    <xf numFmtId="0" fontId="0" fillId="3" borderId="26" xfId="0" applyFill="1" applyBorder="1"/>
    <xf numFmtId="0" fontId="0" fillId="3" borderId="42" xfId="0" applyFill="1" applyBorder="1"/>
    <xf numFmtId="0" fontId="0" fillId="3" borderId="43" xfId="0" applyFill="1" applyBorder="1"/>
    <xf numFmtId="164" fontId="2" fillId="3" borderId="7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4" fillId="5" borderId="23" xfId="0" applyFont="1" applyFill="1" applyBorder="1" applyAlignment="1">
      <alignment shrinkToFit="1"/>
    </xf>
    <xf numFmtId="0" fontId="0" fillId="0" borderId="23" xfId="0" applyBorder="1" applyAlignment="1">
      <alignment shrinkToFit="1"/>
    </xf>
    <xf numFmtId="0" fontId="0" fillId="0" borderId="10" xfId="0" applyBorder="1" applyAlignment="1">
      <alignment shrinkToFit="1"/>
    </xf>
    <xf numFmtId="2" fontId="1" fillId="3" borderId="42" xfId="0" applyNumberFormat="1" applyFont="1" applyFill="1" applyBorder="1" applyAlignment="1">
      <alignment horizontal="center" shrinkToFit="1"/>
    </xf>
    <xf numFmtId="2" fontId="1" fillId="3" borderId="43" xfId="0" applyNumberFormat="1" applyFont="1" applyFill="1" applyBorder="1" applyAlignment="1">
      <alignment horizontal="center" shrinkToFit="1"/>
    </xf>
    <xf numFmtId="2" fontId="1" fillId="3" borderId="45" xfId="0" applyNumberFormat="1" applyFont="1" applyFill="1" applyBorder="1" applyAlignment="1">
      <alignment horizontal="center" shrinkToFit="1"/>
    </xf>
    <xf numFmtId="0" fontId="0" fillId="6" borderId="30" xfId="0" applyFill="1" applyBorder="1" applyAlignment="1">
      <alignment horizontal="center" vertical="center" shrinkToFit="1"/>
    </xf>
    <xf numFmtId="0" fontId="0" fillId="6" borderId="31" xfId="0" applyFill="1" applyBorder="1" applyAlignment="1">
      <alignment horizontal="center" vertical="center" shrinkToFit="1"/>
    </xf>
    <xf numFmtId="0" fontId="0" fillId="6" borderId="32" xfId="0" applyFill="1" applyBorder="1" applyAlignment="1">
      <alignment horizontal="center" vertical="center" shrinkToFit="1"/>
    </xf>
    <xf numFmtId="167" fontId="0" fillId="7" borderId="0" xfId="0" applyNumberFormat="1" applyFill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100</v>
        <stp/>
        <stp>ContractData</stp>
        <stp>S.UNH</stp>
        <stp>MT_LastBidVolume</stp>
        <stp/>
        <stp>T</stp>
        <tr r="I32" s="1"/>
      </tp>
      <tp>
        <v>100</v>
        <stp/>
        <stp>ContractData</stp>
        <stp>S.NKE</stp>
        <stp>MT_LastAskVolume</stp>
        <stp/>
        <stp>T</stp>
        <tr r="L27" s="1"/>
      </tp>
      <tp>
        <v>200</v>
        <stp/>
        <stp>ContractData</stp>
        <stp>S.TRV</stp>
        <stp>MT_LastBidVolume</stp>
        <stp/>
        <stp>T</stp>
        <tr r="I31" s="1"/>
      </tp>
      <tp t="s">
        <v>NIKE Inc ClsB</v>
        <stp/>
        <stp>ContractData</stp>
        <stp>S.NKE</stp>
        <stp>LongDescription</stp>
        <stp/>
        <stp>T</stp>
        <tr r="P27" s="1"/>
      </tp>
      <tp t="s">
        <v>3M Company</v>
        <stp/>
        <stp>ContractData</stp>
        <stp>S.MMM</stp>
        <stp>LongDescription</stp>
        <stp/>
        <stp>T</stp>
        <tr r="P6" s="1"/>
      </tp>
      <tp t="s">
        <v>McDonald's Corporation</v>
        <stp/>
        <stp>ContractData</stp>
        <stp>S.MCD</stp>
        <stp>LongDescription</stp>
        <stp/>
        <stp>T</stp>
        <tr r="P24" s="1"/>
      </tp>
      <tp t="s">
        <v>Merck &amp; Co Inc</v>
        <stp/>
        <stp>ContractData</stp>
        <stp>S.MRK</stp>
        <stp>LongDescription</stp>
        <stp/>
        <stp>T</stp>
        <tr r="P25" s="1"/>
      </tp>
      <tp t="s">
        <v>Johnson &amp; Johnson</v>
        <stp/>
        <stp>ContractData</stp>
        <stp>S.JNJ</stp>
        <stp>LongDescription</stp>
        <stp/>
        <stp>T</stp>
        <tr r="P21" s="1"/>
      </tp>
      <tp t="s">
        <v>JPMorgan Chase &amp; Co.</v>
        <stp/>
        <stp>ContractData</stp>
        <stp>S.JPM</stp>
        <stp>LongDescription</stp>
        <stp/>
        <stp>T</stp>
        <tr r="P22" s="1"/>
      </tp>
      <tp t="s">
        <v>Honeywell Intl</v>
        <stp/>
        <stp>ContractData</stp>
        <stp>S.HON</stp>
        <stp>LongDescription</stp>
        <stp/>
        <stp>T</stp>
        <tr r="P19" s="1"/>
      </tp>
      <tp t="s">
        <v>International Business Machines</v>
        <stp/>
        <stp>ContractData</stp>
        <stp>S.IBM</stp>
        <stp>LongDescription</stp>
        <stp/>
        <stp>T</stp>
        <tr r="P20" s="1"/>
      </tp>
      <tp t="s">
        <v>The Walt Disney Company</v>
        <stp/>
        <stp>ContractData</stp>
        <stp>S.DIS</stp>
        <stp>LongDescription</stp>
        <stp/>
        <stp>T</stp>
        <tr r="P16" s="1"/>
      </tp>
      <tp t="s">
        <v>Caterpillar Inc</v>
        <stp/>
        <stp>ContractData</stp>
        <stp>S.CAT</stp>
        <stp>LongDescription</stp>
        <stp/>
        <stp>T</stp>
        <tr r="P12" s="1"/>
      </tp>
      <tp t="s">
        <v>Chevron Corp</v>
        <stp/>
        <stp>ContractData</stp>
        <stp>S.CVX</stp>
        <stp>LongDescription</stp>
        <stp/>
        <stp>T</stp>
        <tr r="P15" s="1"/>
      </tp>
      <tp t="s">
        <v>Salesforce, Inc.</v>
        <stp/>
        <stp>ContractData</stp>
        <stp>S.CRM</stp>
        <stp>LongDescription</stp>
        <stp/>
        <stp>T</stp>
        <tr r="P13" s="1"/>
      </tp>
      <tp t="s">
        <v>American Express Co</v>
        <stp/>
        <stp>ContractData</stp>
        <stp>S.AXP</stp>
        <stp>LongDescription</stp>
        <stp/>
        <stp>T</stp>
        <tr r="P10" s="1"/>
      </tp>
      <tp t="s">
        <v>Walmart Inc.</v>
        <stp/>
        <stp>ContractData</stp>
        <stp>S.WMT</stp>
        <stp>LongDescription</stp>
        <stp/>
        <stp>T</stp>
        <tr r="P35" s="1"/>
      </tp>
      <tp t="s">
        <v>Travelers Companies, Inc</v>
        <stp/>
        <stp>ContractData</stp>
        <stp>S.TRV</stp>
        <stp>LongDescription</stp>
        <stp/>
        <stp>T</stp>
        <tr r="P31" s="1"/>
      </tp>
      <tp t="s">
        <v>United Health Group Inc</v>
        <stp/>
        <stp>ContractData</stp>
        <stp>S.UNH</stp>
        <stp>LongDescription</stp>
        <stp/>
        <stp>T</stp>
        <tr r="P32" s="1"/>
      </tp>
      <tp t="s">
        <v>Sherwin-Williams Co</v>
        <stp/>
        <stp>ContractData</stp>
        <stp>S.SHW</stp>
        <stp>LongDescription</stp>
        <stp/>
        <stp>T</stp>
        <tr r="P30" s="1"/>
      </tp>
      <tp>
        <v>100</v>
        <stp/>
        <stp>ContractData</stp>
        <stp>S.MMM</stp>
        <stp>MT_LastAskVolume</stp>
        <stp/>
        <stp>T</stp>
        <tr r="L6" s="1"/>
      </tp>
      <tp>
        <v>100</v>
        <stp/>
        <stp>ContractData</stp>
        <stp>S.MCD</stp>
        <stp>MT_LastAskVolume</stp>
        <stp/>
        <stp>T</stp>
        <tr r="L24" s="1"/>
      </tp>
      <tp>
        <v>500</v>
        <stp/>
        <stp>ContractData</stp>
        <stp>S.WMT</stp>
        <stp>MT_LastBidVolume</stp>
        <stp/>
        <stp>T</stp>
        <tr r="I35" s="1"/>
      </tp>
      <tp>
        <v>300</v>
        <stp/>
        <stp>ContractData</stp>
        <stp>S.MRK</stp>
        <stp>MT_LastAskVolume</stp>
        <stp/>
        <stp>T</stp>
        <tr r="L25" s="1"/>
      </tp>
      <tp>
        <v>259.60000000000002</v>
        <stp/>
        <stp>ContractData</stp>
        <stp>DJI</stp>
        <stp>NetLastTradeToday</stp>
        <stp/>
        <stp>T</stp>
        <tr r="H51" s="1"/>
      </tp>
      <tp>
        <v>586.95000000000005</v>
        <stp/>
        <stp>StudyData</stp>
        <stp>Close(S.GS) When Barix(S.GS,reference:=StartOfSession)=0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Z4" s="4"/>
      </tp>
      <tp>
        <v>582.35</v>
        <stp/>
        <stp>StudyData</stp>
        <stp>Close(S.GS) When Barix(S.GS,reference:=StartOfSession)=1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Z5" s="4"/>
      </tp>
      <tp>
        <v>583.39</v>
        <stp/>
        <stp>StudyData</stp>
        <stp>Close(S.GS) When Barix(S.GS,reference:=StartOfSession)=2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Z6" s="4"/>
      </tp>
      <tp>
        <v>585.52</v>
        <stp/>
        <stp>StudyData</stp>
        <stp>Close(S.GS) When Barix(S.GS,reference:=StartOfSession)=3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Z7" s="4"/>
      </tp>
      <tp>
        <v>585.07000000000005</v>
        <stp/>
        <stp>StudyData</stp>
        <stp>Close(S.GS) When Barix(S.GS,reference:=StartOfSession)=4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Z8" s="4"/>
      </tp>
      <tp>
        <v>587.41999999999996</v>
        <stp/>
        <stp>StudyData</stp>
        <stp>Close(S.GS) When Barix(S.GS,reference:=StartOfSession)=5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Z9" s="4"/>
      </tp>
      <tp>
        <v>587.04999999999995</v>
        <stp/>
        <stp>StudyData</stp>
        <stp>Close(S.GS) When Barix(S.GS,reference:=StartOfSession)=6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Z10" s="4"/>
      </tp>
      <tp>
        <v>586.5</v>
        <stp/>
        <stp>StudyData</stp>
        <stp>Close(S.GS) When Barix(S.GS,reference:=StartOfSession)=7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Z11" s="4"/>
      </tp>
      <tp>
        <v>587.99</v>
        <stp/>
        <stp>StudyData</stp>
        <stp>Close(S.GS) When Barix(S.GS,reference:=StartOfSession)=8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Z12" s="4"/>
      </tp>
      <tp>
        <v>588.29</v>
        <stp/>
        <stp>StudyData</stp>
        <stp>Close(S.GS) When Barix(S.GS,reference:=StartOfSession)=9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Z13" s="4"/>
      </tp>
      <tp>
        <v>400</v>
        <stp/>
        <stp>ContractData</stp>
        <stp>S.AAPL</stp>
        <stp>MT_LastAskVolume</stp>
        <stp/>
        <stp>T</stp>
        <tr r="L7" s="1"/>
      </tp>
      <tp>
        <v>200</v>
        <stp/>
        <stp>ContractData</stp>
        <stp>S.JNJ</stp>
        <stp>MT_LastAskVolume</stp>
        <stp/>
        <stp>T</stp>
        <tr r="L21" s="1"/>
      </tp>
      <tp>
        <v>100</v>
        <stp/>
        <stp>ContractData</stp>
        <stp>S.JPM</stp>
        <stp>MT_LastAskVolume</stp>
        <stp/>
        <stp>T</stp>
        <tr r="L22" s="1"/>
      </tp>
      <tp>
        <v>298.97000000000003</v>
        <stp/>
        <stp>ContractData</stp>
        <stp>S.MCD</stp>
        <stp>LastTradeToday</stp>
        <stp/>
        <stp>T</stp>
        <tr r="C24" s="1"/>
      </tp>
      <tp>
        <v>100</v>
        <stp/>
        <stp>ContractData</stp>
        <stp>S.SHW</stp>
        <stp>MT_LastBidVolume</stp>
        <stp/>
        <stp>T</stp>
        <tr r="I30" s="1"/>
      </tp>
      <tp>
        <v>300</v>
        <stp/>
        <stp>ContractData</stp>
        <stp>S.IBM</stp>
        <stp>MT_LastAskVolume</stp>
        <stp/>
        <stp>T</stp>
        <tr r="L20" s="1"/>
      </tp>
      <tp>
        <v>149.88999999999999</v>
        <stp/>
        <stp>StudyData</stp>
        <stp>Close(S.BA) When Barix(S.BA,reference:=StartOfSession)=0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N4" s="4"/>
      </tp>
      <tp>
        <v>149.75</v>
        <stp/>
        <stp>StudyData</stp>
        <stp>Close(S.BA) When Barix(S.BA,reference:=StartOfSession)=1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N5" s="4"/>
      </tp>
      <tp>
        <v>150.5</v>
        <stp/>
        <stp>StudyData</stp>
        <stp>Close(S.BA) When Barix(S.BA,reference:=StartOfSession)=2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N6" s="4"/>
      </tp>
      <tp>
        <v>151.24</v>
        <stp/>
        <stp>StudyData</stp>
        <stp>Close(S.BA) When Barix(S.BA,reference:=StartOfSession)=3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N7" s="4"/>
      </tp>
      <tp>
        <v>151.76</v>
        <stp/>
        <stp>StudyData</stp>
        <stp>Close(S.BA) When Barix(S.BA,reference:=StartOfSession)=4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N8" s="4"/>
      </tp>
      <tp>
        <v>150.9</v>
        <stp/>
        <stp>StudyData</stp>
        <stp>Close(S.BA) When Barix(S.BA,reference:=StartOfSession)=5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N9" s="4"/>
      </tp>
      <tp>
        <v>151.01</v>
        <stp/>
        <stp>StudyData</stp>
        <stp>Close(S.BA) When Barix(S.BA,reference:=StartOfSession)=6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N10" s="4"/>
      </tp>
      <tp>
        <v>151.01</v>
        <stp/>
        <stp>StudyData</stp>
        <stp>Close(S.BA) When Barix(S.BA,reference:=StartOfSession)=7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N11" s="4"/>
      </tp>
      <tp>
        <v>150.72</v>
        <stp/>
        <stp>StudyData</stp>
        <stp>Close(S.BA) When Barix(S.BA,reference:=StartOfSession)=8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N12" s="4"/>
      </tp>
      <tp>
        <v>150.19999999999999</v>
        <stp/>
        <stp>StudyData</stp>
        <stp>Close(S.BA) When Barix(S.BA,reference:=StartOfSession)=9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N13" s="4"/>
      </tp>
      <tp>
        <v>100</v>
        <stp/>
        <stp>ContractData</stp>
        <stp>S.HON</stp>
        <stp>MT_LastAskVolume</stp>
        <stp/>
        <stp>T</stp>
        <tr r="L19" s="1"/>
      </tp>
      <tp>
        <v>75.88</v>
        <stp/>
        <stp>ContractData</stp>
        <stp>S.NKE</stp>
        <stp>LastTradeToday</stp>
        <stp/>
        <stp>T</stp>
        <tr r="C27" s="1"/>
      </tp>
      <tp>
        <v>155.47</v>
        <stp/>
        <stp>ContractData</stp>
        <stp>S.JNJ</stp>
        <stp>LastTradeToday</stp>
        <stp/>
        <stp>T</stp>
        <tr r="C21" s="1"/>
      </tp>
      <tp>
        <v>100</v>
        <stp/>
        <stp>ContractData</stp>
        <stp>S.AMGN</stp>
        <stp>MT_LastAskVolume</stp>
        <stp/>
        <stp>T</stp>
        <tr r="L8" s="1"/>
      </tp>
      <tp>
        <v>1000</v>
        <stp/>
        <stp>ContractData</stp>
        <stp>S.AMZN</stp>
        <stp>MT_LastAskVolume</stp>
        <stp/>
        <stp>T</stp>
        <tr r="L9" s="1"/>
      </tp>
      <tp>
        <v>102.92</v>
        <stp/>
        <stp>ContractData</stp>
        <stp>S.MRK</stp>
        <stp>LastTradeToday</stp>
        <stp/>
        <stp>T</stp>
        <tr r="C25" s="1"/>
      </tp>
      <tp>
        <v>6000</v>
        <stp/>
        <stp>ContractData</stp>
        <stp>S.NVDA</stp>
        <stp>MT_LastBidVolume</stp>
        <stp/>
        <stp>T</stp>
        <tr r="I28" s="1"/>
      </tp>
      <tp>
        <v>615.81000000000006</v>
        <stp/>
        <stp>ContractData</stp>
        <stp>S.UNH</stp>
        <stp>LastTradeToday</stp>
        <stp/>
        <stp>T</stp>
        <tr r="C32" s="1"/>
      </tp>
      <tp>
        <v>100</v>
        <stp/>
        <stp>ContractData</stp>
        <stp>S.DIS</stp>
        <stp>MT_LastAskVolume</stp>
        <stp/>
        <stp>T</stp>
        <tr r="L16" s="1"/>
      </tp>
      <tp>
        <v>219.49</v>
        <stp/>
        <stp>ContractData</stp>
        <stp>S.HON</stp>
        <stp>LastTradeToday</stp>
        <stp/>
        <stp>T</stp>
        <tr r="C19" s="1"/>
      </tp>
      <tp>
        <v>100</v>
        <stp/>
        <stp>ContractData</stp>
        <stp>S.CAT</stp>
        <stp>MT_LastAskVolume</stp>
        <stp/>
        <stp>T</stp>
        <tr r="L12" s="1"/>
      </tp>
      <tp>
        <v>100</v>
        <stp/>
        <stp>ContractData</stp>
        <stp>S.CVX</stp>
        <stp>MT_LastAskVolume</stp>
        <stp/>
        <stp>T</stp>
        <tr r="L15" s="1"/>
      </tp>
      <tp>
        <v>100</v>
        <stp/>
        <stp>ContractData</stp>
        <stp>S.CRM</stp>
        <stp>MT_LastAskVolume</stp>
        <stp/>
        <stp>T</stp>
        <tr r="L13" s="1"/>
      </tp>
      <tp>
        <v>259.60000000000002</v>
        <stp/>
        <stp>ContractData</stp>
        <stp>DJI</stp>
        <stp>NetLastQuoteToday</stp>
        <stp/>
        <stp>T</stp>
        <tr r="O41" s="1"/>
      </tp>
      <tp t="s">
        <v>Visa Inc.</v>
        <stp/>
        <stp>ContractData</stp>
        <stp>S.V</stp>
        <stp>LongDescription</stp>
        <stp/>
        <stp>T</stp>
        <tr r="P33" s="1"/>
      </tp>
      <tp t="s">
        <v>DJ Industrial Average</v>
        <stp/>
        <stp>ContractData</stp>
        <stp>DJI</stp>
        <stp>LongDescription</stp>
        <stp/>
        <stp>T</stp>
        <tr r="H51" s="1"/>
      </tp>
      <tp>
        <v>403.77</v>
        <stp/>
        <stp>StudyData</stp>
        <stp>Close(S.HD) When Barix(S.HD,reference:=StartOfSession)=0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AB4" s="4"/>
      </tp>
      <tp>
        <v>402.97</v>
        <stp/>
        <stp>StudyData</stp>
        <stp>Close(S.HD) When Barix(S.HD,reference:=StartOfSession)=1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AB5" s="4"/>
      </tp>
      <tp>
        <v>403.34</v>
        <stp/>
        <stp>StudyData</stp>
        <stp>Close(S.HD) When Barix(S.HD,reference:=StartOfSession)=2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AB6" s="4"/>
      </tp>
      <tp>
        <v>404.25</v>
        <stp/>
        <stp>StudyData</stp>
        <stp>Close(S.HD) When Barix(S.HD,reference:=StartOfSession)=3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AB7" s="4"/>
      </tp>
      <tp>
        <v>403.6</v>
        <stp/>
        <stp>StudyData</stp>
        <stp>Close(S.HD) When Barix(S.HD,reference:=StartOfSession)=4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AB8" s="4"/>
      </tp>
      <tp>
        <v>403.9</v>
        <stp/>
        <stp>StudyData</stp>
        <stp>Close(S.HD) When Barix(S.HD,reference:=StartOfSession)=5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AB9" s="4"/>
      </tp>
      <tp>
        <v>403.11</v>
        <stp/>
        <stp>StudyData</stp>
        <stp>Close(S.HD) When Barix(S.HD,reference:=StartOfSession)=6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AB10" s="4"/>
      </tp>
      <tp>
        <v>402.72</v>
        <stp/>
        <stp>StudyData</stp>
        <stp>Close(S.HD) When Barix(S.HD,reference:=StartOfSession)=7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AB11" s="4"/>
      </tp>
      <tp>
        <v>403.43</v>
        <stp/>
        <stp>StudyData</stp>
        <stp>Close(S.HD) When Barix(S.HD,reference:=StartOfSession)=8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AB12" s="4"/>
      </tp>
      <tp>
        <v>403.46</v>
        <stp/>
        <stp>StudyData</stp>
        <stp>Close(S.HD) When Barix(S.HD,reference:=StartOfSession)=9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AB13" s="4"/>
      </tp>
      <tp>
        <v>100</v>
        <stp/>
        <stp>ContractData</stp>
        <stp>S.V</stp>
        <stp>MT_LastAskVolume</stp>
        <stp/>
        <stp>T</stp>
        <tr r="L33" s="1"/>
      </tp>
      <tp>
        <v>500</v>
        <stp/>
        <stp>ContractData</stp>
        <stp>S.CSCO</stp>
        <stp>MT_LastBidVolume</stp>
        <stp/>
        <stp>T</stp>
        <tr r="I14" s="1"/>
      </tp>
      <tp>
        <v>200</v>
        <stp/>
        <stp>ContractData</stp>
        <stp>S.MSFT</stp>
        <stp>MT_LastBidVolume</stp>
        <stp/>
        <stp>T</stp>
        <tr r="I26" s="1"/>
      </tp>
      <tp>
        <v>300</v>
        <stp/>
        <stp>ContractData</stp>
        <stp>S.AXP</stp>
        <stp>MT_LastAskVolume</stp>
        <stp/>
        <stp>T</stp>
        <tr r="L10" s="1"/>
      </tp>
      <tp>
        <v>321.95</v>
        <stp/>
        <stp>ContractData</stp>
        <stp>S.CRM</stp>
        <stp>LastTradeToday</stp>
        <stp/>
        <stp>T</stp>
        <tr r="C13" s="1"/>
      </tp>
      <tp>
        <v>134.34</v>
        <stp/>
        <stp>ContractData</stp>
        <stp>S.MMM</stp>
        <stp>LastTradeToday</stp>
        <stp/>
        <stp>T</stp>
        <tr r="C6" s="1"/>
      </tp>
      <tp>
        <v>213.72</v>
        <stp/>
        <stp>ContractData</stp>
        <stp>S.IBM</stp>
        <stp>LastTradeToday</stp>
        <stp/>
        <stp>T</stp>
        <tr r="C20" s="1"/>
      </tp>
      <tp>
        <v>236.98000000000002</v>
        <stp/>
        <stp>ContractData</stp>
        <stp>S.JPM</stp>
        <stp>LastTradeToday</stp>
        <stp/>
        <stp>T</stp>
        <tr r="C22" s="1"/>
      </tp>
      <tp>
        <v>63.82</v>
        <stp/>
        <stp>StudyData</stp>
        <stp>Close(S.KO) When Barix(S.KO,reference:=StartOfSession)=0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AL4" s="4"/>
      </tp>
      <tp>
        <v>63.96</v>
        <stp/>
        <stp>StudyData</stp>
        <stp>Close(S.KO) When Barix(S.KO,reference:=StartOfSession)=1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AL5" s="4"/>
      </tp>
      <tp>
        <v>64.13</v>
        <stp/>
        <stp>StudyData</stp>
        <stp>Close(S.KO) When Barix(S.KO,reference:=StartOfSession)=2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AL6" s="4"/>
      </tp>
      <tp>
        <v>63.99</v>
        <stp/>
        <stp>StudyData</stp>
        <stp>Close(S.KO) When Barix(S.KO,reference:=StartOfSession)=3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AL7" s="4"/>
      </tp>
      <tp>
        <v>63.96</v>
        <stp/>
        <stp>StudyData</stp>
        <stp>Close(S.KO) When Barix(S.KO,reference:=StartOfSession)=4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AL8" s="4"/>
      </tp>
      <tp>
        <v>63.97</v>
        <stp/>
        <stp>StudyData</stp>
        <stp>Close(S.KO) When Barix(S.KO,reference:=StartOfSession)=5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AL9" s="4"/>
      </tp>
      <tp>
        <v>63.99</v>
        <stp/>
        <stp>StudyData</stp>
        <stp>Close(S.KO) When Barix(S.KO,reference:=StartOfSession)=6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AL10" s="4"/>
      </tp>
      <tp>
        <v>63.97</v>
        <stp/>
        <stp>StudyData</stp>
        <stp>Close(S.KO) When Barix(S.KO,reference:=StartOfSession)=7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AL11" s="4"/>
      </tp>
      <tp>
        <v>63.93</v>
        <stp/>
        <stp>StudyData</stp>
        <stp>Close(S.KO) When Barix(S.KO,reference:=StartOfSession)=8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AL12" s="4"/>
      </tp>
      <tp>
        <v>63.87</v>
        <stp/>
        <stp>StudyData</stp>
        <stp>Close(S.KO) When Barix(S.KO,reference:=StartOfSession)=9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AL13" s="4"/>
      </tp>
      <tp>
        <v>99.02</v>
        <stp/>
        <stp>ContractData</stp>
        <stp>S.DIS</stp>
        <stp>LastTradeToday</stp>
        <stp/>
        <stp>T</stp>
        <tr r="C16" s="1"/>
      </tp>
      <tp>
        <v>200</v>
        <stp/>
        <stp>ContractData</stp>
        <stp>S.DIS</stp>
        <stp>MT_LastBidVolume</stp>
        <stp/>
        <stp>T</stp>
        <tr r="I16" s="1"/>
      </tp>
      <tp>
        <v>287.60000000000002</v>
        <stp/>
        <stp>ContractData</stp>
        <stp>S.AXP</stp>
        <stp>LastTradeToday</stp>
        <stp/>
        <stp>T</stp>
        <tr r="C10" s="1"/>
      </tp>
      <tp>
        <v>40.49</v>
        <stp/>
        <stp>StudyData</stp>
        <stp>Close(S.VZ) When Barix(S.VZ,reference:=StartOfSession)=0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BH4" s="4"/>
      </tp>
      <tp>
        <v>40.700000000000003</v>
        <stp/>
        <stp>StudyData</stp>
        <stp>Close(S.VZ) When Barix(S.VZ,reference:=StartOfSession)=1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BH5" s="4"/>
      </tp>
      <tp>
        <v>40.71</v>
        <stp/>
        <stp>StudyData</stp>
        <stp>Close(S.VZ) When Barix(S.VZ,reference:=StartOfSession)=2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BH6" s="4"/>
      </tp>
      <tp>
        <v>40.619999999999997</v>
        <stp/>
        <stp>StudyData</stp>
        <stp>Close(S.VZ) When Barix(S.VZ,reference:=StartOfSession)=3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BH7" s="4"/>
      </tp>
      <tp>
        <v>40.700000000000003</v>
        <stp/>
        <stp>StudyData</stp>
        <stp>Close(S.VZ) When Barix(S.VZ,reference:=StartOfSession)=4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BH8" s="4"/>
      </tp>
      <tp>
        <v>40.729999999999997</v>
        <stp/>
        <stp>StudyData</stp>
        <stp>Close(S.VZ) When Barix(S.VZ,reference:=StartOfSession)=5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BH9" s="4"/>
      </tp>
      <tp>
        <v>40.72</v>
        <stp/>
        <stp>StudyData</stp>
        <stp>Close(S.VZ) When Barix(S.VZ,reference:=StartOfSession)=6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BH10" s="4"/>
      </tp>
      <tp>
        <v>40.68</v>
        <stp/>
        <stp>StudyData</stp>
        <stp>Close(S.VZ) When Barix(S.VZ,reference:=StartOfSession)=7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BH11" s="4"/>
      </tp>
      <tp>
        <v>40.69</v>
        <stp/>
        <stp>StudyData</stp>
        <stp>Close(S.VZ) When Barix(S.VZ,reference:=StartOfSession)=8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BH12" s="4"/>
      </tp>
      <tp>
        <v>40.74</v>
        <stp/>
        <stp>StudyData</stp>
        <stp>Close(S.VZ) When Barix(S.VZ,reference:=StartOfSession)=9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BH13" s="4"/>
      </tp>
      <tp>
        <v>100</v>
        <stp/>
        <stp>ContractData</stp>
        <stp>S.AMGN</stp>
        <stp>MT_LastBidVolume</stp>
        <stp/>
        <stp>T</stp>
        <tr r="I8" s="1"/>
      </tp>
      <tp>
        <v>600</v>
        <stp/>
        <stp>ContractData</stp>
        <stp>S.AMZN</stp>
        <stp>MT_LastBidVolume</stp>
        <stp/>
        <stp>T</stp>
        <tr r="I9" s="1"/>
      </tp>
      <tp>
        <v>1100</v>
        <stp/>
        <stp>ContractData</stp>
        <stp>S.NVDA</stp>
        <stp>MT_LastAskVolume</stp>
        <stp/>
        <stp>T</stp>
        <tr r="L28" s="1"/>
      </tp>
      <tp>
        <v>256.89</v>
        <stp/>
        <stp>ContractData</stp>
        <stp>S.TRV</stp>
        <stp>LastTradeToday</stp>
        <stp/>
        <stp>T</stp>
        <tr r="C31" s="1"/>
      </tp>
      <tp>
        <v>300</v>
        <stp/>
        <stp>ContractData</stp>
        <stp>S.AXP</stp>
        <stp>MT_LastBidVolume</stp>
        <stp/>
        <stp>T</stp>
        <tr r="I10" s="1"/>
      </tp>
      <tp>
        <v>164.21</v>
        <stp/>
        <stp>StudyData</stp>
        <stp>Close(S.PG) When Barix(S.PG,reference:=StartOfSession)=0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AX4" s="4"/>
      </tp>
      <tp>
        <v>164.29</v>
        <stp/>
        <stp>StudyData</stp>
        <stp>Close(S.PG) When Barix(S.PG,reference:=StartOfSession)=1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AX5" s="4"/>
      </tp>
      <tp>
        <v>164.6</v>
        <stp/>
        <stp>StudyData</stp>
        <stp>Close(S.PG) When Barix(S.PG,reference:=StartOfSession)=2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AX6" s="4"/>
      </tp>
      <tp>
        <v>164.27</v>
        <stp/>
        <stp>StudyData</stp>
        <stp>Close(S.PG) When Barix(S.PG,reference:=StartOfSession)=3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AX7" s="4"/>
      </tp>
      <tp>
        <v>164.49</v>
        <stp/>
        <stp>StudyData</stp>
        <stp>Close(S.PG) When Barix(S.PG,reference:=StartOfSession)=4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AX8" s="4"/>
      </tp>
      <tp>
        <v>164.57</v>
        <stp/>
        <stp>StudyData</stp>
        <stp>Close(S.PG) When Barix(S.PG,reference:=StartOfSession)=5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AX9" s="4"/>
      </tp>
      <tp>
        <v>164.86</v>
        <stp/>
        <stp>StudyData</stp>
        <stp>Close(S.PG) When Barix(S.PG,reference:=StartOfSession)=6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AX10" s="4"/>
      </tp>
      <tp>
        <v>165.04</v>
        <stp/>
        <stp>StudyData</stp>
        <stp>Close(S.PG) When Barix(S.PG,reference:=StartOfSession)=7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AX11" s="4"/>
      </tp>
      <tp>
        <v>165.28</v>
        <stp/>
        <stp>StudyData</stp>
        <stp>Close(S.PG) When Barix(S.PG,reference:=StartOfSession)=8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AX12" s="4"/>
      </tp>
      <tp>
        <v>165.39</v>
        <stp/>
        <stp>StudyData</stp>
        <stp>Close(S.PG) When Barix(S.PG,reference:=StartOfSession)=9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AX13" s="4"/>
      </tp>
      <tp>
        <v>386.67</v>
        <stp/>
        <stp>ContractData</stp>
        <stp>S.SHW</stp>
        <stp>LastTradeToday</stp>
        <stp/>
        <stp>T</stp>
        <tr r="C30" s="1"/>
      </tp>
      <tp>
        <v>100</v>
        <stp/>
        <stp>ContractData</stp>
        <stp>S.CAT</stp>
        <stp>MT_LastBidVolume</stp>
        <stp/>
        <stp>T</stp>
        <tr r="I12" s="1"/>
      </tp>
      <tp>
        <v>84.83</v>
        <stp/>
        <stp>ContractData</stp>
        <stp>S.WMT</stp>
        <stp>LastTradeToday</stp>
        <stp/>
        <stp>T</stp>
        <tr r="C35" s="1"/>
      </tp>
      <tp>
        <v>393.37</v>
        <stp/>
        <stp>ContractData</stp>
        <stp>S.CAT</stp>
        <stp>LastTradeToday</stp>
        <stp/>
        <stp>T</stp>
        <tr r="C12" s="1"/>
      </tp>
      <tp>
        <v>100</v>
        <stp/>
        <stp>ContractData</stp>
        <stp>S.CRM</stp>
        <stp>MT_LastBidVolume</stp>
        <stp/>
        <stp>T</stp>
        <tr r="I13" s="1"/>
      </tp>
      <tp>
        <v>700</v>
        <stp/>
        <stp>ContractData</stp>
        <stp>S.CVX</stp>
        <stp>MT_LastBidVolume</stp>
        <stp/>
        <stp>T</stp>
        <tr r="I15" s="1"/>
      </tp>
      <tp>
        <v>300</v>
        <stp/>
        <stp>ContractData</stp>
        <stp>S.MSFT</stp>
        <stp>MT_LastAskVolume</stp>
        <stp/>
        <stp>T</stp>
        <tr r="L26" s="1"/>
      </tp>
      <tp>
        <v>400</v>
        <stp/>
        <stp>ContractData</stp>
        <stp>S.CSCO</stp>
        <stp>MT_LastAskVolume</stp>
        <stp/>
        <stp>T</stp>
        <tr r="L14" s="1"/>
      </tp>
      <tp>
        <v>100</v>
        <stp/>
        <stp>ContractData</stp>
        <stp>S.V</stp>
        <stp>MT_LastBidVolume</stp>
        <stp/>
        <stp>T</stp>
        <tr r="I33" s="1"/>
      </tp>
      <tp>
        <v>43851.4</v>
        <stp/>
        <stp>StudyData</stp>
        <stp>Close(DJI) When Barix(DJI,reference:=StartOfDay)=3</stp>
        <stp>Bar</stp>
        <stp/>
        <stp>Close</stp>
        <stp>5</stp>
        <stp>0</stp>
        <stp>All</stp>
        <stp/>
        <stp/>
        <stp>False</stp>
        <stp>T</stp>
        <stp>EveryTick</stp>
        <tr r="G7" s="3"/>
      </tp>
      <tp>
        <v>43815.9</v>
        <stp/>
        <stp>StudyData</stp>
        <stp>Close(DJI) When Barix(DJI,reference:=StartOfDay)=2</stp>
        <stp>Bar</stp>
        <stp/>
        <stp>Close</stp>
        <stp>5</stp>
        <stp>0</stp>
        <stp>All</stp>
        <stp/>
        <stp/>
        <stp>False</stp>
        <stp>T</stp>
        <stp>EveryTick</stp>
        <tr r="G6" s="3"/>
      </tp>
      <tp>
        <v>43736.2</v>
        <stp/>
        <stp>StudyData</stp>
        <stp>Close(DJI) When Barix(DJI,reference:=StartOfDay)=1</stp>
        <stp>Bar</stp>
        <stp/>
        <stp>Close</stp>
        <stp>5</stp>
        <stp>0</stp>
        <stp>All</stp>
        <stp/>
        <stp/>
        <stp>False</stp>
        <stp>T</stp>
        <stp>EveryTick</stp>
        <tr r="G5" s="3"/>
      </tp>
      <tp>
        <v>43811.9</v>
        <stp/>
        <stp>StudyData</stp>
        <stp>Close(DJI) When Barix(DJI,reference:=StartOfDay)=0</stp>
        <stp>Bar</stp>
        <stp/>
        <stp>Close</stp>
        <stp>5</stp>
        <stp>0</stp>
        <stp>All</stp>
        <stp/>
        <stp/>
        <stp>False</stp>
        <stp>T</stp>
        <stp>EveryTick</stp>
        <tr r="G4" s="3"/>
      </tp>
      <tp>
        <v>1000</v>
        <stp/>
        <stp>ContractData</stp>
        <stp>S.WMT</stp>
        <stp>MT_LastAskVolume</stp>
        <stp/>
        <stp>T</stp>
        <tr r="L35" s="1"/>
      </tp>
      <tp>
        <v>400</v>
        <stp/>
        <stp>ContractData</stp>
        <stp>S.MCD</stp>
        <stp>MT_LastBidVolume</stp>
        <stp/>
        <stp>T</stp>
        <tr r="I24" s="1"/>
      </tp>
      <tp>
        <v>400</v>
        <stp/>
        <stp>ContractData</stp>
        <stp>S.MMM</stp>
        <stp>MT_LastBidVolume</stp>
        <stp/>
        <stp>T</stp>
        <tr r="I6" s="1"/>
      </tp>
      <tp>
        <v>100</v>
        <stp/>
        <stp>ContractData</stp>
        <stp>S.MRK</stp>
        <stp>MT_LastBidVolume</stp>
        <stp/>
        <stp>T</stp>
        <tr r="I25" s="1"/>
      </tp>
      <tp>
        <v>100</v>
        <stp/>
        <stp>ContractData</stp>
        <stp>S.UNH</stp>
        <stp>MT_LastAskVolume</stp>
        <stp/>
        <stp>T</stp>
        <tr r="L32" s="1"/>
      </tp>
      <tp>
        <v>156.93</v>
        <stp/>
        <stp>ContractData</stp>
        <stp>S.CVX</stp>
        <stp>LastTradeToday</stp>
        <stp/>
        <stp>T</stp>
        <tr r="C15" s="1"/>
      </tp>
      <tp>
        <v>100</v>
        <stp/>
        <stp>ContractData</stp>
        <stp>S.NKE</stp>
        <stp>MT_LastBidVolume</stp>
        <stp/>
        <stp>T</stp>
        <tr r="I27" s="1"/>
      </tp>
      <tp>
        <v>0</v>
        <stp/>
        <stp>ContractData</stp>
        <stp>S.TRV</stp>
        <stp>MT_LastAskVolume</stp>
        <stp/>
        <stp>T</stp>
        <tr r="L31" s="1"/>
      </tp>
      <tp>
        <v>300</v>
        <stp/>
        <stp>ContractData</stp>
        <stp>S.IBM</stp>
        <stp>MT_LastBidVolume</stp>
        <stp/>
        <stp>T</stp>
        <tr r="I20" s="1"/>
      </tp>
      <tp>
        <v>100</v>
        <stp/>
        <stp>ContractData</stp>
        <stp>S.SHW</stp>
        <stp>MT_LastAskVolume</stp>
        <stp/>
        <stp>T</stp>
        <tr r="L30" s="1"/>
      </tp>
      <tp>
        <v>200</v>
        <stp/>
        <stp>ContractData</stp>
        <stp>S.HON</stp>
        <stp>MT_LastBidVolume</stp>
        <stp/>
        <stp>T</stp>
        <tr r="I19" s="1"/>
      </tp>
      <tp>
        <v>600</v>
        <stp/>
        <stp>ContractData</stp>
        <stp>S.AAPL</stp>
        <stp>MT_LastBidVolume</stp>
        <stp/>
        <stp>T</stp>
        <tr r="I7" s="1"/>
      </tp>
      <tp>
        <v>4000</v>
        <stp/>
        <stp>ContractData</stp>
        <stp>S.JNJ</stp>
        <stp>MT_LastBidVolume</stp>
        <stp/>
        <stp>T</stp>
        <tr r="I21" s="1"/>
      </tp>
      <tp>
        <v>100</v>
        <stp/>
        <stp>ContractData</stp>
        <stp>S.JPM</stp>
        <stp>MT_LastBidVolume</stp>
        <stp/>
        <stp>T</stp>
        <tr r="I22" s="1"/>
      </tp>
      <tp>
        <v>0.98</v>
        <stp/>
        <stp>ContractData</stp>
        <stp>S.WMT</stp>
        <stp>NetLastTradeToday</stp>
        <stp/>
        <stp>T</stp>
        <tr r="D35" s="1"/>
      </tp>
      <tp>
        <v>1.27</v>
        <stp/>
        <stp>ContractData</stp>
        <stp>S.MMM</stp>
        <stp>NetLastTradeToday</stp>
        <stp/>
        <stp>T</stp>
        <tr r="D6" s="1"/>
      </tp>
      <tp>
        <v>309.08</v>
        <stp/>
        <stp>StudyData</stp>
        <stp>Close(S.V) When Barix(S.V,reference:=StartOfSession)=10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BF14" s="4"/>
      </tp>
      <tp>
        <v>309.41000000000003</v>
        <stp/>
        <stp>StudyData</stp>
        <stp>Close(S.V) When Barix(S.V,reference:=StartOfSession)=11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BF15" s="4"/>
      </tp>
      <tp>
        <v>309.39999999999998</v>
        <stp/>
        <stp>StudyData</stp>
        <stp>Close(S.V) When Barix(S.V,reference:=StartOfSession)=12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BF16" s="4"/>
      </tp>
      <tp>
        <v>309.47000000000003</v>
        <stp/>
        <stp>StudyData</stp>
        <stp>Close(S.V) When Barix(S.V,reference:=StartOfSession)=13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BF17" s="4"/>
      </tp>
      <tp>
        <v>309.22000000000003</v>
        <stp/>
        <stp>StudyData</stp>
        <stp>Close(S.V) When Barix(S.V,reference:=StartOfSession)=14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BF18" s="4"/>
      </tp>
      <tp>
        <v>309.55</v>
        <stp/>
        <stp>StudyData</stp>
        <stp>Close(S.V) When Barix(S.V,reference:=StartOfSession)=15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BF19" s="4"/>
      </tp>
      <tp>
        <v>309.49</v>
        <stp/>
        <stp>StudyData</stp>
        <stp>Close(S.V) When Barix(S.V,reference:=StartOfSession)=16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BF20" s="4"/>
      </tp>
      <tp>
        <v>308.77999999999997</v>
        <stp/>
        <stp>StudyData</stp>
        <stp>Close(S.V) When Barix(S.V,reference:=StartOfSession)=17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BF21" s="4"/>
      </tp>
      <tp>
        <v>308.95999999999998</v>
        <stp/>
        <stp>StudyData</stp>
        <stp>Close(S.V) When Barix(S.V,reference:=StartOfSession)=18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BF22" s="4"/>
      </tp>
      <tp>
        <v>309</v>
        <stp/>
        <stp>StudyData</stp>
        <stp>Close(S.V) When Barix(S.V,reference:=StartOfSession)=19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BF23" s="4"/>
      </tp>
      <tp>
        <v>310.56</v>
        <stp/>
        <stp>StudyData</stp>
        <stp>Close(S.V) When Barix(S.V,reference:=StartOfSession)=30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BF34" s="4"/>
      </tp>
      <tp>
        <v>310.64</v>
        <stp/>
        <stp>StudyData</stp>
        <stp>Close(S.V) When Barix(S.V,reference:=StartOfSession)=31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BF35" s="4"/>
      </tp>
      <tp>
        <v>310.54000000000002</v>
        <stp/>
        <stp>StudyData</stp>
        <stp>Close(S.V) When Barix(S.V,reference:=StartOfSession)=32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BF36" s="4"/>
      </tp>
      <tp>
        <v>310.83</v>
        <stp/>
        <stp>StudyData</stp>
        <stp>Close(S.V) When Barix(S.V,reference:=StartOfSession)=33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BF37" s="4"/>
      </tp>
      <tp>
        <v>310.62</v>
        <stp/>
        <stp>StudyData</stp>
        <stp>Close(S.V) When Barix(S.V,reference:=StartOfSession)=34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BF38" s="4"/>
      </tp>
      <tp>
        <v>310.5</v>
        <stp/>
        <stp>StudyData</stp>
        <stp>Close(S.V) When Barix(S.V,reference:=StartOfSession)=35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BF39" s="4"/>
      </tp>
      <tp>
        <v>310.56</v>
        <stp/>
        <stp>StudyData</stp>
        <stp>Close(S.V) When Barix(S.V,reference:=StartOfSession)=36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BF40" s="4"/>
      </tp>
      <tp>
        <v>310.81</v>
        <stp/>
        <stp>StudyData</stp>
        <stp>Close(S.V) When Barix(S.V,reference:=StartOfSession)=37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BF41" s="4"/>
      </tp>
      <tp>
        <v>310.89</v>
        <stp/>
        <stp>StudyData</stp>
        <stp>Close(S.V) When Barix(S.V,reference:=StartOfSession)=38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BF42" s="4"/>
      </tp>
      <tp>
        <v>311.12</v>
        <stp/>
        <stp>StudyData</stp>
        <stp>Close(S.V) When Barix(S.V,reference:=StartOfSession)=39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BF43" s="4"/>
      </tp>
      <tp>
        <v>309.3</v>
        <stp/>
        <stp>StudyData</stp>
        <stp>Close(S.V) When Barix(S.V,reference:=StartOfSession)=20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BF24" s="4"/>
      </tp>
      <tp>
        <v>309.66000000000003</v>
        <stp/>
        <stp>StudyData</stp>
        <stp>Close(S.V) When Barix(S.V,reference:=StartOfSession)=21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BF25" s="4"/>
      </tp>
      <tp>
        <v>309.88</v>
        <stp/>
        <stp>StudyData</stp>
        <stp>Close(S.V) When Barix(S.V,reference:=StartOfSession)=22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BF26" s="4"/>
      </tp>
      <tp>
        <v>309.72000000000003</v>
        <stp/>
        <stp>StudyData</stp>
        <stp>Close(S.V) When Barix(S.V,reference:=StartOfSession)=23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BF27" s="4"/>
      </tp>
      <tp>
        <v>309.7</v>
        <stp/>
        <stp>StudyData</stp>
        <stp>Close(S.V) When Barix(S.V,reference:=StartOfSession)=24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BF28" s="4"/>
      </tp>
      <tp>
        <v>310.10000000000002</v>
        <stp/>
        <stp>StudyData</stp>
        <stp>Close(S.V) When Barix(S.V,reference:=StartOfSession)=25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BF29" s="4"/>
      </tp>
      <tp>
        <v>310.23</v>
        <stp/>
        <stp>StudyData</stp>
        <stp>Close(S.V) When Barix(S.V,reference:=StartOfSession)=26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BF30" s="4"/>
      </tp>
      <tp>
        <v>310.43</v>
        <stp/>
        <stp>StudyData</stp>
        <stp>Close(S.V) When Barix(S.V,reference:=StartOfSession)=27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BF31" s="4"/>
      </tp>
      <tp>
        <v>310.42</v>
        <stp/>
        <stp>StudyData</stp>
        <stp>Close(S.V) When Barix(S.V,reference:=StartOfSession)=28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BF32" s="4"/>
      </tp>
      <tp>
        <v>310.45999999999998</v>
        <stp/>
        <stp>StudyData</stp>
        <stp>Close(S.V) When Barix(S.V,reference:=StartOfSession)=29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BF33" s="4"/>
      </tp>
      <tp>
        <v>310.42</v>
        <stp/>
        <stp>StudyData</stp>
        <stp>Close(S.V) When Barix(S.V,reference:=StartOfSession)=50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BF54" s="4"/>
      </tp>
      <tp>
        <v>310.37</v>
        <stp/>
        <stp>StudyData</stp>
        <stp>Close(S.V) When Barix(S.V,reference:=StartOfSession)=51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BF55" s="4"/>
      </tp>
      <tp>
        <v>310.23</v>
        <stp/>
        <stp>StudyData</stp>
        <stp>Close(S.V) When Barix(S.V,reference:=StartOfSession)=52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BF56" s="4"/>
      </tp>
      <tp>
        <v>310.7</v>
        <stp/>
        <stp>StudyData</stp>
        <stp>Close(S.V) When Barix(S.V,reference:=StartOfSession)=53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BF57" s="4"/>
      </tp>
      <tp>
        <v>310.45999999999998</v>
        <stp/>
        <stp>StudyData</stp>
        <stp>Close(S.V) When Barix(S.V,reference:=StartOfSession)=54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BF58" s="4"/>
      </tp>
      <tp>
        <v>310.74</v>
        <stp/>
        <stp>StudyData</stp>
        <stp>Close(S.V) When Barix(S.V,reference:=StartOfSession)=55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BF59" s="4"/>
      </tp>
      <tp>
        <v>310.57</v>
        <stp/>
        <stp>StudyData</stp>
        <stp>Close(S.V) When Barix(S.V,reference:=StartOfSession)=56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BF60" s="4"/>
      </tp>
      <tp>
        <v>310.58999999999997</v>
        <stp/>
        <stp>StudyData</stp>
        <stp>Close(S.V) When Barix(S.V,reference:=StartOfSession)=57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BF61" s="4"/>
      </tp>
      <tp>
        <v>310.7</v>
        <stp/>
        <stp>StudyData</stp>
        <stp>Close(S.V) When Barix(S.V,reference:=StartOfSession)=58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BF62" s="4"/>
      </tp>
      <tp>
        <v>310.55</v>
        <stp/>
        <stp>StudyData</stp>
        <stp>Close(S.V) When Barix(S.V,reference:=StartOfSession)=59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BF63" s="4"/>
      </tp>
      <tp>
        <v>310.8</v>
        <stp/>
        <stp>StudyData</stp>
        <stp>Close(S.V) When Barix(S.V,reference:=StartOfSession)=40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BF44" s="4"/>
      </tp>
      <tp>
        <v>310.52</v>
        <stp/>
        <stp>StudyData</stp>
        <stp>Close(S.V) When Barix(S.V,reference:=StartOfSession)=41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BF45" s="4"/>
      </tp>
      <tp>
        <v>310.42</v>
        <stp/>
        <stp>StudyData</stp>
        <stp>Close(S.V) When Barix(S.V,reference:=StartOfSession)=42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BF46" s="4"/>
      </tp>
      <tp>
        <v>310.85000000000002</v>
        <stp/>
        <stp>StudyData</stp>
        <stp>Close(S.V) When Barix(S.V,reference:=StartOfSession)=43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BF47" s="4"/>
      </tp>
      <tp>
        <v>310.72000000000003</v>
        <stp/>
        <stp>StudyData</stp>
        <stp>Close(S.V) When Barix(S.V,reference:=StartOfSession)=44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BF48" s="4"/>
      </tp>
      <tp>
        <v>310.76</v>
        <stp/>
        <stp>StudyData</stp>
        <stp>Close(S.V) When Barix(S.V,reference:=StartOfSession)=45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BF49" s="4"/>
      </tp>
      <tp>
        <v>310.8</v>
        <stp/>
        <stp>StudyData</stp>
        <stp>Close(S.V) When Barix(S.V,reference:=StartOfSession)=46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BF50" s="4"/>
      </tp>
      <tp>
        <v>310.77999999999997</v>
        <stp/>
        <stp>StudyData</stp>
        <stp>Close(S.V) When Barix(S.V,reference:=StartOfSession)=47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BF51" s="4"/>
      </tp>
      <tp>
        <v>310.77</v>
        <stp/>
        <stp>StudyData</stp>
        <stp>Close(S.V) When Barix(S.V,reference:=StartOfSession)=48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BF52" s="4"/>
      </tp>
      <tp>
        <v>310.77</v>
        <stp/>
        <stp>StudyData</stp>
        <stp>Close(S.V) When Barix(S.V,reference:=StartOfSession)=49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BF53" s="4"/>
      </tp>
      <tp>
        <v>309.01</v>
        <stp/>
        <stp>StudyData</stp>
        <stp>Close(S.V) When Barix(S.V,reference:=StartOfSession)=70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BF74" s="4"/>
      </tp>
      <tp>
        <v>309.16000000000003</v>
        <stp/>
        <stp>StudyData</stp>
        <stp>Close(S.V) When Barix(S.V,reference:=StartOfSession)=71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BF75" s="4"/>
      </tp>
      <tp>
        <v>308.77</v>
        <stp/>
        <stp>StudyData</stp>
        <stp>Close(S.V) When Barix(S.V,reference:=StartOfSession)=72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BF76" s="4"/>
      </tp>
      <tp>
        <v>308.68</v>
        <stp/>
        <stp>StudyData</stp>
        <stp>Close(S.V) When Barix(S.V,reference:=StartOfSession)=73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BF77" s="4"/>
      </tp>
      <tp>
        <v>308.42</v>
        <stp/>
        <stp>StudyData</stp>
        <stp>Close(S.V) When Barix(S.V,reference:=StartOfSession)=74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BF78" s="4"/>
      </tp>
      <tp>
        <v>308.14</v>
        <stp/>
        <stp>StudyData</stp>
        <stp>Close(S.V) When Barix(S.V,reference:=StartOfSession)=75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BF79" s="4"/>
      </tp>
      <tp>
        <v>308.24</v>
        <stp/>
        <stp>StudyData</stp>
        <stp>Close(S.V) When Barix(S.V,reference:=StartOfSession)=76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BF80" s="4"/>
      </tp>
      <tp>
        <v>307.87</v>
        <stp/>
        <stp>StudyData</stp>
        <stp>Close(S.V) When Barix(S.V,reference:=StartOfSession)=77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BF81" s="4"/>
      </tp>
      <tp>
        <v>310.16000000000003</v>
        <stp/>
        <stp>StudyData</stp>
        <stp>Close(S.V) When Barix(S.V,reference:=StartOfSession)=60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BF64" s="4"/>
      </tp>
      <tp>
        <v>310.37</v>
        <stp/>
        <stp>StudyData</stp>
        <stp>Close(S.V) When Barix(S.V,reference:=StartOfSession)=61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BF65" s="4"/>
      </tp>
      <tp>
        <v>310.36</v>
        <stp/>
        <stp>StudyData</stp>
        <stp>Close(S.V) When Barix(S.V,reference:=StartOfSession)=62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BF66" s="4"/>
      </tp>
      <tp>
        <v>309.99</v>
        <stp/>
        <stp>StudyData</stp>
        <stp>Close(S.V) When Barix(S.V,reference:=StartOfSession)=63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BF67" s="4"/>
      </tp>
      <tp>
        <v>309.81</v>
        <stp/>
        <stp>StudyData</stp>
        <stp>Close(S.V) When Barix(S.V,reference:=StartOfSession)=64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BF68" s="4"/>
      </tp>
      <tp>
        <v>309.58999999999997</v>
        <stp/>
        <stp>StudyData</stp>
        <stp>Close(S.V) When Barix(S.V,reference:=StartOfSession)=65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BF69" s="4"/>
      </tp>
      <tp>
        <v>309.14</v>
        <stp/>
        <stp>StudyData</stp>
        <stp>Close(S.V) When Barix(S.V,reference:=StartOfSession)=66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BF70" s="4"/>
      </tp>
      <tp>
        <v>309.54000000000002</v>
        <stp/>
        <stp>StudyData</stp>
        <stp>Close(S.V) When Barix(S.V,reference:=StartOfSession)=67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BF71" s="4"/>
      </tp>
      <tp>
        <v>309.47000000000003</v>
        <stp/>
        <stp>StudyData</stp>
        <stp>Close(S.V) When Barix(S.V,reference:=StartOfSession)=68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BF72" s="4"/>
      </tp>
      <tp>
        <v>309.72000000000003</v>
        <stp/>
        <stp>StudyData</stp>
        <stp>Close(S.V) When Barix(S.V,reference:=StartOfSession)=69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BF73" s="4"/>
      </tp>
      <tp>
        <v>1.99</v>
        <stp/>
        <stp>ContractData</stp>
        <stp>S.HON</stp>
        <stp>NetLastTradeToday</stp>
        <stp/>
        <stp>T</stp>
        <tr r="D19" s="1"/>
      </tp>
      <tp>
        <v>7.09</v>
        <stp/>
        <stp>ContractData</stp>
        <stp>S.GS</stp>
        <stp>NetLastTradeToday</stp>
        <stp/>
        <stp>T</stp>
        <tr r="D17" s="1"/>
      </tp>
      <tp>
        <v>-1.26</v>
        <stp/>
        <stp>ContractData</stp>
        <stp>S.JNJ</stp>
        <stp>NetLastTradeToday</stp>
        <stp/>
        <stp>T</stp>
        <tr r="D21" s="1"/>
      </tp>
      <tp>
        <v>10.36</v>
        <stp/>
        <stp>ContractData</stp>
        <stp>S.UNH</stp>
        <stp>NetLastTradeToday</stp>
        <stp/>
        <stp>T</stp>
        <tr r="D32" s="1"/>
      </tp>
      <tp>
        <v>6041457</v>
        <stp/>
        <stp>ContractData</stp>
        <stp>S.CVX</stp>
        <stp>T_CVol</stp>
        <stp/>
        <stp>T</stp>
        <tr r="H15" s="1"/>
      </tp>
      <tp>
        <v>0.09</v>
        <stp/>
        <stp>ContractData</stp>
        <stp>S.DIS</stp>
        <stp>NetLastTradeToday</stp>
        <stp/>
        <stp>T</stp>
        <tr r="D16" s="1"/>
      </tp>
      <tp>
        <v>2.67</v>
        <stp/>
        <stp>ContractData</stp>
        <stp>S.SHW</stp>
        <stp>NetLastTradeToday</stp>
        <stp/>
        <stp>T</stp>
        <tr r="D30" s="1"/>
      </tp>
      <tp>
        <v>0.70000000000000007</v>
        <stp/>
        <stp>ContractData</stp>
        <stp>S.BA</stp>
        <stp>NetLastTradeToday</stp>
        <stp/>
        <stp>T</stp>
        <tr r="D11" s="1"/>
      </tp>
      <tp>
        <v>-0.04</v>
        <stp/>
        <stp>ContractData</stp>
        <stp>S.NKE</stp>
        <stp>NetLastTradeToday</stp>
        <stp/>
        <stp>T</stp>
        <tr r="D27" s="1"/>
      </tp>
      <tp>
        <v>14396543</v>
        <stp/>
        <stp>ContractData</stp>
        <stp>S.WMT</stp>
        <stp>T_CVol</stp>
        <stp/>
        <stp>T</stp>
        <tr r="H35" s="1"/>
      </tp>
      <tp>
        <v>3345862</v>
        <stp/>
        <stp>ContractData</stp>
        <stp>S.CAT</stp>
        <stp>T_CVol</stp>
        <stp/>
        <stp>T</stp>
        <tr r="H12" s="1"/>
      </tp>
      <tp>
        <v>1333510</v>
        <stp/>
        <stp>ContractData</stp>
        <stp>S.TRV</stp>
        <stp>T_CVol</stp>
        <stp/>
        <stp>T</stp>
        <tr r="H31" s="1"/>
      </tp>
      <tp>
        <v>2209492</v>
        <stp/>
        <stp>ContractData</stp>
        <stp>S.SHW</stp>
        <stp>T_CVol</stp>
        <stp/>
        <stp>T</stp>
        <tr r="H30" s="1"/>
      </tp>
      <tp>
        <v>208.94</v>
        <stp/>
        <stp>StudyData</stp>
        <stp>Low(S.AMZN) When Barix(S.AMZN,reference:=StartOfSession)=1</stp>
        <stp>Bar</stp>
        <stp/>
        <stp>Low</stp>
        <stp>5</stp>
        <stp>0</stp>
        <stp>All</stp>
        <stp/>
        <stp/>
        <stp>False</stp>
        <stp>T</stp>
        <stp>EveryTick</stp>
        <tr r="P5" s="3"/>
      </tp>
      <tp>
        <v>208.5</v>
        <stp/>
        <stp>StudyData</stp>
        <stp>Low(S.AMZN) When Barix(S.AMZN,reference:=StartOfSession)=0</stp>
        <stp>Bar</stp>
        <stp/>
        <stp>Low</stp>
        <stp>5</stp>
        <stp>0</stp>
        <stp>All</stp>
        <stp/>
        <stp/>
        <stp>False</stp>
        <stp>T</stp>
        <stp>EveryTick</stp>
        <tr r="P4" s="3"/>
      </tp>
      <tp>
        <v>208.89</v>
        <stp/>
        <stp>StudyData</stp>
        <stp>Low(S.AMZN) When Barix(S.AMZN,reference:=StartOfSession)=3</stp>
        <stp>Bar</stp>
        <stp/>
        <stp>Low</stp>
        <stp>5</stp>
        <stp>0</stp>
        <stp>All</stp>
        <stp/>
        <stp/>
        <stp>False</stp>
        <stp>T</stp>
        <stp>EveryTick</stp>
        <tr r="P7" s="3"/>
      </tp>
      <tp>
        <v>209</v>
        <stp/>
        <stp>StudyData</stp>
        <stp>Low(S.AMZN) When Barix(S.AMZN,reference:=StartOfSession)=2</stp>
        <stp>Bar</stp>
        <stp/>
        <stp>Low</stp>
        <stp>5</stp>
        <stp>0</stp>
        <stp>All</stp>
        <stp/>
        <stp/>
        <stp>False</stp>
        <stp>T</stp>
        <stp>EveryTick</stp>
        <tr r="P6" s="3"/>
      </tp>
      <tp>
        <v>43733.8</v>
        <stp/>
        <stp>ContractData</stp>
        <stp>DJIA</stp>
        <stp>Low</stp>
        <stp/>
        <stp>T</stp>
        <tr r="O39" s="1"/>
      </tp>
      <tp>
        <v>1814377</v>
        <stp/>
        <stp>ContractData</stp>
        <stp>S.AXP</stp>
        <stp>T_CVol</stp>
        <stp/>
        <stp>T</stp>
        <tr r="H10" s="1"/>
      </tp>
      <tp>
        <v>6.46</v>
        <stp/>
        <stp>ContractData</stp>
        <stp>S.HD</stp>
        <stp>NetLastTradeToday</stp>
        <stp/>
        <stp>T</stp>
        <tr r="D18" s="1"/>
      </tp>
      <tp>
        <v>209.01</v>
        <stp/>
        <stp>StudyData</stp>
        <stp>Open(S.AMZN) When Barix(S.AMZN,reference:=StartOfSession)=1</stp>
        <stp>Bar</stp>
        <stp/>
        <stp>Open</stp>
        <stp>5</stp>
        <stp>0</stp>
        <stp>All</stp>
        <stp/>
        <stp/>
        <stp>False</stp>
        <stp>T</stp>
        <stp>EveryTick</stp>
        <tr r="N5" s="3"/>
      </tp>
      <tp>
        <v>-14.84</v>
        <stp/>
        <stp>ContractData</stp>
        <stp>S.CAT</stp>
        <stp>NetLastTradeToday</stp>
        <stp/>
        <stp>T</stp>
        <tr r="D12" s="1"/>
      </tp>
      <tp>
        <v>209.72</v>
        <stp/>
        <stp>StudyData</stp>
        <stp>Open(S.AMZN) When Barix(S.AMZN,reference:=StartOfSession)=0</stp>
        <stp>Bar</stp>
        <stp/>
        <stp>Open</stp>
        <stp>5</stp>
        <stp>0</stp>
        <stp>All</stp>
        <stp/>
        <stp/>
        <stp>False</stp>
        <stp>T</stp>
        <stp>EveryTick</stp>
        <tr r="N4" s="3"/>
      </tp>
      <tp>
        <v>209.13</v>
        <stp/>
        <stp>StudyData</stp>
        <stp>Open(S.AMZN) When Barix(S.AMZN,reference:=StartOfSession)=3</stp>
        <stp>Bar</stp>
        <stp/>
        <stp>Open</stp>
        <stp>5</stp>
        <stp>0</stp>
        <stp>All</stp>
        <stp/>
        <stp/>
        <stp>False</stp>
        <stp>T</stp>
        <stp>EveryTick</stp>
        <tr r="N7" s="3"/>
      </tp>
      <tp>
        <v>4.3100000000000005</v>
        <stp/>
        <stp>ContractData</stp>
        <stp>S.MCD</stp>
        <stp>NetLastTradeToday</stp>
        <stp/>
        <stp>T</stp>
        <tr r="D24" s="1"/>
      </tp>
      <tp>
        <v>7982113</v>
        <stp/>
        <stp>ContractData</stp>
        <stp>S.DIS</stp>
        <stp>T_CVol</stp>
        <stp/>
        <stp>T</stp>
        <tr r="H16" s="1"/>
      </tp>
      <tp>
        <v>0.26</v>
        <stp/>
        <stp>ContractData</stp>
        <stp>S.KO</stp>
        <stp>NetLastTradeToday</stp>
        <stp/>
        <stp>T</stp>
        <tr r="D23" s="1"/>
      </tp>
      <tp>
        <v>209.33</v>
        <stp/>
        <stp>StudyData</stp>
        <stp>Open(S.AMZN) When Barix(S.AMZN,reference:=StartOfSession)=2</stp>
        <stp>Bar</stp>
        <stp/>
        <stp>Open</stp>
        <stp>5</stp>
        <stp>0</stp>
        <stp>All</stp>
        <stp/>
        <stp/>
        <stp>False</stp>
        <stp>T</stp>
        <stp>EveryTick</stp>
        <tr r="N6" s="3"/>
      </tp>
      <tp>
        <v>0.03</v>
        <stp/>
        <stp>ContractData</stp>
        <stp>S.IBM</stp>
        <stp>NetLastTradeToday</stp>
        <stp/>
        <stp>T</stp>
        <tr r="D20" s="1"/>
      </tp>
      <tp>
        <v>-0.22859152452962897</v>
        <stp/>
        <stp>ContractData</stp>
        <stp>S.AAPL</stp>
        <stp>PerCentNetLastTrade</stp>
        <stp/>
        <stp>T</stp>
        <tr r="P7" s="1"/>
        <tr r="H30" s="2"/>
        <tr r="F7" s="1"/>
      </tp>
      <tp>
        <v>1.0468764561523407</v>
        <stp/>
        <stp>ContractData</stp>
        <stp>S.AMGN</stp>
        <stp>PerCentNetLastTrade</stp>
        <stp/>
        <stp>T</stp>
        <tr r="H15" s="2"/>
        <tr r="F8" s="1"/>
        <tr r="P8" s="1"/>
      </tp>
      <tp>
        <v>-0.89026422280409423</v>
        <stp/>
        <stp>ContractData</stp>
        <stp>S.AMZN</stp>
        <stp>PerCentNetLastTrade</stp>
        <stp/>
        <stp>T</stp>
        <tr r="F9" s="1"/>
        <tr r="P9" s="1"/>
        <tr r="H34" s="2"/>
      </tp>
      <tp>
        <v>8484970</v>
        <stp/>
        <stp>ContractData</stp>
        <stp>S.CRM</stp>
        <stp>T_CVol</stp>
        <stp/>
        <stp>T</stp>
        <tr r="H13" s="1"/>
      </tp>
      <tp>
        <v>9502100</v>
        <stp/>
        <stp>ContractData</stp>
        <stp>S.JPM</stp>
        <stp>T_CVol</stp>
        <stp/>
        <stp>T</stp>
        <tr r="H22" s="1"/>
      </tp>
      <tp>
        <v>3201038</v>
        <stp/>
        <stp>ContractData</stp>
        <stp>S.IBM</stp>
        <stp>T_CVol</stp>
        <stp/>
        <stp>T</stp>
        <tr r="H20" s="1"/>
      </tp>
      <tp>
        <v>3466066</v>
        <stp/>
        <stp>ContractData</stp>
        <stp>S.MMM</stp>
        <stp>T_CVol</stp>
        <stp/>
        <stp>T</stp>
        <tr r="H6" s="1"/>
      </tp>
      <tp>
        <v>147.53</v>
        <stp/>
        <stp>ContractData</stp>
        <stp>S.NVDA</stp>
        <stp>Ask</stp>
        <stp/>
        <stp>T</stp>
        <tr r="K28" s="1"/>
      </tp>
      <tp>
        <v>147.51</v>
        <stp/>
        <stp>ContractData</stp>
        <stp>S.NVDA</stp>
        <stp>Bid</stp>
        <stp/>
        <stp>T</stp>
        <tr r="J28" s="1"/>
      </tp>
      <tp>
        <v>404</v>
        <stp/>
        <stp>ContractData</stp>
        <stp>S.HD</stp>
        <stp>OPen</stp>
        <stp/>
        <stp>T</stp>
        <tr r="M18" s="1"/>
      </tp>
      <tp>
        <v>63.910000000000004</v>
        <stp/>
        <stp>ContractData</stp>
        <stp>S.KO</stp>
        <stp>OPen</stp>
        <stp/>
        <stp>T</stp>
        <tr r="M23" s="1"/>
      </tp>
      <tp>
        <v>586.41999999999996</v>
        <stp/>
        <stp>ContractData</stp>
        <stp>S.GS</stp>
        <stp>OPen</stp>
        <stp/>
        <stp>T</stp>
        <tr r="M17" s="1"/>
      </tp>
      <tp>
        <v>146.26</v>
        <stp/>
        <stp>ContractData</stp>
        <stp>S.NVDA</stp>
        <stp>LOw</stp>
        <stp/>
        <stp>T</stp>
        <tr r="O28" s="1"/>
      </tp>
      <tp>
        <v>151.12</v>
        <stp/>
        <stp>ContractData</stp>
        <stp>S.BA</stp>
        <stp>OPen</stp>
        <stp/>
        <stp>T</stp>
        <tr r="M11" s="1"/>
      </tp>
      <tp>
        <v>40.74</v>
        <stp/>
        <stp>ContractData</stp>
        <stp>S.VZ</stp>
        <stp>OPen</stp>
        <stp/>
        <stp>T</stp>
        <tr r="M34" s="1"/>
      </tp>
      <tp>
        <v>164.01</v>
        <stp/>
        <stp>ContractData</stp>
        <stp>S.PG</stp>
        <stp>OPen</stp>
        <stp/>
        <stp>T</stp>
        <tr r="M29" s="1"/>
      </tp>
      <tp>
        <v>5694771</v>
        <stp/>
        <stp>ContractData</stp>
        <stp>S.HON</stp>
        <stp>T_CVol</stp>
        <stp/>
        <stp>T</stp>
        <tr r="H19" s="1"/>
      </tp>
      <tp>
        <v>-0.09</v>
        <stp/>
        <stp>ContractData</stp>
        <stp>S.VZ</stp>
        <stp>NetLastTradeToday</stp>
        <stp/>
        <stp>T</stp>
        <tr r="D34" s="1"/>
      </tp>
      <tp>
        <v>1.2178573268976416</v>
        <stp/>
        <stp>ContractData</stp>
        <stp>S.GS</stp>
        <stp>PerCentNetLastTrade</stp>
        <stp/>
        <stp>T</stp>
        <tr r="F17" s="1"/>
        <tr r="H13" s="2"/>
        <tr r="P17" s="1"/>
      </tp>
      <tp>
        <v>0.46363756788978672</v>
        <stp/>
        <stp>ContractData</stp>
        <stp>S.BA</stp>
        <stp>PerCentNetLastTrade</stp>
        <stp/>
        <stp>T</stp>
        <tr r="F11" s="1"/>
        <tr r="H20" s="2"/>
        <tr r="P11" s="1"/>
      </tp>
      <tp>
        <v>0.40841972981464025</v>
        <stp/>
        <stp>ContractData</stp>
        <stp>S.KO</stp>
        <stp>PerCentNetLastTrade</stp>
        <stp/>
        <stp>T</stp>
        <tr r="H21" s="2"/>
        <tr r="P23" s="1"/>
        <tr r="F23" s="1"/>
      </tp>
      <tp>
        <v>1.617264169837773</v>
        <stp/>
        <stp>ContractData</stp>
        <stp>S.HD</stp>
        <stp>PerCentNetLastTrade</stp>
        <stp/>
        <stp>T</stp>
        <tr r="H11" s="2"/>
        <tr r="P18" s="1"/>
        <tr r="F18" s="1"/>
      </tp>
      <tp>
        <v>-0.22183879714074439</v>
        <stp/>
        <stp>ContractData</stp>
        <stp>S.VZ</stp>
        <stp>PerCentNetLastTrade</stp>
        <stp/>
        <stp>T</stp>
        <tr r="H29" s="2"/>
        <tr r="P34" s="1"/>
        <tr r="F34" s="1"/>
      </tp>
      <tp>
        <v>2.6314179058809128</v>
        <stp/>
        <stp>ContractData</stp>
        <stp>S.PG</stp>
        <stp>PerCentNetLastTrade</stp>
        <stp/>
        <stp>T</stp>
        <tr r="P29" s="1"/>
        <tr r="H7" s="2"/>
        <tr r="F29" s="1"/>
      </tp>
      <tp>
        <v>422.79</v>
        <stp/>
        <stp>ContractData</stp>
        <stp>S.MSFT</stp>
        <stp>Ask</stp>
        <stp/>
        <stp>T</stp>
        <tr r="K26" s="1"/>
      </tp>
      <tp>
        <v>422.36</v>
        <stp/>
        <stp>ContractData</stp>
        <stp>S.MSFT</stp>
        <stp>Bid</stp>
        <stp/>
        <stp>T</stp>
        <tr r="J26" s="1"/>
      </tp>
      <tp>
        <v>-3.4435261707988982E-2</v>
        <stp/>
        <stp>ContractData</stp>
        <stp>S.CSCO</stp>
        <stp>PerCentNetLastTrade</stp>
        <stp/>
        <stp>T</stp>
        <tr r="H27" s="2"/>
        <tr r="F14" s="1"/>
        <tr r="P14" s="1"/>
      </tp>
      <tp>
        <v>421.78000000000003</v>
        <stp/>
        <stp>ContractData</stp>
        <stp>S.MSFT</stp>
        <stp>LOw</stp>
        <stp/>
        <stp>T</stp>
        <tr r="O26" s="1"/>
      </tp>
      <tp>
        <v>3875838</v>
        <stp/>
        <stp>ContractData</stp>
        <stp>S.UNH</stp>
        <stp>T_CVol</stp>
        <stp/>
        <stp>T</stp>
        <tr r="H32" s="1"/>
      </tp>
      <tp>
        <v>4.3</v>
        <stp/>
        <stp>ContractData</stp>
        <stp>S.PG</stp>
        <stp>NetLastTradeToday</stp>
        <stp/>
        <stp>T</stp>
        <tr r="D29" s="1"/>
      </tp>
      <tp>
        <v>209.55</v>
        <stp/>
        <stp>StudyData</stp>
        <stp>High(S.AMZN) When Barix(S.AMZN,reference:=StartOfSession)=2</stp>
        <stp>Bar</stp>
        <stp/>
        <stp>High</stp>
        <stp>5</stp>
        <stp>0</stp>
        <stp>All</stp>
        <stp/>
        <stp/>
        <stp>False</stp>
        <stp>T</stp>
        <stp>EveryTick</stp>
        <tr r="O6" s="3"/>
      </tp>
      <tp>
        <v>209.43</v>
        <stp/>
        <stp>StudyData</stp>
        <stp>High(S.AMZN) When Barix(S.AMZN,reference:=StartOfSession)=3</stp>
        <stp>Bar</stp>
        <stp/>
        <stp>High</stp>
        <stp>5</stp>
        <stp>0</stp>
        <stp>All</stp>
        <stp/>
        <stp/>
        <stp>False</stp>
        <stp>T</stp>
        <stp>EveryTick</stp>
        <tr r="O7" s="3"/>
      </tp>
      <tp>
        <v>0.78</v>
        <stp/>
        <stp>ContractData</stp>
        <stp>S.AXP</stp>
        <stp>NetLastTradeToday</stp>
        <stp/>
        <stp>T</stp>
        <tr r="D10" s="1"/>
      </tp>
      <tp>
        <v>8926134</v>
        <stp/>
        <stp>ContractData</stp>
        <stp>S.JNJ</stp>
        <stp>T_CVol</stp>
        <stp/>
        <stp>T</stp>
        <tr r="H21" s="1"/>
      </tp>
      <tp>
        <v>209.96</v>
        <stp/>
        <stp>StudyData</stp>
        <stp>High(S.AMZN) When Barix(S.AMZN,reference:=StartOfSession)=0</stp>
        <stp>Bar</stp>
        <stp/>
        <stp>High</stp>
        <stp>5</stp>
        <stp>0</stp>
        <stp>All</stp>
        <stp/>
        <stp/>
        <stp>False</stp>
        <stp>T</stp>
        <stp>EveryTick</stp>
        <tr r="O4" s="3"/>
      </tp>
      <tp>
        <v>40.85</v>
        <stp/>
        <stp>ContractData</stp>
        <stp>S.VZ</stp>
        <stp>HIgh</stp>
        <stp/>
        <stp>T</stp>
        <tr r="N34" s="1"/>
      </tp>
      <tp>
        <v>167.75</v>
        <stp/>
        <stp>ContractData</stp>
        <stp>S.PG</stp>
        <stp>HIgh</stp>
        <stp/>
        <stp>T</stp>
        <tr r="N29" s="1"/>
      </tp>
      <tp>
        <v>595.15</v>
        <stp/>
        <stp>ContractData</stp>
        <stp>S.GS</stp>
        <stp>HIgh</stp>
        <stp/>
        <stp>T</stp>
        <tr r="N17" s="1"/>
      </tp>
      <tp>
        <v>152.6</v>
        <stp/>
        <stp>ContractData</stp>
        <stp>S.BA</stp>
        <stp>HIgh</stp>
        <stp/>
        <stp>T</stp>
        <tr r="N11" s="1"/>
      </tp>
      <tp>
        <v>406.40000000000003</v>
        <stp/>
        <stp>ContractData</stp>
        <stp>S.HD</stp>
        <stp>HIgh</stp>
        <stp/>
        <stp>T</stp>
        <tr r="N18" s="1"/>
      </tp>
      <tp>
        <v>64.239999999999995</v>
        <stp/>
        <stp>ContractData</stp>
        <stp>S.KO</stp>
        <stp>HIgh</stp>
        <stp/>
        <stp>T</stp>
        <tr r="N23" s="1"/>
      </tp>
      <tp>
        <v>9208036</v>
        <stp/>
        <stp>ContractData</stp>
        <stp>S.MRK</stp>
        <stp>T_CVol</stp>
        <stp/>
        <stp>T</stp>
        <tr r="H25" s="1"/>
      </tp>
      <tp>
        <v>209.84</v>
        <stp/>
        <stp>StudyData</stp>
        <stp>High(S.AMZN) When Barix(S.AMZN,reference:=StartOfSession)=1</stp>
        <stp>Bar</stp>
        <stp/>
        <stp>High</stp>
        <stp>5</stp>
        <stp>0</stp>
        <stp>All</stp>
        <stp/>
        <stp/>
        <stp>False</stp>
        <stp>T</stp>
        <stp>EveryTick</stp>
        <tr r="O5" s="3"/>
      </tp>
      <tp>
        <v>3279284</v>
        <stp/>
        <stp>ContractData</stp>
        <stp>S.MCD</stp>
        <stp>T_CVol</stp>
        <stp/>
        <stp>T</stp>
        <tr r="H24" s="1"/>
      </tp>
      <tp>
        <v>43768.5</v>
        <stp/>
        <stp>StudyData</stp>
        <stp>Low(DJI) When Barix(DJI,reference:=StartOfDay)=0</stp>
        <stp>Bar</stp>
        <stp/>
        <stp>Low</stp>
        <stp>5</stp>
        <stp>0</stp>
        <stp>All</stp>
        <stp/>
        <stp/>
        <stp>False</stp>
        <stp>T</stp>
        <stp>EveryTick</stp>
        <tr r="F4" s="3"/>
      </tp>
      <tp>
        <v>43733.8</v>
        <stp/>
        <stp>StudyData</stp>
        <stp>Low(DJI) When Barix(DJI,reference:=StartOfDay)=1</stp>
        <stp>Bar</stp>
        <stp/>
        <stp>Low</stp>
        <stp>5</stp>
        <stp>0</stp>
        <stp>All</stp>
        <stp/>
        <stp/>
        <stp>False</stp>
        <stp>T</stp>
        <stp>EveryTick</stp>
        <tr r="F5" s="3"/>
      </tp>
      <tp>
        <v>43738.1</v>
        <stp/>
        <stp>StudyData</stp>
        <stp>Low(DJI) When Barix(DJI,reference:=StartOfDay)=2</stp>
        <stp>Bar</stp>
        <stp/>
        <stp>Low</stp>
        <stp>5</stp>
        <stp>0</stp>
        <stp>All</stp>
        <stp/>
        <stp/>
        <stp>False</stp>
        <stp>T</stp>
        <stp>EveryTick</stp>
        <tr r="F6" s="3"/>
      </tp>
      <tp>
        <v>43797.2</v>
        <stp/>
        <stp>StudyData</stp>
        <stp>Low(DJI) When Barix(DJI,reference:=StartOfDay)=3</stp>
        <stp>Bar</stp>
        <stp/>
        <stp>Low</stp>
        <stp>5</stp>
        <stp>0</stp>
        <stp>All</stp>
        <stp/>
        <stp/>
        <stp>False</stp>
        <stp>T</stp>
        <stp>EveryTick</stp>
        <tr r="F7" s="3"/>
      </tp>
      <tp>
        <v>8140788</v>
        <stp/>
        <stp>ContractData</stp>
        <stp>S.NKE</stp>
        <stp>T_CVol</stp>
        <stp/>
        <stp>T</stp>
        <tr r="H27" s="1"/>
      </tp>
      <tp>
        <v>0.16</v>
        <stp/>
        <stp>ContractData</stp>
        <stp>S.CVX</stp>
        <stp>NetLastTradeToday</stp>
        <stp/>
        <stp>T</stp>
        <tr r="D15" s="1"/>
      </tp>
      <tp>
        <v>581.30000000000007</v>
        <stp/>
        <stp>ContractData</stp>
        <stp>S.GS</stp>
        <stp>LOw</stp>
        <stp/>
        <stp>T</stp>
        <tr r="O17" s="1"/>
      </tp>
      <tp>
        <v>149.43</v>
        <stp/>
        <stp>ContractData</stp>
        <stp>S.BA</stp>
        <stp>LOw</stp>
        <stp/>
        <stp>T</stp>
        <tr r="O11" s="1"/>
      </tp>
      <tp>
        <v>63.74</v>
        <stp/>
        <stp>ContractData</stp>
        <stp>S.KO</stp>
        <stp>LOw</stp>
        <stp/>
        <stp>T</stp>
        <tr r="O23" s="1"/>
      </tp>
      <tp>
        <v>402.3</v>
        <stp/>
        <stp>ContractData</stp>
        <stp>S.HD</stp>
        <stp>LOw</stp>
        <stp/>
        <stp>T</stp>
        <tr r="O18" s="1"/>
      </tp>
      <tp>
        <v>40.42</v>
        <stp/>
        <stp>ContractData</stp>
        <stp>S.VZ</stp>
        <stp>LOw</stp>
        <stp/>
        <stp>T</stp>
        <tr r="O34" s="1"/>
      </tp>
      <tp>
        <v>163.93</v>
        <stp/>
        <stp>ContractData</stp>
        <stp>S.PG</stp>
        <stp>LOw</stp>
        <stp/>
        <stp>T</stp>
        <tr r="O29" s="1"/>
      </tp>
      <tp>
        <v>151.65</v>
        <stp/>
        <stp>ContractData</stp>
        <stp>S.BA</stp>
        <stp>Bid</stp>
        <stp/>
        <stp>T</stp>
        <tr r="J11" s="1"/>
      </tp>
      <tp>
        <v>589.26</v>
        <stp/>
        <stp>ContractData</stp>
        <stp>S.GS</stp>
        <stp>Bid</stp>
        <stp/>
        <stp>T</stp>
        <tr r="J17" s="1"/>
      </tp>
      <tp>
        <v>406</v>
        <stp/>
        <stp>ContractData</stp>
        <stp>S.HD</stp>
        <stp>Bid</stp>
        <stp/>
        <stp>T</stp>
        <tr r="J18" s="1"/>
      </tp>
      <tp>
        <v>63.95</v>
        <stp/>
        <stp>ContractData</stp>
        <stp>S.KO</stp>
        <stp>Bid</stp>
        <stp/>
        <stp>T</stp>
        <tr r="J23" s="1"/>
      </tp>
      <tp>
        <v>167.52</v>
        <stp/>
        <stp>ContractData</stp>
        <stp>S.PG</stp>
        <stp>Bid</stp>
        <stp/>
        <stp>T</stp>
        <tr r="J29" s="1"/>
      </tp>
      <tp>
        <v>40.49</v>
        <stp/>
        <stp>ContractData</stp>
        <stp>S.VZ</stp>
        <stp>Bid</stp>
        <stp/>
        <stp>T</stp>
        <tr r="J34" s="1"/>
      </tp>
      <tp>
        <v>167.71</v>
        <stp/>
        <stp>ContractData</stp>
        <stp>S.PG</stp>
        <stp>Ask</stp>
        <stp/>
        <stp>T</stp>
        <tr r="K29" s="1"/>
      </tp>
      <tp>
        <v>40.5</v>
        <stp/>
        <stp>ContractData</stp>
        <stp>S.VZ</stp>
        <stp>Ask</stp>
        <stp/>
        <stp>T</stp>
        <tr r="K34" s="1"/>
      </tp>
      <tp>
        <v>64.040000000000006</v>
        <stp/>
        <stp>ContractData</stp>
        <stp>S.KO</stp>
        <stp>Ask</stp>
        <stp/>
        <stp>T</stp>
        <tr r="K23" s="1"/>
      </tp>
      <tp>
        <v>406.33</v>
        <stp/>
        <stp>ContractData</stp>
        <stp>S.HD</stp>
        <stp>Ask</stp>
        <stp/>
        <stp>T</stp>
        <tr r="K18" s="1"/>
      </tp>
      <tp>
        <v>151.75</v>
        <stp/>
        <stp>ContractData</stp>
        <stp>S.BA</stp>
        <stp>Ask</stp>
        <stp/>
        <stp>T</stp>
        <tr r="K11" s="1"/>
      </tp>
      <tp>
        <v>590.5</v>
        <stp/>
        <stp>ContractData</stp>
        <stp>S.GS</stp>
        <stp>Ask</stp>
        <stp/>
        <stp>T</stp>
        <tr r="K17" s="1"/>
      </tp>
      <tp>
        <v>57.96</v>
        <stp/>
        <stp>ContractData</stp>
        <stp>S.CSCO</stp>
        <stp>Ask</stp>
        <stp/>
        <stp>T</stp>
        <tr r="K14" s="1"/>
      </tp>
      <tp>
        <v>57.92</v>
        <stp/>
        <stp>ContractData</stp>
        <stp>S.CSCO</stp>
        <stp>Bid</stp>
        <stp/>
        <stp>T</stp>
        <tr r="J14" s="1"/>
      </tp>
      <tp>
        <v>-0.67931269539054606</v>
        <stp/>
        <stp>ContractData</stp>
        <stp>S.MSFT</stp>
        <stp>PerCentNetLastTrade</stp>
        <stp/>
        <stp>T</stp>
        <tr r="H31" s="2"/>
        <tr r="F26" s="1"/>
        <tr r="P26" s="1"/>
      </tp>
      <tp>
        <v>57.65</v>
        <stp/>
        <stp>ContractData</stp>
        <stp>S.CSCO</stp>
        <stp>LOw</stp>
        <stp/>
        <stp>T</stp>
        <tr r="O14" s="1"/>
      </tp>
      <tp>
        <v>0.6</v>
        <stp/>
        <stp>ContractData</stp>
        <stp>S.JPM</stp>
        <stp>NetLastTradeToday</stp>
        <stp/>
        <stp>T</stp>
        <tr r="D22" s="1"/>
      </tp>
      <tp>
        <v>226.95000000000002</v>
        <stp/>
        <stp>ContractData</stp>
        <stp>S.AAPL</stp>
        <stp>Bid</stp>
        <stp/>
        <stp>T</stp>
        <tr r="J7" s="1"/>
      </tp>
      <tp>
        <v>207.44</v>
        <stp/>
        <stp>ContractData</stp>
        <stp>S.AMZN</stp>
        <stp>Low</stp>
        <stp/>
        <stp>T</stp>
        <tr r="O45" s="1"/>
      </tp>
      <tp>
        <v>321.28000000000003</v>
        <stp/>
        <stp>ContractData</stp>
        <stp>S.AMGN</stp>
        <stp>LOw</stp>
        <stp/>
        <stp>T</stp>
        <tr r="O8" s="1"/>
      </tp>
      <tp>
        <v>207.44</v>
        <stp/>
        <stp>ContractData</stp>
        <stp>S.AMZN</stp>
        <stp>LOw</stp>
        <stp/>
        <stp>T</stp>
        <tr r="O9" s="1"/>
      </tp>
      <tp>
        <v>226.96</v>
        <stp/>
        <stp>ContractData</stp>
        <stp>S.AAPL</stp>
        <stp>Ask</stp>
        <stp/>
        <stp>T</stp>
        <tr r="K7" s="1"/>
      </tp>
      <tp>
        <v>323.62</v>
        <stp/>
        <stp>ContractData</stp>
        <stp>S.AMGN</stp>
        <stp>Bid</stp>
        <stp/>
        <stp>T</stp>
        <tr r="J8" s="1"/>
      </tp>
      <tp>
        <v>208.20000000000002</v>
        <stp/>
        <stp>ContractData</stp>
        <stp>S.AMZN</stp>
        <stp>Bid</stp>
        <stp/>
        <stp>T</stp>
        <tr r="J9" s="1"/>
      </tp>
      <tp>
        <v>226.4</v>
        <stp/>
        <stp>ContractData</stp>
        <stp>S.AAPL</stp>
        <stp>LOw</stp>
        <stp/>
        <stp>T</stp>
        <tr r="O7" s="1"/>
      </tp>
      <tp>
        <v>208.29</v>
        <stp/>
        <stp>ContractData</stp>
        <stp>S.AMZN</stp>
        <stp>Ask</stp>
        <stp/>
        <stp>T</stp>
        <tr r="K9" s="1"/>
      </tp>
      <tp>
        <v>327.89</v>
        <stp/>
        <stp>ContractData</stp>
        <stp>S.AMGN</stp>
        <stp>Ask</stp>
        <stp/>
        <stp>T</stp>
        <tr r="K8" s="1"/>
      </tp>
      <tp>
        <v>-0.83960236432025792</v>
        <stp/>
        <stp>ContractData</stp>
        <stp>S.NVDA</stp>
        <stp>PerCentNetLastTrade</stp>
        <stp/>
        <stp>T</stp>
        <tr r="P28" s="1"/>
        <tr r="F28" s="1"/>
        <tr r="H33" s="2"/>
      </tp>
      <tp>
        <v>4.6100000000000003</v>
        <stp/>
        <stp>ContractData</stp>
        <stp>S.TRV</stp>
        <stp>NetLastTradeToday</stp>
        <stp/>
        <stp>T</stp>
        <tr r="D31" s="1"/>
      </tp>
      <tp>
        <v>11.17</v>
        <stp/>
        <stp>ContractData</stp>
        <stp>S.CRM</stp>
        <stp>NetLastTradeToday</stp>
        <stp/>
        <stp>T</stp>
        <tr r="D13" s="1"/>
      </tp>
      <tp>
        <v>1.75</v>
        <stp/>
        <stp>ContractData</stp>
        <stp>S.MRK</stp>
        <stp>NetLastTradeToday</stp>
        <stp/>
        <stp>T</stp>
        <tr r="D25" s="1"/>
      </tp>
      <tp>
        <v>43809.2</v>
        <stp/>
        <stp>StudyData</stp>
        <stp>Open(DJI) When Barix(DJI,reference:=StartOfDay)=1</stp>
        <stp>Bar</stp>
        <stp/>
        <stp>Open</stp>
        <stp>5</stp>
        <stp>0</stp>
        <stp>All</stp>
        <stp/>
        <stp/>
        <stp>False</stp>
        <stp>T</stp>
        <stp>EveryTick</stp>
        <tr r="D5" s="3"/>
      </tp>
      <tp t="s">
        <v>Cisco Systems Inc</v>
        <stp/>
        <stp>ContractData</stp>
        <stp>S.CSCO</stp>
        <stp>LongDescription</stp>
        <stp/>
        <stp>T</stp>
        <tr r="P14" s="1"/>
      </tp>
      <tp t="s">
        <v>Goldman Sachs Group</v>
        <stp/>
        <stp>ContractData</stp>
        <stp>S.GS</stp>
        <stp>LongDescription</stp>
        <stp/>
        <stp>T</stp>
        <tr r="P17" s="1"/>
      </tp>
      <tp t="s">
        <v>Boeing Company</v>
        <stp/>
        <stp>ContractData</stp>
        <stp>S.BA</stp>
        <stp>LongDescription</stp>
        <stp/>
        <stp>T</stp>
        <tr r="P11" s="1"/>
      </tp>
      <tp t="s">
        <v>Home Depot, Inc.</v>
        <stp/>
        <stp>ContractData</stp>
        <stp>S.HD</stp>
        <stp>LongDescription</stp>
        <stp/>
        <stp>T</stp>
        <tr r="P18" s="1"/>
      </tp>
      <tp t="s">
        <v>Coca-Cola Company</v>
        <stp/>
        <stp>ContractData</stp>
        <stp>S.KO</stp>
        <stp>LongDescription</stp>
        <stp/>
        <stp>T</stp>
        <tr r="P23" s="1"/>
      </tp>
      <tp t="s">
        <v>Verizon Communications</v>
        <stp/>
        <stp>ContractData</stp>
        <stp>S.VZ</stp>
        <stp>LongDescription</stp>
        <stp/>
        <stp>T</stp>
        <tr r="P34" s="1"/>
      </tp>
      <tp t="s">
        <v>Procter &amp; Gamble Co</v>
        <stp/>
        <stp>ContractData</stp>
        <stp>S.PG</stp>
        <stp>LongDescription</stp>
        <stp/>
        <stp>T</stp>
        <tr r="P29" s="1"/>
      </tp>
      <tp>
        <v>43768.5</v>
        <stp/>
        <stp>StudyData</stp>
        <stp>Open(DJI) When Barix(DJI,reference:=StartOfDay)=0</stp>
        <stp>Bar</stp>
        <stp/>
        <stp>Open</stp>
        <stp>5</stp>
        <stp>0</stp>
        <stp>All</stp>
        <stp/>
        <stp/>
        <stp>False</stp>
        <stp>T</stp>
        <stp>EveryTick</stp>
        <tr r="D4" s="3"/>
      </tp>
      <tp>
        <v>312.83</v>
        <stp/>
        <stp>StudyData</stp>
        <stp>Close(S.CRM) When Barix(S.CRM,reference:=StartOfSession)=7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R11" s="4"/>
      </tp>
      <tp>
        <v>312.58999999999997</v>
        <stp/>
        <stp>StudyData</stp>
        <stp>Close(S.CRM) When Barix(S.CRM,reference:=StartOfSession)=6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R10" s="4"/>
      </tp>
      <tp>
        <v>311.76</v>
        <stp/>
        <stp>StudyData</stp>
        <stp>Close(S.CRM) When Barix(S.CRM,reference:=StartOfSession)=5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R9" s="4"/>
      </tp>
      <tp>
        <v>310.97000000000003</v>
        <stp/>
        <stp>StudyData</stp>
        <stp>Close(S.CRM) When Barix(S.CRM,reference:=StartOfSession)=4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R8" s="4"/>
      </tp>
      <tp>
        <v>311.36</v>
        <stp/>
        <stp>StudyData</stp>
        <stp>Close(S.CRM) When Barix(S.CRM,reference:=StartOfSession)=3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R7" s="4"/>
      </tp>
      <tp>
        <v>311.56</v>
        <stp/>
        <stp>StudyData</stp>
        <stp>Close(S.CRM) When Barix(S.CRM,reference:=StartOfSession)=2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R6" s="4"/>
      </tp>
      <tp>
        <v>311.51</v>
        <stp/>
        <stp>StudyData</stp>
        <stp>Close(S.CRM) When Barix(S.CRM,reference:=StartOfSession)=1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R5" s="4"/>
      </tp>
      <tp>
        <v>311.63</v>
        <stp/>
        <stp>StudyData</stp>
        <stp>Close(S.CRM) When Barix(S.CRM,reference:=StartOfSession)=0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R4" s="4"/>
      </tp>
      <tp>
        <v>313.77</v>
        <stp/>
        <stp>StudyData</stp>
        <stp>Close(S.CRM) When Barix(S.CRM,reference:=StartOfSession)=9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R13" s="4"/>
      </tp>
      <tp>
        <v>313.27</v>
        <stp/>
        <stp>StudyData</stp>
        <stp>Close(S.CRM) When Barix(S.CRM,reference:=StartOfSession)=8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R12" s="4"/>
      </tp>
      <tp>
        <v>590.4</v>
        <stp/>
        <stp>StudyData</stp>
        <stp>Close(S.GS) When Barix(S.GS,reference:=StartOfSession)=11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Z15" s="4"/>
      </tp>
      <tp>
        <v>590.04999999999995</v>
        <stp/>
        <stp>StudyData</stp>
        <stp>Close(S.GS) When Barix(S.GS,reference:=StartOfSession)=10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Z14" s="4"/>
      </tp>
      <tp>
        <v>590.23</v>
        <stp/>
        <stp>StudyData</stp>
        <stp>Close(S.GS) When Barix(S.GS,reference:=StartOfSession)=13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Z17" s="4"/>
      </tp>
      <tp>
        <v>590.64</v>
        <stp/>
        <stp>StudyData</stp>
        <stp>Close(S.GS) When Barix(S.GS,reference:=StartOfSession)=12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Z16" s="4"/>
      </tp>
      <tp>
        <v>591.46</v>
        <stp/>
        <stp>StudyData</stp>
        <stp>Close(S.GS) When Barix(S.GS,reference:=StartOfSession)=15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Z19" s="4"/>
      </tp>
      <tp>
        <v>591.48</v>
        <stp/>
        <stp>StudyData</stp>
        <stp>Close(S.GS) When Barix(S.GS,reference:=StartOfSession)=14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Z18" s="4"/>
      </tp>
      <tp>
        <v>591.82000000000005</v>
        <stp/>
        <stp>StudyData</stp>
        <stp>Close(S.GS) When Barix(S.GS,reference:=StartOfSession)=17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Z21" s="4"/>
      </tp>
      <tp>
        <v>591.04</v>
        <stp/>
        <stp>StudyData</stp>
        <stp>Close(S.GS) When Barix(S.GS,reference:=StartOfSession)=16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Z20" s="4"/>
      </tp>
      <tp>
        <v>593.46</v>
        <stp/>
        <stp>StudyData</stp>
        <stp>Close(S.GS) When Barix(S.GS,reference:=StartOfSession)=19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Z23" s="4"/>
      </tp>
      <tp>
        <v>592.99</v>
        <stp/>
        <stp>StudyData</stp>
        <stp>Close(S.GS) When Barix(S.GS,reference:=StartOfSession)=18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Z22" s="4"/>
      </tp>
      <tp>
        <v>592.09</v>
        <stp/>
        <stp>StudyData</stp>
        <stp>Close(S.GS) When Barix(S.GS,reference:=StartOfSession)=21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Z25" s="4"/>
      </tp>
      <tp>
        <v>594.15</v>
        <stp/>
        <stp>StudyData</stp>
        <stp>Close(S.GS) When Barix(S.GS,reference:=StartOfSession)=20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Z24" s="4"/>
      </tp>
      <tp>
        <v>592.41999999999996</v>
        <stp/>
        <stp>StudyData</stp>
        <stp>Close(S.GS) When Barix(S.GS,reference:=StartOfSession)=23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Z27" s="4"/>
      </tp>
      <tp>
        <v>593.25</v>
        <stp/>
        <stp>StudyData</stp>
        <stp>Close(S.GS) When Barix(S.GS,reference:=StartOfSession)=22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Z26" s="4"/>
      </tp>
      <tp>
        <v>589.57000000000005</v>
        <stp/>
        <stp>StudyData</stp>
        <stp>Close(S.GS) When Barix(S.GS,reference:=StartOfSession)=25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Z29" s="4"/>
      </tp>
      <tp>
        <v>590.71</v>
        <stp/>
        <stp>StudyData</stp>
        <stp>Close(S.GS) When Barix(S.GS,reference:=StartOfSession)=24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Z28" s="4"/>
      </tp>
      <tp>
        <v>588</v>
        <stp/>
        <stp>StudyData</stp>
        <stp>Close(S.GS) When Barix(S.GS,reference:=StartOfSession)=27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Z31" s="4"/>
      </tp>
      <tp>
        <v>588.25</v>
        <stp/>
        <stp>StudyData</stp>
        <stp>Close(S.GS) When Barix(S.GS,reference:=StartOfSession)=26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Z30" s="4"/>
      </tp>
      <tp>
        <v>586.66</v>
        <stp/>
        <stp>StudyData</stp>
        <stp>Close(S.GS) When Barix(S.GS,reference:=StartOfSession)=29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Z33" s="4"/>
      </tp>
      <tp>
        <v>587.33000000000004</v>
        <stp/>
        <stp>StudyData</stp>
        <stp>Close(S.GS) When Barix(S.GS,reference:=StartOfSession)=28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Z32" s="4"/>
      </tp>
      <tp>
        <v>585.12</v>
        <stp/>
        <stp>StudyData</stp>
        <stp>Close(S.GS) When Barix(S.GS,reference:=StartOfSession)=31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Z35" s="4"/>
      </tp>
      <tp>
        <v>586.26</v>
        <stp/>
        <stp>StudyData</stp>
        <stp>Close(S.GS) When Barix(S.GS,reference:=StartOfSession)=30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Z34" s="4"/>
      </tp>
      <tp>
        <v>587</v>
        <stp/>
        <stp>StudyData</stp>
        <stp>Close(S.GS) When Barix(S.GS,reference:=StartOfSession)=33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Z37" s="4"/>
      </tp>
      <tp>
        <v>585.94000000000005</v>
        <stp/>
        <stp>StudyData</stp>
        <stp>Close(S.GS) When Barix(S.GS,reference:=StartOfSession)=32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Z36" s="4"/>
      </tp>
      <tp>
        <v>588.01</v>
        <stp/>
        <stp>StudyData</stp>
        <stp>Close(S.GS) When Barix(S.GS,reference:=StartOfSession)=35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Z39" s="4"/>
      </tp>
      <tp>
        <v>588.15</v>
        <stp/>
        <stp>StudyData</stp>
        <stp>Close(S.GS) When Barix(S.GS,reference:=StartOfSession)=34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Z38" s="4"/>
      </tp>
      <tp>
        <v>588.75</v>
        <stp/>
        <stp>StudyData</stp>
        <stp>Close(S.GS) When Barix(S.GS,reference:=StartOfSession)=37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Z41" s="4"/>
      </tp>
      <tp>
        <v>589.07000000000005</v>
        <stp/>
        <stp>StudyData</stp>
        <stp>Close(S.GS) When Barix(S.GS,reference:=StartOfSession)=36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Z40" s="4"/>
      </tp>
      <tp>
        <v>588.53</v>
        <stp/>
        <stp>StudyData</stp>
        <stp>Close(S.GS) When Barix(S.GS,reference:=StartOfSession)=39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Z43" s="4"/>
      </tp>
      <tp>
        <v>588.41</v>
        <stp/>
        <stp>StudyData</stp>
        <stp>Close(S.GS) When Barix(S.GS,reference:=StartOfSession)=38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Z42" s="4"/>
      </tp>
      <tp>
        <v>589.82000000000005</v>
        <stp/>
        <stp>StudyData</stp>
        <stp>Close(S.GS) When Barix(S.GS,reference:=StartOfSession)=41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Z45" s="4"/>
      </tp>
      <tp>
        <v>590.02</v>
        <stp/>
        <stp>StudyData</stp>
        <stp>Close(S.GS) When Barix(S.GS,reference:=StartOfSession)=40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Z44" s="4"/>
      </tp>
      <tp>
        <v>589.59</v>
        <stp/>
        <stp>StudyData</stp>
        <stp>Close(S.GS) When Barix(S.GS,reference:=StartOfSession)=43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Z47" s="4"/>
      </tp>
      <tp>
        <v>590.15</v>
        <stp/>
        <stp>StudyData</stp>
        <stp>Close(S.GS) When Barix(S.GS,reference:=StartOfSession)=42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Z46" s="4"/>
      </tp>
      <tp>
        <v>589.91</v>
        <stp/>
        <stp>StudyData</stp>
        <stp>Close(S.GS) When Barix(S.GS,reference:=StartOfSession)=45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Z49" s="4"/>
      </tp>
      <tp>
        <v>589.92999999999995</v>
        <stp/>
        <stp>StudyData</stp>
        <stp>Close(S.GS) When Barix(S.GS,reference:=StartOfSession)=44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Z48" s="4"/>
      </tp>
      <tp>
        <v>589.22</v>
        <stp/>
        <stp>StudyData</stp>
        <stp>Close(S.GS) When Barix(S.GS,reference:=StartOfSession)=47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Z51" s="4"/>
      </tp>
      <tp>
        <v>589.16999999999996</v>
        <stp/>
        <stp>StudyData</stp>
        <stp>Close(S.GS) When Barix(S.GS,reference:=StartOfSession)=46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Z50" s="4"/>
      </tp>
      <tp>
        <v>590.62</v>
        <stp/>
        <stp>StudyData</stp>
        <stp>Close(S.GS) When Barix(S.GS,reference:=StartOfSession)=49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Z53" s="4"/>
      </tp>
      <tp>
        <v>589.59</v>
        <stp/>
        <stp>StudyData</stp>
        <stp>Close(S.GS) When Barix(S.GS,reference:=StartOfSession)=48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Z52" s="4"/>
      </tp>
      <tp>
        <v>591.65</v>
        <stp/>
        <stp>StudyData</stp>
        <stp>Close(S.GS) When Barix(S.GS,reference:=StartOfSession)=51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Z55" s="4"/>
      </tp>
      <tp>
        <v>591.1</v>
        <stp/>
        <stp>StudyData</stp>
        <stp>Close(S.GS) When Barix(S.GS,reference:=StartOfSession)=50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Z54" s="4"/>
      </tp>
      <tp>
        <v>592.19000000000005</v>
        <stp/>
        <stp>StudyData</stp>
        <stp>Close(S.GS) When Barix(S.GS,reference:=StartOfSession)=53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Z57" s="4"/>
      </tp>
      <tp>
        <v>591.45000000000005</v>
        <stp/>
        <stp>StudyData</stp>
        <stp>Close(S.GS) When Barix(S.GS,reference:=StartOfSession)=52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Z56" s="4"/>
      </tp>
      <tp>
        <v>594.14</v>
        <stp/>
        <stp>StudyData</stp>
        <stp>Close(S.GS) When Barix(S.GS,reference:=StartOfSession)=55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Z59" s="4"/>
      </tp>
      <tp>
        <v>593.41</v>
        <stp/>
        <stp>StudyData</stp>
        <stp>Close(S.GS) When Barix(S.GS,reference:=StartOfSession)=54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Z58" s="4"/>
      </tp>
      <tp>
        <v>593.45000000000005</v>
        <stp/>
        <stp>StudyData</stp>
        <stp>Close(S.GS) When Barix(S.GS,reference:=StartOfSession)=57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Z61" s="4"/>
      </tp>
      <tp>
        <v>593.85</v>
        <stp/>
        <stp>StudyData</stp>
        <stp>Close(S.GS) When Barix(S.GS,reference:=StartOfSession)=56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Z60" s="4"/>
      </tp>
      <tp>
        <v>593.85</v>
        <stp/>
        <stp>StudyData</stp>
        <stp>Close(S.GS) When Barix(S.GS,reference:=StartOfSession)=59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Z63" s="4"/>
      </tp>
      <tp>
        <v>593.80999999999995</v>
        <stp/>
        <stp>StudyData</stp>
        <stp>Close(S.GS) When Barix(S.GS,reference:=StartOfSession)=58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Z62" s="4"/>
      </tp>
      <tp>
        <v>594.14</v>
        <stp/>
        <stp>StudyData</stp>
        <stp>Close(S.GS) When Barix(S.GS,reference:=StartOfSession)=61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Z65" s="4"/>
      </tp>
      <tp>
        <v>594.23</v>
        <stp/>
        <stp>StudyData</stp>
        <stp>Close(S.GS) When Barix(S.GS,reference:=StartOfSession)=60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Z64" s="4"/>
      </tp>
      <tp>
        <v>594.67999999999995</v>
        <stp/>
        <stp>StudyData</stp>
        <stp>Close(S.GS) When Barix(S.GS,reference:=StartOfSession)=63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Z67" s="4"/>
      </tp>
      <tp>
        <v>594.57000000000005</v>
        <stp/>
        <stp>StudyData</stp>
        <stp>Close(S.GS) When Barix(S.GS,reference:=StartOfSession)=62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Z66" s="4"/>
      </tp>
      <tp>
        <v>594.54</v>
        <stp/>
        <stp>StudyData</stp>
        <stp>Close(S.GS) When Barix(S.GS,reference:=StartOfSession)=65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Z69" s="4"/>
      </tp>
      <tp>
        <v>594.79999999999995</v>
        <stp/>
        <stp>StudyData</stp>
        <stp>Close(S.GS) When Barix(S.GS,reference:=StartOfSession)=64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Z68" s="4"/>
      </tp>
      <tp>
        <v>592.52</v>
        <stp/>
        <stp>StudyData</stp>
        <stp>Close(S.GS) When Barix(S.GS,reference:=StartOfSession)=67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Z71" s="4"/>
      </tp>
      <tp>
        <v>593.35</v>
        <stp/>
        <stp>StudyData</stp>
        <stp>Close(S.GS) When Barix(S.GS,reference:=StartOfSession)=66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Z70" s="4"/>
      </tp>
      <tp>
        <v>592.47</v>
        <stp/>
        <stp>StudyData</stp>
        <stp>Close(S.GS) When Barix(S.GS,reference:=StartOfSession)=69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Z73" s="4"/>
      </tp>
      <tp>
        <v>592.23</v>
        <stp/>
        <stp>StudyData</stp>
        <stp>Close(S.GS) When Barix(S.GS,reference:=StartOfSession)=68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Z72" s="4"/>
      </tp>
      <tp>
        <v>591.19000000000005</v>
        <stp/>
        <stp>StudyData</stp>
        <stp>Close(S.GS) When Barix(S.GS,reference:=StartOfSession)=71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Z75" s="4"/>
      </tp>
      <tp>
        <v>591.47</v>
        <stp/>
        <stp>StudyData</stp>
        <stp>Close(S.GS) When Barix(S.GS,reference:=StartOfSession)=70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Z74" s="4"/>
      </tp>
      <tp>
        <v>590.22</v>
        <stp/>
        <stp>StudyData</stp>
        <stp>Close(S.GS) When Barix(S.GS,reference:=StartOfSession)=73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Z77" s="4"/>
      </tp>
      <tp>
        <v>590.48</v>
        <stp/>
        <stp>StudyData</stp>
        <stp>Close(S.GS) When Barix(S.GS,reference:=StartOfSession)=72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Z76" s="4"/>
      </tp>
      <tp>
        <v>590.36</v>
        <stp/>
        <stp>StudyData</stp>
        <stp>Close(S.GS) When Barix(S.GS,reference:=StartOfSession)=75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Z79" s="4"/>
      </tp>
      <tp>
        <v>590.39</v>
        <stp/>
        <stp>StudyData</stp>
        <stp>Close(S.GS) When Barix(S.GS,reference:=StartOfSession)=74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Z78" s="4"/>
      </tp>
      <tp>
        <v>589.26</v>
        <stp/>
        <stp>StudyData</stp>
        <stp>Close(S.GS) When Barix(S.GS,reference:=StartOfSession)=77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Z81" s="4"/>
      </tp>
      <tp>
        <v>590.41</v>
        <stp/>
        <stp>StudyData</stp>
        <stp>Close(S.GS) When Barix(S.GS,reference:=StartOfSession)=76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Z80" s="4"/>
      </tp>
      <tp>
        <v>43814.5</v>
        <stp/>
        <stp>StudyData</stp>
        <stp>Open(DJI) When Barix(DJI,reference:=StartOfDay)=3</stp>
        <stp>Bar</stp>
        <stp/>
        <stp>Open</stp>
        <stp>5</stp>
        <stp>0</stp>
        <stp>All</stp>
        <stp/>
        <stp/>
        <stp>False</stp>
        <stp>T</stp>
        <stp>EveryTick</stp>
        <tr r="D7" s="3"/>
      </tp>
      <tp t="s">
        <v>Apple Inc</v>
        <stp/>
        <stp>ContractData</stp>
        <stp>S.AAPL</stp>
        <stp>LongDescription</stp>
        <stp/>
        <stp>T</stp>
        <tr r="P7" s="1"/>
      </tp>
      <tp t="s">
        <v>Amgen Inc</v>
        <stp/>
        <stp>ContractData</stp>
        <stp>S.AMGN</stp>
        <stp>LongDescription</stp>
        <stp/>
        <stp>T</stp>
        <tr r="P8" s="1"/>
      </tp>
      <tp t="s">
        <v>Amazon.com Inc</v>
        <stp/>
        <stp>ContractData</stp>
        <stp>S.AMZN</stp>
        <stp>LongDescription</stp>
        <stp/>
        <stp>T</stp>
        <tr r="P9" s="1"/>
        <tr r="O51" s="1"/>
      </tp>
      <tp>
        <v>166.25</v>
        <stp/>
        <stp>StudyData</stp>
        <stp>Close(S.PG) When Barix(S.PG,reference:=StartOfSession)=16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AX20" s="4"/>
      </tp>
      <tp>
        <v>166.31</v>
        <stp/>
        <stp>StudyData</stp>
        <stp>Close(S.PG) When Barix(S.PG,reference:=StartOfSession)=17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AX21" s="4"/>
      </tp>
      <tp>
        <v>166.33</v>
        <stp/>
        <stp>StudyData</stp>
        <stp>Close(S.PG) When Barix(S.PG,reference:=StartOfSession)=14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AX18" s="4"/>
      </tp>
      <tp>
        <v>166.29</v>
        <stp/>
        <stp>StudyData</stp>
        <stp>Close(S.PG) When Barix(S.PG,reference:=StartOfSession)=15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AX19" s="4"/>
      </tp>
      <tp>
        <v>165.83</v>
        <stp/>
        <stp>StudyData</stp>
        <stp>Close(S.PG) When Barix(S.PG,reference:=StartOfSession)=12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AX16" s="4"/>
      </tp>
      <tp>
        <v>165.97</v>
        <stp/>
        <stp>StudyData</stp>
        <stp>Close(S.PG) When Barix(S.PG,reference:=StartOfSession)=13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AX17" s="4"/>
      </tp>
      <tp>
        <v>165.52</v>
        <stp/>
        <stp>StudyData</stp>
        <stp>Close(S.PG) When Barix(S.PG,reference:=StartOfSession)=10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AX14" s="4"/>
      </tp>
      <tp>
        <v>165.68</v>
        <stp/>
        <stp>StudyData</stp>
        <stp>Close(S.PG) When Barix(S.PG,reference:=StartOfSession)=11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AX15" s="4"/>
      </tp>
      <tp>
        <v>166.28</v>
        <stp/>
        <stp>StudyData</stp>
        <stp>Close(S.PG) When Barix(S.PG,reference:=StartOfSession)=18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AX22" s="4"/>
      </tp>
      <tp>
        <v>166.35</v>
        <stp/>
        <stp>StudyData</stp>
        <stp>Close(S.PG) When Barix(S.PG,reference:=StartOfSession)=19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AX23" s="4"/>
      </tp>
      <tp>
        <v>166.06</v>
        <stp/>
        <stp>StudyData</stp>
        <stp>Close(S.PG) When Barix(S.PG,reference:=StartOfSession)=26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AX30" s="4"/>
      </tp>
      <tp>
        <v>166.22</v>
        <stp/>
        <stp>StudyData</stp>
        <stp>Close(S.PG) When Barix(S.PG,reference:=StartOfSession)=27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AX31" s="4"/>
      </tp>
      <tp>
        <v>166.23</v>
        <stp/>
        <stp>StudyData</stp>
        <stp>Close(S.PG) When Barix(S.PG,reference:=StartOfSession)=24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AX28" s="4"/>
      </tp>
      <tp>
        <v>166.18</v>
        <stp/>
        <stp>StudyData</stp>
        <stp>Close(S.PG) When Barix(S.PG,reference:=StartOfSession)=25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AX29" s="4"/>
      </tp>
      <tp>
        <v>166.25</v>
        <stp/>
        <stp>StudyData</stp>
        <stp>Close(S.PG) When Barix(S.PG,reference:=StartOfSession)=22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AX26" s="4"/>
      </tp>
      <tp>
        <v>166.28</v>
        <stp/>
        <stp>StudyData</stp>
        <stp>Close(S.PG) When Barix(S.PG,reference:=StartOfSession)=23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AX27" s="4"/>
      </tp>
      <tp>
        <v>166.13</v>
        <stp/>
        <stp>StudyData</stp>
        <stp>Close(S.PG) When Barix(S.PG,reference:=StartOfSession)=20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AX24" s="4"/>
      </tp>
      <tp>
        <v>166.27</v>
        <stp/>
        <stp>StudyData</stp>
        <stp>Close(S.PG) When Barix(S.PG,reference:=StartOfSession)=21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AX25" s="4"/>
      </tp>
      <tp>
        <v>166.18</v>
        <stp/>
        <stp>StudyData</stp>
        <stp>Close(S.PG) When Barix(S.PG,reference:=StartOfSession)=28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AX32" s="4"/>
      </tp>
      <tp>
        <v>166.17</v>
        <stp/>
        <stp>StudyData</stp>
        <stp>Close(S.PG) When Barix(S.PG,reference:=StartOfSession)=29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AX33" s="4"/>
      </tp>
      <tp>
        <v>166.33</v>
        <stp/>
        <stp>StudyData</stp>
        <stp>Close(S.PG) When Barix(S.PG,reference:=StartOfSession)=36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AX40" s="4"/>
      </tp>
      <tp>
        <v>166.31</v>
        <stp/>
        <stp>StudyData</stp>
        <stp>Close(S.PG) When Barix(S.PG,reference:=StartOfSession)=37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AX41" s="4"/>
      </tp>
      <tp>
        <v>166.3</v>
        <stp/>
        <stp>StudyData</stp>
        <stp>Close(S.PG) When Barix(S.PG,reference:=StartOfSession)=34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AX38" s="4"/>
      </tp>
      <tp>
        <v>166.27</v>
        <stp/>
        <stp>StudyData</stp>
        <stp>Close(S.PG) When Barix(S.PG,reference:=StartOfSession)=35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AX39" s="4"/>
      </tp>
      <tp>
        <v>166.51</v>
        <stp/>
        <stp>StudyData</stp>
        <stp>Close(S.PG) When Barix(S.PG,reference:=StartOfSession)=32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AX36" s="4"/>
      </tp>
      <tp>
        <v>166.44</v>
        <stp/>
        <stp>StudyData</stp>
        <stp>Close(S.PG) When Barix(S.PG,reference:=StartOfSession)=33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AX37" s="4"/>
      </tp>
      <tp>
        <v>166.16</v>
        <stp/>
        <stp>StudyData</stp>
        <stp>Close(S.PG) When Barix(S.PG,reference:=StartOfSession)=30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AX34" s="4"/>
      </tp>
      <tp>
        <v>166.36</v>
        <stp/>
        <stp>StudyData</stp>
        <stp>Close(S.PG) When Barix(S.PG,reference:=StartOfSession)=31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AX35" s="4"/>
      </tp>
      <tp>
        <v>166.47</v>
        <stp/>
        <stp>StudyData</stp>
        <stp>Close(S.PG) When Barix(S.PG,reference:=StartOfSession)=38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AX42" s="4"/>
      </tp>
      <tp>
        <v>166.44</v>
        <stp/>
        <stp>StudyData</stp>
        <stp>Close(S.PG) When Barix(S.PG,reference:=StartOfSession)=39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AX43" s="4"/>
      </tp>
      <tp>
        <v>166.46</v>
        <stp/>
        <stp>StudyData</stp>
        <stp>Close(S.PG) When Barix(S.PG,reference:=StartOfSession)=46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AX50" s="4"/>
      </tp>
      <tp>
        <v>166.57</v>
        <stp/>
        <stp>StudyData</stp>
        <stp>Close(S.PG) When Barix(S.PG,reference:=StartOfSession)=47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AX51" s="4"/>
      </tp>
      <tp>
        <v>166.4</v>
        <stp/>
        <stp>StudyData</stp>
        <stp>Close(S.PG) When Barix(S.PG,reference:=StartOfSession)=44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AX48" s="4"/>
      </tp>
      <tp>
        <v>166.44</v>
        <stp/>
        <stp>StudyData</stp>
        <stp>Close(S.PG) When Barix(S.PG,reference:=StartOfSession)=45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AX49" s="4"/>
      </tp>
      <tp>
        <v>166.37</v>
        <stp/>
        <stp>StudyData</stp>
        <stp>Close(S.PG) When Barix(S.PG,reference:=StartOfSession)=42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AX46" s="4"/>
      </tp>
      <tp>
        <v>166.36</v>
        <stp/>
        <stp>StudyData</stp>
        <stp>Close(S.PG) When Barix(S.PG,reference:=StartOfSession)=43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AX47" s="4"/>
      </tp>
      <tp>
        <v>166.45</v>
        <stp/>
        <stp>StudyData</stp>
        <stp>Close(S.PG) When Barix(S.PG,reference:=StartOfSession)=40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AX44" s="4"/>
      </tp>
      <tp>
        <v>166.41</v>
        <stp/>
        <stp>StudyData</stp>
        <stp>Close(S.PG) When Barix(S.PG,reference:=StartOfSession)=41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AX45" s="4"/>
      </tp>
      <tp>
        <v>166.55</v>
        <stp/>
        <stp>StudyData</stp>
        <stp>Close(S.PG) When Barix(S.PG,reference:=StartOfSession)=48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AX52" s="4"/>
      </tp>
      <tp>
        <v>166.67</v>
        <stp/>
        <stp>StudyData</stp>
        <stp>Close(S.PG) When Barix(S.PG,reference:=StartOfSession)=49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AX53" s="4"/>
      </tp>
      <tp>
        <v>166.74</v>
        <stp/>
        <stp>StudyData</stp>
        <stp>Close(S.PG) When Barix(S.PG,reference:=StartOfSession)=56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AX60" s="4"/>
      </tp>
      <tp>
        <v>166.88</v>
        <stp/>
        <stp>StudyData</stp>
        <stp>Close(S.PG) When Barix(S.PG,reference:=StartOfSession)=57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AX61" s="4"/>
      </tp>
      <tp>
        <v>166.77</v>
        <stp/>
        <stp>StudyData</stp>
        <stp>Close(S.PG) When Barix(S.PG,reference:=StartOfSession)=54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AX58" s="4"/>
      </tp>
      <tp>
        <v>166.77</v>
        <stp/>
        <stp>StudyData</stp>
        <stp>Close(S.PG) When Barix(S.PG,reference:=StartOfSession)=55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AX59" s="4"/>
      </tp>
      <tp>
        <v>166.71</v>
        <stp/>
        <stp>StudyData</stp>
        <stp>Close(S.PG) When Barix(S.PG,reference:=StartOfSession)=52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AX56" s="4"/>
      </tp>
      <tp>
        <v>166.72</v>
        <stp/>
        <stp>StudyData</stp>
        <stp>Close(S.PG) When Barix(S.PG,reference:=StartOfSession)=53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AX57" s="4"/>
      </tp>
      <tp>
        <v>166.67</v>
        <stp/>
        <stp>StudyData</stp>
        <stp>Close(S.PG) When Barix(S.PG,reference:=StartOfSession)=50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AX54" s="4"/>
      </tp>
      <tp>
        <v>166.75</v>
        <stp/>
        <stp>StudyData</stp>
        <stp>Close(S.PG) When Barix(S.PG,reference:=StartOfSession)=51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AX55" s="4"/>
      </tp>
      <tp>
        <v>166.91</v>
        <stp/>
        <stp>StudyData</stp>
        <stp>Close(S.PG) When Barix(S.PG,reference:=StartOfSession)=58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AX62" s="4"/>
      </tp>
      <tp>
        <v>167.03</v>
        <stp/>
        <stp>StudyData</stp>
        <stp>Close(S.PG) When Barix(S.PG,reference:=StartOfSession)=59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AX63" s="4"/>
      </tp>
      <tp>
        <v>167.28</v>
        <stp/>
        <stp>StudyData</stp>
        <stp>Close(S.PG) When Barix(S.PG,reference:=StartOfSession)=66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AX70" s="4"/>
      </tp>
      <tp>
        <v>167.28</v>
        <stp/>
        <stp>StudyData</stp>
        <stp>Close(S.PG) When Barix(S.PG,reference:=StartOfSession)=67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AX71" s="4"/>
      </tp>
      <tp>
        <v>167.12</v>
        <stp/>
        <stp>StudyData</stp>
        <stp>Close(S.PG) When Barix(S.PG,reference:=StartOfSession)=64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AX68" s="4"/>
      </tp>
      <tp>
        <v>167.19</v>
        <stp/>
        <stp>StudyData</stp>
        <stp>Close(S.PG) When Barix(S.PG,reference:=StartOfSession)=65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AX69" s="4"/>
      </tp>
      <tp>
        <v>167.17</v>
        <stp/>
        <stp>StudyData</stp>
        <stp>Close(S.PG) When Barix(S.PG,reference:=StartOfSession)=62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AX66" s="4"/>
      </tp>
      <tp>
        <v>167.05</v>
        <stp/>
        <stp>StudyData</stp>
        <stp>Close(S.PG) When Barix(S.PG,reference:=StartOfSession)=63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AX67" s="4"/>
      </tp>
      <tp>
        <v>167.11</v>
        <stp/>
        <stp>StudyData</stp>
        <stp>Close(S.PG) When Barix(S.PG,reference:=StartOfSession)=60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AX64" s="4"/>
      </tp>
      <tp>
        <v>167.15</v>
        <stp/>
        <stp>StudyData</stp>
        <stp>Close(S.PG) When Barix(S.PG,reference:=StartOfSession)=61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AX65" s="4"/>
      </tp>
      <tp>
        <v>167.23</v>
        <stp/>
        <stp>StudyData</stp>
        <stp>Close(S.PG) When Barix(S.PG,reference:=StartOfSession)=68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AX72" s="4"/>
      </tp>
      <tp>
        <v>167.3</v>
        <stp/>
        <stp>StudyData</stp>
        <stp>Close(S.PG) When Barix(S.PG,reference:=StartOfSession)=69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AX73" s="4"/>
      </tp>
      <tp>
        <v>167.5</v>
        <stp/>
        <stp>StudyData</stp>
        <stp>Close(S.PG) When Barix(S.PG,reference:=StartOfSession)=76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AX80" s="4"/>
      </tp>
      <tp>
        <v>167.71</v>
        <stp/>
        <stp>StudyData</stp>
        <stp>Close(S.PG) When Barix(S.PG,reference:=StartOfSession)=77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AX81" s="4"/>
      </tp>
      <tp>
        <v>167.28</v>
        <stp/>
        <stp>StudyData</stp>
        <stp>Close(S.PG) When Barix(S.PG,reference:=StartOfSession)=74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AX78" s="4"/>
      </tp>
      <tp>
        <v>167.27</v>
        <stp/>
        <stp>StudyData</stp>
        <stp>Close(S.PG) When Barix(S.PG,reference:=StartOfSession)=75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AX79" s="4"/>
      </tp>
      <tp>
        <v>167.32</v>
        <stp/>
        <stp>StudyData</stp>
        <stp>Close(S.PG) When Barix(S.PG,reference:=StartOfSession)=72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AX76" s="4"/>
      </tp>
      <tp>
        <v>167.29</v>
        <stp/>
        <stp>StudyData</stp>
        <stp>Close(S.PG) When Barix(S.PG,reference:=StartOfSession)=73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AX77" s="4"/>
      </tp>
      <tp>
        <v>167.37</v>
        <stp/>
        <stp>StudyData</stp>
        <stp>Close(S.PG) When Barix(S.PG,reference:=StartOfSession)=70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AX74" s="4"/>
      </tp>
      <tp>
        <v>167.44</v>
        <stp/>
        <stp>StudyData</stp>
        <stp>Close(S.PG) When Barix(S.PG,reference:=StartOfSession)=71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AX75" s="4"/>
      </tp>
      <tp>
        <v>147.65</v>
        <stp/>
        <stp>ContractData</stp>
        <stp>S.NVDA</stp>
        <stp>LastTradeToday</stp>
        <stp/>
        <stp>T</stp>
        <tr r="C28" s="1"/>
      </tp>
      <tp>
        <v>43738.1</v>
        <stp/>
        <stp>StudyData</stp>
        <stp>Open(DJI) When Barix(DJI,reference:=StartOfDay)=2</stp>
        <stp>Bar</stp>
        <stp/>
        <stp>Open</stp>
        <stp>5</stp>
        <stp>0</stp>
        <stp>All</stp>
        <stp/>
        <stp/>
        <stp>False</stp>
        <stp>T</stp>
        <stp>EveryTick</stp>
        <tr r="D6" s="3"/>
      </tp>
      <tp>
        <v>288.19</v>
        <stp/>
        <stp>StudyData</stp>
        <stp>Close(S.AXP) When Barix(S.AXP,reference:=StartOfSession)=48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L52" s="4"/>
      </tp>
      <tp>
        <v>288.45</v>
        <stp/>
        <stp>StudyData</stp>
        <stp>Close(S.AXP) When Barix(S.AXP,reference:=StartOfSession)=49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L53" s="4"/>
      </tp>
      <tp>
        <v>288.35000000000002</v>
        <stp/>
        <stp>StudyData</stp>
        <stp>Close(S.AXP) When Barix(S.AXP,reference:=StartOfSession)=44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L48" s="4"/>
      </tp>
      <tp>
        <v>288.41000000000003</v>
        <stp/>
        <stp>StudyData</stp>
        <stp>Close(S.AXP) When Barix(S.AXP,reference:=StartOfSession)=45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L49" s="4"/>
      </tp>
      <tp>
        <v>288.17</v>
        <stp/>
        <stp>StudyData</stp>
        <stp>Close(S.AXP) When Barix(S.AXP,reference:=StartOfSession)=46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L50" s="4"/>
      </tp>
      <tp>
        <v>288.27</v>
        <stp/>
        <stp>StudyData</stp>
        <stp>Close(S.AXP) When Barix(S.AXP,reference:=StartOfSession)=47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L51" s="4"/>
      </tp>
      <tp>
        <v>289.11</v>
        <stp/>
        <stp>StudyData</stp>
        <stp>Close(S.AXP) When Barix(S.AXP,reference:=StartOfSession)=40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L44" s="4"/>
      </tp>
      <tp>
        <v>288.70999999999998</v>
        <stp/>
        <stp>StudyData</stp>
        <stp>Close(S.AXP) When Barix(S.AXP,reference:=StartOfSession)=41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L45" s="4"/>
      </tp>
      <tp>
        <v>288.68</v>
        <stp/>
        <stp>StudyData</stp>
        <stp>Close(S.AXP) When Barix(S.AXP,reference:=StartOfSession)=42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L46" s="4"/>
      </tp>
      <tp>
        <v>288.33999999999997</v>
        <stp/>
        <stp>StudyData</stp>
        <stp>Close(S.AXP) When Barix(S.AXP,reference:=StartOfSession)=43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L47" s="4"/>
      </tp>
      <tp>
        <v>288.26</v>
        <stp/>
        <stp>StudyData</stp>
        <stp>Close(S.AXP) When Barix(S.AXP,reference:=StartOfSession)=58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L62" s="4"/>
      </tp>
      <tp>
        <v>288.19</v>
        <stp/>
        <stp>StudyData</stp>
        <stp>Close(S.AXP) When Barix(S.AXP,reference:=StartOfSession)=59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L63" s="4"/>
      </tp>
      <tp>
        <v>288.61</v>
        <stp/>
        <stp>StudyData</stp>
        <stp>Close(S.AXP) When Barix(S.AXP,reference:=StartOfSession)=54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L58" s="4"/>
      </tp>
      <tp>
        <v>288.82</v>
        <stp/>
        <stp>StudyData</stp>
        <stp>Close(S.AXP) When Barix(S.AXP,reference:=StartOfSession)=55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L59" s="4"/>
      </tp>
      <tp>
        <v>288.61</v>
        <stp/>
        <stp>StudyData</stp>
        <stp>Close(S.AXP) When Barix(S.AXP,reference:=StartOfSession)=56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L60" s="4"/>
      </tp>
      <tp>
        <v>288.48</v>
        <stp/>
        <stp>StudyData</stp>
        <stp>Close(S.AXP) When Barix(S.AXP,reference:=StartOfSession)=57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L61" s="4"/>
      </tp>
      <tp>
        <v>288.64</v>
        <stp/>
        <stp>StudyData</stp>
        <stp>Close(S.AXP) When Barix(S.AXP,reference:=StartOfSession)=50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L54" s="4"/>
      </tp>
      <tp>
        <v>288.75</v>
        <stp/>
        <stp>StudyData</stp>
        <stp>Close(S.AXP) When Barix(S.AXP,reference:=StartOfSession)=51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L55" s="4"/>
      </tp>
      <tp>
        <v>288.61</v>
        <stp/>
        <stp>StudyData</stp>
        <stp>Close(S.AXP) When Barix(S.AXP,reference:=StartOfSession)=52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L56" s="4"/>
      </tp>
      <tp>
        <v>288.64</v>
        <stp/>
        <stp>StudyData</stp>
        <stp>Close(S.AXP) When Barix(S.AXP,reference:=StartOfSession)=53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L57" s="4"/>
      </tp>
      <tp>
        <v>288.05</v>
        <stp/>
        <stp>StudyData</stp>
        <stp>Close(S.AXP) When Barix(S.AXP,reference:=StartOfSession)=68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L72" s="4"/>
      </tp>
      <tp>
        <v>288.04000000000002</v>
        <stp/>
        <stp>StudyData</stp>
        <stp>Close(S.AXP) When Barix(S.AXP,reference:=StartOfSession)=69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L73" s="4"/>
      </tp>
      <tp>
        <v>288.56</v>
        <stp/>
        <stp>StudyData</stp>
        <stp>Close(S.AXP) When Barix(S.AXP,reference:=StartOfSession)=64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L68" s="4"/>
      </tp>
      <tp>
        <v>288.14999999999998</v>
        <stp/>
        <stp>StudyData</stp>
        <stp>Close(S.AXP) When Barix(S.AXP,reference:=StartOfSession)=65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L69" s="4"/>
      </tp>
      <tp>
        <v>288.16000000000003</v>
        <stp/>
        <stp>StudyData</stp>
        <stp>Close(S.AXP) When Barix(S.AXP,reference:=StartOfSession)=66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L70" s="4"/>
      </tp>
      <tp>
        <v>288.20999999999998</v>
        <stp/>
        <stp>StudyData</stp>
        <stp>Close(S.AXP) When Barix(S.AXP,reference:=StartOfSession)=67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L71" s="4"/>
      </tp>
      <tp>
        <v>288.3</v>
        <stp/>
        <stp>StudyData</stp>
        <stp>Close(S.AXP) When Barix(S.AXP,reference:=StartOfSession)=60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L64" s="4"/>
      </tp>
      <tp>
        <v>288.86</v>
        <stp/>
        <stp>StudyData</stp>
        <stp>Close(S.AXP) When Barix(S.AXP,reference:=StartOfSession)=61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L65" s="4"/>
      </tp>
      <tp>
        <v>289.08999999999997</v>
        <stp/>
        <stp>StudyData</stp>
        <stp>Close(S.AXP) When Barix(S.AXP,reference:=StartOfSession)=62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L66" s="4"/>
      </tp>
      <tp>
        <v>288.76</v>
        <stp/>
        <stp>StudyData</stp>
        <stp>Close(S.AXP) When Barix(S.AXP,reference:=StartOfSession)=63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L67" s="4"/>
      </tp>
      <tp>
        <v>287.79000000000002</v>
        <stp/>
        <stp>StudyData</stp>
        <stp>Close(S.AXP) When Barix(S.AXP,reference:=StartOfSession)=74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L78" s="4"/>
      </tp>
      <tp>
        <v>287.52</v>
        <stp/>
        <stp>StudyData</stp>
        <stp>Close(S.AXP) When Barix(S.AXP,reference:=StartOfSession)=75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L79" s="4"/>
      </tp>
      <tp>
        <v>287.73</v>
        <stp/>
        <stp>StudyData</stp>
        <stp>Close(S.AXP) When Barix(S.AXP,reference:=StartOfSession)=76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L80" s="4"/>
      </tp>
      <tp>
        <v>287.60000000000002</v>
        <stp/>
        <stp>StudyData</stp>
        <stp>Close(S.AXP) When Barix(S.AXP,reference:=StartOfSession)=77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L81" s="4"/>
      </tp>
      <tp>
        <v>288.01</v>
        <stp/>
        <stp>StudyData</stp>
        <stp>Close(S.AXP) When Barix(S.AXP,reference:=StartOfSession)=70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L74" s="4"/>
      </tp>
      <tp>
        <v>288.01</v>
        <stp/>
        <stp>StudyData</stp>
        <stp>Close(S.AXP) When Barix(S.AXP,reference:=StartOfSession)=71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L75" s="4"/>
      </tp>
      <tp>
        <v>287.81</v>
        <stp/>
        <stp>StudyData</stp>
        <stp>Close(S.AXP) When Barix(S.AXP,reference:=StartOfSession)=72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L76" s="4"/>
      </tp>
      <tp>
        <v>287.93</v>
        <stp/>
        <stp>StudyData</stp>
        <stp>Close(S.AXP) When Barix(S.AXP,reference:=StartOfSession)=73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L77" s="4"/>
      </tp>
      <tp>
        <v>289.19</v>
        <stp/>
        <stp>StudyData</stp>
        <stp>Close(S.AXP) When Barix(S.AXP,reference:=StartOfSession)=18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L22" s="4"/>
      </tp>
      <tp>
        <v>289.55</v>
        <stp/>
        <stp>StudyData</stp>
        <stp>Close(S.AXP) When Barix(S.AXP,reference:=StartOfSession)=19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L23" s="4"/>
      </tp>
      <tp>
        <v>289.14</v>
        <stp/>
        <stp>StudyData</stp>
        <stp>Close(S.AXP) When Barix(S.AXP,reference:=StartOfSession)=14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L18" s="4"/>
      </tp>
      <tp>
        <v>289.29000000000002</v>
        <stp/>
        <stp>StudyData</stp>
        <stp>Close(S.AXP) When Barix(S.AXP,reference:=StartOfSession)=15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L19" s="4"/>
      </tp>
      <tp>
        <v>289.36</v>
        <stp/>
        <stp>StudyData</stp>
        <stp>Close(S.AXP) When Barix(S.AXP,reference:=StartOfSession)=16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L20" s="4"/>
      </tp>
      <tp>
        <v>289.27999999999997</v>
        <stp/>
        <stp>StudyData</stp>
        <stp>Close(S.AXP) When Barix(S.AXP,reference:=StartOfSession)=17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L21" s="4"/>
      </tp>
      <tp>
        <v>287.68</v>
        <stp/>
        <stp>StudyData</stp>
        <stp>Close(S.AXP) When Barix(S.AXP,reference:=StartOfSession)=10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L14" s="4"/>
      </tp>
      <tp>
        <v>287.86</v>
        <stp/>
        <stp>StudyData</stp>
        <stp>Close(S.AXP) When Barix(S.AXP,reference:=StartOfSession)=11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L15" s="4"/>
      </tp>
      <tp>
        <v>288.63</v>
        <stp/>
        <stp>StudyData</stp>
        <stp>Close(S.AXP) When Barix(S.AXP,reference:=StartOfSession)=12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L16" s="4"/>
      </tp>
      <tp>
        <v>288.87</v>
        <stp/>
        <stp>StudyData</stp>
        <stp>Close(S.AXP) When Barix(S.AXP,reference:=StartOfSession)=13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L17" s="4"/>
      </tp>
      <tp>
        <v>288.27</v>
        <stp/>
        <stp>StudyData</stp>
        <stp>Close(S.AXP) When Barix(S.AXP,reference:=StartOfSession)=28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L32" s="4"/>
      </tp>
      <tp>
        <v>288.16000000000003</v>
        <stp/>
        <stp>StudyData</stp>
        <stp>Close(S.AXP) When Barix(S.AXP,reference:=StartOfSession)=29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L33" s="4"/>
      </tp>
      <tp>
        <v>289.01</v>
        <stp/>
        <stp>StudyData</stp>
        <stp>Close(S.AXP) When Barix(S.AXP,reference:=StartOfSession)=24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L28" s="4"/>
      </tp>
      <tp>
        <v>288.87</v>
        <stp/>
        <stp>StudyData</stp>
        <stp>Close(S.AXP) When Barix(S.AXP,reference:=StartOfSession)=25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L29" s="4"/>
      </tp>
      <tp>
        <v>288.37</v>
        <stp/>
        <stp>StudyData</stp>
        <stp>Close(S.AXP) When Barix(S.AXP,reference:=StartOfSession)=26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L30" s="4"/>
      </tp>
      <tp>
        <v>288.33</v>
        <stp/>
        <stp>StudyData</stp>
        <stp>Close(S.AXP) When Barix(S.AXP,reference:=StartOfSession)=27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L31" s="4"/>
      </tp>
      <tp>
        <v>289.54000000000002</v>
        <stp/>
        <stp>StudyData</stp>
        <stp>Close(S.AXP) When Barix(S.AXP,reference:=StartOfSession)=20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L24" s="4"/>
      </tp>
      <tp>
        <v>289.99</v>
        <stp/>
        <stp>StudyData</stp>
        <stp>Close(S.AXP) When Barix(S.AXP,reference:=StartOfSession)=21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L25" s="4"/>
      </tp>
      <tp>
        <v>289.8</v>
        <stp/>
        <stp>StudyData</stp>
        <stp>Close(S.AXP) When Barix(S.AXP,reference:=StartOfSession)=22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L26" s="4"/>
      </tp>
      <tp>
        <v>289.25</v>
        <stp/>
        <stp>StudyData</stp>
        <stp>Close(S.AXP) When Barix(S.AXP,reference:=StartOfSession)=23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L27" s="4"/>
      </tp>
      <tp>
        <v>288.57</v>
        <stp/>
        <stp>StudyData</stp>
        <stp>Close(S.AXP) When Barix(S.AXP,reference:=StartOfSession)=38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L42" s="4"/>
      </tp>
      <tp>
        <v>288.88</v>
        <stp/>
        <stp>StudyData</stp>
        <stp>Close(S.AXP) When Barix(S.AXP,reference:=StartOfSession)=39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L43" s="4"/>
      </tp>
      <tp>
        <v>288.26</v>
        <stp/>
        <stp>StudyData</stp>
        <stp>Close(S.AXP) When Barix(S.AXP,reference:=StartOfSession)=34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L38" s="4"/>
      </tp>
      <tp>
        <v>288.57</v>
        <stp/>
        <stp>StudyData</stp>
        <stp>Close(S.AXP) When Barix(S.AXP,reference:=StartOfSession)=35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L39" s="4"/>
      </tp>
      <tp>
        <v>289.20999999999998</v>
        <stp/>
        <stp>StudyData</stp>
        <stp>Close(S.AXP) When Barix(S.AXP,reference:=StartOfSession)=36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L40" s="4"/>
      </tp>
      <tp>
        <v>288.99</v>
        <stp/>
        <stp>StudyData</stp>
        <stp>Close(S.AXP) When Barix(S.AXP,reference:=StartOfSession)=37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L41" s="4"/>
      </tp>
      <tp>
        <v>287.77</v>
        <stp/>
        <stp>StudyData</stp>
        <stp>Close(S.AXP) When Barix(S.AXP,reference:=StartOfSession)=30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L34" s="4"/>
      </tp>
      <tp>
        <v>287.62</v>
        <stp/>
        <stp>StudyData</stp>
        <stp>Close(S.AXP) When Barix(S.AXP,reference:=StartOfSession)=31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L35" s="4"/>
      </tp>
      <tp>
        <v>287.32</v>
        <stp/>
        <stp>StudyData</stp>
        <stp>Close(S.AXP) When Barix(S.AXP,reference:=StartOfSession)=32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L36" s="4"/>
      </tp>
      <tp>
        <v>288.06</v>
        <stp/>
        <stp>StudyData</stp>
        <stp>Close(S.AXP) When Barix(S.AXP,reference:=StartOfSession)=33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L37" s="4"/>
      </tp>
      <tp>
        <v>208.18</v>
        <stp/>
        <stp>ContractData</stp>
        <stp>S.AMZN</stp>
        <stp>LastQuoteToday</stp>
        <stp/>
        <stp>T</stp>
        <tr r="O46" s="1"/>
      </tp>
      <tp>
        <v>76.319999999999993</v>
        <stp/>
        <stp>StudyData</stp>
        <stp>Close(S.NKE) When Barix(S.NKE,reference:=StartOfSession)=8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AT12" s="4"/>
      </tp>
      <tp>
        <v>76.239999999999995</v>
        <stp/>
        <stp>StudyData</stp>
        <stp>Close(S.NKE) When Barix(S.NKE,reference:=StartOfSession)=9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AT13" s="4"/>
      </tp>
      <tp>
        <v>76.34</v>
        <stp/>
        <stp>StudyData</stp>
        <stp>Close(S.NKE) When Barix(S.NKE,reference:=StartOfSession)=6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AT10" s="4"/>
      </tp>
      <tp>
        <v>76.27</v>
        <stp/>
        <stp>StudyData</stp>
        <stp>Close(S.NKE) When Barix(S.NKE,reference:=StartOfSession)=7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AT11" s="4"/>
      </tp>
      <tp>
        <v>76.17</v>
        <stp/>
        <stp>StudyData</stp>
        <stp>Close(S.NKE) When Barix(S.NKE,reference:=StartOfSession)=4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AT8" s="4"/>
      </tp>
      <tp>
        <v>76.25</v>
        <stp/>
        <stp>StudyData</stp>
        <stp>Close(S.NKE) When Barix(S.NKE,reference:=StartOfSession)=5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AT9" s="4"/>
      </tp>
      <tp>
        <v>75.849999999999994</v>
        <stp/>
        <stp>StudyData</stp>
        <stp>Close(S.NKE) When Barix(S.NKE,reference:=StartOfSession)=2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AT6" s="4"/>
      </tp>
      <tp>
        <v>75.930000000000007</v>
        <stp/>
        <stp>StudyData</stp>
        <stp>Close(S.NKE) When Barix(S.NKE,reference:=StartOfSession)=3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AT7" s="4"/>
      </tp>
      <tp>
        <v>75.53</v>
        <stp/>
        <stp>StudyData</stp>
        <stp>Close(S.NKE) When Barix(S.NKE,reference:=StartOfSession)=0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AT4" s="4"/>
      </tp>
      <tp>
        <v>75.77</v>
        <stp/>
        <stp>StudyData</stp>
        <stp>Close(S.NKE) When Barix(S.NKE,reference:=StartOfSession)=1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AT5" s="4"/>
      </tp>
      <tp>
        <v>300.73</v>
        <stp/>
        <stp>StudyData</stp>
        <stp>Close(S.MCD) When Barix(S.MCD,reference:=StartOfSession)=6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AN10" s="4"/>
      </tp>
      <tp>
        <v>301.67</v>
        <stp/>
        <stp>StudyData</stp>
        <stp>Close(S.MCD) When Barix(S.MCD,reference:=StartOfSession)=7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AN11" s="4"/>
      </tp>
      <tp>
        <v>298.29000000000002</v>
        <stp/>
        <stp>StudyData</stp>
        <stp>Close(S.MCD) When Barix(S.MCD,reference:=StartOfSession)=4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AN8" s="4"/>
      </tp>
      <tp>
        <v>298.93</v>
        <stp/>
        <stp>StudyData</stp>
        <stp>Close(S.MCD) When Barix(S.MCD,reference:=StartOfSession)=5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AN9" s="4"/>
      </tp>
      <tp>
        <v>298.27999999999997</v>
        <stp/>
        <stp>StudyData</stp>
        <stp>Close(S.MCD) When Barix(S.MCD,reference:=StartOfSession)=2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AN6" s="4"/>
      </tp>
      <tp>
        <v>297.99</v>
        <stp/>
        <stp>StudyData</stp>
        <stp>Close(S.MCD) When Barix(S.MCD,reference:=StartOfSession)=3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AN7" s="4"/>
      </tp>
      <tp>
        <v>295.77999999999997</v>
        <stp/>
        <stp>StudyData</stp>
        <stp>Close(S.MCD) When Barix(S.MCD,reference:=StartOfSession)=0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AN4" s="4"/>
      </tp>
      <tp>
        <v>297.60000000000002</v>
        <stp/>
        <stp>StudyData</stp>
        <stp>Close(S.MCD) When Barix(S.MCD,reference:=StartOfSession)=1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AN5" s="4"/>
      </tp>
      <tp>
        <v>300.54000000000002</v>
        <stp/>
        <stp>StudyData</stp>
        <stp>Close(S.MCD) When Barix(S.MCD,reference:=StartOfSession)=8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AN12" s="4"/>
      </tp>
      <tp>
        <v>300.20999999999998</v>
        <stp/>
        <stp>StudyData</stp>
        <stp>Close(S.MCD) When Barix(S.MCD,reference:=StartOfSession)=9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AN13" s="4"/>
      </tp>
      <tp>
        <v>43988.9</v>
        <stp/>
        <stp>ContractData</stp>
        <stp>DJIA</stp>
        <stp>LastQuoteToday</stp>
        <stp/>
        <stp>T</stp>
        <tr r="O40" s="1"/>
      </tp>
      <tp>
        <v>63.92</v>
        <stp/>
        <stp>ContractData</stp>
        <stp>S.KO</stp>
        <stp>LastTradeToday</stp>
        <stp/>
        <stp>T</stp>
        <tr r="C23" s="1"/>
      </tp>
      <tp>
        <v>43988.9</v>
        <stp/>
        <stp>ContractData</stp>
        <stp>DJI</stp>
        <stp>LastTradeToday</stp>
        <stp/>
        <stp>T</stp>
        <tr r="H51" s="1"/>
      </tp>
      <tp>
        <v>151.68</v>
        <stp/>
        <stp>ContractData</stp>
        <stp>S.BA</stp>
        <stp>LastTradeToday</stp>
        <stp/>
        <stp>T</stp>
        <tr r="C11" s="1"/>
      </tp>
      <tp>
        <v>237.35</v>
        <stp/>
        <stp>StudyData</stp>
        <stp>Close(S.JPM) When Barix(S.JPM,reference:=StartOfSession)=5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AJ9" s="4"/>
      </tp>
      <tp>
        <v>236.64</v>
        <stp/>
        <stp>StudyData</stp>
        <stp>Close(S.JPM) When Barix(S.JPM,reference:=StartOfSession)=4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AJ8" s="4"/>
      </tp>
      <tp>
        <v>237.86</v>
        <stp/>
        <stp>StudyData</stp>
        <stp>Close(S.JPM) When Barix(S.JPM,reference:=StartOfSession)=7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AJ11" s="4"/>
      </tp>
      <tp>
        <v>237.41</v>
        <stp/>
        <stp>StudyData</stp>
        <stp>Close(S.JPM) When Barix(S.JPM,reference:=StartOfSession)=6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AJ10" s="4"/>
      </tp>
      <tp>
        <v>235.94</v>
        <stp/>
        <stp>StudyData</stp>
        <stp>Close(S.JPM) When Barix(S.JPM,reference:=StartOfSession)=1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AJ5" s="4"/>
      </tp>
      <tp>
        <v>238.2</v>
        <stp/>
        <stp>StudyData</stp>
        <stp>Close(S.JPM) When Barix(S.JPM,reference:=StartOfSession)=0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AJ4" s="4"/>
      </tp>
      <tp>
        <v>236.63</v>
        <stp/>
        <stp>StudyData</stp>
        <stp>Close(S.JPM) When Barix(S.JPM,reference:=StartOfSession)=3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AJ7" s="4"/>
      </tp>
      <tp>
        <v>236.9</v>
        <stp/>
        <stp>StudyData</stp>
        <stp>Close(S.JPM) When Barix(S.JPM,reference:=StartOfSession)=2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AJ6" s="4"/>
      </tp>
      <tp>
        <v>238.01</v>
        <stp/>
        <stp>StudyData</stp>
        <stp>Close(S.JPM) When Barix(S.JPM,reference:=StartOfSession)=9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AJ13" s="4"/>
      </tp>
      <tp>
        <v>238.36</v>
        <stp/>
        <stp>StudyData</stp>
        <stp>Close(S.JPM) When Barix(S.JPM,reference:=StartOfSession)=8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AJ12" s="4"/>
      </tp>
      <tp>
        <v>255.93</v>
        <stp/>
        <stp>StudyData</stp>
        <stp>Close(S.TRV) When Barix(S.TRV,reference:=StartOfSession)=69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BB73" s="4"/>
      </tp>
      <tp>
        <v>255.82</v>
        <stp/>
        <stp>StudyData</stp>
        <stp>Close(S.TRV) When Barix(S.TRV,reference:=StartOfSession)=68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BB72" s="4"/>
      </tp>
      <tp>
        <v>256.08999999999997</v>
        <stp/>
        <stp>StudyData</stp>
        <stp>Close(S.TRV) When Barix(S.TRV,reference:=StartOfSession)=67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BB71" s="4"/>
      </tp>
      <tp>
        <v>255.78</v>
        <stp/>
        <stp>StudyData</stp>
        <stp>Close(S.TRV) When Barix(S.TRV,reference:=StartOfSession)=66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BB70" s="4"/>
      </tp>
      <tp>
        <v>255.94</v>
        <stp/>
        <stp>StudyData</stp>
        <stp>Close(S.TRV) When Barix(S.TRV,reference:=StartOfSession)=65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BB69" s="4"/>
      </tp>
      <tp>
        <v>256.20999999999998</v>
        <stp/>
        <stp>StudyData</stp>
        <stp>Close(S.TRV) When Barix(S.TRV,reference:=StartOfSession)=64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BB68" s="4"/>
      </tp>
      <tp>
        <v>256.16000000000003</v>
        <stp/>
        <stp>StudyData</stp>
        <stp>Close(S.TRV) When Barix(S.TRV,reference:=StartOfSession)=63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BB67" s="4"/>
      </tp>
      <tp>
        <v>256.5</v>
        <stp/>
        <stp>StudyData</stp>
        <stp>Close(S.TRV) When Barix(S.TRV,reference:=StartOfSession)=62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BB66" s="4"/>
      </tp>
      <tp>
        <v>256.12</v>
        <stp/>
        <stp>StudyData</stp>
        <stp>Close(S.TRV) When Barix(S.TRV,reference:=StartOfSession)=61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BB65" s="4"/>
      </tp>
      <tp>
        <v>255.88</v>
        <stp/>
        <stp>StudyData</stp>
        <stp>Close(S.TRV) When Barix(S.TRV,reference:=StartOfSession)=60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BB64" s="4"/>
      </tp>
      <tp>
        <v>256.89</v>
        <stp/>
        <stp>StudyData</stp>
        <stp>Close(S.TRV) When Barix(S.TRV,reference:=StartOfSession)=77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BB81" s="4"/>
      </tp>
      <tp>
        <v>256.3</v>
        <stp/>
        <stp>StudyData</stp>
        <stp>Close(S.TRV) When Barix(S.TRV,reference:=StartOfSession)=76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BB80" s="4"/>
      </tp>
      <tp>
        <v>255.83</v>
        <stp/>
        <stp>StudyData</stp>
        <stp>Close(S.TRV) When Barix(S.TRV,reference:=StartOfSession)=75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BB79" s="4"/>
      </tp>
      <tp>
        <v>255.9</v>
        <stp/>
        <stp>StudyData</stp>
        <stp>Close(S.TRV) When Barix(S.TRV,reference:=StartOfSession)=74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BB78" s="4"/>
      </tp>
      <tp>
        <v>255.89</v>
        <stp/>
        <stp>StudyData</stp>
        <stp>Close(S.TRV) When Barix(S.TRV,reference:=StartOfSession)=73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BB77" s="4"/>
      </tp>
      <tp>
        <v>255.56</v>
        <stp/>
        <stp>StudyData</stp>
        <stp>Close(S.TRV) When Barix(S.TRV,reference:=StartOfSession)=72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BB76" s="4"/>
      </tp>
      <tp>
        <v>255.94</v>
        <stp/>
        <stp>StudyData</stp>
        <stp>Close(S.TRV) When Barix(S.TRV,reference:=StartOfSession)=71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BB75" s="4"/>
      </tp>
      <tp>
        <v>255.89</v>
        <stp/>
        <stp>StudyData</stp>
        <stp>Close(S.TRV) When Barix(S.TRV,reference:=StartOfSession)=70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BB74" s="4"/>
      </tp>
      <tp>
        <v>255.66</v>
        <stp/>
        <stp>StudyData</stp>
        <stp>Close(S.TRV) When Barix(S.TRV,reference:=StartOfSession)=49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BB53" s="4"/>
      </tp>
      <tp>
        <v>255.5</v>
        <stp/>
        <stp>StudyData</stp>
        <stp>Close(S.TRV) When Barix(S.TRV,reference:=StartOfSession)=48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BB52" s="4"/>
      </tp>
      <tp>
        <v>255.35</v>
        <stp/>
        <stp>StudyData</stp>
        <stp>Close(S.TRV) When Barix(S.TRV,reference:=StartOfSession)=47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BB51" s="4"/>
      </tp>
      <tp>
        <v>255.36</v>
        <stp/>
        <stp>StudyData</stp>
        <stp>Close(S.TRV) When Barix(S.TRV,reference:=StartOfSession)=46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BB50" s="4"/>
      </tp>
      <tp>
        <v>255.48</v>
        <stp/>
        <stp>StudyData</stp>
        <stp>Close(S.TRV) When Barix(S.TRV,reference:=StartOfSession)=45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BB49" s="4"/>
      </tp>
      <tp>
        <v>255.53</v>
        <stp/>
        <stp>StudyData</stp>
        <stp>Close(S.TRV) When Barix(S.TRV,reference:=StartOfSession)=44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BB48" s="4"/>
      </tp>
      <tp>
        <v>255.49</v>
        <stp/>
        <stp>StudyData</stp>
        <stp>Close(S.TRV) When Barix(S.TRV,reference:=StartOfSession)=43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BB47" s="4"/>
      </tp>
      <tp>
        <v>255.52</v>
        <stp/>
        <stp>StudyData</stp>
        <stp>Close(S.TRV) When Barix(S.TRV,reference:=StartOfSession)=42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BB46" s="4"/>
      </tp>
      <tp>
        <v>255.59</v>
        <stp/>
        <stp>StudyData</stp>
        <stp>Close(S.TRV) When Barix(S.TRV,reference:=StartOfSession)=41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BB45" s="4"/>
      </tp>
      <tp>
        <v>255.63</v>
        <stp/>
        <stp>StudyData</stp>
        <stp>Close(S.TRV) When Barix(S.TRV,reference:=StartOfSession)=40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BB44" s="4"/>
      </tp>
      <tp>
        <v>255.93</v>
        <stp/>
        <stp>StudyData</stp>
        <stp>Close(S.TRV) When Barix(S.TRV,reference:=StartOfSession)=59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BB63" s="4"/>
      </tp>
      <tp>
        <v>255.93</v>
        <stp/>
        <stp>StudyData</stp>
        <stp>Close(S.TRV) When Barix(S.TRV,reference:=StartOfSession)=58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BB62" s="4"/>
      </tp>
      <tp>
        <v>255.8</v>
        <stp/>
        <stp>StudyData</stp>
        <stp>Close(S.TRV) When Barix(S.TRV,reference:=StartOfSession)=57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BB61" s="4"/>
      </tp>
      <tp>
        <v>255.74</v>
        <stp/>
        <stp>StudyData</stp>
        <stp>Close(S.TRV) When Barix(S.TRV,reference:=StartOfSession)=56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BB60" s="4"/>
      </tp>
      <tp>
        <v>255.89</v>
        <stp/>
        <stp>StudyData</stp>
        <stp>Close(S.TRV) When Barix(S.TRV,reference:=StartOfSession)=55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BB59" s="4"/>
      </tp>
      <tp>
        <v>255.61</v>
        <stp/>
        <stp>StudyData</stp>
        <stp>Close(S.TRV) When Barix(S.TRV,reference:=StartOfSession)=54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BB58" s="4"/>
      </tp>
      <tp>
        <v>255.76</v>
        <stp/>
        <stp>StudyData</stp>
        <stp>Close(S.TRV) When Barix(S.TRV,reference:=StartOfSession)=53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BB57" s="4"/>
      </tp>
      <tp>
        <v>255.49</v>
        <stp/>
        <stp>StudyData</stp>
        <stp>Close(S.TRV) When Barix(S.TRV,reference:=StartOfSession)=52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BB56" s="4"/>
      </tp>
      <tp>
        <v>255.79</v>
        <stp/>
        <stp>StudyData</stp>
        <stp>Close(S.TRV) When Barix(S.TRV,reference:=StartOfSession)=51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BB55" s="4"/>
      </tp>
      <tp>
        <v>255.57</v>
        <stp/>
        <stp>StudyData</stp>
        <stp>Close(S.TRV) When Barix(S.TRV,reference:=StartOfSession)=50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BB54" s="4"/>
      </tp>
      <tp>
        <v>254.86</v>
        <stp/>
        <stp>StudyData</stp>
        <stp>Close(S.TRV) When Barix(S.TRV,reference:=StartOfSession)=29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BB33" s="4"/>
      </tp>
      <tp>
        <v>254.9</v>
        <stp/>
        <stp>StudyData</stp>
        <stp>Close(S.TRV) When Barix(S.TRV,reference:=StartOfSession)=28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BB32" s="4"/>
      </tp>
      <tp>
        <v>255.06</v>
        <stp/>
        <stp>StudyData</stp>
        <stp>Close(S.TRV) When Barix(S.TRV,reference:=StartOfSession)=27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BB31" s="4"/>
      </tp>
      <tp>
        <v>255.09</v>
        <stp/>
        <stp>StudyData</stp>
        <stp>Close(S.TRV) When Barix(S.TRV,reference:=StartOfSession)=26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BB30" s="4"/>
      </tp>
      <tp>
        <v>255.38</v>
        <stp/>
        <stp>StudyData</stp>
        <stp>Close(S.TRV) When Barix(S.TRV,reference:=StartOfSession)=25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BB29" s="4"/>
      </tp>
      <tp>
        <v>255.37</v>
        <stp/>
        <stp>StudyData</stp>
        <stp>Close(S.TRV) When Barix(S.TRV,reference:=StartOfSession)=24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BB28" s="4"/>
      </tp>
      <tp>
        <v>255.71</v>
        <stp/>
        <stp>StudyData</stp>
        <stp>Close(S.TRV) When Barix(S.TRV,reference:=StartOfSession)=23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BB27" s="4"/>
      </tp>
      <tp>
        <v>255.99</v>
        <stp/>
        <stp>StudyData</stp>
        <stp>Close(S.TRV) When Barix(S.TRV,reference:=StartOfSession)=22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BB26" s="4"/>
      </tp>
      <tp>
        <v>255.86</v>
        <stp/>
        <stp>StudyData</stp>
        <stp>Close(S.TRV) When Barix(S.TRV,reference:=StartOfSession)=21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BB25" s="4"/>
      </tp>
      <tp>
        <v>255.73</v>
        <stp/>
        <stp>StudyData</stp>
        <stp>Close(S.TRV) When Barix(S.TRV,reference:=StartOfSession)=20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BB24" s="4"/>
      </tp>
      <tp>
        <v>255.47</v>
        <stp/>
        <stp>StudyData</stp>
        <stp>Close(S.TRV) When Barix(S.TRV,reference:=StartOfSession)=39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BB43" s="4"/>
      </tp>
      <tp>
        <v>255.57</v>
        <stp/>
        <stp>StudyData</stp>
        <stp>Close(S.TRV) When Barix(S.TRV,reference:=StartOfSession)=38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BB42" s="4"/>
      </tp>
      <tp>
        <v>255.45</v>
        <stp/>
        <stp>StudyData</stp>
        <stp>Close(S.TRV) When Barix(S.TRV,reference:=StartOfSession)=37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BB41" s="4"/>
      </tp>
      <tp>
        <v>255.2</v>
        <stp/>
        <stp>StudyData</stp>
        <stp>Close(S.TRV) When Barix(S.TRV,reference:=StartOfSession)=36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BB40" s="4"/>
      </tp>
      <tp>
        <v>255.05</v>
        <stp/>
        <stp>StudyData</stp>
        <stp>Close(S.TRV) When Barix(S.TRV,reference:=StartOfSession)=35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BB39" s="4"/>
      </tp>
      <tp>
        <v>255.14</v>
        <stp/>
        <stp>StudyData</stp>
        <stp>Close(S.TRV) When Barix(S.TRV,reference:=StartOfSession)=34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BB38" s="4"/>
      </tp>
      <tp>
        <v>254.91</v>
        <stp/>
        <stp>StudyData</stp>
        <stp>Close(S.TRV) When Barix(S.TRV,reference:=StartOfSession)=33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BB37" s="4"/>
      </tp>
      <tp>
        <v>254.6</v>
        <stp/>
        <stp>StudyData</stp>
        <stp>Close(S.TRV) When Barix(S.TRV,reference:=StartOfSession)=32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BB36" s="4"/>
      </tp>
      <tp>
        <v>254.66</v>
        <stp/>
        <stp>StudyData</stp>
        <stp>Close(S.TRV) When Barix(S.TRV,reference:=StartOfSession)=31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BB35" s="4"/>
      </tp>
      <tp>
        <v>254.72</v>
        <stp/>
        <stp>StudyData</stp>
        <stp>Close(S.TRV) When Barix(S.TRV,reference:=StartOfSession)=30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BB34" s="4"/>
      </tp>
      <tp>
        <v>255.9</v>
        <stp/>
        <stp>StudyData</stp>
        <stp>Close(S.TRV) When Barix(S.TRV,reference:=StartOfSession)=19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BB23" s="4"/>
      </tp>
      <tp>
        <v>255.75</v>
        <stp/>
        <stp>StudyData</stp>
        <stp>Close(S.TRV) When Barix(S.TRV,reference:=StartOfSession)=18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BB22" s="4"/>
      </tp>
      <tp>
        <v>255.72</v>
        <stp/>
        <stp>StudyData</stp>
        <stp>Close(S.TRV) When Barix(S.TRV,reference:=StartOfSession)=17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BB21" s="4"/>
      </tp>
      <tp>
        <v>256.12</v>
        <stp/>
        <stp>StudyData</stp>
        <stp>Close(S.TRV) When Barix(S.TRV,reference:=StartOfSession)=16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BB20" s="4"/>
      </tp>
      <tp>
        <v>256.39</v>
        <stp/>
        <stp>StudyData</stp>
        <stp>Close(S.TRV) When Barix(S.TRV,reference:=StartOfSession)=15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BB19" s="4"/>
      </tp>
      <tp>
        <v>256.19</v>
        <stp/>
        <stp>StudyData</stp>
        <stp>Close(S.TRV) When Barix(S.TRV,reference:=StartOfSession)=14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BB18" s="4"/>
      </tp>
      <tp>
        <v>256.22000000000003</v>
        <stp/>
        <stp>StudyData</stp>
        <stp>Close(S.TRV) When Barix(S.TRV,reference:=StartOfSession)=13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BB17" s="4"/>
      </tp>
      <tp>
        <v>256.11</v>
        <stp/>
        <stp>StudyData</stp>
        <stp>Close(S.TRV) When Barix(S.TRV,reference:=StartOfSession)=12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BB16" s="4"/>
      </tp>
      <tp>
        <v>255.71</v>
        <stp/>
        <stp>StudyData</stp>
        <stp>Close(S.TRV) When Barix(S.TRV,reference:=StartOfSession)=11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BB15" s="4"/>
      </tp>
      <tp>
        <v>255.84</v>
        <stp/>
        <stp>StudyData</stp>
        <stp>Close(S.TRV) When Barix(S.TRV,reference:=StartOfSession)=10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BB14" s="4"/>
      </tp>
      <tp>
        <v>103.01</v>
        <stp/>
        <stp>StudyData</stp>
        <stp>Close(S.MRK) When Barix(S.MRK,reference:=StartOfSession)=69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AP73" s="4"/>
      </tp>
      <tp>
        <v>103.04</v>
        <stp/>
        <stp>StudyData</stp>
        <stp>Close(S.MRK) When Barix(S.MRK,reference:=StartOfSession)=68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AP72" s="4"/>
      </tp>
      <tp>
        <v>103.13</v>
        <stp/>
        <stp>StudyData</stp>
        <stp>Close(S.MRK) When Barix(S.MRK,reference:=StartOfSession)=63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AP67" s="4"/>
      </tp>
      <tp>
        <v>103.17</v>
        <stp/>
        <stp>StudyData</stp>
        <stp>Close(S.MRK) When Barix(S.MRK,reference:=StartOfSession)=62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AP66" s="4"/>
      </tp>
      <tp>
        <v>103.07</v>
        <stp/>
        <stp>StudyData</stp>
        <stp>Close(S.MRK) When Barix(S.MRK,reference:=StartOfSession)=61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AP65" s="4"/>
      </tp>
      <tp>
        <v>103</v>
        <stp/>
        <stp>StudyData</stp>
        <stp>Close(S.MRK) When Barix(S.MRK,reference:=StartOfSession)=60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AP64" s="4"/>
      </tp>
      <tp>
        <v>103.01</v>
        <stp/>
        <stp>StudyData</stp>
        <stp>Close(S.MRK) When Barix(S.MRK,reference:=StartOfSession)=67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AP71" s="4"/>
      </tp>
      <tp>
        <v>103.09</v>
        <stp/>
        <stp>StudyData</stp>
        <stp>Close(S.MRK) When Barix(S.MRK,reference:=StartOfSession)=66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AP70" s="4"/>
      </tp>
      <tp>
        <v>103.13</v>
        <stp/>
        <stp>StudyData</stp>
        <stp>Close(S.MRK) When Barix(S.MRK,reference:=StartOfSession)=65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AP69" s="4"/>
      </tp>
      <tp>
        <v>103.14</v>
        <stp/>
        <stp>StudyData</stp>
        <stp>Close(S.MRK) When Barix(S.MRK,reference:=StartOfSession)=64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AP68" s="4"/>
      </tp>
      <tp>
        <v>102.95</v>
        <stp/>
        <stp>StudyData</stp>
        <stp>Close(S.MRK) When Barix(S.MRK,reference:=StartOfSession)=73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AP77" s="4"/>
      </tp>
      <tp>
        <v>102.99</v>
        <stp/>
        <stp>StudyData</stp>
        <stp>Close(S.MRK) When Barix(S.MRK,reference:=StartOfSession)=72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AP76" s="4"/>
      </tp>
      <tp>
        <v>103.07</v>
        <stp/>
        <stp>StudyData</stp>
        <stp>Close(S.MRK) When Barix(S.MRK,reference:=StartOfSession)=71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AP75" s="4"/>
      </tp>
      <tp>
        <v>103.06</v>
        <stp/>
        <stp>StudyData</stp>
        <stp>Close(S.MRK) When Barix(S.MRK,reference:=StartOfSession)=70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AP74" s="4"/>
      </tp>
      <tp>
        <v>102.92</v>
        <stp/>
        <stp>StudyData</stp>
        <stp>Close(S.MRK) When Barix(S.MRK,reference:=StartOfSession)=77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AP81" s="4"/>
      </tp>
      <tp>
        <v>103.03</v>
        <stp/>
        <stp>StudyData</stp>
        <stp>Close(S.MRK) When Barix(S.MRK,reference:=StartOfSession)=76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AP80" s="4"/>
      </tp>
      <tp>
        <v>102.94</v>
        <stp/>
        <stp>StudyData</stp>
        <stp>Close(S.MRK) When Barix(S.MRK,reference:=StartOfSession)=75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AP79" s="4"/>
      </tp>
      <tp>
        <v>102.86</v>
        <stp/>
        <stp>StudyData</stp>
        <stp>Close(S.MRK) When Barix(S.MRK,reference:=StartOfSession)=74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AP78" s="4"/>
      </tp>
      <tp>
        <v>102.93</v>
        <stp/>
        <stp>StudyData</stp>
        <stp>Close(S.MRK) When Barix(S.MRK,reference:=StartOfSession)=49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AP53" s="4"/>
      </tp>
      <tp>
        <v>102.96</v>
        <stp/>
        <stp>StudyData</stp>
        <stp>Close(S.MRK) When Barix(S.MRK,reference:=StartOfSession)=48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AP52" s="4"/>
      </tp>
      <tp>
        <v>102.77</v>
        <stp/>
        <stp>StudyData</stp>
        <stp>Close(S.MRK) When Barix(S.MRK,reference:=StartOfSession)=43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AP47" s="4"/>
      </tp>
      <tp>
        <v>102.73</v>
        <stp/>
        <stp>StudyData</stp>
        <stp>Close(S.MRK) When Barix(S.MRK,reference:=StartOfSession)=42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AP46" s="4"/>
      </tp>
      <tp>
        <v>102.66</v>
        <stp/>
        <stp>StudyData</stp>
        <stp>Close(S.MRK) When Barix(S.MRK,reference:=StartOfSession)=41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AP45" s="4"/>
      </tp>
      <tp>
        <v>102.71</v>
        <stp/>
        <stp>StudyData</stp>
        <stp>Close(S.MRK) When Barix(S.MRK,reference:=StartOfSession)=40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AP44" s="4"/>
      </tp>
      <tp>
        <v>102.82</v>
        <stp/>
        <stp>StudyData</stp>
        <stp>Close(S.MRK) When Barix(S.MRK,reference:=StartOfSession)=47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AP51" s="4"/>
      </tp>
      <tp>
        <v>102.77</v>
        <stp/>
        <stp>StudyData</stp>
        <stp>Close(S.MRK) When Barix(S.MRK,reference:=StartOfSession)=46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AP50" s="4"/>
      </tp>
      <tp>
        <v>102.73</v>
        <stp/>
        <stp>StudyData</stp>
        <stp>Close(S.MRK) When Barix(S.MRK,reference:=StartOfSession)=45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AP49" s="4"/>
      </tp>
      <tp>
        <v>102.82</v>
        <stp/>
        <stp>StudyData</stp>
        <stp>Close(S.MRK) When Barix(S.MRK,reference:=StartOfSession)=44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AP48" s="4"/>
      </tp>
      <tp>
        <v>103.01</v>
        <stp/>
        <stp>StudyData</stp>
        <stp>Close(S.MRK) When Barix(S.MRK,reference:=StartOfSession)=59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AP63" s="4"/>
      </tp>
      <tp>
        <v>102.92</v>
        <stp/>
        <stp>StudyData</stp>
        <stp>Close(S.MRK) When Barix(S.MRK,reference:=StartOfSession)=58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AP62" s="4"/>
      </tp>
      <tp>
        <v>103.14</v>
        <stp/>
        <stp>StudyData</stp>
        <stp>Close(S.MRK) When Barix(S.MRK,reference:=StartOfSession)=53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AP57" s="4"/>
      </tp>
      <tp>
        <v>103.18</v>
        <stp/>
        <stp>StudyData</stp>
        <stp>Close(S.MRK) When Barix(S.MRK,reference:=StartOfSession)=52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AP56" s="4"/>
      </tp>
      <tp>
        <v>103.17</v>
        <stp/>
        <stp>StudyData</stp>
        <stp>Close(S.MRK) When Barix(S.MRK,reference:=StartOfSession)=51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AP55" s="4"/>
      </tp>
      <tp>
        <v>103.06</v>
        <stp/>
        <stp>StudyData</stp>
        <stp>Close(S.MRK) When Barix(S.MRK,reference:=StartOfSession)=50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AP54" s="4"/>
      </tp>
      <tp>
        <v>102.91</v>
        <stp/>
        <stp>StudyData</stp>
        <stp>Close(S.MRK) When Barix(S.MRK,reference:=StartOfSession)=57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AP61" s="4"/>
      </tp>
      <tp>
        <v>103.02</v>
        <stp/>
        <stp>StudyData</stp>
        <stp>Close(S.MRK) When Barix(S.MRK,reference:=StartOfSession)=56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AP60" s="4"/>
      </tp>
      <tp>
        <v>103.1</v>
        <stp/>
        <stp>StudyData</stp>
        <stp>Close(S.MRK) When Barix(S.MRK,reference:=StartOfSession)=55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AP59" s="4"/>
      </tp>
      <tp>
        <v>103.11</v>
        <stp/>
        <stp>StudyData</stp>
        <stp>Close(S.MRK) When Barix(S.MRK,reference:=StartOfSession)=54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AP58" s="4"/>
      </tp>
      <tp>
        <v>102.08</v>
        <stp/>
        <stp>StudyData</stp>
        <stp>Close(S.MRK) When Barix(S.MRK,reference:=StartOfSession)=29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AP33" s="4"/>
      </tp>
      <tp>
        <v>102.13</v>
        <stp/>
        <stp>StudyData</stp>
        <stp>Close(S.MRK) When Barix(S.MRK,reference:=StartOfSession)=28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AP32" s="4"/>
      </tp>
      <tp>
        <v>102.09</v>
        <stp/>
        <stp>StudyData</stp>
        <stp>Close(S.MRK) When Barix(S.MRK,reference:=StartOfSession)=23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AP27" s="4"/>
      </tp>
      <tp>
        <v>102.08</v>
        <stp/>
        <stp>StudyData</stp>
        <stp>Close(S.MRK) When Barix(S.MRK,reference:=StartOfSession)=22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AP26" s="4"/>
      </tp>
      <tp>
        <v>102.02</v>
        <stp/>
        <stp>StudyData</stp>
        <stp>Close(S.MRK) When Barix(S.MRK,reference:=StartOfSession)=21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AP25" s="4"/>
      </tp>
      <tp>
        <v>102.03</v>
        <stp/>
        <stp>StudyData</stp>
        <stp>Close(S.MRK) When Barix(S.MRK,reference:=StartOfSession)=20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AP24" s="4"/>
      </tp>
      <tp>
        <v>102.15</v>
        <stp/>
        <stp>StudyData</stp>
        <stp>Close(S.MRK) When Barix(S.MRK,reference:=StartOfSession)=27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AP31" s="4"/>
      </tp>
      <tp>
        <v>102.16</v>
        <stp/>
        <stp>StudyData</stp>
        <stp>Close(S.MRK) When Barix(S.MRK,reference:=StartOfSession)=26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AP30" s="4"/>
      </tp>
      <tp>
        <v>102.15</v>
        <stp/>
        <stp>StudyData</stp>
        <stp>Close(S.MRK) When Barix(S.MRK,reference:=StartOfSession)=25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AP29" s="4"/>
      </tp>
      <tp>
        <v>102.07</v>
        <stp/>
        <stp>StudyData</stp>
        <stp>Close(S.MRK) When Barix(S.MRK,reference:=StartOfSession)=24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AP28" s="4"/>
      </tp>
      <tp>
        <v>102.64</v>
        <stp/>
        <stp>StudyData</stp>
        <stp>Close(S.MRK) When Barix(S.MRK,reference:=StartOfSession)=39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AP43" s="4"/>
      </tp>
      <tp>
        <v>102.66</v>
        <stp/>
        <stp>StudyData</stp>
        <stp>Close(S.MRK) When Barix(S.MRK,reference:=StartOfSession)=38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AP42" s="4"/>
      </tp>
      <tp>
        <v>102.43</v>
        <stp/>
        <stp>StudyData</stp>
        <stp>Close(S.MRK) When Barix(S.MRK,reference:=StartOfSession)=33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AP37" s="4"/>
      </tp>
      <tp>
        <v>102.23</v>
        <stp/>
        <stp>StudyData</stp>
        <stp>Close(S.MRK) When Barix(S.MRK,reference:=StartOfSession)=32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AP36" s="4"/>
      </tp>
      <tp>
        <v>102.22</v>
        <stp/>
        <stp>StudyData</stp>
        <stp>Close(S.MRK) When Barix(S.MRK,reference:=StartOfSession)=31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AP35" s="4"/>
      </tp>
      <tp>
        <v>102.11</v>
        <stp/>
        <stp>StudyData</stp>
        <stp>Close(S.MRK) When Barix(S.MRK,reference:=StartOfSession)=30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AP34" s="4"/>
      </tp>
      <tp>
        <v>102.65</v>
        <stp/>
        <stp>StudyData</stp>
        <stp>Close(S.MRK) When Barix(S.MRK,reference:=StartOfSession)=37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AP41" s="4"/>
      </tp>
      <tp>
        <v>102.58</v>
        <stp/>
        <stp>StudyData</stp>
        <stp>Close(S.MRK) When Barix(S.MRK,reference:=StartOfSession)=36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AP40" s="4"/>
      </tp>
      <tp>
        <v>102.57</v>
        <stp/>
        <stp>StudyData</stp>
        <stp>Close(S.MRK) When Barix(S.MRK,reference:=StartOfSession)=35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AP39" s="4"/>
      </tp>
      <tp>
        <v>102.47</v>
        <stp/>
        <stp>StudyData</stp>
        <stp>Close(S.MRK) When Barix(S.MRK,reference:=StartOfSession)=34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AP38" s="4"/>
      </tp>
      <tp>
        <v>101.96</v>
        <stp/>
        <stp>StudyData</stp>
        <stp>Close(S.MRK) When Barix(S.MRK,reference:=StartOfSession)=19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AP23" s="4"/>
      </tp>
      <tp>
        <v>101.8</v>
        <stp/>
        <stp>StudyData</stp>
        <stp>Close(S.MRK) When Barix(S.MRK,reference:=StartOfSession)=18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AP22" s="4"/>
      </tp>
      <tp>
        <v>102.32</v>
        <stp/>
        <stp>StudyData</stp>
        <stp>Close(S.MRK) When Barix(S.MRK,reference:=StartOfSession)=13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AP17" s="4"/>
      </tp>
      <tp>
        <v>102.25</v>
        <stp/>
        <stp>StudyData</stp>
        <stp>Close(S.MRK) When Barix(S.MRK,reference:=StartOfSession)=12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AP16" s="4"/>
      </tp>
      <tp>
        <v>102.13</v>
        <stp/>
        <stp>StudyData</stp>
        <stp>Close(S.MRK) When Barix(S.MRK,reference:=StartOfSession)=11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AP15" s="4"/>
      </tp>
      <tp>
        <v>101.97</v>
        <stp/>
        <stp>StudyData</stp>
        <stp>Close(S.MRK) When Barix(S.MRK,reference:=StartOfSession)=10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AP14" s="4"/>
      </tp>
      <tp>
        <v>102.06</v>
        <stp/>
        <stp>StudyData</stp>
        <stp>Close(S.MRK) When Barix(S.MRK,reference:=StartOfSession)=17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AP21" s="4"/>
      </tp>
      <tp>
        <v>102.08</v>
        <stp/>
        <stp>StudyData</stp>
        <stp>Close(S.MRK) When Barix(S.MRK,reference:=StartOfSession)=16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AP20" s="4"/>
      </tp>
      <tp>
        <v>102.31</v>
        <stp/>
        <stp>StudyData</stp>
        <stp>Close(S.MRK) When Barix(S.MRK,reference:=StartOfSession)=15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AP19" s="4"/>
      </tp>
      <tp>
        <v>102.41</v>
        <stp/>
        <stp>StudyData</stp>
        <stp>Close(S.MRK) When Barix(S.MRK,reference:=StartOfSession)=14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AP18" s="4"/>
      </tp>
      <tp>
        <v>321.69</v>
        <stp/>
        <stp>StudyData</stp>
        <stp>Close(S.CRM) When Barix(S.CRM,reference:=StartOfSession)=63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R67" s="4"/>
      </tp>
      <tp>
        <v>321.74</v>
        <stp/>
        <stp>StudyData</stp>
        <stp>Close(S.CRM) When Barix(S.CRM,reference:=StartOfSession)=62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R66" s="4"/>
      </tp>
      <tp>
        <v>319.92</v>
        <stp/>
        <stp>StudyData</stp>
        <stp>Close(S.CRM) When Barix(S.CRM,reference:=StartOfSession)=61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R65" s="4"/>
      </tp>
      <tp>
        <v>316.79000000000002</v>
        <stp/>
        <stp>StudyData</stp>
        <stp>Close(S.CRM) When Barix(S.CRM,reference:=StartOfSession)=60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R64" s="4"/>
      </tp>
      <tp>
        <v>321.49</v>
        <stp/>
        <stp>StudyData</stp>
        <stp>Close(S.CRM) When Barix(S.CRM,reference:=StartOfSession)=67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R71" s="4"/>
      </tp>
      <tp>
        <v>319.92</v>
        <stp/>
        <stp>StudyData</stp>
        <stp>Close(S.CRM) When Barix(S.CRM,reference:=StartOfSession)=66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R70" s="4"/>
      </tp>
      <tp>
        <v>319.51</v>
        <stp/>
        <stp>StudyData</stp>
        <stp>Close(S.CRM) When Barix(S.CRM,reference:=StartOfSession)=65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R69" s="4"/>
      </tp>
      <tp>
        <v>320.27999999999997</v>
        <stp/>
        <stp>StudyData</stp>
        <stp>Close(S.CRM) When Barix(S.CRM,reference:=StartOfSession)=64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R68" s="4"/>
      </tp>
      <tp>
        <v>321.72000000000003</v>
        <stp/>
        <stp>StudyData</stp>
        <stp>Close(S.CRM) When Barix(S.CRM,reference:=StartOfSession)=69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R73" s="4"/>
      </tp>
      <tp>
        <v>321.74</v>
        <stp/>
        <stp>StudyData</stp>
        <stp>Close(S.CRM) When Barix(S.CRM,reference:=StartOfSession)=68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R72" s="4"/>
      </tp>
      <tp>
        <v>321.41000000000003</v>
        <stp/>
        <stp>StudyData</stp>
        <stp>Close(S.CRM) When Barix(S.CRM,reference:=StartOfSession)=73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R77" s="4"/>
      </tp>
      <tp>
        <v>320.97000000000003</v>
        <stp/>
        <stp>StudyData</stp>
        <stp>Close(S.CRM) When Barix(S.CRM,reference:=StartOfSession)=72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R76" s="4"/>
      </tp>
      <tp>
        <v>321.02</v>
        <stp/>
        <stp>StudyData</stp>
        <stp>Close(S.CRM) When Barix(S.CRM,reference:=StartOfSession)=71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R75" s="4"/>
      </tp>
      <tp>
        <v>321.14999999999998</v>
        <stp/>
        <stp>StudyData</stp>
        <stp>Close(S.CRM) When Barix(S.CRM,reference:=StartOfSession)=70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R74" s="4"/>
      </tp>
      <tp>
        <v>321.95</v>
        <stp/>
        <stp>StudyData</stp>
        <stp>Close(S.CRM) When Barix(S.CRM,reference:=StartOfSession)=77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R81" s="4"/>
      </tp>
      <tp>
        <v>321.94</v>
        <stp/>
        <stp>StudyData</stp>
        <stp>Close(S.CRM) When Barix(S.CRM,reference:=StartOfSession)=76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R80" s="4"/>
      </tp>
      <tp>
        <v>321.23</v>
        <stp/>
        <stp>StudyData</stp>
        <stp>Close(S.CRM) When Barix(S.CRM,reference:=StartOfSession)=75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R79" s="4"/>
      </tp>
      <tp>
        <v>320.77999999999997</v>
        <stp/>
        <stp>StudyData</stp>
        <stp>Close(S.CRM) When Barix(S.CRM,reference:=StartOfSession)=74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R78" s="4"/>
      </tp>
      <tp>
        <v>314.89</v>
        <stp/>
        <stp>StudyData</stp>
        <stp>Close(S.CRM) When Barix(S.CRM,reference:=StartOfSession)=43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R47" s="4"/>
      </tp>
      <tp>
        <v>314.89999999999998</v>
        <stp/>
        <stp>StudyData</stp>
        <stp>Close(S.CRM) When Barix(S.CRM,reference:=StartOfSession)=42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R46" s="4"/>
      </tp>
      <tp>
        <v>314.7</v>
        <stp/>
        <stp>StudyData</stp>
        <stp>Close(S.CRM) When Barix(S.CRM,reference:=StartOfSession)=41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R45" s="4"/>
      </tp>
      <tp>
        <v>314.37</v>
        <stp/>
        <stp>StudyData</stp>
        <stp>Close(S.CRM) When Barix(S.CRM,reference:=StartOfSession)=40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R44" s="4"/>
      </tp>
      <tp>
        <v>315.39</v>
        <stp/>
        <stp>StudyData</stp>
        <stp>Close(S.CRM) When Barix(S.CRM,reference:=StartOfSession)=47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R51" s="4"/>
      </tp>
      <tp>
        <v>315.35000000000002</v>
        <stp/>
        <stp>StudyData</stp>
        <stp>Close(S.CRM) When Barix(S.CRM,reference:=StartOfSession)=46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R50" s="4"/>
      </tp>
      <tp>
        <v>315.42</v>
        <stp/>
        <stp>StudyData</stp>
        <stp>Close(S.CRM) When Barix(S.CRM,reference:=StartOfSession)=45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R49" s="4"/>
      </tp>
      <tp>
        <v>314.99</v>
        <stp/>
        <stp>StudyData</stp>
        <stp>Close(S.CRM) When Barix(S.CRM,reference:=StartOfSession)=44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R48" s="4"/>
      </tp>
      <tp>
        <v>315.85000000000002</v>
        <stp/>
        <stp>StudyData</stp>
        <stp>Close(S.CRM) When Barix(S.CRM,reference:=StartOfSession)=49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R53" s="4"/>
      </tp>
      <tp>
        <v>315.7</v>
        <stp/>
        <stp>StudyData</stp>
        <stp>Close(S.CRM) When Barix(S.CRM,reference:=StartOfSession)=48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R52" s="4"/>
      </tp>
      <tp>
        <v>315.56</v>
        <stp/>
        <stp>StudyData</stp>
        <stp>Close(S.CRM) When Barix(S.CRM,reference:=StartOfSession)=53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R57" s="4"/>
      </tp>
      <tp>
        <v>315.02999999999997</v>
        <stp/>
        <stp>StudyData</stp>
        <stp>Close(S.CRM) When Barix(S.CRM,reference:=StartOfSession)=52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R56" s="4"/>
      </tp>
      <tp>
        <v>315.86</v>
        <stp/>
        <stp>StudyData</stp>
        <stp>Close(S.CRM) When Barix(S.CRM,reference:=StartOfSession)=51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R55" s="4"/>
      </tp>
      <tp>
        <v>315.74</v>
        <stp/>
        <stp>StudyData</stp>
        <stp>Close(S.CRM) When Barix(S.CRM,reference:=StartOfSession)=50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R54" s="4"/>
      </tp>
      <tp>
        <v>315.85000000000002</v>
        <stp/>
        <stp>StudyData</stp>
        <stp>Close(S.CRM) When Barix(S.CRM,reference:=StartOfSession)=57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R61" s="4"/>
      </tp>
      <tp>
        <v>315.63</v>
        <stp/>
        <stp>StudyData</stp>
        <stp>Close(S.CRM) When Barix(S.CRM,reference:=StartOfSession)=56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R60" s="4"/>
      </tp>
      <tp>
        <v>315.87</v>
        <stp/>
        <stp>StudyData</stp>
        <stp>Close(S.CRM) When Barix(S.CRM,reference:=StartOfSession)=55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R59" s="4"/>
      </tp>
      <tp>
        <v>315.74</v>
        <stp/>
        <stp>StudyData</stp>
        <stp>Close(S.CRM) When Barix(S.CRM,reference:=StartOfSession)=54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R58" s="4"/>
      </tp>
      <tp>
        <v>315.47000000000003</v>
        <stp/>
        <stp>StudyData</stp>
        <stp>Close(S.CRM) When Barix(S.CRM,reference:=StartOfSession)=59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R63" s="4"/>
      </tp>
      <tp>
        <v>315.74</v>
        <stp/>
        <stp>StudyData</stp>
        <stp>Close(S.CRM) When Barix(S.CRM,reference:=StartOfSession)=58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R62" s="4"/>
      </tp>
      <tp>
        <v>317.11</v>
        <stp/>
        <stp>StudyData</stp>
        <stp>Close(S.CRM) When Barix(S.CRM,reference:=StartOfSession)=23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R27" s="4"/>
      </tp>
      <tp>
        <v>316.98</v>
        <stp/>
        <stp>StudyData</stp>
        <stp>Close(S.CRM) When Barix(S.CRM,reference:=StartOfSession)=22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R26" s="4"/>
      </tp>
      <tp>
        <v>315.92</v>
        <stp/>
        <stp>StudyData</stp>
        <stp>Close(S.CRM) When Barix(S.CRM,reference:=StartOfSession)=21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R25" s="4"/>
      </tp>
      <tp>
        <v>316.49</v>
        <stp/>
        <stp>StudyData</stp>
        <stp>Close(S.CRM) When Barix(S.CRM,reference:=StartOfSession)=20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R24" s="4"/>
      </tp>
      <tp>
        <v>318.08999999999997</v>
        <stp/>
        <stp>StudyData</stp>
        <stp>Close(S.CRM) When Barix(S.CRM,reference:=StartOfSession)=27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R31" s="4"/>
      </tp>
      <tp>
        <v>317.64999999999998</v>
        <stp/>
        <stp>StudyData</stp>
        <stp>Close(S.CRM) When Barix(S.CRM,reference:=StartOfSession)=26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R30" s="4"/>
      </tp>
      <tp>
        <v>316.93</v>
        <stp/>
        <stp>StudyData</stp>
        <stp>Close(S.CRM) When Barix(S.CRM,reference:=StartOfSession)=25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R29" s="4"/>
      </tp>
      <tp>
        <v>315.97000000000003</v>
        <stp/>
        <stp>StudyData</stp>
        <stp>Close(S.CRM) When Barix(S.CRM,reference:=StartOfSession)=24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R28" s="4"/>
      </tp>
      <tp>
        <v>317.94</v>
        <stp/>
        <stp>StudyData</stp>
        <stp>Close(S.CRM) When Barix(S.CRM,reference:=StartOfSession)=29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R33" s="4"/>
      </tp>
      <tp>
        <v>317.57</v>
        <stp/>
        <stp>StudyData</stp>
        <stp>Close(S.CRM) When Barix(S.CRM,reference:=StartOfSession)=28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R32" s="4"/>
      </tp>
      <tp>
        <v>315.98</v>
        <stp/>
        <stp>StudyData</stp>
        <stp>Close(S.CRM) When Barix(S.CRM,reference:=StartOfSession)=33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R37" s="4"/>
      </tp>
      <tp>
        <v>316.62</v>
        <stp/>
        <stp>StudyData</stp>
        <stp>Close(S.CRM) When Barix(S.CRM,reference:=StartOfSession)=32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R36" s="4"/>
      </tp>
      <tp>
        <v>317.35000000000002</v>
        <stp/>
        <stp>StudyData</stp>
        <stp>Close(S.CRM) When Barix(S.CRM,reference:=StartOfSession)=31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R35" s="4"/>
      </tp>
      <tp>
        <v>317.82</v>
        <stp/>
        <stp>StudyData</stp>
        <stp>Close(S.CRM) When Barix(S.CRM,reference:=StartOfSession)=30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R34" s="4"/>
      </tp>
      <tp>
        <v>315.04000000000002</v>
        <stp/>
        <stp>StudyData</stp>
        <stp>Close(S.CRM) When Barix(S.CRM,reference:=StartOfSession)=37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R41" s="4"/>
      </tp>
      <tp>
        <v>314.91000000000003</v>
        <stp/>
        <stp>StudyData</stp>
        <stp>Close(S.CRM) When Barix(S.CRM,reference:=StartOfSession)=36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R40" s="4"/>
      </tp>
      <tp>
        <v>315.43</v>
        <stp/>
        <stp>StudyData</stp>
        <stp>Close(S.CRM) When Barix(S.CRM,reference:=StartOfSession)=35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R39" s="4"/>
      </tp>
      <tp>
        <v>315.11</v>
        <stp/>
        <stp>StudyData</stp>
        <stp>Close(S.CRM) When Barix(S.CRM,reference:=StartOfSession)=34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R38" s="4"/>
      </tp>
      <tp>
        <v>314.92</v>
        <stp/>
        <stp>StudyData</stp>
        <stp>Close(S.CRM) When Barix(S.CRM,reference:=StartOfSession)=39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R43" s="4"/>
      </tp>
      <tp>
        <v>314.86</v>
        <stp/>
        <stp>StudyData</stp>
        <stp>Close(S.CRM) When Barix(S.CRM,reference:=StartOfSession)=38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R42" s="4"/>
      </tp>
      <tp>
        <v>315.18</v>
        <stp/>
        <stp>StudyData</stp>
        <stp>Close(S.CRM) When Barix(S.CRM,reference:=StartOfSession)=13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R17" s="4"/>
      </tp>
      <tp>
        <v>314.68</v>
        <stp/>
        <stp>StudyData</stp>
        <stp>Close(S.CRM) When Barix(S.CRM,reference:=StartOfSession)=12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R16" s="4"/>
      </tp>
      <tp>
        <v>314.55</v>
        <stp/>
        <stp>StudyData</stp>
        <stp>Close(S.CRM) When Barix(S.CRM,reference:=StartOfSession)=11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R15" s="4"/>
      </tp>
      <tp>
        <v>313.88</v>
        <stp/>
        <stp>StudyData</stp>
        <stp>Close(S.CRM) When Barix(S.CRM,reference:=StartOfSession)=10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R14" s="4"/>
      </tp>
      <tp>
        <v>314.70999999999998</v>
        <stp/>
        <stp>StudyData</stp>
        <stp>Close(S.CRM) When Barix(S.CRM,reference:=StartOfSession)=17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R21" s="4"/>
      </tp>
      <tp>
        <v>314.94</v>
        <stp/>
        <stp>StudyData</stp>
        <stp>Close(S.CRM) When Barix(S.CRM,reference:=StartOfSession)=16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R20" s="4"/>
      </tp>
      <tp>
        <v>315.07</v>
        <stp/>
        <stp>StudyData</stp>
        <stp>Close(S.CRM) When Barix(S.CRM,reference:=StartOfSession)=15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R19" s="4"/>
      </tp>
      <tp>
        <v>314.56</v>
        <stp/>
        <stp>StudyData</stp>
        <stp>Close(S.CRM) When Barix(S.CRM,reference:=StartOfSession)=14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R18" s="4"/>
      </tp>
      <tp>
        <v>315.3</v>
        <stp/>
        <stp>StudyData</stp>
        <stp>Close(S.CRM) When Barix(S.CRM,reference:=StartOfSession)=19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R23" s="4"/>
      </tp>
      <tp>
        <v>315.13</v>
        <stp/>
        <stp>StudyData</stp>
        <stp>Close(S.CRM) When Barix(S.CRM,reference:=StartOfSession)=18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R22" s="4"/>
      </tp>
      <tp>
        <v>218.25</v>
        <stp/>
        <stp>StudyData</stp>
        <stp>Close(S.HON) When Barix(S.HON,reference:=StartOfSession)=8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AD12" s="4"/>
      </tp>
      <tp>
        <v>218.35</v>
        <stp/>
        <stp>StudyData</stp>
        <stp>Close(S.HON) When Barix(S.HON,reference:=StartOfSession)=9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AD13" s="4"/>
      </tp>
      <tp>
        <v>217.44</v>
        <stp/>
        <stp>StudyData</stp>
        <stp>Close(S.HON) When Barix(S.HON,reference:=StartOfSession)=2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AD6" s="4"/>
      </tp>
      <tp>
        <v>217.65</v>
        <stp/>
        <stp>StudyData</stp>
        <stp>Close(S.HON) When Barix(S.HON,reference:=StartOfSession)=3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AD7" s="4"/>
      </tp>
      <tp>
        <v>216.96</v>
        <stp/>
        <stp>StudyData</stp>
        <stp>Close(S.HON) When Barix(S.HON,reference:=StartOfSession)=0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AD4" s="4"/>
      </tp>
      <tp>
        <v>217.22</v>
        <stp/>
        <stp>StudyData</stp>
        <stp>Close(S.HON) When Barix(S.HON,reference:=StartOfSession)=1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AD5" s="4"/>
      </tp>
      <tp>
        <v>217.79</v>
        <stp/>
        <stp>StudyData</stp>
        <stp>Close(S.HON) When Barix(S.HON,reference:=StartOfSession)=6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AD10" s="4"/>
      </tp>
      <tp>
        <v>217.93</v>
        <stp/>
        <stp>StudyData</stp>
        <stp>Close(S.HON) When Barix(S.HON,reference:=StartOfSession)=7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AD11" s="4"/>
      </tp>
      <tp>
        <v>217.77</v>
        <stp/>
        <stp>StudyData</stp>
        <stp>Close(S.HON) When Barix(S.HON,reference:=StartOfSession)=4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AD8" s="4"/>
      </tp>
      <tp>
        <v>217.78</v>
        <stp/>
        <stp>StudyData</stp>
        <stp>Close(S.HON) When Barix(S.HON,reference:=StartOfSession)=5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AD9" s="4"/>
      </tp>
      <tp>
        <v>101.63</v>
        <stp/>
        <stp>StudyData</stp>
        <stp>Close(S.MRK) When Barix(S.MRK,reference:=StartOfSession)=7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AP11" s="4"/>
      </tp>
      <tp>
        <v>101.55</v>
        <stp/>
        <stp>StudyData</stp>
        <stp>Close(S.MRK) When Barix(S.MRK,reference:=StartOfSession)=6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AP10" s="4"/>
      </tp>
      <tp>
        <v>101.5</v>
        <stp/>
        <stp>StudyData</stp>
        <stp>Close(S.MRK) When Barix(S.MRK,reference:=StartOfSession)=5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AP9" s="4"/>
      </tp>
      <tp>
        <v>101.28</v>
        <stp/>
        <stp>StudyData</stp>
        <stp>Close(S.MRK) When Barix(S.MRK,reference:=StartOfSession)=4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AP8" s="4"/>
      </tp>
      <tp>
        <v>101.15</v>
        <stp/>
        <stp>StudyData</stp>
        <stp>Close(S.MRK) When Barix(S.MRK,reference:=StartOfSession)=3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AP7" s="4"/>
      </tp>
      <tp>
        <v>101.21</v>
        <stp/>
        <stp>StudyData</stp>
        <stp>Close(S.MRK) When Barix(S.MRK,reference:=StartOfSession)=2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AP6" s="4"/>
      </tp>
      <tp>
        <v>101.55</v>
        <stp/>
        <stp>StudyData</stp>
        <stp>Close(S.MRK) When Barix(S.MRK,reference:=StartOfSession)=1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AP5" s="4"/>
      </tp>
      <tp>
        <v>101.56</v>
        <stp/>
        <stp>StudyData</stp>
        <stp>Close(S.MRK) When Barix(S.MRK,reference:=StartOfSession)=0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AP4" s="4"/>
      </tp>
      <tp>
        <v>101.94</v>
        <stp/>
        <stp>StudyData</stp>
        <stp>Close(S.MRK) When Barix(S.MRK,reference:=StartOfSession)=9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AP13" s="4"/>
      </tp>
      <tp>
        <v>101.77</v>
        <stp/>
        <stp>StudyData</stp>
        <stp>Close(S.MRK) When Barix(S.MRK,reference:=StartOfSession)=8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AP12" s="4"/>
      </tp>
      <tp>
        <v>237.55</v>
        <stp/>
        <stp>StudyData</stp>
        <stp>Close(S.JPM) When Barix(S.JPM,reference:=StartOfSession)=48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AJ52" s="4"/>
      </tp>
      <tp>
        <v>237.67</v>
        <stp/>
        <stp>StudyData</stp>
        <stp>Close(S.JPM) When Barix(S.JPM,reference:=StartOfSession)=49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AJ53" s="4"/>
      </tp>
      <tp>
        <v>237.51</v>
        <stp/>
        <stp>StudyData</stp>
        <stp>Close(S.JPM) When Barix(S.JPM,reference:=StartOfSession)=42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AJ46" s="4"/>
      </tp>
      <tp>
        <v>237.33</v>
        <stp/>
        <stp>StudyData</stp>
        <stp>Close(S.JPM) When Barix(S.JPM,reference:=StartOfSession)=43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AJ47" s="4"/>
      </tp>
      <tp>
        <v>237.48</v>
        <stp/>
        <stp>StudyData</stp>
        <stp>Close(S.JPM) When Barix(S.JPM,reference:=StartOfSession)=40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AJ44" s="4"/>
      </tp>
      <tp>
        <v>237.66</v>
        <stp/>
        <stp>StudyData</stp>
        <stp>Close(S.JPM) When Barix(S.JPM,reference:=StartOfSession)=41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AJ45" s="4"/>
      </tp>
      <tp>
        <v>237.25</v>
        <stp/>
        <stp>StudyData</stp>
        <stp>Close(S.JPM) When Barix(S.JPM,reference:=StartOfSession)=46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AJ50" s="4"/>
      </tp>
      <tp>
        <v>237.32</v>
        <stp/>
        <stp>StudyData</stp>
        <stp>Close(S.JPM) When Barix(S.JPM,reference:=StartOfSession)=47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AJ51" s="4"/>
      </tp>
      <tp>
        <v>237.57</v>
        <stp/>
        <stp>StudyData</stp>
        <stp>Close(S.JPM) When Barix(S.JPM,reference:=StartOfSession)=44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AJ48" s="4"/>
      </tp>
      <tp>
        <v>237.4</v>
        <stp/>
        <stp>StudyData</stp>
        <stp>Close(S.JPM) When Barix(S.JPM,reference:=StartOfSession)=45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AJ49" s="4"/>
      </tp>
      <tp>
        <v>238.61</v>
        <stp/>
        <stp>StudyData</stp>
        <stp>Close(S.JPM) When Barix(S.JPM,reference:=StartOfSession)=58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AJ62" s="4"/>
      </tp>
      <tp>
        <v>238.62</v>
        <stp/>
        <stp>StudyData</stp>
        <stp>Close(S.JPM) When Barix(S.JPM,reference:=StartOfSession)=59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AJ63" s="4"/>
      </tp>
      <tp>
        <v>238.27</v>
        <stp/>
        <stp>StudyData</stp>
        <stp>Close(S.JPM) When Barix(S.JPM,reference:=StartOfSession)=52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AJ56" s="4"/>
      </tp>
      <tp>
        <v>238.64</v>
        <stp/>
        <stp>StudyData</stp>
        <stp>Close(S.JPM) When Barix(S.JPM,reference:=StartOfSession)=53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AJ57" s="4"/>
      </tp>
      <tp>
        <v>237.9</v>
        <stp/>
        <stp>StudyData</stp>
        <stp>Close(S.JPM) When Barix(S.JPM,reference:=StartOfSession)=50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AJ54" s="4"/>
      </tp>
      <tp>
        <v>238.46</v>
        <stp/>
        <stp>StudyData</stp>
        <stp>Close(S.JPM) When Barix(S.JPM,reference:=StartOfSession)=51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AJ55" s="4"/>
      </tp>
      <tp>
        <v>238.41</v>
        <stp/>
        <stp>StudyData</stp>
        <stp>Close(S.JPM) When Barix(S.JPM,reference:=StartOfSession)=56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AJ60" s="4"/>
      </tp>
      <tp>
        <v>238.42</v>
        <stp/>
        <stp>StudyData</stp>
        <stp>Close(S.JPM) When Barix(S.JPM,reference:=StartOfSession)=57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AJ61" s="4"/>
      </tp>
      <tp>
        <v>238.58</v>
        <stp/>
        <stp>StudyData</stp>
        <stp>Close(S.JPM) When Barix(S.JPM,reference:=StartOfSession)=54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AJ58" s="4"/>
      </tp>
      <tp>
        <v>238.89</v>
        <stp/>
        <stp>StudyData</stp>
        <stp>Close(S.JPM) When Barix(S.JPM,reference:=StartOfSession)=55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AJ59" s="4"/>
      </tp>
      <tp>
        <v>237.96</v>
        <stp/>
        <stp>StudyData</stp>
        <stp>Close(S.JPM) When Barix(S.JPM,reference:=StartOfSession)=68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AJ72" s="4"/>
      </tp>
      <tp>
        <v>237.88</v>
        <stp/>
        <stp>StudyData</stp>
        <stp>Close(S.JPM) When Barix(S.JPM,reference:=StartOfSession)=69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AJ73" s="4"/>
      </tp>
      <tp>
        <v>238.79</v>
        <stp/>
        <stp>StudyData</stp>
        <stp>Close(S.JPM) When Barix(S.JPM,reference:=StartOfSession)=62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AJ66" s="4"/>
      </tp>
      <tp>
        <v>238.47</v>
        <stp/>
        <stp>StudyData</stp>
        <stp>Close(S.JPM) When Barix(S.JPM,reference:=StartOfSession)=63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AJ67" s="4"/>
      </tp>
      <tp>
        <v>238.69</v>
        <stp/>
        <stp>StudyData</stp>
        <stp>Close(S.JPM) When Barix(S.JPM,reference:=StartOfSession)=60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AJ64" s="4"/>
      </tp>
      <tp>
        <v>238.68</v>
        <stp/>
        <stp>StudyData</stp>
        <stp>Close(S.JPM) When Barix(S.JPM,reference:=StartOfSession)=61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AJ65" s="4"/>
      </tp>
      <tp>
        <v>238.18</v>
        <stp/>
        <stp>StudyData</stp>
        <stp>Close(S.JPM) When Barix(S.JPM,reference:=StartOfSession)=66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AJ70" s="4"/>
      </tp>
      <tp>
        <v>238.02</v>
        <stp/>
        <stp>StudyData</stp>
        <stp>Close(S.JPM) When Barix(S.JPM,reference:=StartOfSession)=67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AJ71" s="4"/>
      </tp>
      <tp>
        <v>238.53</v>
        <stp/>
        <stp>StudyData</stp>
        <stp>Close(S.JPM) When Barix(S.JPM,reference:=StartOfSession)=64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AJ68" s="4"/>
      </tp>
      <tp>
        <v>238.36</v>
        <stp/>
        <stp>StudyData</stp>
        <stp>Close(S.JPM) When Barix(S.JPM,reference:=StartOfSession)=65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AJ69" s="4"/>
      </tp>
      <tp>
        <v>237.6</v>
        <stp/>
        <stp>StudyData</stp>
        <stp>Close(S.JPM) When Barix(S.JPM,reference:=StartOfSession)=72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AJ76" s="4"/>
      </tp>
      <tp>
        <v>237.67</v>
        <stp/>
        <stp>StudyData</stp>
        <stp>Close(S.JPM) When Barix(S.JPM,reference:=StartOfSession)=73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AJ77" s="4"/>
      </tp>
      <tp>
        <v>237.93</v>
        <stp/>
        <stp>StudyData</stp>
        <stp>Close(S.JPM) When Barix(S.JPM,reference:=StartOfSession)=70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AJ74" s="4"/>
      </tp>
      <tp>
        <v>237.68</v>
        <stp/>
        <stp>StudyData</stp>
        <stp>Close(S.JPM) When Barix(S.JPM,reference:=StartOfSession)=71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AJ75" s="4"/>
      </tp>
      <tp>
        <v>237.46</v>
        <stp/>
        <stp>StudyData</stp>
        <stp>Close(S.JPM) When Barix(S.JPM,reference:=StartOfSession)=76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AJ80" s="4"/>
      </tp>
      <tp>
        <v>236.98</v>
        <stp/>
        <stp>StudyData</stp>
        <stp>Close(S.JPM) When Barix(S.JPM,reference:=StartOfSession)=77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AJ81" s="4"/>
      </tp>
      <tp>
        <v>237.5</v>
        <stp/>
        <stp>StudyData</stp>
        <stp>Close(S.JPM) When Barix(S.JPM,reference:=StartOfSession)=74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AJ78" s="4"/>
      </tp>
      <tp>
        <v>237.37</v>
        <stp/>
        <stp>StudyData</stp>
        <stp>Close(S.JPM) When Barix(S.JPM,reference:=StartOfSession)=75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AJ79" s="4"/>
      </tp>
      <tp>
        <v>238.54</v>
        <stp/>
        <stp>StudyData</stp>
        <stp>Close(S.JPM) When Barix(S.JPM,reference:=StartOfSession)=18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AJ22" s="4"/>
      </tp>
      <tp>
        <v>238.77</v>
        <stp/>
        <stp>StudyData</stp>
        <stp>Close(S.JPM) When Barix(S.JPM,reference:=StartOfSession)=19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AJ23" s="4"/>
      </tp>
      <tp>
        <v>238.08</v>
        <stp/>
        <stp>StudyData</stp>
        <stp>Close(S.JPM) When Barix(S.JPM,reference:=StartOfSession)=12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AJ16" s="4"/>
      </tp>
      <tp>
        <v>237.94</v>
        <stp/>
        <stp>StudyData</stp>
        <stp>Close(S.JPM) When Barix(S.JPM,reference:=StartOfSession)=13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AJ17" s="4"/>
      </tp>
      <tp>
        <v>238.14</v>
        <stp/>
        <stp>StudyData</stp>
        <stp>Close(S.JPM) When Barix(S.JPM,reference:=StartOfSession)=10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AJ14" s="4"/>
      </tp>
      <tp>
        <v>237.87</v>
        <stp/>
        <stp>StudyData</stp>
        <stp>Close(S.JPM) When Barix(S.JPM,reference:=StartOfSession)=11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AJ15" s="4"/>
      </tp>
      <tp>
        <v>238.4</v>
        <stp/>
        <stp>StudyData</stp>
        <stp>Close(S.JPM) When Barix(S.JPM,reference:=StartOfSession)=16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AJ20" s="4"/>
      </tp>
      <tp>
        <v>238.56</v>
        <stp/>
        <stp>StudyData</stp>
        <stp>Close(S.JPM) When Barix(S.JPM,reference:=StartOfSession)=17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AJ21" s="4"/>
      </tp>
      <tp>
        <v>238.33</v>
        <stp/>
        <stp>StudyData</stp>
        <stp>Close(S.JPM) When Barix(S.JPM,reference:=StartOfSession)=14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AJ18" s="4"/>
      </tp>
      <tp>
        <v>238.27</v>
        <stp/>
        <stp>StudyData</stp>
        <stp>Close(S.JPM) When Barix(S.JPM,reference:=StartOfSession)=15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AJ19" s="4"/>
      </tp>
      <tp>
        <v>237.13</v>
        <stp/>
        <stp>StudyData</stp>
        <stp>Close(S.JPM) When Barix(S.JPM,reference:=StartOfSession)=28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AJ32" s="4"/>
      </tp>
      <tp>
        <v>236.89</v>
        <stp/>
        <stp>StudyData</stp>
        <stp>Close(S.JPM) When Barix(S.JPM,reference:=StartOfSession)=29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AJ33" s="4"/>
      </tp>
      <tp>
        <v>237.93</v>
        <stp/>
        <stp>StudyData</stp>
        <stp>Close(S.JPM) When Barix(S.JPM,reference:=StartOfSession)=22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AJ26" s="4"/>
      </tp>
      <tp>
        <v>238.01</v>
        <stp/>
        <stp>StudyData</stp>
        <stp>Close(S.JPM) When Barix(S.JPM,reference:=StartOfSession)=23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AJ27" s="4"/>
      </tp>
      <tp>
        <v>238.52</v>
        <stp/>
        <stp>StudyData</stp>
        <stp>Close(S.JPM) When Barix(S.JPM,reference:=StartOfSession)=20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AJ24" s="4"/>
      </tp>
      <tp>
        <v>238.28</v>
        <stp/>
        <stp>StudyData</stp>
        <stp>Close(S.JPM) When Barix(S.JPM,reference:=StartOfSession)=21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AJ25" s="4"/>
      </tp>
      <tp>
        <v>237.24</v>
        <stp/>
        <stp>StudyData</stp>
        <stp>Close(S.JPM) When Barix(S.JPM,reference:=StartOfSession)=26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AJ30" s="4"/>
      </tp>
      <tp>
        <v>237.43</v>
        <stp/>
        <stp>StudyData</stp>
        <stp>Close(S.JPM) When Barix(S.JPM,reference:=StartOfSession)=27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AJ31" s="4"/>
      </tp>
      <tp>
        <v>238.01</v>
        <stp/>
        <stp>StudyData</stp>
        <stp>Close(S.JPM) When Barix(S.JPM,reference:=StartOfSession)=24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AJ28" s="4"/>
      </tp>
      <tp>
        <v>237.72</v>
        <stp/>
        <stp>StudyData</stp>
        <stp>Close(S.JPM) When Barix(S.JPM,reference:=StartOfSession)=25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AJ29" s="4"/>
      </tp>
      <tp>
        <v>237.3</v>
        <stp/>
        <stp>StudyData</stp>
        <stp>Close(S.JPM) When Barix(S.JPM,reference:=StartOfSession)=38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AJ42" s="4"/>
      </tp>
      <tp>
        <v>237.42</v>
        <stp/>
        <stp>StudyData</stp>
        <stp>Close(S.JPM) When Barix(S.JPM,reference:=StartOfSession)=39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AJ43" s="4"/>
      </tp>
      <tp>
        <v>236.41</v>
        <stp/>
        <stp>StudyData</stp>
        <stp>Close(S.JPM) When Barix(S.JPM,reference:=StartOfSession)=32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AJ36" s="4"/>
      </tp>
      <tp>
        <v>236.82</v>
        <stp/>
        <stp>StudyData</stp>
        <stp>Close(S.JPM) When Barix(S.JPM,reference:=StartOfSession)=33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AJ37" s="4"/>
      </tp>
      <tp>
        <v>236.84</v>
        <stp/>
        <stp>StudyData</stp>
        <stp>Close(S.JPM) When Barix(S.JPM,reference:=StartOfSession)=30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AJ34" s="4"/>
      </tp>
      <tp>
        <v>236.77</v>
        <stp/>
        <stp>StudyData</stp>
        <stp>Close(S.JPM) When Barix(S.JPM,reference:=StartOfSession)=31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AJ35" s="4"/>
      </tp>
      <tp>
        <v>237.32</v>
        <stp/>
        <stp>StudyData</stp>
        <stp>Close(S.JPM) When Barix(S.JPM,reference:=StartOfSession)=36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AJ40" s="4"/>
      </tp>
      <tp>
        <v>237.5</v>
        <stp/>
        <stp>StudyData</stp>
        <stp>Close(S.JPM) When Barix(S.JPM,reference:=StartOfSession)=37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AJ41" s="4"/>
      </tp>
      <tp>
        <v>236.91</v>
        <stp/>
        <stp>StudyData</stp>
        <stp>Close(S.JPM) When Barix(S.JPM,reference:=StartOfSession)=34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AJ38" s="4"/>
      </tp>
      <tp>
        <v>236.89</v>
        <stp/>
        <stp>StudyData</stp>
        <stp>Close(S.JPM) When Barix(S.JPM,reference:=StartOfSession)=35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AJ39" s="4"/>
      </tp>
      <tp>
        <v>213.51</v>
        <stp/>
        <stp>StudyData</stp>
        <stp>Close(S.IBM) When Barix(S.IBM,reference:=StartOfSession)=7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AF11" s="4"/>
      </tp>
      <tp>
        <v>213.41</v>
        <stp/>
        <stp>StudyData</stp>
        <stp>Close(S.IBM) When Barix(S.IBM,reference:=StartOfSession)=6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AF10" s="4"/>
      </tp>
      <tp>
        <v>213.36</v>
        <stp/>
        <stp>StudyData</stp>
        <stp>Close(S.IBM) When Barix(S.IBM,reference:=StartOfSession)=5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AF9" s="4"/>
      </tp>
      <tp>
        <v>213.41</v>
        <stp/>
        <stp>StudyData</stp>
        <stp>Close(S.IBM) When Barix(S.IBM,reference:=StartOfSession)=4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AF8" s="4"/>
      </tp>
      <tp>
        <v>213.29</v>
        <stp/>
        <stp>StudyData</stp>
        <stp>Close(S.IBM) When Barix(S.IBM,reference:=StartOfSession)=3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AF7" s="4"/>
      </tp>
      <tp>
        <v>213.53</v>
        <stp/>
        <stp>StudyData</stp>
        <stp>Close(S.IBM) When Barix(S.IBM,reference:=StartOfSession)=2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AF6" s="4"/>
      </tp>
      <tp>
        <v>213.17</v>
        <stp/>
        <stp>StudyData</stp>
        <stp>Close(S.IBM) When Barix(S.IBM,reference:=StartOfSession)=1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AF5" s="4"/>
      </tp>
      <tp>
        <v>213.13</v>
        <stp/>
        <stp>StudyData</stp>
        <stp>Close(S.IBM) When Barix(S.IBM,reference:=StartOfSession)=0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AF4" s="4"/>
      </tp>
      <tp>
        <v>214.18</v>
        <stp/>
        <stp>StudyData</stp>
        <stp>Close(S.IBM) When Barix(S.IBM,reference:=StartOfSession)=9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AF13" s="4"/>
      </tp>
      <tp>
        <v>213.96</v>
        <stp/>
        <stp>StudyData</stp>
        <stp>Close(S.IBM) When Barix(S.IBM,reference:=StartOfSession)=8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AF12" s="4"/>
      </tp>
      <tp>
        <v>387.68</v>
        <stp/>
        <stp>StudyData</stp>
        <stp>Close(S.SHW) When Barix(S.SHW,reference:=StartOfSession)=9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AZ13" s="4"/>
      </tp>
      <tp>
        <v>387.73</v>
        <stp/>
        <stp>StudyData</stp>
        <stp>Close(S.SHW) When Barix(S.SHW,reference:=StartOfSession)=8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AZ12" s="4"/>
      </tp>
      <tp>
        <v>387.47</v>
        <stp/>
        <stp>StudyData</stp>
        <stp>Close(S.SHW) When Barix(S.SHW,reference:=StartOfSession)=5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AZ9" s="4"/>
      </tp>
      <tp>
        <v>387.1</v>
        <stp/>
        <stp>StudyData</stp>
        <stp>Close(S.SHW) When Barix(S.SHW,reference:=StartOfSession)=4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AZ8" s="4"/>
      </tp>
      <tp>
        <v>386.93</v>
        <stp/>
        <stp>StudyData</stp>
        <stp>Close(S.SHW) When Barix(S.SHW,reference:=StartOfSession)=7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AZ11" s="4"/>
      </tp>
      <tp>
        <v>387.25</v>
        <stp/>
        <stp>StudyData</stp>
        <stp>Close(S.SHW) When Barix(S.SHW,reference:=StartOfSession)=6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AZ10" s="4"/>
      </tp>
      <tp>
        <v>384.07</v>
        <stp/>
        <stp>StudyData</stp>
        <stp>Close(S.SHW) When Barix(S.SHW,reference:=StartOfSession)=1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AZ5" s="4"/>
      </tp>
      <tp>
        <v>382.16</v>
        <stp/>
        <stp>StudyData</stp>
        <stp>Close(S.SHW) When Barix(S.SHW,reference:=StartOfSession)=0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AZ4" s="4"/>
      </tp>
      <tp>
        <v>387.03</v>
        <stp/>
        <stp>StudyData</stp>
        <stp>Close(S.SHW) When Barix(S.SHW,reference:=StartOfSession)=3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AZ7" s="4"/>
      </tp>
      <tp>
        <v>386.31</v>
        <stp/>
        <stp>StudyData</stp>
        <stp>Close(S.SHW) When Barix(S.SHW,reference:=StartOfSession)=2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AZ6" s="4"/>
      </tp>
      <tp>
        <v>58.06</v>
        <stp/>
        <stp>ContractData</stp>
        <stp>S.CSCO</stp>
        <stp>LastTradeToday</stp>
        <stp/>
        <stp>T</stp>
        <tr r="C14" s="1"/>
      </tp>
      <tp>
        <v>85.05</v>
        <stp/>
        <stp>StudyData</stp>
        <stp>Close(S.WMT) When Barix(S.WMT,reference:=StartOfSession)=8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BJ12" s="4"/>
      </tp>
      <tp>
        <v>85</v>
        <stp/>
        <stp>StudyData</stp>
        <stp>Close(S.WMT) When Barix(S.WMT,reference:=StartOfSession)=9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BJ13" s="4"/>
      </tp>
      <tp>
        <v>84.32</v>
        <stp/>
        <stp>StudyData</stp>
        <stp>Close(S.WMT) When Barix(S.WMT,reference:=StartOfSession)=0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BJ4" s="4"/>
      </tp>
      <tp>
        <v>84.72</v>
        <stp/>
        <stp>StudyData</stp>
        <stp>Close(S.WMT) When Barix(S.WMT,reference:=StartOfSession)=1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BJ5" s="4"/>
      </tp>
      <tp>
        <v>84.92</v>
        <stp/>
        <stp>StudyData</stp>
        <stp>Close(S.WMT) When Barix(S.WMT,reference:=StartOfSession)=2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BJ6" s="4"/>
      </tp>
      <tp>
        <v>84.78</v>
        <stp/>
        <stp>StudyData</stp>
        <stp>Close(S.WMT) When Barix(S.WMT,reference:=StartOfSession)=3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BJ7" s="4"/>
      </tp>
      <tp>
        <v>84.85</v>
        <stp/>
        <stp>StudyData</stp>
        <stp>Close(S.WMT) When Barix(S.WMT,reference:=StartOfSession)=4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BJ8" s="4"/>
      </tp>
      <tp>
        <v>84.97</v>
        <stp/>
        <stp>StudyData</stp>
        <stp>Close(S.WMT) When Barix(S.WMT,reference:=StartOfSession)=5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BJ9" s="4"/>
      </tp>
      <tp>
        <v>85.07</v>
        <stp/>
        <stp>StudyData</stp>
        <stp>Close(S.WMT) When Barix(S.WMT,reference:=StartOfSession)=6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BJ10" s="4"/>
      </tp>
      <tp>
        <v>85.06</v>
        <stp/>
        <stp>StudyData</stp>
        <stp>Close(S.WMT) When Barix(S.WMT,reference:=StartOfSession)=7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BJ11" s="4"/>
      </tp>
      <tp>
        <v>200</v>
        <stp/>
        <stp>ContractData</stp>
        <stp>S.GS</stp>
        <stp>MT_LastAskVolume</stp>
        <stp/>
        <stp>T</stp>
        <tr r="L17" s="1"/>
      </tp>
      <tp>
        <v>3900</v>
        <stp/>
        <stp>ContractData</stp>
        <stp>S.BA</stp>
        <stp>MT_LastAskVolume</stp>
        <stp/>
        <stp>T</stp>
        <tr r="L11" s="1"/>
      </tp>
      <tp>
        <v>300</v>
        <stp/>
        <stp>ContractData</stp>
        <stp>S.HD</stp>
        <stp>MT_LastAskVolume</stp>
        <stp/>
        <stp>T</stp>
        <tr r="L18" s="1"/>
      </tp>
      <tp>
        <v>200</v>
        <stp/>
        <stp>ContractData</stp>
        <stp>S.KO</stp>
        <stp>MT_LastAskVolume</stp>
        <stp/>
        <stp>T</stp>
        <tr r="L23" s="1"/>
      </tp>
      <tp>
        <v>400</v>
        <stp/>
        <stp>ContractData</stp>
        <stp>S.VZ</stp>
        <stp>MT_LastAskVolume</stp>
        <stp/>
        <stp>T</stp>
        <tr r="L34" s="1"/>
      </tp>
      <tp>
        <v>600</v>
        <stp/>
        <stp>ContractData</stp>
        <stp>S.PG</stp>
        <stp>MT_LastAskVolume</stp>
        <stp/>
        <stp>T</stp>
        <tr r="L29" s="1"/>
      </tp>
      <tp>
        <v>156.47</v>
        <stp/>
        <stp>StudyData</stp>
        <stp>Close(S.CVX) When Barix(S.CVX,reference:=StartOfSession)=26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V30" s="4"/>
      </tp>
      <tp>
        <v>156.44999999999999</v>
        <stp/>
        <stp>StudyData</stp>
        <stp>Close(S.CVX) When Barix(S.CVX,reference:=StartOfSession)=27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V31" s="4"/>
      </tp>
      <tp>
        <v>156.74</v>
        <stp/>
        <stp>StudyData</stp>
        <stp>Close(S.CVX) When Barix(S.CVX,reference:=StartOfSession)=24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V28" s="4"/>
      </tp>
      <tp>
        <v>156.58000000000001</v>
        <stp/>
        <stp>StudyData</stp>
        <stp>Close(S.CVX) When Barix(S.CVX,reference:=StartOfSession)=25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V29" s="4"/>
      </tp>
      <tp>
        <v>156.75</v>
        <stp/>
        <stp>StudyData</stp>
        <stp>Close(S.CVX) When Barix(S.CVX,reference:=StartOfSession)=22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V26" s="4"/>
      </tp>
      <tp>
        <v>156.66</v>
        <stp/>
        <stp>StudyData</stp>
        <stp>Close(S.CVX) When Barix(S.CVX,reference:=StartOfSession)=23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V27" s="4"/>
      </tp>
      <tp>
        <v>156.66999999999999</v>
        <stp/>
        <stp>StudyData</stp>
        <stp>Close(S.CVX) When Barix(S.CVX,reference:=StartOfSession)=20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V24" s="4"/>
      </tp>
      <tp>
        <v>156.71</v>
        <stp/>
        <stp>StudyData</stp>
        <stp>Close(S.CVX) When Barix(S.CVX,reference:=StartOfSession)=21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V25" s="4"/>
      </tp>
      <tp>
        <v>156.32</v>
        <stp/>
        <stp>StudyData</stp>
        <stp>Close(S.CVX) When Barix(S.CVX,reference:=StartOfSession)=28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V32" s="4"/>
      </tp>
      <tp>
        <v>156.28</v>
        <stp/>
        <stp>StudyData</stp>
        <stp>Close(S.CVX) When Barix(S.CVX,reference:=StartOfSession)=29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V33" s="4"/>
      </tp>
      <tp>
        <v>156.97</v>
        <stp/>
        <stp>StudyData</stp>
        <stp>Close(S.CVX) When Barix(S.CVX,reference:=StartOfSession)=36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V40" s="4"/>
      </tp>
      <tp>
        <v>156.85</v>
        <stp/>
        <stp>StudyData</stp>
        <stp>Close(S.CVX) When Barix(S.CVX,reference:=StartOfSession)=37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V41" s="4"/>
      </tp>
      <tp>
        <v>156.9</v>
        <stp/>
        <stp>StudyData</stp>
        <stp>Close(S.CVX) When Barix(S.CVX,reference:=StartOfSession)=34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V38" s="4"/>
      </tp>
      <tp>
        <v>156.97999999999999</v>
        <stp/>
        <stp>StudyData</stp>
        <stp>Close(S.CVX) When Barix(S.CVX,reference:=StartOfSession)=35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V39" s="4"/>
      </tp>
      <tp>
        <v>156.57</v>
        <stp/>
        <stp>StudyData</stp>
        <stp>Close(S.CVX) When Barix(S.CVX,reference:=StartOfSession)=32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V36" s="4"/>
      </tp>
      <tp>
        <v>156.65</v>
        <stp/>
        <stp>StudyData</stp>
        <stp>Close(S.CVX) When Barix(S.CVX,reference:=StartOfSession)=33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V37" s="4"/>
      </tp>
      <tp>
        <v>156.35</v>
        <stp/>
        <stp>StudyData</stp>
        <stp>Close(S.CVX) When Barix(S.CVX,reference:=StartOfSession)=30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V34" s="4"/>
      </tp>
      <tp>
        <v>156.31</v>
        <stp/>
        <stp>StudyData</stp>
        <stp>Close(S.CVX) When Barix(S.CVX,reference:=StartOfSession)=31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V35" s="4"/>
      </tp>
      <tp>
        <v>156.85</v>
        <stp/>
        <stp>StudyData</stp>
        <stp>Close(S.CVX) When Barix(S.CVX,reference:=StartOfSession)=38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V42" s="4"/>
      </tp>
      <tp>
        <v>156.78</v>
        <stp/>
        <stp>StudyData</stp>
        <stp>Close(S.CVX) When Barix(S.CVX,reference:=StartOfSession)=39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V43" s="4"/>
      </tp>
      <tp>
        <v>156.51</v>
        <stp/>
        <stp>StudyData</stp>
        <stp>Close(S.CVX) When Barix(S.CVX,reference:=StartOfSession)=16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V20" s="4"/>
      </tp>
      <tp>
        <v>156.74</v>
        <stp/>
        <stp>StudyData</stp>
        <stp>Close(S.CVX) When Barix(S.CVX,reference:=StartOfSession)=17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V21" s="4"/>
      </tp>
      <tp>
        <v>156.11000000000001</v>
        <stp/>
        <stp>StudyData</stp>
        <stp>Close(S.CVX) When Barix(S.CVX,reference:=StartOfSession)=14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V18" s="4"/>
      </tp>
      <tp>
        <v>156.27000000000001</v>
        <stp/>
        <stp>StudyData</stp>
        <stp>Close(S.CVX) When Barix(S.CVX,reference:=StartOfSession)=15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V19" s="4"/>
      </tp>
      <tp>
        <v>155.88999999999999</v>
        <stp/>
        <stp>StudyData</stp>
        <stp>Close(S.CVX) When Barix(S.CVX,reference:=StartOfSession)=12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V16" s="4"/>
      </tp>
      <tp>
        <v>155.84</v>
        <stp/>
        <stp>StudyData</stp>
        <stp>Close(S.CVX) When Barix(S.CVX,reference:=StartOfSession)=13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V17" s="4"/>
      </tp>
      <tp>
        <v>155.81</v>
        <stp/>
        <stp>StudyData</stp>
        <stp>Close(S.CVX) When Barix(S.CVX,reference:=StartOfSession)=10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V14" s="4"/>
      </tp>
      <tp>
        <v>155.76</v>
        <stp/>
        <stp>StudyData</stp>
        <stp>Close(S.CVX) When Barix(S.CVX,reference:=StartOfSession)=11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V15" s="4"/>
      </tp>
      <tp>
        <v>156.9</v>
        <stp/>
        <stp>StudyData</stp>
        <stp>Close(S.CVX) When Barix(S.CVX,reference:=StartOfSession)=18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V22" s="4"/>
      </tp>
      <tp>
        <v>156.81</v>
        <stp/>
        <stp>StudyData</stp>
        <stp>Close(S.CVX) When Barix(S.CVX,reference:=StartOfSession)=19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V23" s="4"/>
      </tp>
      <tp>
        <v>157.27000000000001</v>
        <stp/>
        <stp>StudyData</stp>
        <stp>Close(S.CVX) When Barix(S.CVX,reference:=StartOfSession)=66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V70" s="4"/>
      </tp>
      <tp>
        <v>157.24</v>
        <stp/>
        <stp>StudyData</stp>
        <stp>Close(S.CVX) When Barix(S.CVX,reference:=StartOfSession)=67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V71" s="4"/>
      </tp>
      <tp>
        <v>157.54</v>
        <stp/>
        <stp>StudyData</stp>
        <stp>Close(S.CVX) When Barix(S.CVX,reference:=StartOfSession)=64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V68" s="4"/>
      </tp>
      <tp>
        <v>157.32</v>
        <stp/>
        <stp>StudyData</stp>
        <stp>Close(S.CVX) When Barix(S.CVX,reference:=StartOfSession)=65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V69" s="4"/>
      </tp>
      <tp>
        <v>157.32</v>
        <stp/>
        <stp>StudyData</stp>
        <stp>Close(S.CVX) When Barix(S.CVX,reference:=StartOfSession)=62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V66" s="4"/>
      </tp>
      <tp>
        <v>157.36000000000001</v>
        <stp/>
        <stp>StudyData</stp>
        <stp>Close(S.CVX) When Barix(S.CVX,reference:=StartOfSession)=63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V67" s="4"/>
      </tp>
      <tp>
        <v>157.08000000000001</v>
        <stp/>
        <stp>StudyData</stp>
        <stp>Close(S.CVX) When Barix(S.CVX,reference:=StartOfSession)=60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V64" s="4"/>
      </tp>
      <tp>
        <v>157.19999999999999</v>
        <stp/>
        <stp>StudyData</stp>
        <stp>Close(S.CVX) When Barix(S.CVX,reference:=StartOfSession)=61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V65" s="4"/>
      </tp>
      <tp>
        <v>157.19999999999999</v>
        <stp/>
        <stp>StudyData</stp>
        <stp>Close(S.CVX) When Barix(S.CVX,reference:=StartOfSession)=68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V72" s="4"/>
      </tp>
      <tp>
        <v>157.24</v>
        <stp/>
        <stp>StudyData</stp>
        <stp>Close(S.CVX) When Barix(S.CVX,reference:=StartOfSession)=69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V73" s="4"/>
      </tp>
      <tp>
        <v>157.22999999999999</v>
        <stp/>
        <stp>StudyData</stp>
        <stp>Close(S.CVX) When Barix(S.CVX,reference:=StartOfSession)=76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V80" s="4"/>
      </tp>
      <tp>
        <v>156.93</v>
        <stp/>
        <stp>StudyData</stp>
        <stp>Close(S.CVX) When Barix(S.CVX,reference:=StartOfSession)=77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V81" s="4"/>
      </tp>
      <tp>
        <v>156.77000000000001</v>
        <stp/>
        <stp>StudyData</stp>
        <stp>Close(S.CVX) When Barix(S.CVX,reference:=StartOfSession)=74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V78" s="4"/>
      </tp>
      <tp>
        <v>156.80000000000001</v>
        <stp/>
        <stp>StudyData</stp>
        <stp>Close(S.CVX) When Barix(S.CVX,reference:=StartOfSession)=75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V79" s="4"/>
      </tp>
      <tp>
        <v>156.88</v>
        <stp/>
        <stp>StudyData</stp>
        <stp>Close(S.CVX) When Barix(S.CVX,reference:=StartOfSession)=72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V76" s="4"/>
      </tp>
      <tp>
        <v>156.78</v>
        <stp/>
        <stp>StudyData</stp>
        <stp>Close(S.CVX) When Barix(S.CVX,reference:=StartOfSession)=73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V77" s="4"/>
      </tp>
      <tp>
        <v>157.1</v>
        <stp/>
        <stp>StudyData</stp>
        <stp>Close(S.CVX) When Barix(S.CVX,reference:=StartOfSession)=70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V74" s="4"/>
      </tp>
      <tp>
        <v>157.11000000000001</v>
        <stp/>
        <stp>StudyData</stp>
        <stp>Close(S.CVX) When Barix(S.CVX,reference:=StartOfSession)=71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V75" s="4"/>
      </tp>
      <tp>
        <v>156.57</v>
        <stp/>
        <stp>StudyData</stp>
        <stp>Close(S.CVX) When Barix(S.CVX,reference:=StartOfSession)=46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V50" s="4"/>
      </tp>
      <tp>
        <v>156.58000000000001</v>
        <stp/>
        <stp>StudyData</stp>
        <stp>Close(S.CVX) When Barix(S.CVX,reference:=StartOfSession)=47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V51" s="4"/>
      </tp>
      <tp>
        <v>156.85</v>
        <stp/>
        <stp>StudyData</stp>
        <stp>Close(S.CVX) When Barix(S.CVX,reference:=StartOfSession)=44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V48" s="4"/>
      </tp>
      <tp>
        <v>156.75</v>
        <stp/>
        <stp>StudyData</stp>
        <stp>Close(S.CVX) When Barix(S.CVX,reference:=StartOfSession)=45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V49" s="4"/>
      </tp>
      <tp>
        <v>156.88</v>
        <stp/>
        <stp>StudyData</stp>
        <stp>Close(S.CVX) When Barix(S.CVX,reference:=StartOfSession)=42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V46" s="4"/>
      </tp>
      <tp>
        <v>156.88</v>
        <stp/>
        <stp>StudyData</stp>
        <stp>Close(S.CVX) When Barix(S.CVX,reference:=StartOfSession)=43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V47" s="4"/>
      </tp>
      <tp>
        <v>156.76</v>
        <stp/>
        <stp>StudyData</stp>
        <stp>Close(S.CVX) When Barix(S.CVX,reference:=StartOfSession)=40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V44" s="4"/>
      </tp>
      <tp>
        <v>156.86000000000001</v>
        <stp/>
        <stp>StudyData</stp>
        <stp>Close(S.CVX) When Barix(S.CVX,reference:=StartOfSession)=41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V45" s="4"/>
      </tp>
      <tp>
        <v>156.54</v>
        <stp/>
        <stp>StudyData</stp>
        <stp>Close(S.CVX) When Barix(S.CVX,reference:=StartOfSession)=48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V52" s="4"/>
      </tp>
      <tp>
        <v>156.69</v>
        <stp/>
        <stp>StudyData</stp>
        <stp>Close(S.CVX) When Barix(S.CVX,reference:=StartOfSession)=49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V53" s="4"/>
      </tp>
      <tp>
        <v>156.97999999999999</v>
        <stp/>
        <stp>StudyData</stp>
        <stp>Close(S.CVX) When Barix(S.CVX,reference:=StartOfSession)=56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V60" s="4"/>
      </tp>
      <tp>
        <v>156.97999999999999</v>
        <stp/>
        <stp>StudyData</stp>
        <stp>Close(S.CVX) When Barix(S.CVX,reference:=StartOfSession)=57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V61" s="4"/>
      </tp>
      <tp>
        <v>156.97</v>
        <stp/>
        <stp>StudyData</stp>
        <stp>Close(S.CVX) When Barix(S.CVX,reference:=StartOfSession)=54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V58" s="4"/>
      </tp>
      <tp>
        <v>157.1</v>
        <stp/>
        <stp>StudyData</stp>
        <stp>Close(S.CVX) When Barix(S.CVX,reference:=StartOfSession)=55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V59" s="4"/>
      </tp>
      <tp>
        <v>157</v>
        <stp/>
        <stp>StudyData</stp>
        <stp>Close(S.CVX) When Barix(S.CVX,reference:=StartOfSession)=52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V56" s="4"/>
      </tp>
      <tp>
        <v>157.1</v>
        <stp/>
        <stp>StudyData</stp>
        <stp>Close(S.CVX) When Barix(S.CVX,reference:=StartOfSession)=53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V57" s="4"/>
      </tp>
      <tp>
        <v>156.69</v>
        <stp/>
        <stp>StudyData</stp>
        <stp>Close(S.CVX) When Barix(S.CVX,reference:=StartOfSession)=50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V54" s="4"/>
      </tp>
      <tp>
        <v>156.93</v>
        <stp/>
        <stp>StudyData</stp>
        <stp>Close(S.CVX) When Barix(S.CVX,reference:=StartOfSession)=51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V55" s="4"/>
      </tp>
      <tp>
        <v>157.08000000000001</v>
        <stp/>
        <stp>StudyData</stp>
        <stp>Close(S.CVX) When Barix(S.CVX,reference:=StartOfSession)=58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V62" s="4"/>
      </tp>
      <tp>
        <v>157.01</v>
        <stp/>
        <stp>StudyData</stp>
        <stp>Close(S.CVX) When Barix(S.CVX,reference:=StartOfSession)=59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V63" s="4"/>
      </tp>
      <tp t="s">
        <v>NVIDIA Corp</v>
        <stp/>
        <stp>ContractData</stp>
        <stp>S.NVDA</stp>
        <stp>LongDescription</stp>
        <stp/>
        <stp>T</stp>
        <tr r="P28" s="1"/>
      </tp>
      <tp>
        <v>405.90000000000003</v>
        <stp/>
        <stp>ContractData</stp>
        <stp>S.HD</stp>
        <stp>LastTradeToday</stp>
        <stp/>
        <stp>T</stp>
        <tr r="C18" s="1"/>
      </tp>
      <tp>
        <v>325.28000000000003</v>
        <stp/>
        <stp>ContractData</stp>
        <stp>S.AMGN</stp>
        <stp>LastTradeToday</stp>
        <stp/>
        <stp>T</stp>
        <tr r="C8" s="1"/>
      </tp>
      <tp>
        <v>208.18</v>
        <stp/>
        <stp>ContractData</stp>
        <stp>S.AMZN</stp>
        <stp>LastTradeToday</stp>
        <stp/>
        <stp>T</stp>
        <tr r="C9" s="1"/>
        <tr r="O51" s="1"/>
      </tp>
      <tp>
        <v>255.55</v>
        <stp/>
        <stp>StudyData</stp>
        <stp>Close(S.TRV) When Barix(S.TRV,reference:=StartOfSession)=7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BB11" s="4"/>
      </tp>
      <tp>
        <v>254.8</v>
        <stp/>
        <stp>StudyData</stp>
        <stp>Close(S.TRV) When Barix(S.TRV,reference:=StartOfSession)=6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BB10" s="4"/>
      </tp>
      <tp>
        <v>254.81</v>
        <stp/>
        <stp>StudyData</stp>
        <stp>Close(S.TRV) When Barix(S.TRV,reference:=StartOfSession)=5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BB9" s="4"/>
      </tp>
      <tp>
        <v>254.82</v>
        <stp/>
        <stp>StudyData</stp>
        <stp>Close(S.TRV) When Barix(S.TRV,reference:=StartOfSession)=4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BB8" s="4"/>
      </tp>
      <tp>
        <v>254.76</v>
        <stp/>
        <stp>StudyData</stp>
        <stp>Close(S.TRV) When Barix(S.TRV,reference:=StartOfSession)=3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BB7" s="4"/>
      </tp>
      <tp>
        <v>255.05</v>
        <stp/>
        <stp>StudyData</stp>
        <stp>Close(S.TRV) When Barix(S.TRV,reference:=StartOfSession)=2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BB6" s="4"/>
      </tp>
      <tp>
        <v>252.99</v>
        <stp/>
        <stp>StudyData</stp>
        <stp>Close(S.TRV) When Barix(S.TRV,reference:=StartOfSession)=1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BB5" s="4"/>
      </tp>
      <tp>
        <v>254.45</v>
        <stp/>
        <stp>StudyData</stp>
        <stp>Close(S.TRV) When Barix(S.TRV,reference:=StartOfSession)=0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BB4" s="4"/>
      </tp>
      <tp>
        <v>255.17</v>
        <stp/>
        <stp>StudyData</stp>
        <stp>Close(S.TRV) When Barix(S.TRV,reference:=StartOfSession)=9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BB13" s="4"/>
      </tp>
      <tp>
        <v>255.45</v>
        <stp/>
        <stp>StudyData</stp>
        <stp>Close(S.TRV) When Barix(S.TRV,reference:=StartOfSession)=8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BB12" s="4"/>
      </tp>
      <tp t="s">
        <v>Microsoft Corporation</v>
        <stp/>
        <stp>ContractData</stp>
        <stp>S.MSFT</stp>
        <stp>LongDescription</stp>
        <stp/>
        <stp>T</stp>
        <tr r="P26" s="1"/>
      </tp>
      <tp>
        <v>167.71</v>
        <stp/>
        <stp>ContractData</stp>
        <stp>S.PG</stp>
        <stp>LastTradeToday</stp>
        <stp/>
        <stp>T</stp>
        <tr r="C29" s="1"/>
      </tp>
      <tp>
        <v>226.96</v>
        <stp/>
        <stp>ContractData</stp>
        <stp>S.AAPL</stp>
        <stp>LastTradeToday</stp>
        <stp/>
        <stp>T</stp>
        <tr r="C7" s="1"/>
      </tp>
      <tp>
        <v>133.47</v>
        <stp/>
        <stp>StudyData</stp>
        <stp>Close(S.MMM) When Barix(S.MMM,reference:=StartOfSession)=8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B12" s="4"/>
      </tp>
      <tp>
        <v>133.28</v>
        <stp/>
        <stp>StudyData</stp>
        <stp>Close(S.MMM) When Barix(S.MMM,reference:=StartOfSession)=9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B13" s="4"/>
      </tp>
      <tp>
        <v>133.55000000000001</v>
        <stp/>
        <stp>StudyData</stp>
        <stp>Close(S.MMM) When Barix(S.MMM,reference:=StartOfSession)=0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B4" s="4"/>
      </tp>
      <tp>
        <v>133.47999999999999</v>
        <stp/>
        <stp>StudyData</stp>
        <stp>Close(S.MMM) When Barix(S.MMM,reference:=StartOfSession)=1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B5" s="4"/>
      </tp>
      <tp>
        <v>133.79</v>
        <stp/>
        <stp>StudyData</stp>
        <stp>Close(S.MMM) When Barix(S.MMM,reference:=StartOfSession)=2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B6" s="4"/>
      </tp>
      <tp>
        <v>133.78</v>
        <stp/>
        <stp>StudyData</stp>
        <stp>Close(S.MMM) When Barix(S.MMM,reference:=StartOfSession)=3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B7" s="4"/>
      </tp>
      <tp>
        <v>133.6</v>
        <stp/>
        <stp>StudyData</stp>
        <stp>Close(S.MMM) When Barix(S.MMM,reference:=StartOfSession)=4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B8" s="4"/>
      </tp>
      <tp>
        <v>133.71</v>
        <stp/>
        <stp>StudyData</stp>
        <stp>Close(S.MMM) When Barix(S.MMM,reference:=StartOfSession)=5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B9" s="4"/>
      </tp>
      <tp>
        <v>133.57</v>
        <stp/>
        <stp>StudyData</stp>
        <stp>Close(S.MMM) When Barix(S.MMM,reference:=StartOfSession)=6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B10" s="4"/>
      </tp>
      <tp>
        <v>133.28</v>
        <stp/>
        <stp>StudyData</stp>
        <stp>Close(S.MMM) When Barix(S.MMM,reference:=StartOfSession)=7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B11" s="4"/>
      </tp>
      <tp>
        <v>156.72</v>
        <stp/>
        <stp>StudyData</stp>
        <stp>Close(S.JNJ) When Barix(S.JNJ,reference:=StartOfSession)=9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AH13" s="4"/>
      </tp>
      <tp>
        <v>156.77000000000001</v>
        <stp/>
        <stp>StudyData</stp>
        <stp>Close(S.JNJ) When Barix(S.JNJ,reference:=StartOfSession)=8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AH12" s="4"/>
      </tp>
      <tp>
        <v>156.25</v>
        <stp/>
        <stp>StudyData</stp>
        <stp>Close(S.JNJ) When Barix(S.JNJ,reference:=StartOfSession)=3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AH7" s="4"/>
      </tp>
      <tp>
        <v>156.19999999999999</v>
        <stp/>
        <stp>StudyData</stp>
        <stp>Close(S.JNJ) When Barix(S.JNJ,reference:=StartOfSession)=2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AH6" s="4"/>
      </tp>
      <tp>
        <v>156.03</v>
        <stp/>
        <stp>StudyData</stp>
        <stp>Close(S.JNJ) When Barix(S.JNJ,reference:=StartOfSession)=1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AH5" s="4"/>
      </tp>
      <tp>
        <v>156.57</v>
        <stp/>
        <stp>StudyData</stp>
        <stp>Close(S.JNJ) When Barix(S.JNJ,reference:=StartOfSession)=0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AH4" s="4"/>
      </tp>
      <tp>
        <v>156.77000000000001</v>
        <stp/>
        <stp>StudyData</stp>
        <stp>Close(S.JNJ) When Barix(S.JNJ,reference:=StartOfSession)=7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AH11" s="4"/>
      </tp>
      <tp>
        <v>156.57</v>
        <stp/>
        <stp>StudyData</stp>
        <stp>Close(S.JNJ) When Barix(S.JNJ,reference:=StartOfSession)=6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AH10" s="4"/>
      </tp>
      <tp>
        <v>156.56</v>
        <stp/>
        <stp>StudyData</stp>
        <stp>Close(S.JNJ) When Barix(S.JNJ,reference:=StartOfSession)=5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AH9" s="4"/>
      </tp>
      <tp>
        <v>156.25</v>
        <stp/>
        <stp>StudyData</stp>
        <stp>Close(S.JNJ) When Barix(S.JNJ,reference:=StartOfSession)=4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AH8" s="4"/>
      </tp>
      <tp>
        <v>75.89</v>
        <stp/>
        <stp>StudyData</stp>
        <stp>Close(S.NKE) When Barix(S.NKE,reference:=StartOfSession)=76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AT80" s="4"/>
      </tp>
      <tp>
        <v>75.88</v>
        <stp/>
        <stp>StudyData</stp>
        <stp>Close(S.NKE) When Barix(S.NKE,reference:=StartOfSession)=77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AT81" s="4"/>
      </tp>
      <tp>
        <v>75.89</v>
        <stp/>
        <stp>StudyData</stp>
        <stp>Close(S.NKE) When Barix(S.NKE,reference:=StartOfSession)=74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AT78" s="4"/>
      </tp>
      <tp>
        <v>75.81</v>
        <stp/>
        <stp>StudyData</stp>
        <stp>Close(S.NKE) When Barix(S.NKE,reference:=StartOfSession)=75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AT79" s="4"/>
      </tp>
      <tp>
        <v>75.92</v>
        <stp/>
        <stp>StudyData</stp>
        <stp>Close(S.NKE) When Barix(S.NKE,reference:=StartOfSession)=72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AT76" s="4"/>
      </tp>
      <tp>
        <v>75.89</v>
        <stp/>
        <stp>StudyData</stp>
        <stp>Close(S.NKE) When Barix(S.NKE,reference:=StartOfSession)=73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AT77" s="4"/>
      </tp>
      <tp>
        <v>76.010000000000005</v>
        <stp/>
        <stp>StudyData</stp>
        <stp>Close(S.NKE) When Barix(S.NKE,reference:=StartOfSession)=70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AT74" s="4"/>
      </tp>
      <tp>
        <v>75.989999999999995</v>
        <stp/>
        <stp>StudyData</stp>
        <stp>Close(S.NKE) When Barix(S.NKE,reference:=StartOfSession)=71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AT75" s="4"/>
      </tp>
      <tp>
        <v>75.87</v>
        <stp/>
        <stp>StudyData</stp>
        <stp>Close(S.NKE) When Barix(S.NKE,reference:=StartOfSession)=66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AT70" s="4"/>
      </tp>
      <tp>
        <v>75.900000000000006</v>
        <stp/>
        <stp>StudyData</stp>
        <stp>Close(S.NKE) When Barix(S.NKE,reference:=StartOfSession)=67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AT71" s="4"/>
      </tp>
      <tp>
        <v>75.930000000000007</v>
        <stp/>
        <stp>StudyData</stp>
        <stp>Close(S.NKE) When Barix(S.NKE,reference:=StartOfSession)=64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AT68" s="4"/>
      </tp>
      <tp>
        <v>75.91</v>
        <stp/>
        <stp>StudyData</stp>
        <stp>Close(S.NKE) When Barix(S.NKE,reference:=StartOfSession)=65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AT69" s="4"/>
      </tp>
      <tp>
        <v>75.91</v>
        <stp/>
        <stp>StudyData</stp>
        <stp>Close(S.NKE) When Barix(S.NKE,reference:=StartOfSession)=62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AT66" s="4"/>
      </tp>
      <tp>
        <v>75.94</v>
        <stp/>
        <stp>StudyData</stp>
        <stp>Close(S.NKE) When Barix(S.NKE,reference:=StartOfSession)=63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AT67" s="4"/>
      </tp>
      <tp>
        <v>75.84</v>
        <stp/>
        <stp>StudyData</stp>
        <stp>Close(S.NKE) When Barix(S.NKE,reference:=StartOfSession)=60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AT64" s="4"/>
      </tp>
      <tp>
        <v>75.930000000000007</v>
        <stp/>
        <stp>StudyData</stp>
        <stp>Close(S.NKE) When Barix(S.NKE,reference:=StartOfSession)=61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AT65" s="4"/>
      </tp>
      <tp>
        <v>75.94</v>
        <stp/>
        <stp>StudyData</stp>
        <stp>Close(S.NKE) When Barix(S.NKE,reference:=StartOfSession)=68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AT72" s="4"/>
      </tp>
      <tp>
        <v>75.989999999999995</v>
        <stp/>
        <stp>StudyData</stp>
        <stp>Close(S.NKE) When Barix(S.NKE,reference:=StartOfSession)=69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AT73" s="4"/>
      </tp>
      <tp>
        <v>75.89</v>
        <stp/>
        <stp>StudyData</stp>
        <stp>Close(S.NKE) When Barix(S.NKE,reference:=StartOfSession)=56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AT60" s="4"/>
      </tp>
      <tp>
        <v>75.87</v>
        <stp/>
        <stp>StudyData</stp>
        <stp>Close(S.NKE) When Barix(S.NKE,reference:=StartOfSession)=57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AT61" s="4"/>
      </tp>
      <tp>
        <v>75.900000000000006</v>
        <stp/>
        <stp>StudyData</stp>
        <stp>Close(S.NKE) When Barix(S.NKE,reference:=StartOfSession)=54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AT58" s="4"/>
      </tp>
      <tp>
        <v>75.94</v>
        <stp/>
        <stp>StudyData</stp>
        <stp>Close(S.NKE) When Barix(S.NKE,reference:=StartOfSession)=55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AT59" s="4"/>
      </tp>
      <tp>
        <v>75.86</v>
        <stp/>
        <stp>StudyData</stp>
        <stp>Close(S.NKE) When Barix(S.NKE,reference:=StartOfSession)=52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AT56" s="4"/>
      </tp>
      <tp>
        <v>75.849999999999994</v>
        <stp/>
        <stp>StudyData</stp>
        <stp>Close(S.NKE) When Barix(S.NKE,reference:=StartOfSession)=53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AT57" s="4"/>
      </tp>
      <tp>
        <v>75.849999999999994</v>
        <stp/>
        <stp>StudyData</stp>
        <stp>Close(S.NKE) When Barix(S.NKE,reference:=StartOfSession)=50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AT54" s="4"/>
      </tp>
      <tp>
        <v>75.91</v>
        <stp/>
        <stp>StudyData</stp>
        <stp>Close(S.NKE) When Barix(S.NKE,reference:=StartOfSession)=51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AT55" s="4"/>
      </tp>
      <tp>
        <v>75.86</v>
        <stp/>
        <stp>StudyData</stp>
        <stp>Close(S.NKE) When Barix(S.NKE,reference:=StartOfSession)=58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AT62" s="4"/>
      </tp>
      <tp>
        <v>75.83</v>
        <stp/>
        <stp>StudyData</stp>
        <stp>Close(S.NKE) When Barix(S.NKE,reference:=StartOfSession)=59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AT63" s="4"/>
      </tp>
      <tp>
        <v>75.94</v>
        <stp/>
        <stp>StudyData</stp>
        <stp>Close(S.NKE) When Barix(S.NKE,reference:=StartOfSession)=46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AT50" s="4"/>
      </tp>
      <tp>
        <v>75.95</v>
        <stp/>
        <stp>StudyData</stp>
        <stp>Close(S.NKE) When Barix(S.NKE,reference:=StartOfSession)=47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AT51" s="4"/>
      </tp>
      <tp>
        <v>75.98</v>
        <stp/>
        <stp>StudyData</stp>
        <stp>Close(S.NKE) When Barix(S.NKE,reference:=StartOfSession)=44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AT48" s="4"/>
      </tp>
      <tp>
        <v>75.930000000000007</v>
        <stp/>
        <stp>StudyData</stp>
        <stp>Close(S.NKE) When Barix(S.NKE,reference:=StartOfSession)=45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AT49" s="4"/>
      </tp>
      <tp>
        <v>75.959999999999994</v>
        <stp/>
        <stp>StudyData</stp>
        <stp>Close(S.NKE) When Barix(S.NKE,reference:=StartOfSession)=42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AT46" s="4"/>
      </tp>
      <tp>
        <v>76.02</v>
        <stp/>
        <stp>StudyData</stp>
        <stp>Close(S.NKE) When Barix(S.NKE,reference:=StartOfSession)=43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AT47" s="4"/>
      </tp>
      <tp>
        <v>75.91</v>
        <stp/>
        <stp>StudyData</stp>
        <stp>Close(S.NKE) When Barix(S.NKE,reference:=StartOfSession)=40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AT44" s="4"/>
      </tp>
      <tp>
        <v>75.94</v>
        <stp/>
        <stp>StudyData</stp>
        <stp>Close(S.NKE) When Barix(S.NKE,reference:=StartOfSession)=41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AT45" s="4"/>
      </tp>
      <tp>
        <v>75.959999999999994</v>
        <stp/>
        <stp>StudyData</stp>
        <stp>Close(S.NKE) When Barix(S.NKE,reference:=StartOfSession)=48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AT52" s="4"/>
      </tp>
      <tp>
        <v>75.95</v>
        <stp/>
        <stp>StudyData</stp>
        <stp>Close(S.NKE) When Barix(S.NKE,reference:=StartOfSession)=49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AT53" s="4"/>
      </tp>
      <tp>
        <v>76.099999999999994</v>
        <stp/>
        <stp>StudyData</stp>
        <stp>Close(S.NKE) When Barix(S.NKE,reference:=StartOfSession)=36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AT40" s="4"/>
      </tp>
      <tp>
        <v>75.959999999999994</v>
        <stp/>
        <stp>StudyData</stp>
        <stp>Close(S.NKE) When Barix(S.NKE,reference:=StartOfSession)=37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AT41" s="4"/>
      </tp>
      <tp>
        <v>76.09</v>
        <stp/>
        <stp>StudyData</stp>
        <stp>Close(S.NKE) When Barix(S.NKE,reference:=StartOfSession)=34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AT38" s="4"/>
      </tp>
      <tp>
        <v>76.05</v>
        <stp/>
        <stp>StudyData</stp>
        <stp>Close(S.NKE) When Barix(S.NKE,reference:=StartOfSession)=35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AT39" s="4"/>
      </tp>
      <tp>
        <v>76.12</v>
        <stp/>
        <stp>StudyData</stp>
        <stp>Close(S.NKE) When Barix(S.NKE,reference:=StartOfSession)=32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AT36" s="4"/>
      </tp>
      <tp>
        <v>76.09</v>
        <stp/>
        <stp>StudyData</stp>
        <stp>Close(S.NKE) When Barix(S.NKE,reference:=StartOfSession)=33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AT37" s="4"/>
      </tp>
      <tp>
        <v>76.2</v>
        <stp/>
        <stp>StudyData</stp>
        <stp>Close(S.NKE) When Barix(S.NKE,reference:=StartOfSession)=30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AT34" s="4"/>
      </tp>
      <tp>
        <v>76.09</v>
        <stp/>
        <stp>StudyData</stp>
        <stp>Close(S.NKE) When Barix(S.NKE,reference:=StartOfSession)=31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AT35" s="4"/>
      </tp>
      <tp>
        <v>75.88</v>
        <stp/>
        <stp>StudyData</stp>
        <stp>Close(S.NKE) When Barix(S.NKE,reference:=StartOfSession)=38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AT42" s="4"/>
      </tp>
      <tp>
        <v>75.849999999999994</v>
        <stp/>
        <stp>StudyData</stp>
        <stp>Close(S.NKE) When Barix(S.NKE,reference:=StartOfSession)=39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AT43" s="4"/>
      </tp>
      <tp>
        <v>76.08</v>
        <stp/>
        <stp>StudyData</stp>
        <stp>Close(S.NKE) When Barix(S.NKE,reference:=StartOfSession)=26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AT30" s="4"/>
      </tp>
      <tp>
        <v>76.19</v>
        <stp/>
        <stp>StudyData</stp>
        <stp>Close(S.NKE) When Barix(S.NKE,reference:=StartOfSession)=27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AT31" s="4"/>
      </tp>
      <tp>
        <v>76.260000000000005</v>
        <stp/>
        <stp>StudyData</stp>
        <stp>Close(S.NKE) When Barix(S.NKE,reference:=StartOfSession)=24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AT28" s="4"/>
      </tp>
      <tp>
        <v>76.150000000000006</v>
        <stp/>
        <stp>StudyData</stp>
        <stp>Close(S.NKE) When Barix(S.NKE,reference:=StartOfSession)=25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AT29" s="4"/>
      </tp>
      <tp>
        <v>76.23</v>
        <stp/>
        <stp>StudyData</stp>
        <stp>Close(S.NKE) When Barix(S.NKE,reference:=StartOfSession)=22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AT26" s="4"/>
      </tp>
      <tp>
        <v>76.22</v>
        <stp/>
        <stp>StudyData</stp>
        <stp>Close(S.NKE) When Barix(S.NKE,reference:=StartOfSession)=23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AT27" s="4"/>
      </tp>
      <tp>
        <v>76.23</v>
        <stp/>
        <stp>StudyData</stp>
        <stp>Close(S.NKE) When Barix(S.NKE,reference:=StartOfSession)=20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AT24" s="4"/>
      </tp>
      <tp>
        <v>76.19</v>
        <stp/>
        <stp>StudyData</stp>
        <stp>Close(S.NKE) When Barix(S.NKE,reference:=StartOfSession)=21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AT25" s="4"/>
      </tp>
      <tp>
        <v>76.19</v>
        <stp/>
        <stp>StudyData</stp>
        <stp>Close(S.NKE) When Barix(S.NKE,reference:=StartOfSession)=28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AT32" s="4"/>
      </tp>
      <tp>
        <v>76.180000000000007</v>
        <stp/>
        <stp>StudyData</stp>
        <stp>Close(S.NKE) When Barix(S.NKE,reference:=StartOfSession)=29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AT33" s="4"/>
      </tp>
      <tp>
        <v>76.209999999999994</v>
        <stp/>
        <stp>StudyData</stp>
        <stp>Close(S.NKE) When Barix(S.NKE,reference:=StartOfSession)=16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AT20" s="4"/>
      </tp>
      <tp>
        <v>76.25</v>
        <stp/>
        <stp>StudyData</stp>
        <stp>Close(S.NKE) When Barix(S.NKE,reference:=StartOfSession)=17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AT21" s="4"/>
      </tp>
      <tp>
        <v>76.459999999999994</v>
        <stp/>
        <stp>StudyData</stp>
        <stp>Close(S.NKE) When Barix(S.NKE,reference:=StartOfSession)=14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AT18" s="4"/>
      </tp>
      <tp>
        <v>76.25</v>
        <stp/>
        <stp>StudyData</stp>
        <stp>Close(S.NKE) When Barix(S.NKE,reference:=StartOfSession)=15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AT19" s="4"/>
      </tp>
      <tp>
        <v>76.36</v>
        <stp/>
        <stp>StudyData</stp>
        <stp>Close(S.NKE) When Barix(S.NKE,reference:=StartOfSession)=12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AT16" s="4"/>
      </tp>
      <tp>
        <v>76.290000000000006</v>
        <stp/>
        <stp>StudyData</stp>
        <stp>Close(S.NKE) When Barix(S.NKE,reference:=StartOfSession)=13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AT17" s="4"/>
      </tp>
      <tp>
        <v>76.31</v>
        <stp/>
        <stp>StudyData</stp>
        <stp>Close(S.NKE) When Barix(S.NKE,reference:=StartOfSession)=10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AT14" s="4"/>
      </tp>
      <tp>
        <v>76.31</v>
        <stp/>
        <stp>StudyData</stp>
        <stp>Close(S.NKE) When Barix(S.NKE,reference:=StartOfSession)=11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AT15" s="4"/>
      </tp>
      <tp>
        <v>76.319999999999993</v>
        <stp/>
        <stp>StudyData</stp>
        <stp>Close(S.NKE) When Barix(S.NKE,reference:=StartOfSession)=18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AT22" s="4"/>
      </tp>
      <tp>
        <v>76.290000000000006</v>
        <stp/>
        <stp>StudyData</stp>
        <stp>Close(S.NKE) When Barix(S.NKE,reference:=StartOfSession)=19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AT23" s="4"/>
      </tp>
      <tp>
        <v>64.05</v>
        <stp/>
        <stp>StudyData</stp>
        <stp>Close(S.KO) When Barix(S.KO,reference:=StartOfSession)=19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AL23" s="4"/>
      </tp>
      <tp>
        <v>64.06</v>
        <stp/>
        <stp>StudyData</stp>
        <stp>Close(S.KO) When Barix(S.KO,reference:=StartOfSession)=18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AL22" s="4"/>
      </tp>
      <tp>
        <v>63.99</v>
        <stp/>
        <stp>StudyData</stp>
        <stp>Close(S.KO) When Barix(S.KO,reference:=StartOfSession)=15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AL19" s="4"/>
      </tp>
      <tp>
        <v>64.02</v>
        <stp/>
        <stp>StudyData</stp>
        <stp>Close(S.KO) When Barix(S.KO,reference:=StartOfSession)=14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AL18" s="4"/>
      </tp>
      <tp>
        <v>64.05</v>
        <stp/>
        <stp>StudyData</stp>
        <stp>Close(S.KO) When Barix(S.KO,reference:=StartOfSession)=17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AL21" s="4"/>
      </tp>
      <tp>
        <v>64.02</v>
        <stp/>
        <stp>StudyData</stp>
        <stp>Close(S.KO) When Barix(S.KO,reference:=StartOfSession)=16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AL20" s="4"/>
      </tp>
      <tp>
        <v>63.94</v>
        <stp/>
        <stp>StudyData</stp>
        <stp>Close(S.KO) When Barix(S.KO,reference:=StartOfSession)=11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AL15" s="4"/>
      </tp>
      <tp>
        <v>63.9</v>
        <stp/>
        <stp>StudyData</stp>
        <stp>Close(S.KO) When Barix(S.KO,reference:=StartOfSession)=10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AL14" s="4"/>
      </tp>
      <tp>
        <v>63.97</v>
        <stp/>
        <stp>StudyData</stp>
        <stp>Close(S.KO) When Barix(S.KO,reference:=StartOfSession)=13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AL17" s="4"/>
      </tp>
      <tp>
        <v>63.99</v>
        <stp/>
        <stp>StudyData</stp>
        <stp>Close(S.KO) When Barix(S.KO,reference:=StartOfSession)=12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AL16" s="4"/>
      </tp>
      <tp>
        <v>64.03</v>
        <stp/>
        <stp>StudyData</stp>
        <stp>Close(S.KO) When Barix(S.KO,reference:=StartOfSession)=29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AL33" s="4"/>
      </tp>
      <tp>
        <v>64.02</v>
        <stp/>
        <stp>StudyData</stp>
        <stp>Close(S.KO) When Barix(S.KO,reference:=StartOfSession)=28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AL32" s="4"/>
      </tp>
      <tp>
        <v>64.08</v>
        <stp/>
        <stp>StudyData</stp>
        <stp>Close(S.KO) When Barix(S.KO,reference:=StartOfSession)=25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AL29" s="4"/>
      </tp>
      <tp>
        <v>64.010000000000005</v>
        <stp/>
        <stp>StudyData</stp>
        <stp>Close(S.KO) When Barix(S.KO,reference:=StartOfSession)=24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AL28" s="4"/>
      </tp>
      <tp>
        <v>64.02</v>
        <stp/>
        <stp>StudyData</stp>
        <stp>Close(S.KO) When Barix(S.KO,reference:=StartOfSession)=27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AL31" s="4"/>
      </tp>
      <tp>
        <v>64.040000000000006</v>
        <stp/>
        <stp>StudyData</stp>
        <stp>Close(S.KO) When Barix(S.KO,reference:=StartOfSession)=26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AL30" s="4"/>
      </tp>
      <tp>
        <v>64.02</v>
        <stp/>
        <stp>StudyData</stp>
        <stp>Close(S.KO) When Barix(S.KO,reference:=StartOfSession)=21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AL25" s="4"/>
      </tp>
      <tp>
        <v>63.99</v>
        <stp/>
        <stp>StudyData</stp>
        <stp>Close(S.KO) When Barix(S.KO,reference:=StartOfSession)=20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AL24" s="4"/>
      </tp>
      <tp>
        <v>64.010000000000005</v>
        <stp/>
        <stp>StudyData</stp>
        <stp>Close(S.KO) When Barix(S.KO,reference:=StartOfSession)=23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AL27" s="4"/>
      </tp>
      <tp>
        <v>64.03</v>
        <stp/>
        <stp>StudyData</stp>
        <stp>Close(S.KO) When Barix(S.KO,reference:=StartOfSession)=22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AL26" s="4"/>
      </tp>
      <tp>
        <v>64.17</v>
        <stp/>
        <stp>StudyData</stp>
        <stp>Close(S.KO) When Barix(S.KO,reference:=StartOfSession)=39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AL43" s="4"/>
      </tp>
      <tp>
        <v>64.2</v>
        <stp/>
        <stp>StudyData</stp>
        <stp>Close(S.KO) When Barix(S.KO,reference:=StartOfSession)=38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AL42" s="4"/>
      </tp>
      <tp>
        <v>64.14</v>
        <stp/>
        <stp>StudyData</stp>
        <stp>Close(S.KO) When Barix(S.KO,reference:=StartOfSession)=35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AL39" s="4"/>
      </tp>
      <tp>
        <v>64.17</v>
        <stp/>
        <stp>StudyData</stp>
        <stp>Close(S.KO) When Barix(S.KO,reference:=StartOfSession)=34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AL38" s="4"/>
      </tp>
      <tp>
        <v>64.2</v>
        <stp/>
        <stp>StudyData</stp>
        <stp>Close(S.KO) When Barix(S.KO,reference:=StartOfSession)=37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AL41" s="4"/>
      </tp>
      <tp>
        <v>64.180000000000007</v>
        <stp/>
        <stp>StudyData</stp>
        <stp>Close(S.KO) When Barix(S.KO,reference:=StartOfSession)=36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AL40" s="4"/>
      </tp>
      <tp>
        <v>64.099999999999994</v>
        <stp/>
        <stp>StudyData</stp>
        <stp>Close(S.KO) When Barix(S.KO,reference:=StartOfSession)=31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AL35" s="4"/>
      </tp>
      <tp>
        <v>64.06</v>
        <stp/>
        <stp>StudyData</stp>
        <stp>Close(S.KO) When Barix(S.KO,reference:=StartOfSession)=30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AL34" s="4"/>
      </tp>
      <tp>
        <v>64.19</v>
        <stp/>
        <stp>StudyData</stp>
        <stp>Close(S.KO) When Barix(S.KO,reference:=StartOfSession)=33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AL37" s="4"/>
      </tp>
      <tp>
        <v>64.180000000000007</v>
        <stp/>
        <stp>StudyData</stp>
        <stp>Close(S.KO) When Barix(S.KO,reference:=StartOfSession)=32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AL36" s="4"/>
      </tp>
      <tp>
        <v>64.2</v>
        <stp/>
        <stp>StudyData</stp>
        <stp>Close(S.KO) When Barix(S.KO,reference:=StartOfSession)=49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AL53" s="4"/>
      </tp>
      <tp>
        <v>64.16</v>
        <stp/>
        <stp>StudyData</stp>
        <stp>Close(S.KO) When Barix(S.KO,reference:=StartOfSession)=48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AL52" s="4"/>
      </tp>
      <tp>
        <v>64.13</v>
        <stp/>
        <stp>StudyData</stp>
        <stp>Close(S.KO) When Barix(S.KO,reference:=StartOfSession)=45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AL49" s="4"/>
      </tp>
      <tp>
        <v>64.12</v>
        <stp/>
        <stp>StudyData</stp>
        <stp>Close(S.KO) When Barix(S.KO,reference:=StartOfSession)=44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AL48" s="4"/>
      </tp>
      <tp>
        <v>64.12</v>
        <stp/>
        <stp>StudyData</stp>
        <stp>Close(S.KO) When Barix(S.KO,reference:=StartOfSession)=47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AL51" s="4"/>
      </tp>
      <tp>
        <v>64.12</v>
        <stp/>
        <stp>StudyData</stp>
        <stp>Close(S.KO) When Barix(S.KO,reference:=StartOfSession)=46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AL50" s="4"/>
      </tp>
      <tp>
        <v>64.099999999999994</v>
        <stp/>
        <stp>StudyData</stp>
        <stp>Close(S.KO) When Barix(S.KO,reference:=StartOfSession)=41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AL45" s="4"/>
      </tp>
      <tp>
        <v>64.16</v>
        <stp/>
        <stp>StudyData</stp>
        <stp>Close(S.KO) When Barix(S.KO,reference:=StartOfSession)=40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AL44" s="4"/>
      </tp>
      <tp>
        <v>64.150000000000006</v>
        <stp/>
        <stp>StudyData</stp>
        <stp>Close(S.KO) When Barix(S.KO,reference:=StartOfSession)=43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AL47" s="4"/>
      </tp>
      <tp>
        <v>64.16</v>
        <stp/>
        <stp>StudyData</stp>
        <stp>Close(S.KO) When Barix(S.KO,reference:=StartOfSession)=42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AL46" s="4"/>
      </tp>
      <tp>
        <v>64.150000000000006</v>
        <stp/>
        <stp>StudyData</stp>
        <stp>Close(S.KO) When Barix(S.KO,reference:=StartOfSession)=59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AL63" s="4"/>
      </tp>
      <tp>
        <v>64.09</v>
        <stp/>
        <stp>StudyData</stp>
        <stp>Close(S.KO) When Barix(S.KO,reference:=StartOfSession)=58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AL62" s="4"/>
      </tp>
      <tp>
        <v>64.11</v>
        <stp/>
        <stp>StudyData</stp>
        <stp>Close(S.KO) When Barix(S.KO,reference:=StartOfSession)=55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AL59" s="4"/>
      </tp>
      <tp>
        <v>64.09</v>
        <stp/>
        <stp>StudyData</stp>
        <stp>Close(S.KO) When Barix(S.KO,reference:=StartOfSession)=54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AL58" s="4"/>
      </tp>
      <tp>
        <v>64.13</v>
        <stp/>
        <stp>StudyData</stp>
        <stp>Close(S.KO) When Barix(S.KO,reference:=StartOfSession)=57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AL61" s="4"/>
      </tp>
      <tp>
        <v>64.12</v>
        <stp/>
        <stp>StudyData</stp>
        <stp>Close(S.KO) When Barix(S.KO,reference:=StartOfSession)=56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AL60" s="4"/>
      </tp>
      <tp>
        <v>64.2</v>
        <stp/>
        <stp>StudyData</stp>
        <stp>Close(S.KO) When Barix(S.KO,reference:=StartOfSession)=51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AL55" s="4"/>
      </tp>
      <tp>
        <v>64.180000000000007</v>
        <stp/>
        <stp>StudyData</stp>
        <stp>Close(S.KO) When Barix(S.KO,reference:=StartOfSession)=50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AL54" s="4"/>
      </tp>
      <tp>
        <v>64.16</v>
        <stp/>
        <stp>StudyData</stp>
        <stp>Close(S.KO) When Barix(S.KO,reference:=StartOfSession)=53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AL57" s="4"/>
      </tp>
      <tp>
        <v>64.180000000000007</v>
        <stp/>
        <stp>StudyData</stp>
        <stp>Close(S.KO) When Barix(S.KO,reference:=StartOfSession)=52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AL56" s="4"/>
      </tp>
      <tp>
        <v>64.06</v>
        <stp/>
        <stp>StudyData</stp>
        <stp>Close(S.KO) When Barix(S.KO,reference:=StartOfSession)=69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AL73" s="4"/>
      </tp>
      <tp>
        <v>64.040000000000006</v>
        <stp/>
        <stp>StudyData</stp>
        <stp>Close(S.KO) When Barix(S.KO,reference:=StartOfSession)=68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AL72" s="4"/>
      </tp>
      <tp>
        <v>64.05</v>
        <stp/>
        <stp>StudyData</stp>
        <stp>Close(S.KO) When Barix(S.KO,reference:=StartOfSession)=65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AL69" s="4"/>
      </tp>
      <tp>
        <v>64.069999999999993</v>
        <stp/>
        <stp>StudyData</stp>
        <stp>Close(S.KO) When Barix(S.KO,reference:=StartOfSession)=64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AL68" s="4"/>
      </tp>
      <tp>
        <v>64.03</v>
        <stp/>
        <stp>StudyData</stp>
        <stp>Close(S.KO) When Barix(S.KO,reference:=StartOfSession)=67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AL71" s="4"/>
      </tp>
      <tp>
        <v>64.02</v>
        <stp/>
        <stp>StudyData</stp>
        <stp>Close(S.KO) When Barix(S.KO,reference:=StartOfSession)=66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AL70" s="4"/>
      </tp>
      <tp>
        <v>64.16</v>
        <stp/>
        <stp>StudyData</stp>
        <stp>Close(S.KO) When Barix(S.KO,reference:=StartOfSession)=61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AL65" s="4"/>
      </tp>
      <tp>
        <v>64.150000000000006</v>
        <stp/>
        <stp>StudyData</stp>
        <stp>Close(S.KO) When Barix(S.KO,reference:=StartOfSession)=60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AL64" s="4"/>
      </tp>
      <tp>
        <v>64.06</v>
        <stp/>
        <stp>StudyData</stp>
        <stp>Close(S.KO) When Barix(S.KO,reference:=StartOfSession)=63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AL67" s="4"/>
      </tp>
      <tp>
        <v>64.14</v>
        <stp/>
        <stp>StudyData</stp>
        <stp>Close(S.KO) When Barix(S.KO,reference:=StartOfSession)=62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AL66" s="4"/>
      </tp>
      <tp>
        <v>63.99</v>
        <stp/>
        <stp>StudyData</stp>
        <stp>Close(S.KO) When Barix(S.KO,reference:=StartOfSession)=75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AL79" s="4"/>
      </tp>
      <tp>
        <v>63.99</v>
        <stp/>
        <stp>StudyData</stp>
        <stp>Close(S.KO) When Barix(S.KO,reference:=StartOfSession)=74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AL78" s="4"/>
      </tp>
      <tp>
        <v>63.92</v>
        <stp/>
        <stp>StudyData</stp>
        <stp>Close(S.KO) When Barix(S.KO,reference:=StartOfSession)=77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AL81" s="4"/>
      </tp>
      <tp>
        <v>63.98</v>
        <stp/>
        <stp>StudyData</stp>
        <stp>Close(S.KO) When Barix(S.KO,reference:=StartOfSession)=76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AL80" s="4"/>
      </tp>
      <tp>
        <v>64.040000000000006</v>
        <stp/>
        <stp>StudyData</stp>
        <stp>Close(S.KO) When Barix(S.KO,reference:=StartOfSession)=71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AL75" s="4"/>
      </tp>
      <tp>
        <v>64.040000000000006</v>
        <stp/>
        <stp>StudyData</stp>
        <stp>Close(S.KO) When Barix(S.KO,reference:=StartOfSession)=70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AL74" s="4"/>
      </tp>
      <tp>
        <v>64.010000000000005</v>
        <stp/>
        <stp>StudyData</stp>
        <stp>Close(S.KO) When Barix(S.KO,reference:=StartOfSession)=73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AL77" s="4"/>
      </tp>
      <tp>
        <v>64.02</v>
        <stp/>
        <stp>StudyData</stp>
        <stp>Close(S.KO) When Barix(S.KO,reference:=StartOfSession)=72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AL76" s="4"/>
      </tp>
      <tp>
        <v>98.96</v>
        <stp/>
        <stp>StudyData</stp>
        <stp>Close(S.DIS) When Barix(S.DIS,reference:=StartOfSession)=58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X62" s="4"/>
      </tp>
      <tp>
        <v>98.99</v>
        <stp/>
        <stp>StudyData</stp>
        <stp>Close(S.DIS) When Barix(S.DIS,reference:=StartOfSession)=59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X63" s="4"/>
      </tp>
      <tp>
        <v>98.76</v>
        <stp/>
        <stp>StudyData</stp>
        <stp>Close(S.DIS) When Barix(S.DIS,reference:=StartOfSession)=52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X56" s="4"/>
      </tp>
      <tp>
        <v>99.02</v>
        <stp/>
        <stp>StudyData</stp>
        <stp>Close(S.DIS) When Barix(S.DIS,reference:=StartOfSession)=53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X57" s="4"/>
      </tp>
      <tp>
        <v>98.67</v>
        <stp/>
        <stp>StudyData</stp>
        <stp>Close(S.DIS) When Barix(S.DIS,reference:=StartOfSession)=50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X54" s="4"/>
      </tp>
      <tp>
        <v>98.77</v>
        <stp/>
        <stp>StudyData</stp>
        <stp>Close(S.DIS) When Barix(S.DIS,reference:=StartOfSession)=51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X55" s="4"/>
      </tp>
      <tp>
        <v>98.93</v>
        <stp/>
        <stp>StudyData</stp>
        <stp>Close(S.DIS) When Barix(S.DIS,reference:=StartOfSession)=56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X60" s="4"/>
      </tp>
      <tp>
        <v>98.98</v>
        <stp/>
        <stp>StudyData</stp>
        <stp>Close(S.DIS) When Barix(S.DIS,reference:=StartOfSession)=57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X61" s="4"/>
      </tp>
      <tp>
        <v>99</v>
        <stp/>
        <stp>StudyData</stp>
        <stp>Close(S.DIS) When Barix(S.DIS,reference:=StartOfSession)=54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X58" s="4"/>
      </tp>
      <tp>
        <v>99.04</v>
        <stp/>
        <stp>StudyData</stp>
        <stp>Close(S.DIS) When Barix(S.DIS,reference:=StartOfSession)=55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X59" s="4"/>
      </tp>
      <tp>
        <v>98.61</v>
        <stp/>
        <stp>StudyData</stp>
        <stp>Close(S.DIS) When Barix(S.DIS,reference:=StartOfSession)=48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X52" s="4"/>
      </tp>
      <tp>
        <v>98.65</v>
        <stp/>
        <stp>StudyData</stp>
        <stp>Close(S.DIS) When Barix(S.DIS,reference:=StartOfSession)=49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X53" s="4"/>
      </tp>
      <tp>
        <v>98.73</v>
        <stp/>
        <stp>StudyData</stp>
        <stp>Close(S.DIS) When Barix(S.DIS,reference:=StartOfSession)=42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X46" s="4"/>
      </tp>
      <tp>
        <v>98.69</v>
        <stp/>
        <stp>StudyData</stp>
        <stp>Close(S.DIS) When Barix(S.DIS,reference:=StartOfSession)=43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X47" s="4"/>
      </tp>
      <tp>
        <v>98.7</v>
        <stp/>
        <stp>StudyData</stp>
        <stp>Close(S.DIS) When Barix(S.DIS,reference:=StartOfSession)=40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X44" s="4"/>
      </tp>
      <tp>
        <v>98.67</v>
        <stp/>
        <stp>StudyData</stp>
        <stp>Close(S.DIS) When Barix(S.DIS,reference:=StartOfSession)=41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X45" s="4"/>
      </tp>
      <tp>
        <v>98.59</v>
        <stp/>
        <stp>StudyData</stp>
        <stp>Close(S.DIS) When Barix(S.DIS,reference:=StartOfSession)=46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X50" s="4"/>
      </tp>
      <tp>
        <v>98.61</v>
        <stp/>
        <stp>StudyData</stp>
        <stp>Close(S.DIS) When Barix(S.DIS,reference:=StartOfSession)=47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X51" s="4"/>
      </tp>
      <tp>
        <v>98.65</v>
        <stp/>
        <stp>StudyData</stp>
        <stp>Close(S.DIS) When Barix(S.DIS,reference:=StartOfSession)=44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X48" s="4"/>
      </tp>
      <tp>
        <v>98.65</v>
        <stp/>
        <stp>StudyData</stp>
        <stp>Close(S.DIS) When Barix(S.DIS,reference:=StartOfSession)=45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X49" s="4"/>
      </tp>
      <tp>
        <v>98.98</v>
        <stp/>
        <stp>StudyData</stp>
        <stp>Close(S.DIS) When Barix(S.DIS,reference:=StartOfSession)=72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X76" s="4"/>
      </tp>
      <tp>
        <v>98.95</v>
        <stp/>
        <stp>StudyData</stp>
        <stp>Close(S.DIS) When Barix(S.DIS,reference:=StartOfSession)=73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X77" s="4"/>
      </tp>
      <tp>
        <v>98.98</v>
        <stp/>
        <stp>StudyData</stp>
        <stp>Close(S.DIS) When Barix(S.DIS,reference:=StartOfSession)=70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X74" s="4"/>
      </tp>
      <tp>
        <v>99</v>
        <stp/>
        <stp>StudyData</stp>
        <stp>Close(S.DIS) When Barix(S.DIS,reference:=StartOfSession)=71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X75" s="4"/>
      </tp>
      <tp>
        <v>98.97</v>
        <stp/>
        <stp>StudyData</stp>
        <stp>Close(S.DIS) When Barix(S.DIS,reference:=StartOfSession)=76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X80" s="4"/>
      </tp>
      <tp>
        <v>99.02</v>
        <stp/>
        <stp>StudyData</stp>
        <stp>Close(S.DIS) When Barix(S.DIS,reference:=StartOfSession)=77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X81" s="4"/>
      </tp>
      <tp>
        <v>98.95</v>
        <stp/>
        <stp>StudyData</stp>
        <stp>Close(S.DIS) When Barix(S.DIS,reference:=StartOfSession)=74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X78" s="4"/>
      </tp>
      <tp>
        <v>98.9</v>
        <stp/>
        <stp>StudyData</stp>
        <stp>Close(S.DIS) When Barix(S.DIS,reference:=StartOfSession)=75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X79" s="4"/>
      </tp>
      <tp>
        <v>99.03</v>
        <stp/>
        <stp>StudyData</stp>
        <stp>Close(S.DIS) When Barix(S.DIS,reference:=StartOfSession)=68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X72" s="4"/>
      </tp>
      <tp>
        <v>99.03</v>
        <stp/>
        <stp>StudyData</stp>
        <stp>Close(S.DIS) When Barix(S.DIS,reference:=StartOfSession)=69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X73" s="4"/>
      </tp>
      <tp>
        <v>99.17</v>
        <stp/>
        <stp>StudyData</stp>
        <stp>Close(S.DIS) When Barix(S.DIS,reference:=StartOfSession)=62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X66" s="4"/>
      </tp>
      <tp>
        <v>99.21</v>
        <stp/>
        <stp>StudyData</stp>
        <stp>Close(S.DIS) When Barix(S.DIS,reference:=StartOfSession)=63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X67" s="4"/>
      </tp>
      <tp>
        <v>99.02</v>
        <stp/>
        <stp>StudyData</stp>
        <stp>Close(S.DIS) When Barix(S.DIS,reference:=StartOfSession)=60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X64" s="4"/>
      </tp>
      <tp>
        <v>99.08</v>
        <stp/>
        <stp>StudyData</stp>
        <stp>Close(S.DIS) When Barix(S.DIS,reference:=StartOfSession)=61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X65" s="4"/>
      </tp>
      <tp>
        <v>98.99</v>
        <stp/>
        <stp>StudyData</stp>
        <stp>Close(S.DIS) When Barix(S.DIS,reference:=StartOfSession)=66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X70" s="4"/>
      </tp>
      <tp>
        <v>99.08</v>
        <stp/>
        <stp>StudyData</stp>
        <stp>Close(S.DIS) When Barix(S.DIS,reference:=StartOfSession)=67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X71" s="4"/>
      </tp>
      <tp>
        <v>99.09</v>
        <stp/>
        <stp>StudyData</stp>
        <stp>Close(S.DIS) When Barix(S.DIS,reference:=StartOfSession)=64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X68" s="4"/>
      </tp>
      <tp>
        <v>99.06</v>
        <stp/>
        <stp>StudyData</stp>
        <stp>Close(S.DIS) When Barix(S.DIS,reference:=StartOfSession)=65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X69" s="4"/>
      </tp>
      <tp>
        <v>98.69</v>
        <stp/>
        <stp>StudyData</stp>
        <stp>Close(S.DIS) When Barix(S.DIS,reference:=StartOfSession)=18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X22" s="4"/>
      </tp>
      <tp>
        <v>98.76</v>
        <stp/>
        <stp>StudyData</stp>
        <stp>Close(S.DIS) When Barix(S.DIS,reference:=StartOfSession)=19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X23" s="4"/>
      </tp>
      <tp>
        <v>98.81</v>
        <stp/>
        <stp>StudyData</stp>
        <stp>Close(S.DIS) When Barix(S.DIS,reference:=StartOfSession)=12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X16" s="4"/>
      </tp>
      <tp>
        <v>98.87</v>
        <stp/>
        <stp>StudyData</stp>
        <stp>Close(S.DIS) When Barix(S.DIS,reference:=StartOfSession)=13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X17" s="4"/>
      </tp>
      <tp>
        <v>98.55</v>
        <stp/>
        <stp>StudyData</stp>
        <stp>Close(S.DIS) When Barix(S.DIS,reference:=StartOfSession)=10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X14" s="4"/>
      </tp>
      <tp>
        <v>98.65</v>
        <stp/>
        <stp>StudyData</stp>
        <stp>Close(S.DIS) When Barix(S.DIS,reference:=StartOfSession)=11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X15" s="4"/>
      </tp>
      <tp>
        <v>98.81</v>
        <stp/>
        <stp>StudyData</stp>
        <stp>Close(S.DIS) When Barix(S.DIS,reference:=StartOfSession)=16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X20" s="4"/>
      </tp>
      <tp>
        <v>98.7</v>
        <stp/>
        <stp>StudyData</stp>
        <stp>Close(S.DIS) When Barix(S.DIS,reference:=StartOfSession)=17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X21" s="4"/>
      </tp>
      <tp>
        <v>98.9</v>
        <stp/>
        <stp>StudyData</stp>
        <stp>Close(S.DIS) When Barix(S.DIS,reference:=StartOfSession)=14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X18" s="4"/>
      </tp>
      <tp>
        <v>98.94</v>
        <stp/>
        <stp>StudyData</stp>
        <stp>Close(S.DIS) When Barix(S.DIS,reference:=StartOfSession)=15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X19" s="4"/>
      </tp>
      <tp>
        <v>98.69</v>
        <stp/>
        <stp>StudyData</stp>
        <stp>Close(S.DIS) When Barix(S.DIS,reference:=StartOfSession)=38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X42" s="4"/>
      </tp>
      <tp>
        <v>98.65</v>
        <stp/>
        <stp>StudyData</stp>
        <stp>Close(S.DIS) When Barix(S.DIS,reference:=StartOfSession)=39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X43" s="4"/>
      </tp>
      <tp>
        <v>98.63</v>
        <stp/>
        <stp>StudyData</stp>
        <stp>Close(S.DIS) When Barix(S.DIS,reference:=StartOfSession)=32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X36" s="4"/>
      </tp>
      <tp>
        <v>98.72</v>
        <stp/>
        <stp>StudyData</stp>
        <stp>Close(S.DIS) When Barix(S.DIS,reference:=StartOfSession)=33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X37" s="4"/>
      </tp>
      <tp>
        <v>98.83</v>
        <stp/>
        <stp>StudyData</stp>
        <stp>Close(S.DIS) When Barix(S.DIS,reference:=StartOfSession)=30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X34" s="4"/>
      </tp>
      <tp>
        <v>98.69</v>
        <stp/>
        <stp>StudyData</stp>
        <stp>Close(S.DIS) When Barix(S.DIS,reference:=StartOfSession)=31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X35" s="4"/>
      </tp>
      <tp>
        <v>98.64</v>
        <stp/>
        <stp>StudyData</stp>
        <stp>Close(S.DIS) When Barix(S.DIS,reference:=StartOfSession)=36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X40" s="4"/>
      </tp>
      <tp>
        <v>98.76</v>
        <stp/>
        <stp>StudyData</stp>
        <stp>Close(S.DIS) When Barix(S.DIS,reference:=StartOfSession)=37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X41" s="4"/>
      </tp>
      <tp>
        <v>98.7</v>
        <stp/>
        <stp>StudyData</stp>
        <stp>Close(S.DIS) When Barix(S.DIS,reference:=StartOfSession)=34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X38" s="4"/>
      </tp>
      <tp>
        <v>98.62</v>
        <stp/>
        <stp>StudyData</stp>
        <stp>Close(S.DIS) When Barix(S.DIS,reference:=StartOfSession)=35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X39" s="4"/>
      </tp>
      <tp>
        <v>98.97</v>
        <stp/>
        <stp>StudyData</stp>
        <stp>Close(S.DIS) When Barix(S.DIS,reference:=StartOfSession)=28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X32" s="4"/>
      </tp>
      <tp>
        <v>98.88</v>
        <stp/>
        <stp>StudyData</stp>
        <stp>Close(S.DIS) When Barix(S.DIS,reference:=StartOfSession)=29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X33" s="4"/>
      </tp>
      <tp>
        <v>98.78</v>
        <stp/>
        <stp>StudyData</stp>
        <stp>Close(S.DIS) When Barix(S.DIS,reference:=StartOfSession)=22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X26" s="4"/>
      </tp>
      <tp>
        <v>98.81</v>
        <stp/>
        <stp>StudyData</stp>
        <stp>Close(S.DIS) When Barix(S.DIS,reference:=StartOfSession)=23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X27" s="4"/>
      </tp>
      <tp>
        <v>98.78</v>
        <stp/>
        <stp>StudyData</stp>
        <stp>Close(S.DIS) When Barix(S.DIS,reference:=StartOfSession)=20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X24" s="4"/>
      </tp>
      <tp>
        <v>98.85</v>
        <stp/>
        <stp>StudyData</stp>
        <stp>Close(S.DIS) When Barix(S.DIS,reference:=StartOfSession)=21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X25" s="4"/>
      </tp>
      <tp>
        <v>98.94</v>
        <stp/>
        <stp>StudyData</stp>
        <stp>Close(S.DIS) When Barix(S.DIS,reference:=StartOfSession)=26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X30" s="4"/>
      </tp>
      <tp>
        <v>99</v>
        <stp/>
        <stp>StudyData</stp>
        <stp>Close(S.DIS) When Barix(S.DIS,reference:=StartOfSession)=27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X31" s="4"/>
      </tp>
      <tp>
        <v>98.86</v>
        <stp/>
        <stp>StudyData</stp>
        <stp>Close(S.DIS) When Barix(S.DIS,reference:=StartOfSession)=24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X28" s="4"/>
      </tp>
      <tp>
        <v>99.16</v>
        <stp/>
        <stp>StudyData</stp>
        <stp>Close(S.DIS) When Barix(S.DIS,reference:=StartOfSession)=25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X29" s="4"/>
      </tp>
      <tp>
        <v>613</v>
        <stp/>
        <stp>StudyData</stp>
        <stp>Close(S.UNH) When Barix(S.UNH,reference:=StartOfSession)=9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BD13" s="4"/>
      </tp>
      <tp>
        <v>612.22</v>
        <stp/>
        <stp>StudyData</stp>
        <stp>Close(S.UNH) When Barix(S.UNH,reference:=StartOfSession)=8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BD12" s="4"/>
      </tp>
      <tp>
        <v>615.41</v>
        <stp/>
        <stp>StudyData</stp>
        <stp>Close(S.UNH) When Barix(S.UNH,reference:=StartOfSession)=3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BD7" s="4"/>
      </tp>
      <tp>
        <v>614.59</v>
        <stp/>
        <stp>StudyData</stp>
        <stp>Close(S.UNH) When Barix(S.UNH,reference:=StartOfSession)=2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BD6" s="4"/>
      </tp>
      <tp>
        <v>611.52</v>
        <stp/>
        <stp>StudyData</stp>
        <stp>Close(S.UNH) When Barix(S.UNH,reference:=StartOfSession)=1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BD5" s="4"/>
      </tp>
      <tp>
        <v>612.29</v>
        <stp/>
        <stp>StudyData</stp>
        <stp>Close(S.UNH) When Barix(S.UNH,reference:=StartOfSession)=0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BD4" s="4"/>
      </tp>
      <tp>
        <v>611.87</v>
        <stp/>
        <stp>StudyData</stp>
        <stp>Close(S.UNH) When Barix(S.UNH,reference:=StartOfSession)=7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BD11" s="4"/>
      </tp>
      <tp>
        <v>612.65</v>
        <stp/>
        <stp>StudyData</stp>
        <stp>Close(S.UNH) When Barix(S.UNH,reference:=StartOfSession)=6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BD10" s="4"/>
      </tp>
      <tp>
        <v>613.55999999999995</v>
        <stp/>
        <stp>StudyData</stp>
        <stp>Close(S.UNH) When Barix(S.UNH,reference:=StartOfSession)=5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BD9" s="4"/>
      </tp>
      <tp>
        <v>614.48</v>
        <stp/>
        <stp>StudyData</stp>
        <stp>Close(S.UNH) When Barix(S.UNH,reference:=StartOfSession)=4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BD8" s="4"/>
      </tp>
      <tp>
        <v>44157.200000000004</v>
        <stp/>
        <stp>ContractData</stp>
        <stp>DJIA</stp>
        <stp>High</stp>
        <stp/>
        <stp>T</stp>
        <tr r="O38" s="1"/>
      </tp>
      <tp>
        <v>387.23</v>
        <stp/>
        <stp>StudyData</stp>
        <stp>Close(S.SHW) When Barix(S.SHW,reference:=StartOfSession)=49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AZ53" s="4"/>
      </tp>
      <tp>
        <v>387.24</v>
        <stp/>
        <stp>StudyData</stp>
        <stp>Close(S.SHW) When Barix(S.SHW,reference:=StartOfSession)=48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AZ52" s="4"/>
      </tp>
      <tp>
        <v>387.94</v>
        <stp/>
        <stp>StudyData</stp>
        <stp>Close(S.SHW) When Barix(S.SHW,reference:=StartOfSession)=41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AZ45" s="4"/>
      </tp>
      <tp>
        <v>388.19</v>
        <stp/>
        <stp>StudyData</stp>
        <stp>Close(S.SHW) When Barix(S.SHW,reference:=StartOfSession)=40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AZ44" s="4"/>
      </tp>
      <tp>
        <v>387.87</v>
        <stp/>
        <stp>StudyData</stp>
        <stp>Close(S.SHW) When Barix(S.SHW,reference:=StartOfSession)=43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AZ47" s="4"/>
      </tp>
      <tp>
        <v>388.1</v>
        <stp/>
        <stp>StudyData</stp>
        <stp>Close(S.SHW) When Barix(S.SHW,reference:=StartOfSession)=42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AZ46" s="4"/>
      </tp>
      <tp>
        <v>388.1</v>
        <stp/>
        <stp>StudyData</stp>
        <stp>Close(S.SHW) When Barix(S.SHW,reference:=StartOfSession)=45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AZ49" s="4"/>
      </tp>
      <tp>
        <v>387.85</v>
        <stp/>
        <stp>StudyData</stp>
        <stp>Close(S.SHW) When Barix(S.SHW,reference:=StartOfSession)=44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AZ48" s="4"/>
      </tp>
      <tp>
        <v>387.06</v>
        <stp/>
        <stp>StudyData</stp>
        <stp>Close(S.SHW) When Barix(S.SHW,reference:=StartOfSession)=47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AZ51" s="4"/>
      </tp>
      <tp>
        <v>387.75</v>
        <stp/>
        <stp>StudyData</stp>
        <stp>Close(S.SHW) When Barix(S.SHW,reference:=StartOfSession)=46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AZ50" s="4"/>
      </tp>
      <tp>
        <v>387.21</v>
        <stp/>
        <stp>StudyData</stp>
        <stp>Close(S.SHW) When Barix(S.SHW,reference:=StartOfSession)=59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AZ63" s="4"/>
      </tp>
      <tp>
        <v>387.36</v>
        <stp/>
        <stp>StudyData</stp>
        <stp>Close(S.SHW) When Barix(S.SHW,reference:=StartOfSession)=58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AZ62" s="4"/>
      </tp>
      <tp>
        <v>386.62</v>
        <stp/>
        <stp>StudyData</stp>
        <stp>Close(S.SHW) When Barix(S.SHW,reference:=StartOfSession)=51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AZ55" s="4"/>
      </tp>
      <tp>
        <v>387.09</v>
        <stp/>
        <stp>StudyData</stp>
        <stp>Close(S.SHW) When Barix(S.SHW,reference:=StartOfSession)=50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AZ54" s="4"/>
      </tp>
      <tp>
        <v>387.28</v>
        <stp/>
        <stp>StudyData</stp>
        <stp>Close(S.SHW) When Barix(S.SHW,reference:=StartOfSession)=53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AZ57" s="4"/>
      </tp>
      <tp>
        <v>386.76</v>
        <stp/>
        <stp>StudyData</stp>
        <stp>Close(S.SHW) When Barix(S.SHW,reference:=StartOfSession)=52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AZ56" s="4"/>
      </tp>
      <tp>
        <v>388</v>
        <stp/>
        <stp>StudyData</stp>
        <stp>Close(S.SHW) When Barix(S.SHW,reference:=StartOfSession)=55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AZ59" s="4"/>
      </tp>
      <tp>
        <v>387.64</v>
        <stp/>
        <stp>StudyData</stp>
        <stp>Close(S.SHW) When Barix(S.SHW,reference:=StartOfSession)=54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AZ58" s="4"/>
      </tp>
      <tp>
        <v>387.59</v>
        <stp/>
        <stp>StudyData</stp>
        <stp>Close(S.SHW) When Barix(S.SHW,reference:=StartOfSession)=57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AZ61" s="4"/>
      </tp>
      <tp>
        <v>387.7</v>
        <stp/>
        <stp>StudyData</stp>
        <stp>Close(S.SHW) When Barix(S.SHW,reference:=StartOfSession)=56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AZ60" s="4"/>
      </tp>
      <tp>
        <v>387.17</v>
        <stp/>
        <stp>StudyData</stp>
        <stp>Close(S.SHW) When Barix(S.SHW,reference:=StartOfSession)=69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AZ73" s="4"/>
      </tp>
      <tp>
        <v>387.09</v>
        <stp/>
        <stp>StudyData</stp>
        <stp>Close(S.SHW) When Barix(S.SHW,reference:=StartOfSession)=68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AZ72" s="4"/>
      </tp>
      <tp>
        <v>387.04</v>
        <stp/>
        <stp>StudyData</stp>
        <stp>Close(S.SHW) When Barix(S.SHW,reference:=StartOfSession)=61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AZ65" s="4"/>
      </tp>
      <tp>
        <v>386.91</v>
        <stp/>
        <stp>StudyData</stp>
        <stp>Close(S.SHW) When Barix(S.SHW,reference:=StartOfSession)=60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AZ64" s="4"/>
      </tp>
      <tp>
        <v>386.9</v>
        <stp/>
        <stp>StudyData</stp>
        <stp>Close(S.SHW) When Barix(S.SHW,reference:=StartOfSession)=63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AZ67" s="4"/>
      </tp>
      <tp>
        <v>387.22</v>
        <stp/>
        <stp>StudyData</stp>
        <stp>Close(S.SHW) When Barix(S.SHW,reference:=StartOfSession)=62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AZ66" s="4"/>
      </tp>
      <tp>
        <v>387.15</v>
        <stp/>
        <stp>StudyData</stp>
        <stp>Close(S.SHW) When Barix(S.SHW,reference:=StartOfSession)=65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AZ69" s="4"/>
      </tp>
      <tp>
        <v>387.06</v>
        <stp/>
        <stp>StudyData</stp>
        <stp>Close(S.SHW) When Barix(S.SHW,reference:=StartOfSession)=64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AZ68" s="4"/>
      </tp>
      <tp>
        <v>387.21</v>
        <stp/>
        <stp>StudyData</stp>
        <stp>Close(S.SHW) When Barix(S.SHW,reference:=StartOfSession)=67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AZ71" s="4"/>
      </tp>
      <tp>
        <v>386.89</v>
        <stp/>
        <stp>StudyData</stp>
        <stp>Close(S.SHW) When Barix(S.SHW,reference:=StartOfSession)=66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AZ70" s="4"/>
      </tp>
      <tp>
        <v>387.99</v>
        <stp/>
        <stp>StudyData</stp>
        <stp>Close(S.SHW) When Barix(S.SHW,reference:=StartOfSession)=71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AZ75" s="4"/>
      </tp>
      <tp>
        <v>387.62</v>
        <stp/>
        <stp>StudyData</stp>
        <stp>Close(S.SHW) When Barix(S.SHW,reference:=StartOfSession)=70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AZ74" s="4"/>
      </tp>
      <tp>
        <v>388.3</v>
        <stp/>
        <stp>StudyData</stp>
        <stp>Close(S.SHW) When Barix(S.SHW,reference:=StartOfSession)=73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AZ77" s="4"/>
      </tp>
      <tp>
        <v>387.67</v>
        <stp/>
        <stp>StudyData</stp>
        <stp>Close(S.SHW) When Barix(S.SHW,reference:=StartOfSession)=72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AZ76" s="4"/>
      </tp>
      <tp>
        <v>387.03</v>
        <stp/>
        <stp>StudyData</stp>
        <stp>Close(S.SHW) When Barix(S.SHW,reference:=StartOfSession)=75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AZ79" s="4"/>
      </tp>
      <tp>
        <v>388.11</v>
        <stp/>
        <stp>StudyData</stp>
        <stp>Close(S.SHW) When Barix(S.SHW,reference:=StartOfSession)=74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AZ78" s="4"/>
      </tp>
      <tp>
        <v>386.67</v>
        <stp/>
        <stp>StudyData</stp>
        <stp>Close(S.SHW) When Barix(S.SHW,reference:=StartOfSession)=77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AZ81" s="4"/>
      </tp>
      <tp>
        <v>387.66</v>
        <stp/>
        <stp>StudyData</stp>
        <stp>Close(S.SHW) When Barix(S.SHW,reference:=StartOfSession)=76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AZ80" s="4"/>
      </tp>
      <tp>
        <v>388.73</v>
        <stp/>
        <stp>StudyData</stp>
        <stp>Close(S.SHW) When Barix(S.SHW,reference:=StartOfSession)=19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AZ23" s="4"/>
      </tp>
      <tp>
        <v>388.22</v>
        <stp/>
        <stp>StudyData</stp>
        <stp>Close(S.SHW) When Barix(S.SHW,reference:=StartOfSession)=18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AZ22" s="4"/>
      </tp>
      <tp>
        <v>388.83</v>
        <stp/>
        <stp>StudyData</stp>
        <stp>Close(S.SHW) When Barix(S.SHW,reference:=StartOfSession)=11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AZ15" s="4"/>
      </tp>
      <tp>
        <v>389.2</v>
        <stp/>
        <stp>StudyData</stp>
        <stp>Close(S.SHW) When Barix(S.SHW,reference:=StartOfSession)=10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AZ14" s="4"/>
      </tp>
      <tp>
        <v>388.46</v>
        <stp/>
        <stp>StudyData</stp>
        <stp>Close(S.SHW) When Barix(S.SHW,reference:=StartOfSession)=13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AZ17" s="4"/>
      </tp>
      <tp>
        <v>389.08</v>
        <stp/>
        <stp>StudyData</stp>
        <stp>Close(S.SHW) When Barix(S.SHW,reference:=StartOfSession)=12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AZ16" s="4"/>
      </tp>
      <tp>
        <v>388.76</v>
        <stp/>
        <stp>StudyData</stp>
        <stp>Close(S.SHW) When Barix(S.SHW,reference:=StartOfSession)=15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AZ19" s="4"/>
      </tp>
      <tp>
        <v>389.09</v>
        <stp/>
        <stp>StudyData</stp>
        <stp>Close(S.SHW) When Barix(S.SHW,reference:=StartOfSession)=14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AZ18" s="4"/>
      </tp>
      <tp>
        <v>388.02</v>
        <stp/>
        <stp>StudyData</stp>
        <stp>Close(S.SHW) When Barix(S.SHW,reference:=StartOfSession)=17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AZ21" s="4"/>
      </tp>
      <tp>
        <v>388.59</v>
        <stp/>
        <stp>StudyData</stp>
        <stp>Close(S.SHW) When Barix(S.SHW,reference:=StartOfSession)=16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AZ20" s="4"/>
      </tp>
      <tp>
        <v>388.06</v>
        <stp/>
        <stp>StudyData</stp>
        <stp>Close(S.SHW) When Barix(S.SHW,reference:=StartOfSession)=29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AZ33" s="4"/>
      </tp>
      <tp>
        <v>387.46</v>
        <stp/>
        <stp>StudyData</stp>
        <stp>Close(S.SHW) When Barix(S.SHW,reference:=StartOfSession)=28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AZ32" s="4"/>
      </tp>
      <tp>
        <v>387.48</v>
        <stp/>
        <stp>StudyData</stp>
        <stp>Close(S.SHW) When Barix(S.SHW,reference:=StartOfSession)=21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AZ25" s="4"/>
      </tp>
      <tp>
        <v>388.32</v>
        <stp/>
        <stp>StudyData</stp>
        <stp>Close(S.SHW) When Barix(S.SHW,reference:=StartOfSession)=20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AZ24" s="4"/>
      </tp>
      <tp>
        <v>387.97</v>
        <stp/>
        <stp>StudyData</stp>
        <stp>Close(S.SHW) When Barix(S.SHW,reference:=StartOfSession)=23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AZ27" s="4"/>
      </tp>
      <tp>
        <v>387.8</v>
        <stp/>
        <stp>StudyData</stp>
        <stp>Close(S.SHW) When Barix(S.SHW,reference:=StartOfSession)=22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AZ26" s="4"/>
      </tp>
      <tp>
        <v>387.09</v>
        <stp/>
        <stp>StudyData</stp>
        <stp>Close(S.SHW) When Barix(S.SHW,reference:=StartOfSession)=25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AZ29" s="4"/>
      </tp>
      <tp>
        <v>387.29</v>
        <stp/>
        <stp>StudyData</stp>
        <stp>Close(S.SHW) When Barix(S.SHW,reference:=StartOfSession)=24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AZ28" s="4"/>
      </tp>
      <tp>
        <v>387.66</v>
        <stp/>
        <stp>StudyData</stp>
        <stp>Close(S.SHW) When Barix(S.SHW,reference:=StartOfSession)=27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AZ31" s="4"/>
      </tp>
      <tp>
        <v>387.58</v>
        <stp/>
        <stp>StudyData</stp>
        <stp>Close(S.SHW) When Barix(S.SHW,reference:=StartOfSession)=26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AZ30" s="4"/>
      </tp>
      <tp>
        <v>387.77</v>
        <stp/>
        <stp>StudyData</stp>
        <stp>Close(S.SHW) When Barix(S.SHW,reference:=StartOfSession)=39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AZ43" s="4"/>
      </tp>
      <tp>
        <v>387.75</v>
        <stp/>
        <stp>StudyData</stp>
        <stp>Close(S.SHW) When Barix(S.SHW,reference:=StartOfSession)=38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AZ42" s="4"/>
      </tp>
      <tp>
        <v>387.98</v>
        <stp/>
        <stp>StudyData</stp>
        <stp>Close(S.SHW) When Barix(S.SHW,reference:=StartOfSession)=31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AZ35" s="4"/>
      </tp>
      <tp>
        <v>387.86</v>
        <stp/>
        <stp>StudyData</stp>
        <stp>Close(S.SHW) When Barix(S.SHW,reference:=StartOfSession)=30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AZ34" s="4"/>
      </tp>
      <tp>
        <v>387.78</v>
        <stp/>
        <stp>StudyData</stp>
        <stp>Close(S.SHW) When Barix(S.SHW,reference:=StartOfSession)=33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AZ37" s="4"/>
      </tp>
      <tp>
        <v>387.82</v>
        <stp/>
        <stp>StudyData</stp>
        <stp>Close(S.SHW) When Barix(S.SHW,reference:=StartOfSession)=32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AZ36" s="4"/>
      </tp>
      <tp>
        <v>387.52</v>
        <stp/>
        <stp>StudyData</stp>
        <stp>Close(S.SHW) When Barix(S.SHW,reference:=StartOfSession)=35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AZ39" s="4"/>
      </tp>
      <tp>
        <v>387.65</v>
        <stp/>
        <stp>StudyData</stp>
        <stp>Close(S.SHW) When Barix(S.SHW,reference:=StartOfSession)=34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AZ38" s="4"/>
      </tp>
      <tp>
        <v>387.67</v>
        <stp/>
        <stp>StudyData</stp>
        <stp>Close(S.SHW) When Barix(S.SHW,reference:=StartOfSession)=37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AZ41" s="4"/>
      </tp>
      <tp>
        <v>387.69</v>
        <stp/>
        <stp>StudyData</stp>
        <stp>Close(S.SHW) When Barix(S.SHW,reference:=StartOfSession)=36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AZ40" s="4"/>
      </tp>
      <tp>
        <v>40.480000000000004</v>
        <stp/>
        <stp>ContractData</stp>
        <stp>S.VZ</stp>
        <stp>LastTradeToday</stp>
        <stp/>
        <stp>T</stp>
        <tr r="C34" s="1"/>
      </tp>
      <tp>
        <v>219.06</v>
        <stp/>
        <stp>StudyData</stp>
        <stp>Close(S.HON) When Barix(S.HON,reference:=StartOfSession)=39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AD43" s="4"/>
      </tp>
      <tp>
        <v>219.08</v>
        <stp/>
        <stp>StudyData</stp>
        <stp>Close(S.HON) When Barix(S.HON,reference:=StartOfSession)=38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AD42" s="4"/>
      </tp>
      <tp>
        <v>219.04</v>
        <stp/>
        <stp>StudyData</stp>
        <stp>Close(S.HON) When Barix(S.HON,reference:=StartOfSession)=33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AD37" s="4"/>
      </tp>
      <tp>
        <v>218.88</v>
        <stp/>
        <stp>StudyData</stp>
        <stp>Close(S.HON) When Barix(S.HON,reference:=StartOfSession)=32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AD36" s="4"/>
      </tp>
      <tp>
        <v>218.85</v>
        <stp/>
        <stp>StudyData</stp>
        <stp>Close(S.HON) When Barix(S.HON,reference:=StartOfSession)=31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AD35" s="4"/>
      </tp>
      <tp>
        <v>218.73</v>
        <stp/>
        <stp>StudyData</stp>
        <stp>Close(S.HON) When Barix(S.HON,reference:=StartOfSession)=30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AD34" s="4"/>
      </tp>
      <tp>
        <v>219.03</v>
        <stp/>
        <stp>StudyData</stp>
        <stp>Close(S.HON) When Barix(S.HON,reference:=StartOfSession)=37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AD41" s="4"/>
      </tp>
      <tp>
        <v>219.02</v>
        <stp/>
        <stp>StudyData</stp>
        <stp>Close(S.HON) When Barix(S.HON,reference:=StartOfSession)=36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AD40" s="4"/>
      </tp>
      <tp>
        <v>218.93</v>
        <stp/>
        <stp>StudyData</stp>
        <stp>Close(S.HON) When Barix(S.HON,reference:=StartOfSession)=35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AD39" s="4"/>
      </tp>
      <tp>
        <v>219</v>
        <stp/>
        <stp>StudyData</stp>
        <stp>Close(S.HON) When Barix(S.HON,reference:=StartOfSession)=34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AD38" s="4"/>
      </tp>
      <tp>
        <v>218.76</v>
        <stp/>
        <stp>StudyData</stp>
        <stp>Close(S.HON) When Barix(S.HON,reference:=StartOfSession)=29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AD33" s="4"/>
      </tp>
      <tp>
        <v>218.85</v>
        <stp/>
        <stp>StudyData</stp>
        <stp>Close(S.HON) When Barix(S.HON,reference:=StartOfSession)=28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AD32" s="4"/>
      </tp>
      <tp>
        <v>218.9</v>
        <stp/>
        <stp>StudyData</stp>
        <stp>Close(S.HON) When Barix(S.HON,reference:=StartOfSession)=23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AD27" s="4"/>
      </tp>
      <tp>
        <v>218.84</v>
        <stp/>
        <stp>StudyData</stp>
        <stp>Close(S.HON) When Barix(S.HON,reference:=StartOfSession)=22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AD26" s="4"/>
      </tp>
      <tp>
        <v>218.91</v>
        <stp/>
        <stp>StudyData</stp>
        <stp>Close(S.HON) When Barix(S.HON,reference:=StartOfSession)=21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AD25" s="4"/>
      </tp>
      <tp>
        <v>218.85</v>
        <stp/>
        <stp>StudyData</stp>
        <stp>Close(S.HON) When Barix(S.HON,reference:=StartOfSession)=20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AD24" s="4"/>
      </tp>
      <tp>
        <v>218.9</v>
        <stp/>
        <stp>StudyData</stp>
        <stp>Close(S.HON) When Barix(S.HON,reference:=StartOfSession)=27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AD31" s="4"/>
      </tp>
      <tp>
        <v>218.82</v>
        <stp/>
        <stp>StudyData</stp>
        <stp>Close(S.HON) When Barix(S.HON,reference:=StartOfSession)=26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AD30" s="4"/>
      </tp>
      <tp>
        <v>218.88</v>
        <stp/>
        <stp>StudyData</stp>
        <stp>Close(S.HON) When Barix(S.HON,reference:=StartOfSession)=25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AD29" s="4"/>
      </tp>
      <tp>
        <v>218.82</v>
        <stp/>
        <stp>StudyData</stp>
        <stp>Close(S.HON) When Barix(S.HON,reference:=StartOfSession)=24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AD28" s="4"/>
      </tp>
      <tp>
        <v>219.14</v>
        <stp/>
        <stp>StudyData</stp>
        <stp>Close(S.HON) When Barix(S.HON,reference:=StartOfSession)=19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AD23" s="4"/>
      </tp>
      <tp>
        <v>219.2</v>
        <stp/>
        <stp>StudyData</stp>
        <stp>Close(S.HON) When Barix(S.HON,reference:=StartOfSession)=18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AD22" s="4"/>
      </tp>
      <tp>
        <v>218.38</v>
        <stp/>
        <stp>StudyData</stp>
        <stp>Close(S.HON) When Barix(S.HON,reference:=StartOfSession)=13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AD17" s="4"/>
      </tp>
      <tp>
        <v>218.23</v>
        <stp/>
        <stp>StudyData</stp>
        <stp>Close(S.HON) When Barix(S.HON,reference:=StartOfSession)=12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AD16" s="4"/>
      </tp>
      <tp>
        <v>218.16</v>
        <stp/>
        <stp>StudyData</stp>
        <stp>Close(S.HON) When Barix(S.HON,reference:=StartOfSession)=11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AD15" s="4"/>
      </tp>
      <tp>
        <v>218.34</v>
        <stp/>
        <stp>StudyData</stp>
        <stp>Close(S.HON) When Barix(S.HON,reference:=StartOfSession)=10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AD14" s="4"/>
      </tp>
      <tp>
        <v>219.19</v>
        <stp/>
        <stp>StudyData</stp>
        <stp>Close(S.HON) When Barix(S.HON,reference:=StartOfSession)=17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AD21" s="4"/>
      </tp>
      <tp>
        <v>219.09</v>
        <stp/>
        <stp>StudyData</stp>
        <stp>Close(S.HON) When Barix(S.HON,reference:=StartOfSession)=16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AD20" s="4"/>
      </tp>
      <tp>
        <v>219.12</v>
        <stp/>
        <stp>StudyData</stp>
        <stp>Close(S.HON) When Barix(S.HON,reference:=StartOfSession)=15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AD19" s="4"/>
      </tp>
      <tp>
        <v>218.8</v>
        <stp/>
        <stp>StudyData</stp>
        <stp>Close(S.HON) When Barix(S.HON,reference:=StartOfSession)=14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AD18" s="4"/>
      </tp>
      <tp>
        <v>219.46</v>
        <stp/>
        <stp>StudyData</stp>
        <stp>Close(S.HON) When Barix(S.HON,reference:=StartOfSession)=73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AD77" s="4"/>
      </tp>
      <tp>
        <v>219.44</v>
        <stp/>
        <stp>StudyData</stp>
        <stp>Close(S.HON) When Barix(S.HON,reference:=StartOfSession)=72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AD76" s="4"/>
      </tp>
      <tp>
        <v>219.3</v>
        <stp/>
        <stp>StudyData</stp>
        <stp>Close(S.HON) When Barix(S.HON,reference:=StartOfSession)=71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AD75" s="4"/>
      </tp>
      <tp>
        <v>219.46</v>
        <stp/>
        <stp>StudyData</stp>
        <stp>Close(S.HON) When Barix(S.HON,reference:=StartOfSession)=70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AD74" s="4"/>
      </tp>
      <tp>
        <v>219.49</v>
        <stp/>
        <stp>StudyData</stp>
        <stp>Close(S.HON) When Barix(S.HON,reference:=StartOfSession)=77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AD81" s="4"/>
      </tp>
      <tp>
        <v>219.36</v>
        <stp/>
        <stp>StudyData</stp>
        <stp>Close(S.HON) When Barix(S.HON,reference:=StartOfSession)=76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AD80" s="4"/>
      </tp>
      <tp>
        <v>219.37</v>
        <stp/>
        <stp>StudyData</stp>
        <stp>Close(S.HON) When Barix(S.HON,reference:=StartOfSession)=75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AD79" s="4"/>
      </tp>
      <tp>
        <v>219.42</v>
        <stp/>
        <stp>StudyData</stp>
        <stp>Close(S.HON) When Barix(S.HON,reference:=StartOfSession)=74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AD78" s="4"/>
      </tp>
      <tp>
        <v>219.4</v>
        <stp/>
        <stp>StudyData</stp>
        <stp>Close(S.HON) When Barix(S.HON,reference:=StartOfSession)=69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AD73" s="4"/>
      </tp>
      <tp>
        <v>219.5</v>
        <stp/>
        <stp>StudyData</stp>
        <stp>Close(S.HON) When Barix(S.HON,reference:=StartOfSession)=68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AD72" s="4"/>
      </tp>
      <tp>
        <v>219.38</v>
        <stp/>
        <stp>StudyData</stp>
        <stp>Close(S.HON) When Barix(S.HON,reference:=StartOfSession)=63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AD67" s="4"/>
      </tp>
      <tp>
        <v>219.61</v>
        <stp/>
        <stp>StudyData</stp>
        <stp>Close(S.HON) When Barix(S.HON,reference:=StartOfSession)=62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AD66" s="4"/>
      </tp>
      <tp>
        <v>219.48</v>
        <stp/>
        <stp>StudyData</stp>
        <stp>Close(S.HON) When Barix(S.HON,reference:=StartOfSession)=61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AD65" s="4"/>
      </tp>
      <tp>
        <v>219.44</v>
        <stp/>
        <stp>StudyData</stp>
        <stp>Close(S.HON) When Barix(S.HON,reference:=StartOfSession)=60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AD64" s="4"/>
      </tp>
      <tp>
        <v>219.45</v>
        <stp/>
        <stp>StudyData</stp>
        <stp>Close(S.HON) When Barix(S.HON,reference:=StartOfSession)=67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AD71" s="4"/>
      </tp>
      <tp>
        <v>219.48</v>
        <stp/>
        <stp>StudyData</stp>
        <stp>Close(S.HON) When Barix(S.HON,reference:=StartOfSession)=66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AD70" s="4"/>
      </tp>
      <tp>
        <v>219.42</v>
        <stp/>
        <stp>StudyData</stp>
        <stp>Close(S.HON) When Barix(S.HON,reference:=StartOfSession)=65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AD69" s="4"/>
      </tp>
      <tp>
        <v>219.48</v>
        <stp/>
        <stp>StudyData</stp>
        <stp>Close(S.HON) When Barix(S.HON,reference:=StartOfSession)=64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AD68" s="4"/>
      </tp>
      <tp>
        <v>219.48</v>
        <stp/>
        <stp>StudyData</stp>
        <stp>Close(S.HON) When Barix(S.HON,reference:=StartOfSession)=59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AD63" s="4"/>
      </tp>
      <tp>
        <v>219.43</v>
        <stp/>
        <stp>StudyData</stp>
        <stp>Close(S.HON) When Barix(S.HON,reference:=StartOfSession)=58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AD62" s="4"/>
      </tp>
      <tp>
        <v>219.43</v>
        <stp/>
        <stp>StudyData</stp>
        <stp>Close(S.HON) When Barix(S.HON,reference:=StartOfSession)=53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AD57" s="4"/>
      </tp>
      <tp>
        <v>219.16</v>
        <stp/>
        <stp>StudyData</stp>
        <stp>Close(S.HON) When Barix(S.HON,reference:=StartOfSession)=52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AD56" s="4"/>
      </tp>
      <tp>
        <v>219.26</v>
        <stp/>
        <stp>StudyData</stp>
        <stp>Close(S.HON) When Barix(S.HON,reference:=StartOfSession)=51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AD55" s="4"/>
      </tp>
      <tp>
        <v>219.28</v>
        <stp/>
        <stp>StudyData</stp>
        <stp>Close(S.HON) When Barix(S.HON,reference:=StartOfSession)=50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AD54" s="4"/>
      </tp>
      <tp>
        <v>219.44</v>
        <stp/>
        <stp>StudyData</stp>
        <stp>Close(S.HON) When Barix(S.HON,reference:=StartOfSession)=57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AD61" s="4"/>
      </tp>
      <tp>
        <v>219.4</v>
        <stp/>
        <stp>StudyData</stp>
        <stp>Close(S.HON) When Barix(S.HON,reference:=StartOfSession)=56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AD60" s="4"/>
      </tp>
      <tp>
        <v>219.56</v>
        <stp/>
        <stp>StudyData</stp>
        <stp>Close(S.HON) When Barix(S.HON,reference:=StartOfSession)=55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AD59" s="4"/>
      </tp>
      <tp>
        <v>219.53</v>
        <stp/>
        <stp>StudyData</stp>
        <stp>Close(S.HON) When Barix(S.HON,reference:=StartOfSession)=54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AD58" s="4"/>
      </tp>
      <tp>
        <v>219.27</v>
        <stp/>
        <stp>StudyData</stp>
        <stp>Close(S.HON) When Barix(S.HON,reference:=StartOfSession)=49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AD53" s="4"/>
      </tp>
      <tp>
        <v>219.29</v>
        <stp/>
        <stp>StudyData</stp>
        <stp>Close(S.HON) When Barix(S.HON,reference:=StartOfSession)=48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AD52" s="4"/>
      </tp>
      <tp>
        <v>219.18</v>
        <stp/>
        <stp>StudyData</stp>
        <stp>Close(S.HON) When Barix(S.HON,reference:=StartOfSession)=43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AD47" s="4"/>
      </tp>
      <tp>
        <v>219.1</v>
        <stp/>
        <stp>StudyData</stp>
        <stp>Close(S.HON) When Barix(S.HON,reference:=StartOfSession)=42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AD46" s="4"/>
      </tp>
      <tp>
        <v>219.14</v>
        <stp/>
        <stp>StudyData</stp>
        <stp>Close(S.HON) When Barix(S.HON,reference:=StartOfSession)=41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AD45" s="4"/>
      </tp>
      <tp>
        <v>219.05</v>
        <stp/>
        <stp>StudyData</stp>
        <stp>Close(S.HON) When Barix(S.HON,reference:=StartOfSession)=40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AD44" s="4"/>
      </tp>
      <tp>
        <v>219.24</v>
        <stp/>
        <stp>StudyData</stp>
        <stp>Close(S.HON) When Barix(S.HON,reference:=StartOfSession)=47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AD51" s="4"/>
      </tp>
      <tp>
        <v>219.17</v>
        <stp/>
        <stp>StudyData</stp>
        <stp>Close(S.HON) When Barix(S.HON,reference:=StartOfSession)=46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AD50" s="4"/>
      </tp>
      <tp>
        <v>219.17</v>
        <stp/>
        <stp>StudyData</stp>
        <stp>Close(S.HON) When Barix(S.HON,reference:=StartOfSession)=45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AD49" s="4"/>
      </tp>
      <tp>
        <v>219.14</v>
        <stp/>
        <stp>StudyData</stp>
        <stp>Close(S.HON) When Barix(S.HON,reference:=StartOfSession)=44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AD48" s="4"/>
      </tp>
      <tp>
        <v>156.44999999999999</v>
        <stp/>
        <stp>StudyData</stp>
        <stp>Close(S.CVX) When Barix(S.CVX,reference:=StartOfSession)=3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V7" s="4"/>
      </tp>
      <tp>
        <v>156.44999999999999</v>
        <stp/>
        <stp>StudyData</stp>
        <stp>Close(S.CVX) When Barix(S.CVX,reference:=StartOfSession)=2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V6" s="4"/>
      </tp>
      <tp>
        <v>156.25</v>
        <stp/>
        <stp>StudyData</stp>
        <stp>Close(S.CVX) When Barix(S.CVX,reference:=StartOfSession)=1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V5" s="4"/>
      </tp>
      <tp>
        <v>156.51</v>
        <stp/>
        <stp>StudyData</stp>
        <stp>Close(S.CVX) When Barix(S.CVX,reference:=StartOfSession)=0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V4" s="4"/>
      </tp>
      <tp>
        <v>156.03</v>
        <stp/>
        <stp>StudyData</stp>
        <stp>Close(S.CVX) When Barix(S.CVX,reference:=StartOfSession)=7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V11" s="4"/>
      </tp>
      <tp>
        <v>156.01</v>
        <stp/>
        <stp>StudyData</stp>
        <stp>Close(S.CVX) When Barix(S.CVX,reference:=StartOfSession)=6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V10" s="4"/>
      </tp>
      <tp>
        <v>156.12</v>
        <stp/>
        <stp>StudyData</stp>
        <stp>Close(S.CVX) When Barix(S.CVX,reference:=StartOfSession)=5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V9" s="4"/>
      </tp>
      <tp>
        <v>156.05000000000001</v>
        <stp/>
        <stp>StudyData</stp>
        <stp>Close(S.CVX) When Barix(S.CVX,reference:=StartOfSession)=4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V8" s="4"/>
      </tp>
      <tp>
        <v>155.81</v>
        <stp/>
        <stp>StudyData</stp>
        <stp>Close(S.CVX) When Barix(S.CVX,reference:=StartOfSession)=9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V13" s="4"/>
      </tp>
      <tp>
        <v>156.27000000000001</v>
        <stp/>
        <stp>StudyData</stp>
        <stp>Close(S.CVX) When Barix(S.CVX,reference:=StartOfSession)=8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V12" s="4"/>
      </tp>
      <tp>
        <v>156.16</v>
        <stp/>
        <stp>StudyData</stp>
        <stp>Close(S.JNJ) When Barix(S.JNJ,reference:=StartOfSession)=29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AH33" s="4"/>
      </tp>
      <tp>
        <v>156.25</v>
        <stp/>
        <stp>StudyData</stp>
        <stp>Close(S.JNJ) When Barix(S.JNJ,reference:=StartOfSession)=28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AH32" s="4"/>
      </tp>
      <tp>
        <v>156.16</v>
        <stp/>
        <stp>StudyData</stp>
        <stp>Close(S.JNJ) When Barix(S.JNJ,reference:=StartOfSession)=25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AH29" s="4"/>
      </tp>
      <tp>
        <v>156.16</v>
        <stp/>
        <stp>StudyData</stp>
        <stp>Close(S.JNJ) When Barix(S.JNJ,reference:=StartOfSession)=24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AH28" s="4"/>
      </tp>
      <tp>
        <v>156.19</v>
        <stp/>
        <stp>StudyData</stp>
        <stp>Close(S.JNJ) When Barix(S.JNJ,reference:=StartOfSession)=27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AH31" s="4"/>
      </tp>
      <tp>
        <v>156.13999999999999</v>
        <stp/>
        <stp>StudyData</stp>
        <stp>Close(S.JNJ) When Barix(S.JNJ,reference:=StartOfSession)=26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AH30" s="4"/>
      </tp>
      <tp>
        <v>156.26</v>
        <stp/>
        <stp>StudyData</stp>
        <stp>Close(S.JNJ) When Barix(S.JNJ,reference:=StartOfSession)=21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AH25" s="4"/>
      </tp>
      <tp>
        <v>156.24</v>
        <stp/>
        <stp>StudyData</stp>
        <stp>Close(S.JNJ) When Barix(S.JNJ,reference:=StartOfSession)=20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AH24" s="4"/>
      </tp>
      <tp>
        <v>156.19999999999999</v>
        <stp/>
        <stp>StudyData</stp>
        <stp>Close(S.JNJ) When Barix(S.JNJ,reference:=StartOfSession)=23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AH27" s="4"/>
      </tp>
      <tp>
        <v>156.19999999999999</v>
        <stp/>
        <stp>StudyData</stp>
        <stp>Close(S.JNJ) When Barix(S.JNJ,reference:=StartOfSession)=22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AH26" s="4"/>
      </tp>
      <tp>
        <v>156.1</v>
        <stp/>
        <stp>StudyData</stp>
        <stp>Close(S.JNJ) When Barix(S.JNJ,reference:=StartOfSession)=39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AH43" s="4"/>
      </tp>
      <tp>
        <v>156.06</v>
        <stp/>
        <stp>StudyData</stp>
        <stp>Close(S.JNJ) When Barix(S.JNJ,reference:=StartOfSession)=38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AH42" s="4"/>
      </tp>
      <tp>
        <v>156.13</v>
        <stp/>
        <stp>StudyData</stp>
        <stp>Close(S.JNJ) When Barix(S.JNJ,reference:=StartOfSession)=35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AH39" s="4"/>
      </tp>
      <tp>
        <v>156.22</v>
        <stp/>
        <stp>StudyData</stp>
        <stp>Close(S.JNJ) When Barix(S.JNJ,reference:=StartOfSession)=34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AH38" s="4"/>
      </tp>
      <tp>
        <v>156.13999999999999</v>
        <stp/>
        <stp>StudyData</stp>
        <stp>Close(S.JNJ) When Barix(S.JNJ,reference:=StartOfSession)=37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AH41" s="4"/>
      </tp>
      <tp>
        <v>156.15</v>
        <stp/>
        <stp>StudyData</stp>
        <stp>Close(S.JNJ) When Barix(S.JNJ,reference:=StartOfSession)=36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AH40" s="4"/>
      </tp>
      <tp>
        <v>156.16</v>
        <stp/>
        <stp>StudyData</stp>
        <stp>Close(S.JNJ) When Barix(S.JNJ,reference:=StartOfSession)=31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AH35" s="4"/>
      </tp>
      <tp>
        <v>156.18</v>
        <stp/>
        <stp>StudyData</stp>
        <stp>Close(S.JNJ) When Barix(S.JNJ,reference:=StartOfSession)=30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AH34" s="4"/>
      </tp>
      <tp>
        <v>156.19</v>
        <stp/>
        <stp>StudyData</stp>
        <stp>Close(S.JNJ) When Barix(S.JNJ,reference:=StartOfSession)=33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AH37" s="4"/>
      </tp>
      <tp>
        <v>156.16</v>
        <stp/>
        <stp>StudyData</stp>
        <stp>Close(S.JNJ) When Barix(S.JNJ,reference:=StartOfSession)=32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AH36" s="4"/>
      </tp>
      <tp>
        <v>156.32</v>
        <stp/>
        <stp>StudyData</stp>
        <stp>Close(S.JNJ) When Barix(S.JNJ,reference:=StartOfSession)=19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AH23" s="4"/>
      </tp>
      <tp>
        <v>156.41999999999999</v>
        <stp/>
        <stp>StudyData</stp>
        <stp>Close(S.JNJ) When Barix(S.JNJ,reference:=StartOfSession)=18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AH22" s="4"/>
      </tp>
      <tp>
        <v>156.58000000000001</v>
        <stp/>
        <stp>StudyData</stp>
        <stp>Close(S.JNJ) When Barix(S.JNJ,reference:=StartOfSession)=15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AH19" s="4"/>
      </tp>
      <tp>
        <v>156.74</v>
        <stp/>
        <stp>StudyData</stp>
        <stp>Close(S.JNJ) When Barix(S.JNJ,reference:=StartOfSession)=14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AH18" s="4"/>
      </tp>
      <tp>
        <v>156.58000000000001</v>
        <stp/>
        <stp>StudyData</stp>
        <stp>Close(S.JNJ) When Barix(S.JNJ,reference:=StartOfSession)=17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AH21" s="4"/>
      </tp>
      <tp>
        <v>156.52000000000001</v>
        <stp/>
        <stp>StudyData</stp>
        <stp>Close(S.JNJ) When Barix(S.JNJ,reference:=StartOfSession)=16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AH20" s="4"/>
      </tp>
      <tp>
        <v>156.55000000000001</v>
        <stp/>
        <stp>StudyData</stp>
        <stp>Close(S.JNJ) When Barix(S.JNJ,reference:=StartOfSession)=11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AH15" s="4"/>
      </tp>
      <tp>
        <v>156.69</v>
        <stp/>
        <stp>StudyData</stp>
        <stp>Close(S.JNJ) When Barix(S.JNJ,reference:=StartOfSession)=10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AH14" s="4"/>
      </tp>
      <tp>
        <v>156.44</v>
        <stp/>
        <stp>StudyData</stp>
        <stp>Close(S.JNJ) When Barix(S.JNJ,reference:=StartOfSession)=13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AH17" s="4"/>
      </tp>
      <tp>
        <v>156.51</v>
        <stp/>
        <stp>StudyData</stp>
        <stp>Close(S.JNJ) When Barix(S.JNJ,reference:=StartOfSession)=12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AH16" s="4"/>
      </tp>
      <tp>
        <v>156.02000000000001</v>
        <stp/>
        <stp>StudyData</stp>
        <stp>Close(S.JNJ) When Barix(S.JNJ,reference:=StartOfSession)=69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AH73" s="4"/>
      </tp>
      <tp>
        <v>156.04</v>
        <stp/>
        <stp>StudyData</stp>
        <stp>Close(S.JNJ) When Barix(S.JNJ,reference:=StartOfSession)=68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AH72" s="4"/>
      </tp>
      <tp>
        <v>156.13999999999999</v>
        <stp/>
        <stp>StudyData</stp>
        <stp>Close(S.JNJ) When Barix(S.JNJ,reference:=StartOfSession)=65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AH69" s="4"/>
      </tp>
      <tp>
        <v>156.18</v>
        <stp/>
        <stp>StudyData</stp>
        <stp>Close(S.JNJ) When Barix(S.JNJ,reference:=StartOfSession)=64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AH68" s="4"/>
      </tp>
      <tp>
        <v>156.04</v>
        <stp/>
        <stp>StudyData</stp>
        <stp>Close(S.JNJ) When Barix(S.JNJ,reference:=StartOfSession)=67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AH71" s="4"/>
      </tp>
      <tp>
        <v>156.05000000000001</v>
        <stp/>
        <stp>StudyData</stp>
        <stp>Close(S.JNJ) When Barix(S.JNJ,reference:=StartOfSession)=66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AH70" s="4"/>
      </tp>
      <tp>
        <v>156.06</v>
        <stp/>
        <stp>StudyData</stp>
        <stp>Close(S.JNJ) When Barix(S.JNJ,reference:=StartOfSession)=61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AH65" s="4"/>
      </tp>
      <tp>
        <v>156.03</v>
        <stp/>
        <stp>StudyData</stp>
        <stp>Close(S.JNJ) When Barix(S.JNJ,reference:=StartOfSession)=60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AH64" s="4"/>
      </tp>
      <tp>
        <v>156.08000000000001</v>
        <stp/>
        <stp>StudyData</stp>
        <stp>Close(S.JNJ) When Barix(S.JNJ,reference:=StartOfSession)=63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AH67" s="4"/>
      </tp>
      <tp>
        <v>156.09</v>
        <stp/>
        <stp>StudyData</stp>
        <stp>Close(S.JNJ) When Barix(S.JNJ,reference:=StartOfSession)=62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AH66" s="4"/>
      </tp>
      <tp>
        <v>155.41999999999999</v>
        <stp/>
        <stp>StudyData</stp>
        <stp>Close(S.JNJ) When Barix(S.JNJ,reference:=StartOfSession)=75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AH79" s="4"/>
      </tp>
      <tp>
        <v>155.47999999999999</v>
        <stp/>
        <stp>StudyData</stp>
        <stp>Close(S.JNJ) When Barix(S.JNJ,reference:=StartOfSession)=74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AH78" s="4"/>
      </tp>
      <tp>
        <v>155.47</v>
        <stp/>
        <stp>StudyData</stp>
        <stp>Close(S.JNJ) When Barix(S.JNJ,reference:=StartOfSession)=77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AH81" s="4"/>
      </tp>
      <tp>
        <v>155.59</v>
        <stp/>
        <stp>StudyData</stp>
        <stp>Close(S.JNJ) When Barix(S.JNJ,reference:=StartOfSession)=76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AH80" s="4"/>
      </tp>
      <tp>
        <v>155.87</v>
        <stp/>
        <stp>StudyData</stp>
        <stp>Close(S.JNJ) When Barix(S.JNJ,reference:=StartOfSession)=71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AH75" s="4"/>
      </tp>
      <tp>
        <v>155.97</v>
        <stp/>
        <stp>StudyData</stp>
        <stp>Close(S.JNJ) When Barix(S.JNJ,reference:=StartOfSession)=70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AH74" s="4"/>
      </tp>
      <tp>
        <v>155.59</v>
        <stp/>
        <stp>StudyData</stp>
        <stp>Close(S.JNJ) When Barix(S.JNJ,reference:=StartOfSession)=73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AH77" s="4"/>
      </tp>
      <tp>
        <v>155.69999999999999</v>
        <stp/>
        <stp>StudyData</stp>
        <stp>Close(S.JNJ) When Barix(S.JNJ,reference:=StartOfSession)=72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AH76" s="4"/>
      </tp>
      <tp>
        <v>156.03</v>
        <stp/>
        <stp>StudyData</stp>
        <stp>Close(S.JNJ) When Barix(S.JNJ,reference:=StartOfSession)=49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AH53" s="4"/>
      </tp>
      <tp>
        <v>156</v>
        <stp/>
        <stp>StudyData</stp>
        <stp>Close(S.JNJ) When Barix(S.JNJ,reference:=StartOfSession)=48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AH52" s="4"/>
      </tp>
      <tp>
        <v>156.1</v>
        <stp/>
        <stp>StudyData</stp>
        <stp>Close(S.JNJ) When Barix(S.JNJ,reference:=StartOfSession)=45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AH49" s="4"/>
      </tp>
      <tp>
        <v>156.13</v>
        <stp/>
        <stp>StudyData</stp>
        <stp>Close(S.JNJ) When Barix(S.JNJ,reference:=StartOfSession)=44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AH48" s="4"/>
      </tp>
      <tp>
        <v>156.01</v>
        <stp/>
        <stp>StudyData</stp>
        <stp>Close(S.JNJ) When Barix(S.JNJ,reference:=StartOfSession)=47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AH51" s="4"/>
      </tp>
      <tp>
        <v>156.12</v>
        <stp/>
        <stp>StudyData</stp>
        <stp>Close(S.JNJ) When Barix(S.JNJ,reference:=StartOfSession)=46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AH50" s="4"/>
      </tp>
      <tp>
        <v>156.11000000000001</v>
        <stp/>
        <stp>StudyData</stp>
        <stp>Close(S.JNJ) When Barix(S.JNJ,reference:=StartOfSession)=41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AH45" s="4"/>
      </tp>
      <tp>
        <v>156.08000000000001</v>
        <stp/>
        <stp>StudyData</stp>
        <stp>Close(S.JNJ) When Barix(S.JNJ,reference:=StartOfSession)=40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AH44" s="4"/>
      </tp>
      <tp>
        <v>156.11000000000001</v>
        <stp/>
        <stp>StudyData</stp>
        <stp>Close(S.JNJ) When Barix(S.JNJ,reference:=StartOfSession)=43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AH47" s="4"/>
      </tp>
      <tp>
        <v>156.12</v>
        <stp/>
        <stp>StudyData</stp>
        <stp>Close(S.JNJ) When Barix(S.JNJ,reference:=StartOfSession)=42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AH46" s="4"/>
      </tp>
      <tp>
        <v>156.04</v>
        <stp/>
        <stp>StudyData</stp>
        <stp>Close(S.JNJ) When Barix(S.JNJ,reference:=StartOfSession)=59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AH63" s="4"/>
      </tp>
      <tp>
        <v>156.05000000000001</v>
        <stp/>
        <stp>StudyData</stp>
        <stp>Close(S.JNJ) When Barix(S.JNJ,reference:=StartOfSession)=58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AH62" s="4"/>
      </tp>
      <tp>
        <v>156.05000000000001</v>
        <stp/>
        <stp>StudyData</stp>
        <stp>Close(S.JNJ) When Barix(S.JNJ,reference:=StartOfSession)=55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AH59" s="4"/>
      </tp>
      <tp>
        <v>156.02000000000001</v>
        <stp/>
        <stp>StudyData</stp>
        <stp>Close(S.JNJ) When Barix(S.JNJ,reference:=StartOfSession)=54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AH58" s="4"/>
      </tp>
      <tp>
        <v>156.02000000000001</v>
        <stp/>
        <stp>StudyData</stp>
        <stp>Close(S.JNJ) When Barix(S.JNJ,reference:=StartOfSession)=57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AH61" s="4"/>
      </tp>
      <tp>
        <v>156.07</v>
        <stp/>
        <stp>StudyData</stp>
        <stp>Close(S.JNJ) When Barix(S.JNJ,reference:=StartOfSession)=56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AH60" s="4"/>
      </tp>
      <tp>
        <v>156.07</v>
        <stp/>
        <stp>StudyData</stp>
        <stp>Close(S.JNJ) When Barix(S.JNJ,reference:=StartOfSession)=51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AH55" s="4"/>
      </tp>
      <tp>
        <v>156.03</v>
        <stp/>
        <stp>StudyData</stp>
        <stp>Close(S.JNJ) When Barix(S.JNJ,reference:=StartOfSession)=50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AH54" s="4"/>
      </tp>
      <tp>
        <v>156.06</v>
        <stp/>
        <stp>StudyData</stp>
        <stp>Close(S.JNJ) When Barix(S.JNJ,reference:=StartOfSession)=53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AH57" s="4"/>
      </tp>
      <tp>
        <v>156.09</v>
        <stp/>
        <stp>StudyData</stp>
        <stp>Close(S.JNJ) When Barix(S.JNJ,reference:=StartOfSession)=52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AH56" s="4"/>
      </tp>
      <tp>
        <v>615.14</v>
        <stp/>
        <stp>StudyData</stp>
        <stp>Close(S.UNH) When Barix(S.UNH,reference:=StartOfSession)=20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BD24" s="4"/>
      </tp>
      <tp>
        <v>614.94000000000005</v>
        <stp/>
        <stp>StudyData</stp>
        <stp>Close(S.UNH) When Barix(S.UNH,reference:=StartOfSession)=21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BD25" s="4"/>
      </tp>
      <tp>
        <v>616.75</v>
        <stp/>
        <stp>StudyData</stp>
        <stp>Close(S.UNH) When Barix(S.UNH,reference:=StartOfSession)=22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BD26" s="4"/>
      </tp>
      <tp>
        <v>617.88</v>
        <stp/>
        <stp>StudyData</stp>
        <stp>Close(S.UNH) When Barix(S.UNH,reference:=StartOfSession)=23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BD27" s="4"/>
      </tp>
      <tp>
        <v>617.11</v>
        <stp/>
        <stp>StudyData</stp>
        <stp>Close(S.UNH) When Barix(S.UNH,reference:=StartOfSession)=24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BD28" s="4"/>
      </tp>
      <tp>
        <v>616.39</v>
        <stp/>
        <stp>StudyData</stp>
        <stp>Close(S.UNH) When Barix(S.UNH,reference:=StartOfSession)=25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BD29" s="4"/>
      </tp>
      <tp>
        <v>616.36</v>
        <stp/>
        <stp>StudyData</stp>
        <stp>Close(S.UNH) When Barix(S.UNH,reference:=StartOfSession)=26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BD30" s="4"/>
      </tp>
      <tp>
        <v>616.29999999999995</v>
        <stp/>
        <stp>StudyData</stp>
        <stp>Close(S.UNH) When Barix(S.UNH,reference:=StartOfSession)=27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BD31" s="4"/>
      </tp>
      <tp>
        <v>616.29999999999995</v>
        <stp/>
        <stp>StudyData</stp>
        <stp>Close(S.UNH) When Barix(S.UNH,reference:=StartOfSession)=28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BD32" s="4"/>
      </tp>
      <tp>
        <v>616.82000000000005</v>
        <stp/>
        <stp>StudyData</stp>
        <stp>Close(S.UNH) When Barix(S.UNH,reference:=StartOfSession)=29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BD33" s="4"/>
      </tp>
      <tp>
        <v>618.02</v>
        <stp/>
        <stp>StudyData</stp>
        <stp>Close(S.UNH) When Barix(S.UNH,reference:=StartOfSession)=30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BD34" s="4"/>
      </tp>
      <tp>
        <v>618.55999999999995</v>
        <stp/>
        <stp>StudyData</stp>
        <stp>Close(S.UNH) When Barix(S.UNH,reference:=StartOfSession)=31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BD35" s="4"/>
      </tp>
      <tp>
        <v>618.17999999999995</v>
        <stp/>
        <stp>StudyData</stp>
        <stp>Close(S.UNH) When Barix(S.UNH,reference:=StartOfSession)=32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BD36" s="4"/>
      </tp>
      <tp>
        <v>618.33000000000004</v>
        <stp/>
        <stp>StudyData</stp>
        <stp>Close(S.UNH) When Barix(S.UNH,reference:=StartOfSession)=33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BD37" s="4"/>
      </tp>
      <tp>
        <v>617.49</v>
        <stp/>
        <stp>StudyData</stp>
        <stp>Close(S.UNH) When Barix(S.UNH,reference:=StartOfSession)=34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BD38" s="4"/>
      </tp>
      <tp>
        <v>617.69000000000005</v>
        <stp/>
        <stp>StudyData</stp>
        <stp>Close(S.UNH) When Barix(S.UNH,reference:=StartOfSession)=35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BD39" s="4"/>
      </tp>
      <tp>
        <v>617.54999999999995</v>
        <stp/>
        <stp>StudyData</stp>
        <stp>Close(S.UNH) When Barix(S.UNH,reference:=StartOfSession)=36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BD40" s="4"/>
      </tp>
      <tp>
        <v>616.96</v>
        <stp/>
        <stp>StudyData</stp>
        <stp>Close(S.UNH) When Barix(S.UNH,reference:=StartOfSession)=37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BD41" s="4"/>
      </tp>
      <tp>
        <v>617.11</v>
        <stp/>
        <stp>StudyData</stp>
        <stp>Close(S.UNH) When Barix(S.UNH,reference:=StartOfSession)=38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BD42" s="4"/>
      </tp>
      <tp>
        <v>616.83000000000004</v>
        <stp/>
        <stp>StudyData</stp>
        <stp>Close(S.UNH) When Barix(S.UNH,reference:=StartOfSession)=39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BD43" s="4"/>
      </tp>
      <tp>
        <v>613.24</v>
        <stp/>
        <stp>StudyData</stp>
        <stp>Close(S.UNH) When Barix(S.UNH,reference:=StartOfSession)=10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BD14" s="4"/>
      </tp>
      <tp>
        <v>613.95000000000005</v>
        <stp/>
        <stp>StudyData</stp>
        <stp>Close(S.UNH) When Barix(S.UNH,reference:=StartOfSession)=11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BD15" s="4"/>
      </tp>
      <tp>
        <v>614.19000000000005</v>
        <stp/>
        <stp>StudyData</stp>
        <stp>Close(S.UNH) When Barix(S.UNH,reference:=StartOfSession)=12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BD16" s="4"/>
      </tp>
      <tp>
        <v>613.05999999999995</v>
        <stp/>
        <stp>StudyData</stp>
        <stp>Close(S.UNH) When Barix(S.UNH,reference:=StartOfSession)=13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BD17" s="4"/>
      </tp>
      <tp>
        <v>614.66</v>
        <stp/>
        <stp>StudyData</stp>
        <stp>Close(S.UNH) When Barix(S.UNH,reference:=StartOfSession)=14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BD18" s="4"/>
      </tp>
      <tp>
        <v>614.64</v>
        <stp/>
        <stp>StudyData</stp>
        <stp>Close(S.UNH) When Barix(S.UNH,reference:=StartOfSession)=15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BD19" s="4"/>
      </tp>
      <tp>
        <v>615.27</v>
        <stp/>
        <stp>StudyData</stp>
        <stp>Close(S.UNH) When Barix(S.UNH,reference:=StartOfSession)=16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BD20" s="4"/>
      </tp>
      <tp>
        <v>615.79999999999995</v>
        <stp/>
        <stp>StudyData</stp>
        <stp>Close(S.UNH) When Barix(S.UNH,reference:=StartOfSession)=17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BD21" s="4"/>
      </tp>
      <tp>
        <v>615.41999999999996</v>
        <stp/>
        <stp>StudyData</stp>
        <stp>Close(S.UNH) When Barix(S.UNH,reference:=StartOfSession)=18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BD22" s="4"/>
      </tp>
      <tp>
        <v>615.14</v>
        <stp/>
        <stp>StudyData</stp>
        <stp>Close(S.UNH) When Barix(S.UNH,reference:=StartOfSession)=19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BD23" s="4"/>
      </tp>
      <tp>
        <v>618</v>
        <stp/>
        <stp>StudyData</stp>
        <stp>Close(S.UNH) When Barix(S.UNH,reference:=StartOfSession)=60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BD64" s="4"/>
      </tp>
      <tp>
        <v>618.55999999999995</v>
        <stp/>
        <stp>StudyData</stp>
        <stp>Close(S.UNH) When Barix(S.UNH,reference:=StartOfSession)=61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BD65" s="4"/>
      </tp>
      <tp>
        <v>618.25</v>
        <stp/>
        <stp>StudyData</stp>
        <stp>Close(S.UNH) When Barix(S.UNH,reference:=StartOfSession)=62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BD66" s="4"/>
      </tp>
      <tp>
        <v>617.01</v>
        <stp/>
        <stp>StudyData</stp>
        <stp>Close(S.UNH) When Barix(S.UNH,reference:=StartOfSession)=63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BD67" s="4"/>
      </tp>
      <tp>
        <v>617.02</v>
        <stp/>
        <stp>StudyData</stp>
        <stp>Close(S.UNH) When Barix(S.UNH,reference:=StartOfSession)=64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BD68" s="4"/>
      </tp>
      <tp>
        <v>616.13</v>
        <stp/>
        <stp>StudyData</stp>
        <stp>Close(S.UNH) When Barix(S.UNH,reference:=StartOfSession)=65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BD69" s="4"/>
      </tp>
      <tp>
        <v>616.98</v>
        <stp/>
        <stp>StudyData</stp>
        <stp>Close(S.UNH) When Barix(S.UNH,reference:=StartOfSession)=66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BD70" s="4"/>
      </tp>
      <tp>
        <v>617.35</v>
        <stp/>
        <stp>StudyData</stp>
        <stp>Close(S.UNH) When Barix(S.UNH,reference:=StartOfSession)=67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BD71" s="4"/>
      </tp>
      <tp>
        <v>616.98</v>
        <stp/>
        <stp>StudyData</stp>
        <stp>Close(S.UNH) When Barix(S.UNH,reference:=StartOfSession)=68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BD72" s="4"/>
      </tp>
      <tp>
        <v>616.66999999999996</v>
        <stp/>
        <stp>StudyData</stp>
        <stp>Close(S.UNH) When Barix(S.UNH,reference:=StartOfSession)=69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BD73" s="4"/>
      </tp>
      <tp>
        <v>616.96</v>
        <stp/>
        <stp>StudyData</stp>
        <stp>Close(S.UNH) When Barix(S.UNH,reference:=StartOfSession)=70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BD74" s="4"/>
      </tp>
      <tp>
        <v>617</v>
        <stp/>
        <stp>StudyData</stp>
        <stp>Close(S.UNH) When Barix(S.UNH,reference:=StartOfSession)=71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BD75" s="4"/>
      </tp>
      <tp>
        <v>615.21</v>
        <stp/>
        <stp>StudyData</stp>
        <stp>Close(S.UNH) When Barix(S.UNH,reference:=StartOfSession)=72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BD76" s="4"/>
      </tp>
      <tp>
        <v>615.6</v>
        <stp/>
        <stp>StudyData</stp>
        <stp>Close(S.UNH) When Barix(S.UNH,reference:=StartOfSession)=73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BD77" s="4"/>
      </tp>
      <tp>
        <v>615.80999999999995</v>
        <stp/>
        <stp>StudyData</stp>
        <stp>Close(S.UNH) When Barix(S.UNH,reference:=StartOfSession)=74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BD78" s="4"/>
      </tp>
      <tp>
        <v>616.17999999999995</v>
        <stp/>
        <stp>StudyData</stp>
        <stp>Close(S.UNH) When Barix(S.UNH,reference:=StartOfSession)=75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BD79" s="4"/>
      </tp>
      <tp>
        <v>616.52</v>
        <stp/>
        <stp>StudyData</stp>
        <stp>Close(S.UNH) When Barix(S.UNH,reference:=StartOfSession)=76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BD80" s="4"/>
      </tp>
      <tp>
        <v>615.80999999999995</v>
        <stp/>
        <stp>StudyData</stp>
        <stp>Close(S.UNH) When Barix(S.UNH,reference:=StartOfSession)=77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BD81" s="4"/>
      </tp>
      <tp>
        <v>616.16999999999996</v>
        <stp/>
        <stp>StudyData</stp>
        <stp>Close(S.UNH) When Barix(S.UNH,reference:=StartOfSession)=40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BD44" s="4"/>
      </tp>
      <tp>
        <v>616.48</v>
        <stp/>
        <stp>StudyData</stp>
        <stp>Close(S.UNH) When Barix(S.UNH,reference:=StartOfSession)=41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BD45" s="4"/>
      </tp>
      <tp>
        <v>616.54999999999995</v>
        <stp/>
        <stp>StudyData</stp>
        <stp>Close(S.UNH) When Barix(S.UNH,reference:=StartOfSession)=42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BD46" s="4"/>
      </tp>
      <tp>
        <v>615.35</v>
        <stp/>
        <stp>StudyData</stp>
        <stp>Close(S.UNH) When Barix(S.UNH,reference:=StartOfSession)=43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BD47" s="4"/>
      </tp>
      <tp>
        <v>615.02</v>
        <stp/>
        <stp>StudyData</stp>
        <stp>Close(S.UNH) When Barix(S.UNH,reference:=StartOfSession)=44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BD48" s="4"/>
      </tp>
      <tp>
        <v>614.98</v>
        <stp/>
        <stp>StudyData</stp>
        <stp>Close(S.UNH) When Barix(S.UNH,reference:=StartOfSession)=45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BD49" s="4"/>
      </tp>
      <tp>
        <v>615.44000000000005</v>
        <stp/>
        <stp>StudyData</stp>
        <stp>Close(S.UNH) When Barix(S.UNH,reference:=StartOfSession)=46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BD50" s="4"/>
      </tp>
      <tp>
        <v>616.19000000000005</v>
        <stp/>
        <stp>StudyData</stp>
        <stp>Close(S.UNH) When Barix(S.UNH,reference:=StartOfSession)=47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BD51" s="4"/>
      </tp>
      <tp>
        <v>616.70000000000005</v>
        <stp/>
        <stp>StudyData</stp>
        <stp>Close(S.UNH) When Barix(S.UNH,reference:=StartOfSession)=48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BD52" s="4"/>
      </tp>
      <tp>
        <v>616.62</v>
        <stp/>
        <stp>StudyData</stp>
        <stp>Close(S.UNH) When Barix(S.UNH,reference:=StartOfSession)=49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BD53" s="4"/>
      </tp>
      <tp>
        <v>616.89</v>
        <stp/>
        <stp>StudyData</stp>
        <stp>Close(S.UNH) When Barix(S.UNH,reference:=StartOfSession)=50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BD54" s="4"/>
      </tp>
      <tp>
        <v>617.28</v>
        <stp/>
        <stp>StudyData</stp>
        <stp>Close(S.UNH) When Barix(S.UNH,reference:=StartOfSession)=51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BD55" s="4"/>
      </tp>
      <tp>
        <v>617.19000000000005</v>
        <stp/>
        <stp>StudyData</stp>
        <stp>Close(S.UNH) When Barix(S.UNH,reference:=StartOfSession)=52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BD56" s="4"/>
      </tp>
      <tp>
        <v>617.59</v>
        <stp/>
        <stp>StudyData</stp>
        <stp>Close(S.UNH) When Barix(S.UNH,reference:=StartOfSession)=53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BD57" s="4"/>
      </tp>
      <tp>
        <v>618.49</v>
        <stp/>
        <stp>StudyData</stp>
        <stp>Close(S.UNH) When Barix(S.UNH,reference:=StartOfSession)=54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BD58" s="4"/>
      </tp>
      <tp>
        <v>619.47</v>
        <stp/>
        <stp>StudyData</stp>
        <stp>Close(S.UNH) When Barix(S.UNH,reference:=StartOfSession)=55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BD59" s="4"/>
      </tp>
      <tp>
        <v>618.6</v>
        <stp/>
        <stp>StudyData</stp>
        <stp>Close(S.UNH) When Barix(S.UNH,reference:=StartOfSession)=56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BD60" s="4"/>
      </tp>
      <tp>
        <v>618.21</v>
        <stp/>
        <stp>StudyData</stp>
        <stp>Close(S.UNH) When Barix(S.UNH,reference:=StartOfSession)=57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BD61" s="4"/>
      </tp>
      <tp>
        <v>618.14</v>
        <stp/>
        <stp>StudyData</stp>
        <stp>Close(S.UNH) When Barix(S.UNH,reference:=StartOfSession)=58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BD62" s="4"/>
      </tp>
      <tp>
        <v>618.95000000000005</v>
        <stp/>
        <stp>StudyData</stp>
        <stp>Close(S.UNH) When Barix(S.UNH,reference:=StartOfSession)=59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BD63" s="4"/>
      </tp>
      <tp>
        <v>43768.5</v>
        <stp/>
        <stp>ContractData</stp>
        <stp>DJIA</stp>
        <stp>OPen</stp>
        <stp/>
        <stp>T</stp>
        <tr r="O37" s="1"/>
      </tp>
      <tp>
        <v>45606.367164351854</v>
        <stp/>
        <stp>SystemInfo</stp>
        <stp>Linetime</stp>
        <tr r="W2" s="1"/>
        <tr r="C2" s="4"/>
        <tr r="S1" s="3"/>
      </tp>
      <tp>
        <v>85.13</v>
        <stp/>
        <stp>StudyData</stp>
        <stp>Close(S.WMT) When Barix(S.WMT,reference:=StartOfSession)=18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BJ22" s="4"/>
      </tp>
      <tp>
        <v>85.24</v>
        <stp/>
        <stp>StudyData</stp>
        <stp>Close(S.WMT) When Barix(S.WMT,reference:=StartOfSession)=19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BJ23" s="4"/>
      </tp>
      <tp>
        <v>85.11</v>
        <stp/>
        <stp>StudyData</stp>
        <stp>Close(S.WMT) When Barix(S.WMT,reference:=StartOfSession)=16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BJ20" s="4"/>
      </tp>
      <tp>
        <v>85.18</v>
        <stp/>
        <stp>StudyData</stp>
        <stp>Close(S.WMT) When Barix(S.WMT,reference:=StartOfSession)=17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BJ21" s="4"/>
      </tp>
      <tp>
        <v>85.07</v>
        <stp/>
        <stp>StudyData</stp>
        <stp>Close(S.WMT) When Barix(S.WMT,reference:=StartOfSession)=14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BJ18" s="4"/>
      </tp>
      <tp>
        <v>85.05</v>
        <stp/>
        <stp>StudyData</stp>
        <stp>Close(S.WMT) When Barix(S.WMT,reference:=StartOfSession)=15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BJ19" s="4"/>
      </tp>
      <tp>
        <v>85.02</v>
        <stp/>
        <stp>StudyData</stp>
        <stp>Close(S.WMT) When Barix(S.WMT,reference:=StartOfSession)=12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BJ16" s="4"/>
      </tp>
      <tp>
        <v>85.04</v>
        <stp/>
        <stp>StudyData</stp>
        <stp>Close(S.WMT) When Barix(S.WMT,reference:=StartOfSession)=13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BJ17" s="4"/>
      </tp>
      <tp>
        <v>85.06</v>
        <stp/>
        <stp>StudyData</stp>
        <stp>Close(S.WMT) When Barix(S.WMT,reference:=StartOfSession)=10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BJ14" s="4"/>
      </tp>
      <tp>
        <v>85.06</v>
        <stp/>
        <stp>StudyData</stp>
        <stp>Close(S.WMT) When Barix(S.WMT,reference:=StartOfSession)=11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BJ15" s="4"/>
      </tp>
      <tp>
        <v>85.14</v>
        <stp/>
        <stp>StudyData</stp>
        <stp>Close(S.WMT) When Barix(S.WMT,reference:=StartOfSession)=38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BJ42" s="4"/>
      </tp>
      <tp>
        <v>85.1</v>
        <stp/>
        <stp>StudyData</stp>
        <stp>Close(S.WMT) When Barix(S.WMT,reference:=StartOfSession)=39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BJ43" s="4"/>
      </tp>
      <tp>
        <v>85.1</v>
        <stp/>
        <stp>StudyData</stp>
        <stp>Close(S.WMT) When Barix(S.WMT,reference:=StartOfSession)=36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BJ40" s="4"/>
      </tp>
      <tp>
        <v>85.15</v>
        <stp/>
        <stp>StudyData</stp>
        <stp>Close(S.WMT) When Barix(S.WMT,reference:=StartOfSession)=37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BJ41" s="4"/>
      </tp>
      <tp>
        <v>84.99</v>
        <stp/>
        <stp>StudyData</stp>
        <stp>Close(S.WMT) When Barix(S.WMT,reference:=StartOfSession)=34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BJ38" s="4"/>
      </tp>
      <tp>
        <v>85.07</v>
        <stp/>
        <stp>StudyData</stp>
        <stp>Close(S.WMT) When Barix(S.WMT,reference:=StartOfSession)=35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BJ39" s="4"/>
      </tp>
      <tp>
        <v>84.98</v>
        <stp/>
        <stp>StudyData</stp>
        <stp>Close(S.WMT) When Barix(S.WMT,reference:=StartOfSession)=32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BJ36" s="4"/>
      </tp>
      <tp>
        <v>85.04</v>
        <stp/>
        <stp>StudyData</stp>
        <stp>Close(S.WMT) When Barix(S.WMT,reference:=StartOfSession)=33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BJ37" s="4"/>
      </tp>
      <tp>
        <v>85.03</v>
        <stp/>
        <stp>StudyData</stp>
        <stp>Close(S.WMT) When Barix(S.WMT,reference:=StartOfSession)=30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BJ34" s="4"/>
      </tp>
      <tp>
        <v>84.9</v>
        <stp/>
        <stp>StudyData</stp>
        <stp>Close(S.WMT) When Barix(S.WMT,reference:=StartOfSession)=31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BJ35" s="4"/>
      </tp>
      <tp>
        <v>85.17</v>
        <stp/>
        <stp>StudyData</stp>
        <stp>Close(S.WMT) When Barix(S.WMT,reference:=StartOfSession)=28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BJ32" s="4"/>
      </tp>
      <tp>
        <v>85.15</v>
        <stp/>
        <stp>StudyData</stp>
        <stp>Close(S.WMT) When Barix(S.WMT,reference:=StartOfSession)=29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BJ33" s="4"/>
      </tp>
      <tp>
        <v>85.18</v>
        <stp/>
        <stp>StudyData</stp>
        <stp>Close(S.WMT) When Barix(S.WMT,reference:=StartOfSession)=26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BJ30" s="4"/>
      </tp>
      <tp>
        <v>85.23</v>
        <stp/>
        <stp>StudyData</stp>
        <stp>Close(S.WMT) When Barix(S.WMT,reference:=StartOfSession)=27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BJ31" s="4"/>
      </tp>
      <tp>
        <v>85.22</v>
        <stp/>
        <stp>StudyData</stp>
        <stp>Close(S.WMT) When Barix(S.WMT,reference:=StartOfSession)=24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BJ28" s="4"/>
      </tp>
      <tp>
        <v>85.21</v>
        <stp/>
        <stp>StudyData</stp>
        <stp>Close(S.WMT) When Barix(S.WMT,reference:=StartOfSession)=25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BJ29" s="4"/>
      </tp>
      <tp>
        <v>85.31</v>
        <stp/>
        <stp>StudyData</stp>
        <stp>Close(S.WMT) When Barix(S.WMT,reference:=StartOfSession)=22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BJ26" s="4"/>
      </tp>
      <tp>
        <v>85.37</v>
        <stp/>
        <stp>StudyData</stp>
        <stp>Close(S.WMT) When Barix(S.WMT,reference:=StartOfSession)=23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BJ27" s="4"/>
      </tp>
      <tp>
        <v>85.21</v>
        <stp/>
        <stp>StudyData</stp>
        <stp>Close(S.WMT) When Barix(S.WMT,reference:=StartOfSession)=20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BJ24" s="4"/>
      </tp>
      <tp>
        <v>85.33</v>
        <stp/>
        <stp>StudyData</stp>
        <stp>Close(S.WMT) When Barix(S.WMT,reference:=StartOfSession)=21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BJ25" s="4"/>
      </tp>
      <tp>
        <v>85.08</v>
        <stp/>
        <stp>StudyData</stp>
        <stp>Close(S.WMT) When Barix(S.WMT,reference:=StartOfSession)=58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BJ62" s="4"/>
      </tp>
      <tp>
        <v>85.06</v>
        <stp/>
        <stp>StudyData</stp>
        <stp>Close(S.WMT) When Barix(S.WMT,reference:=StartOfSession)=59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BJ63" s="4"/>
      </tp>
      <tp>
        <v>85.13</v>
        <stp/>
        <stp>StudyData</stp>
        <stp>Close(S.WMT) When Barix(S.WMT,reference:=StartOfSession)=56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BJ60" s="4"/>
      </tp>
      <tp>
        <v>85.11</v>
        <stp/>
        <stp>StudyData</stp>
        <stp>Close(S.WMT) When Barix(S.WMT,reference:=StartOfSession)=57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BJ61" s="4"/>
      </tp>
      <tp>
        <v>85.2</v>
        <stp/>
        <stp>StudyData</stp>
        <stp>Close(S.WMT) When Barix(S.WMT,reference:=StartOfSession)=54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BJ58" s="4"/>
      </tp>
      <tp>
        <v>85.13</v>
        <stp/>
        <stp>StudyData</stp>
        <stp>Close(S.WMT) When Barix(S.WMT,reference:=StartOfSession)=55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BJ59" s="4"/>
      </tp>
      <tp>
        <v>85.16</v>
        <stp/>
        <stp>StudyData</stp>
        <stp>Close(S.WMT) When Barix(S.WMT,reference:=StartOfSession)=52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BJ56" s="4"/>
      </tp>
      <tp>
        <v>85.22</v>
        <stp/>
        <stp>StudyData</stp>
        <stp>Close(S.WMT) When Barix(S.WMT,reference:=StartOfSession)=53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BJ57" s="4"/>
      </tp>
      <tp>
        <v>85.24</v>
        <stp/>
        <stp>StudyData</stp>
        <stp>Close(S.WMT) When Barix(S.WMT,reference:=StartOfSession)=50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BJ54" s="4"/>
      </tp>
      <tp>
        <v>85.23</v>
        <stp/>
        <stp>StudyData</stp>
        <stp>Close(S.WMT) When Barix(S.WMT,reference:=StartOfSession)=51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BJ55" s="4"/>
      </tp>
      <tp>
        <v>85.22</v>
        <stp/>
        <stp>StudyData</stp>
        <stp>Close(S.WMT) When Barix(S.WMT,reference:=StartOfSession)=48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BJ52" s="4"/>
      </tp>
      <tp>
        <v>85.24</v>
        <stp/>
        <stp>StudyData</stp>
        <stp>Close(S.WMT) When Barix(S.WMT,reference:=StartOfSession)=49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BJ53" s="4"/>
      </tp>
      <tp>
        <v>85.19</v>
        <stp/>
        <stp>StudyData</stp>
        <stp>Close(S.WMT) When Barix(S.WMT,reference:=StartOfSession)=46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BJ50" s="4"/>
      </tp>
      <tp>
        <v>85.22</v>
        <stp/>
        <stp>StudyData</stp>
        <stp>Close(S.WMT) When Barix(S.WMT,reference:=StartOfSession)=47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BJ51" s="4"/>
      </tp>
      <tp>
        <v>85.2</v>
        <stp/>
        <stp>StudyData</stp>
        <stp>Close(S.WMT) When Barix(S.WMT,reference:=StartOfSession)=44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BJ48" s="4"/>
      </tp>
      <tp>
        <v>85.2</v>
        <stp/>
        <stp>StudyData</stp>
        <stp>Close(S.WMT) When Barix(S.WMT,reference:=StartOfSession)=45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BJ49" s="4"/>
      </tp>
      <tp>
        <v>85.17</v>
        <stp/>
        <stp>StudyData</stp>
        <stp>Close(S.WMT) When Barix(S.WMT,reference:=StartOfSession)=42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BJ46" s="4"/>
      </tp>
      <tp>
        <v>85.2</v>
        <stp/>
        <stp>StudyData</stp>
        <stp>Close(S.WMT) When Barix(S.WMT,reference:=StartOfSession)=43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BJ47" s="4"/>
      </tp>
      <tp>
        <v>85.14</v>
        <stp/>
        <stp>StudyData</stp>
        <stp>Close(S.WMT) When Barix(S.WMT,reference:=StartOfSession)=40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BJ44" s="4"/>
      </tp>
      <tp>
        <v>85.16</v>
        <stp/>
        <stp>StudyData</stp>
        <stp>Close(S.WMT) When Barix(S.WMT,reference:=StartOfSession)=41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BJ45" s="4"/>
      </tp>
      <tp>
        <v>84.86</v>
        <stp/>
        <stp>StudyData</stp>
        <stp>Close(S.WMT) When Barix(S.WMT,reference:=StartOfSession)=76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BJ80" s="4"/>
      </tp>
      <tp>
        <v>84.83</v>
        <stp/>
        <stp>StudyData</stp>
        <stp>Close(S.WMT) When Barix(S.WMT,reference:=StartOfSession)=77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BJ81" s="4"/>
      </tp>
      <tp>
        <v>84.81</v>
        <stp/>
        <stp>StudyData</stp>
        <stp>Close(S.WMT) When Barix(S.WMT,reference:=StartOfSession)=74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BJ78" s="4"/>
      </tp>
      <tp>
        <v>84.76</v>
        <stp/>
        <stp>StudyData</stp>
        <stp>Close(S.WMT) When Barix(S.WMT,reference:=StartOfSession)=75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BJ79" s="4"/>
      </tp>
      <tp>
        <v>84.88</v>
        <stp/>
        <stp>StudyData</stp>
        <stp>Close(S.WMT) When Barix(S.WMT,reference:=StartOfSession)=72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BJ76" s="4"/>
      </tp>
      <tp>
        <v>84.86</v>
        <stp/>
        <stp>StudyData</stp>
        <stp>Close(S.WMT) When Barix(S.WMT,reference:=StartOfSession)=73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BJ77" s="4"/>
      </tp>
      <tp>
        <v>84.97</v>
        <stp/>
        <stp>StudyData</stp>
        <stp>Close(S.WMT) When Barix(S.WMT,reference:=StartOfSession)=70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BJ74" s="4"/>
      </tp>
      <tp>
        <v>85.02</v>
        <stp/>
        <stp>StudyData</stp>
        <stp>Close(S.WMT) When Barix(S.WMT,reference:=StartOfSession)=71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BJ75" s="4"/>
      </tp>
      <tp>
        <v>85.01</v>
        <stp/>
        <stp>StudyData</stp>
        <stp>Close(S.WMT) When Barix(S.WMT,reference:=StartOfSession)=68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BJ72" s="4"/>
      </tp>
      <tp>
        <v>85.01</v>
        <stp/>
        <stp>StudyData</stp>
        <stp>Close(S.WMT) When Barix(S.WMT,reference:=StartOfSession)=69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BJ73" s="4"/>
      </tp>
      <tp>
        <v>85.02</v>
        <stp/>
        <stp>StudyData</stp>
        <stp>Close(S.WMT) When Barix(S.WMT,reference:=StartOfSession)=66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BJ70" s="4"/>
      </tp>
      <tp>
        <v>85.02</v>
        <stp/>
        <stp>StudyData</stp>
        <stp>Close(S.WMT) When Barix(S.WMT,reference:=StartOfSession)=67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BJ71" s="4"/>
      </tp>
      <tp>
        <v>85.08</v>
        <stp/>
        <stp>StudyData</stp>
        <stp>Close(S.WMT) When Barix(S.WMT,reference:=StartOfSession)=64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BJ68" s="4"/>
      </tp>
      <tp>
        <v>85.04</v>
        <stp/>
        <stp>StudyData</stp>
        <stp>Close(S.WMT) When Barix(S.WMT,reference:=StartOfSession)=65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BJ69" s="4"/>
      </tp>
      <tp>
        <v>85.12</v>
        <stp/>
        <stp>StudyData</stp>
        <stp>Close(S.WMT) When Barix(S.WMT,reference:=StartOfSession)=62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BJ66" s="4"/>
      </tp>
      <tp>
        <v>85.07</v>
        <stp/>
        <stp>StudyData</stp>
        <stp>Close(S.WMT) When Barix(S.WMT,reference:=StartOfSession)=63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BJ67" s="4"/>
      </tp>
      <tp>
        <v>85.02</v>
        <stp/>
        <stp>StudyData</stp>
        <stp>Close(S.WMT) When Barix(S.WMT,reference:=StartOfSession)=60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BJ64" s="4"/>
      </tp>
      <tp>
        <v>85.11</v>
        <stp/>
        <stp>StudyData</stp>
        <stp>Close(S.WMT) When Barix(S.WMT,reference:=StartOfSession)=61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BJ65" s="4"/>
      </tp>
      <tp>
        <v>134.9</v>
        <stp/>
        <stp>StudyData</stp>
        <stp>Close(S.MMM) When Barix(S.MMM,reference:=StartOfSession)=19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B23" s="4"/>
      </tp>
      <tp>
        <v>134.94999999999999</v>
        <stp/>
        <stp>StudyData</stp>
        <stp>Close(S.MMM) When Barix(S.MMM,reference:=StartOfSession)=18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B22" s="4"/>
      </tp>
      <tp>
        <v>134.58000000000001</v>
        <stp/>
        <stp>StudyData</stp>
        <stp>Close(S.MMM) When Barix(S.MMM,reference:=StartOfSession)=15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B19" s="4"/>
      </tp>
      <tp>
        <v>134.37</v>
        <stp/>
        <stp>StudyData</stp>
        <stp>Close(S.MMM) When Barix(S.MMM,reference:=StartOfSession)=14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B18" s="4"/>
      </tp>
      <tp>
        <v>134.72</v>
        <stp/>
        <stp>StudyData</stp>
        <stp>Close(S.MMM) When Barix(S.MMM,reference:=StartOfSession)=17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B21" s="4"/>
      </tp>
      <tp>
        <v>134.69999999999999</v>
        <stp/>
        <stp>StudyData</stp>
        <stp>Close(S.MMM) When Barix(S.MMM,reference:=StartOfSession)=16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B20" s="4"/>
      </tp>
      <tp>
        <v>133.97999999999999</v>
        <stp/>
        <stp>StudyData</stp>
        <stp>Close(S.MMM) When Barix(S.MMM,reference:=StartOfSession)=11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B15" s="4"/>
      </tp>
      <tp>
        <v>133.59</v>
        <stp/>
        <stp>StudyData</stp>
        <stp>Close(S.MMM) When Barix(S.MMM,reference:=StartOfSession)=10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B14" s="4"/>
      </tp>
      <tp>
        <v>133.96</v>
        <stp/>
        <stp>StudyData</stp>
        <stp>Close(S.MMM) When Barix(S.MMM,reference:=StartOfSession)=13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B17" s="4"/>
      </tp>
      <tp>
        <v>134.19</v>
        <stp/>
        <stp>StudyData</stp>
        <stp>Close(S.MMM) When Barix(S.MMM,reference:=StartOfSession)=12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B16" s="4"/>
      </tp>
      <tp>
        <v>134.69999999999999</v>
        <stp/>
        <stp>StudyData</stp>
        <stp>Close(S.MMM) When Barix(S.MMM,reference:=StartOfSession)=39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B43" s="4"/>
      </tp>
      <tp>
        <v>134.71</v>
        <stp/>
        <stp>StudyData</stp>
        <stp>Close(S.MMM) When Barix(S.MMM,reference:=StartOfSession)=38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B42" s="4"/>
      </tp>
      <tp>
        <v>134.69</v>
        <stp/>
        <stp>StudyData</stp>
        <stp>Close(S.MMM) When Barix(S.MMM,reference:=StartOfSession)=35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B39" s="4"/>
      </tp>
      <tp>
        <v>134.69</v>
        <stp/>
        <stp>StudyData</stp>
        <stp>Close(S.MMM) When Barix(S.MMM,reference:=StartOfSession)=34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B38" s="4"/>
      </tp>
      <tp>
        <v>134.72</v>
        <stp/>
        <stp>StudyData</stp>
        <stp>Close(S.MMM) When Barix(S.MMM,reference:=StartOfSession)=37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B41" s="4"/>
      </tp>
      <tp>
        <v>134.63</v>
        <stp/>
        <stp>StudyData</stp>
        <stp>Close(S.MMM) When Barix(S.MMM,reference:=StartOfSession)=36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B40" s="4"/>
      </tp>
      <tp>
        <v>134.63</v>
        <stp/>
        <stp>StudyData</stp>
        <stp>Close(S.MMM) When Barix(S.MMM,reference:=StartOfSession)=31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B35" s="4"/>
      </tp>
      <tp>
        <v>134.53</v>
        <stp/>
        <stp>StudyData</stp>
        <stp>Close(S.MMM) When Barix(S.MMM,reference:=StartOfSession)=30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B34" s="4"/>
      </tp>
      <tp>
        <v>134.62</v>
        <stp/>
        <stp>StudyData</stp>
        <stp>Close(S.MMM) When Barix(S.MMM,reference:=StartOfSession)=33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B37" s="4"/>
      </tp>
      <tp>
        <v>134.57</v>
        <stp/>
        <stp>StudyData</stp>
        <stp>Close(S.MMM) When Barix(S.MMM,reference:=StartOfSession)=32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B36" s="4"/>
      </tp>
      <tp>
        <v>134.62</v>
        <stp/>
        <stp>StudyData</stp>
        <stp>Close(S.MMM) When Barix(S.MMM,reference:=StartOfSession)=29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B33" s="4"/>
      </tp>
      <tp>
        <v>134.74</v>
        <stp/>
        <stp>StudyData</stp>
        <stp>Close(S.MMM) When Barix(S.MMM,reference:=StartOfSession)=28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B32" s="4"/>
      </tp>
      <tp>
        <v>134.51</v>
        <stp/>
        <stp>StudyData</stp>
        <stp>Close(S.MMM) When Barix(S.MMM,reference:=StartOfSession)=25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B29" s="4"/>
      </tp>
      <tp>
        <v>134.63</v>
        <stp/>
        <stp>StudyData</stp>
        <stp>Close(S.MMM) When Barix(S.MMM,reference:=StartOfSession)=24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B28" s="4"/>
      </tp>
      <tp>
        <v>134.58000000000001</v>
        <stp/>
        <stp>StudyData</stp>
        <stp>Close(S.MMM) When Barix(S.MMM,reference:=StartOfSession)=27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B31" s="4"/>
      </tp>
      <tp>
        <v>134.55000000000001</v>
        <stp/>
        <stp>StudyData</stp>
        <stp>Close(S.MMM) When Barix(S.MMM,reference:=StartOfSession)=26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B30" s="4"/>
      </tp>
      <tp>
        <v>134.56</v>
        <stp/>
        <stp>StudyData</stp>
        <stp>Close(S.MMM) When Barix(S.MMM,reference:=StartOfSession)=21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B25" s="4"/>
      </tp>
      <tp>
        <v>134.61000000000001</v>
        <stp/>
        <stp>StudyData</stp>
        <stp>Close(S.MMM) When Barix(S.MMM,reference:=StartOfSession)=20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B24" s="4"/>
      </tp>
      <tp>
        <v>134.65</v>
        <stp/>
        <stp>StudyData</stp>
        <stp>Close(S.MMM) When Barix(S.MMM,reference:=StartOfSession)=23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B27" s="4"/>
      </tp>
      <tp>
        <v>134.61000000000001</v>
        <stp/>
        <stp>StudyData</stp>
        <stp>Close(S.MMM) When Barix(S.MMM,reference:=StartOfSession)=22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B26" s="4"/>
      </tp>
      <tp>
        <v>134.87</v>
        <stp/>
        <stp>StudyData</stp>
        <stp>Close(S.MMM) When Barix(S.MMM,reference:=StartOfSession)=59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B63" s="4"/>
      </tp>
      <tp>
        <v>134.84</v>
        <stp/>
        <stp>StudyData</stp>
        <stp>Close(S.MMM) When Barix(S.MMM,reference:=StartOfSession)=58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B62" s="4"/>
      </tp>
      <tp>
        <v>134.74</v>
        <stp/>
        <stp>StudyData</stp>
        <stp>Close(S.MMM) When Barix(S.MMM,reference:=StartOfSession)=55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B59" s="4"/>
      </tp>
      <tp>
        <v>134.79</v>
        <stp/>
        <stp>StudyData</stp>
        <stp>Close(S.MMM) When Barix(S.MMM,reference:=StartOfSession)=54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B58" s="4"/>
      </tp>
      <tp>
        <v>134.78</v>
        <stp/>
        <stp>StudyData</stp>
        <stp>Close(S.MMM) When Barix(S.MMM,reference:=StartOfSession)=57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B61" s="4"/>
      </tp>
      <tp>
        <v>134.68</v>
        <stp/>
        <stp>StudyData</stp>
        <stp>Close(S.MMM) When Barix(S.MMM,reference:=StartOfSession)=56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B60" s="4"/>
      </tp>
      <tp>
        <v>134.66</v>
        <stp/>
        <stp>StudyData</stp>
        <stp>Close(S.MMM) When Barix(S.MMM,reference:=StartOfSession)=51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B55" s="4"/>
      </tp>
      <tp>
        <v>134.57</v>
        <stp/>
        <stp>StudyData</stp>
        <stp>Close(S.MMM) When Barix(S.MMM,reference:=StartOfSession)=50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B54" s="4"/>
      </tp>
      <tp>
        <v>134.76</v>
        <stp/>
        <stp>StudyData</stp>
        <stp>Close(S.MMM) When Barix(S.MMM,reference:=StartOfSession)=53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B57" s="4"/>
      </tp>
      <tp>
        <v>134.65</v>
        <stp/>
        <stp>StudyData</stp>
        <stp>Close(S.MMM) When Barix(S.MMM,reference:=StartOfSession)=52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B56" s="4"/>
      </tp>
      <tp>
        <v>134.58000000000001</v>
        <stp/>
        <stp>StudyData</stp>
        <stp>Close(S.MMM) When Barix(S.MMM,reference:=StartOfSession)=49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B53" s="4"/>
      </tp>
      <tp>
        <v>134.55000000000001</v>
        <stp/>
        <stp>StudyData</stp>
        <stp>Close(S.MMM) When Barix(S.MMM,reference:=StartOfSession)=48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B52" s="4"/>
      </tp>
      <tp>
        <v>134.61000000000001</v>
        <stp/>
        <stp>StudyData</stp>
        <stp>Close(S.MMM) When Barix(S.MMM,reference:=StartOfSession)=45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B49" s="4"/>
      </tp>
      <tp>
        <v>134.6</v>
        <stp/>
        <stp>StudyData</stp>
        <stp>Close(S.MMM) When Barix(S.MMM,reference:=StartOfSession)=44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B48" s="4"/>
      </tp>
      <tp>
        <v>134.57</v>
        <stp/>
        <stp>StudyData</stp>
        <stp>Close(S.MMM) When Barix(S.MMM,reference:=StartOfSession)=47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B51" s="4"/>
      </tp>
      <tp>
        <v>134.63999999999999</v>
        <stp/>
        <stp>StudyData</stp>
        <stp>Close(S.MMM) When Barix(S.MMM,reference:=StartOfSession)=46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B50" s="4"/>
      </tp>
      <tp>
        <v>134.80000000000001</v>
        <stp/>
        <stp>StudyData</stp>
        <stp>Close(S.MMM) When Barix(S.MMM,reference:=StartOfSession)=41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B45" s="4"/>
      </tp>
      <tp>
        <v>134.86000000000001</v>
        <stp/>
        <stp>StudyData</stp>
        <stp>Close(S.MMM) When Barix(S.MMM,reference:=StartOfSession)=40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B44" s="4"/>
      </tp>
      <tp>
        <v>134.69</v>
        <stp/>
        <stp>StudyData</stp>
        <stp>Close(S.MMM) When Barix(S.MMM,reference:=StartOfSession)=43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B47" s="4"/>
      </tp>
      <tp>
        <v>134.87</v>
        <stp/>
        <stp>StudyData</stp>
        <stp>Close(S.MMM) When Barix(S.MMM,reference:=StartOfSession)=42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B46" s="4"/>
      </tp>
      <tp>
        <v>134.26</v>
        <stp/>
        <stp>StudyData</stp>
        <stp>Close(S.MMM) When Barix(S.MMM,reference:=StartOfSession)=75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B79" s="4"/>
      </tp>
      <tp>
        <v>134.18</v>
        <stp/>
        <stp>StudyData</stp>
        <stp>Close(S.MMM) When Barix(S.MMM,reference:=StartOfSession)=74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B78" s="4"/>
      </tp>
      <tp>
        <v>134.34</v>
        <stp/>
        <stp>StudyData</stp>
        <stp>Close(S.MMM) When Barix(S.MMM,reference:=StartOfSession)=77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B81" s="4"/>
      </tp>
      <tp>
        <v>134.29</v>
        <stp/>
        <stp>StudyData</stp>
        <stp>Close(S.MMM) When Barix(S.MMM,reference:=StartOfSession)=76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B80" s="4"/>
      </tp>
      <tp>
        <v>134.54</v>
        <stp/>
        <stp>StudyData</stp>
        <stp>Close(S.MMM) When Barix(S.MMM,reference:=StartOfSession)=71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B75" s="4"/>
      </tp>
      <tp>
        <v>134.52000000000001</v>
        <stp/>
        <stp>StudyData</stp>
        <stp>Close(S.MMM) When Barix(S.MMM,reference:=StartOfSession)=70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B74" s="4"/>
      </tp>
      <tp>
        <v>134.28</v>
        <stp/>
        <stp>StudyData</stp>
        <stp>Close(S.MMM) When Barix(S.MMM,reference:=StartOfSession)=73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B77" s="4"/>
      </tp>
      <tp>
        <v>134.30000000000001</v>
        <stp/>
        <stp>StudyData</stp>
        <stp>Close(S.MMM) When Barix(S.MMM,reference:=StartOfSession)=72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B76" s="4"/>
      </tp>
      <tp>
        <v>134.77000000000001</v>
        <stp/>
        <stp>StudyData</stp>
        <stp>Close(S.MMM) When Barix(S.MMM,reference:=StartOfSession)=69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B73" s="4"/>
      </tp>
      <tp>
        <v>134.74</v>
        <stp/>
        <stp>StudyData</stp>
        <stp>Close(S.MMM) When Barix(S.MMM,reference:=StartOfSession)=68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B72" s="4"/>
      </tp>
      <tp>
        <v>134.82</v>
        <stp/>
        <stp>StudyData</stp>
        <stp>Close(S.MMM) When Barix(S.MMM,reference:=StartOfSession)=65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B69" s="4"/>
      </tp>
      <tp>
        <v>134.86000000000001</v>
        <stp/>
        <stp>StudyData</stp>
        <stp>Close(S.MMM) When Barix(S.MMM,reference:=StartOfSession)=64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B68" s="4"/>
      </tp>
      <tp>
        <v>134.74</v>
        <stp/>
        <stp>StudyData</stp>
        <stp>Close(S.MMM) When Barix(S.MMM,reference:=StartOfSession)=67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B71" s="4"/>
      </tp>
      <tp>
        <v>134.83000000000001</v>
        <stp/>
        <stp>StudyData</stp>
        <stp>Close(S.MMM) When Barix(S.MMM,reference:=StartOfSession)=66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B70" s="4"/>
      </tp>
      <tp>
        <v>134.86000000000001</v>
        <stp/>
        <stp>StudyData</stp>
        <stp>Close(S.MMM) When Barix(S.MMM,reference:=StartOfSession)=61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B65" s="4"/>
      </tp>
      <tp>
        <v>134.81</v>
        <stp/>
        <stp>StudyData</stp>
        <stp>Close(S.MMM) When Barix(S.MMM,reference:=StartOfSession)=60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B64" s="4"/>
      </tp>
      <tp>
        <v>134.88</v>
        <stp/>
        <stp>StudyData</stp>
        <stp>Close(S.MMM) When Barix(S.MMM,reference:=StartOfSession)=63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B67" s="4"/>
      </tp>
      <tp>
        <v>134.94999999999999</v>
        <stp/>
        <stp>StudyData</stp>
        <stp>Close(S.MMM) When Barix(S.MMM,reference:=StartOfSession)=62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B66" s="4"/>
      </tp>
      <tp>
        <v>150.01</v>
        <stp/>
        <stp>StudyData</stp>
        <stp>Close(S.BA) When Barix(S.BA,reference:=StartOfSession)=14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N18" s="4"/>
      </tp>
      <tp>
        <v>149.71</v>
        <stp/>
        <stp>StudyData</stp>
        <stp>Close(S.BA) When Barix(S.BA,reference:=StartOfSession)=15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N19" s="4"/>
      </tp>
      <tp>
        <v>150.01</v>
        <stp/>
        <stp>StudyData</stp>
        <stp>Close(S.BA) When Barix(S.BA,reference:=StartOfSession)=16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N20" s="4"/>
      </tp>
      <tp>
        <v>150.46</v>
        <stp/>
        <stp>StudyData</stp>
        <stp>Close(S.BA) When Barix(S.BA,reference:=StartOfSession)=17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N21" s="4"/>
      </tp>
      <tp>
        <v>149.99</v>
        <stp/>
        <stp>StudyData</stp>
        <stp>Close(S.BA) When Barix(S.BA,reference:=StartOfSession)=10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N14" s="4"/>
      </tp>
      <tp>
        <v>150.04</v>
        <stp/>
        <stp>StudyData</stp>
        <stp>Close(S.BA) When Barix(S.BA,reference:=StartOfSession)=11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N15" s="4"/>
      </tp>
      <tp>
        <v>150.05000000000001</v>
        <stp/>
        <stp>StudyData</stp>
        <stp>Close(S.BA) When Barix(S.BA,reference:=StartOfSession)=12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N16" s="4"/>
      </tp>
      <tp>
        <v>149.96</v>
        <stp/>
        <stp>StudyData</stp>
        <stp>Close(S.BA) When Barix(S.BA,reference:=StartOfSession)=13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N17" s="4"/>
      </tp>
      <tp>
        <v>150.80000000000001</v>
        <stp/>
        <stp>StudyData</stp>
        <stp>Close(S.BA) When Barix(S.BA,reference:=StartOfSession)=18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N22" s="4"/>
      </tp>
      <tp>
        <v>150.85</v>
        <stp/>
        <stp>StudyData</stp>
        <stp>Close(S.BA) When Barix(S.BA,reference:=StartOfSession)=19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N23" s="4"/>
      </tp>
      <tp>
        <v>150.05000000000001</v>
        <stp/>
        <stp>StudyData</stp>
        <stp>Close(S.BA) When Barix(S.BA,reference:=StartOfSession)=24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N28" s="4"/>
      </tp>
      <tp>
        <v>150.19</v>
        <stp/>
        <stp>StudyData</stp>
        <stp>Close(S.BA) When Barix(S.BA,reference:=StartOfSession)=25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N29" s="4"/>
      </tp>
      <tp>
        <v>150.06</v>
        <stp/>
        <stp>StudyData</stp>
        <stp>Close(S.BA) When Barix(S.BA,reference:=StartOfSession)=26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N30" s="4"/>
      </tp>
      <tp>
        <v>150.36000000000001</v>
        <stp/>
        <stp>StudyData</stp>
        <stp>Close(S.BA) When Barix(S.BA,reference:=StartOfSession)=27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N31" s="4"/>
      </tp>
      <tp>
        <v>150.97999999999999</v>
        <stp/>
        <stp>StudyData</stp>
        <stp>Close(S.BA) When Barix(S.BA,reference:=StartOfSession)=20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N24" s="4"/>
      </tp>
      <tp>
        <v>150.86000000000001</v>
        <stp/>
        <stp>StudyData</stp>
        <stp>Close(S.BA) When Barix(S.BA,reference:=StartOfSession)=21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N25" s="4"/>
      </tp>
      <tp>
        <v>150.47999999999999</v>
        <stp/>
        <stp>StudyData</stp>
        <stp>Close(S.BA) When Barix(S.BA,reference:=StartOfSession)=22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N26" s="4"/>
      </tp>
      <tp>
        <v>150.47999999999999</v>
        <stp/>
        <stp>StudyData</stp>
        <stp>Close(S.BA) When Barix(S.BA,reference:=StartOfSession)=23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N27" s="4"/>
      </tp>
      <tp>
        <v>150.56</v>
        <stp/>
        <stp>StudyData</stp>
        <stp>Close(S.BA) When Barix(S.BA,reference:=StartOfSession)=28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N32" s="4"/>
      </tp>
      <tp>
        <v>150.29</v>
        <stp/>
        <stp>StudyData</stp>
        <stp>Close(S.BA) When Barix(S.BA,reference:=StartOfSession)=29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N33" s="4"/>
      </tp>
      <tp>
        <v>151.71</v>
        <stp/>
        <stp>StudyData</stp>
        <stp>Close(S.BA) When Barix(S.BA,reference:=StartOfSession)=34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N38" s="4"/>
      </tp>
      <tp>
        <v>151.91999999999999</v>
        <stp/>
        <stp>StudyData</stp>
        <stp>Close(S.BA) When Barix(S.BA,reference:=StartOfSession)=35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N39" s="4"/>
      </tp>
      <tp>
        <v>152.13999999999999</v>
        <stp/>
        <stp>StudyData</stp>
        <stp>Close(S.BA) When Barix(S.BA,reference:=StartOfSession)=36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N40" s="4"/>
      </tp>
      <tp>
        <v>151.94999999999999</v>
        <stp/>
        <stp>StudyData</stp>
        <stp>Close(S.BA) When Barix(S.BA,reference:=StartOfSession)=37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N41" s="4"/>
      </tp>
      <tp>
        <v>151.16</v>
        <stp/>
        <stp>StudyData</stp>
        <stp>Close(S.BA) When Barix(S.BA,reference:=StartOfSession)=30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N34" s="4"/>
      </tp>
      <tp>
        <v>151.25</v>
        <stp/>
        <stp>StudyData</stp>
        <stp>Close(S.BA) When Barix(S.BA,reference:=StartOfSession)=31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N35" s="4"/>
      </tp>
      <tp>
        <v>151.30000000000001</v>
        <stp/>
        <stp>StudyData</stp>
        <stp>Close(S.BA) When Barix(S.BA,reference:=StartOfSession)=32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N36" s="4"/>
      </tp>
      <tp>
        <v>151.63</v>
        <stp/>
        <stp>StudyData</stp>
        <stp>Close(S.BA) When Barix(S.BA,reference:=StartOfSession)=33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N37" s="4"/>
      </tp>
      <tp>
        <v>152.1</v>
        <stp/>
        <stp>StudyData</stp>
        <stp>Close(S.BA) When Barix(S.BA,reference:=StartOfSession)=38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N42" s="4"/>
      </tp>
      <tp>
        <v>152.25</v>
        <stp/>
        <stp>StudyData</stp>
        <stp>Close(S.BA) When Barix(S.BA,reference:=StartOfSession)=39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N43" s="4"/>
      </tp>
      <tp>
        <v>151.74</v>
        <stp/>
        <stp>StudyData</stp>
        <stp>Close(S.BA) When Barix(S.BA,reference:=StartOfSession)=44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N48" s="4"/>
      </tp>
      <tp>
        <v>152.15</v>
        <stp/>
        <stp>StudyData</stp>
        <stp>Close(S.BA) When Barix(S.BA,reference:=StartOfSession)=45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N49" s="4"/>
      </tp>
      <tp>
        <v>152.11000000000001</v>
        <stp/>
        <stp>StudyData</stp>
        <stp>Close(S.BA) When Barix(S.BA,reference:=StartOfSession)=46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N50" s="4"/>
      </tp>
      <tp>
        <v>152.03</v>
        <stp/>
        <stp>StudyData</stp>
        <stp>Close(S.BA) When Barix(S.BA,reference:=StartOfSession)=47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N51" s="4"/>
      </tp>
      <tp>
        <v>151.94</v>
        <stp/>
        <stp>StudyData</stp>
        <stp>Close(S.BA) When Barix(S.BA,reference:=StartOfSession)=40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N44" s="4"/>
      </tp>
      <tp>
        <v>151.55000000000001</v>
        <stp/>
        <stp>StudyData</stp>
        <stp>Close(S.BA) When Barix(S.BA,reference:=StartOfSession)=41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N45" s="4"/>
      </tp>
      <tp>
        <v>151.57</v>
        <stp/>
        <stp>StudyData</stp>
        <stp>Close(S.BA) When Barix(S.BA,reference:=StartOfSession)=42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N46" s="4"/>
      </tp>
      <tp>
        <v>151.69</v>
        <stp/>
        <stp>StudyData</stp>
        <stp>Close(S.BA) When Barix(S.BA,reference:=StartOfSession)=43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N47" s="4"/>
      </tp>
      <tp>
        <v>151.97999999999999</v>
        <stp/>
        <stp>StudyData</stp>
        <stp>Close(S.BA) When Barix(S.BA,reference:=StartOfSession)=48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N52" s="4"/>
      </tp>
      <tp>
        <v>152.01</v>
        <stp/>
        <stp>StudyData</stp>
        <stp>Close(S.BA) When Barix(S.BA,reference:=StartOfSession)=49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N53" s="4"/>
      </tp>
      <tp>
        <v>152.19</v>
        <stp/>
        <stp>StudyData</stp>
        <stp>Close(S.BA) When Barix(S.BA,reference:=StartOfSession)=54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N58" s="4"/>
      </tp>
      <tp>
        <v>152.47</v>
        <stp/>
        <stp>StudyData</stp>
        <stp>Close(S.BA) When Barix(S.BA,reference:=StartOfSession)=55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N59" s="4"/>
      </tp>
      <tp>
        <v>152.52000000000001</v>
        <stp/>
        <stp>StudyData</stp>
        <stp>Close(S.BA) When Barix(S.BA,reference:=StartOfSession)=56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N60" s="4"/>
      </tp>
      <tp>
        <v>152.51</v>
        <stp/>
        <stp>StudyData</stp>
        <stp>Close(S.BA) When Barix(S.BA,reference:=StartOfSession)=57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N61" s="4"/>
      </tp>
      <tp>
        <v>152.19999999999999</v>
        <stp/>
        <stp>StudyData</stp>
        <stp>Close(S.BA) When Barix(S.BA,reference:=StartOfSession)=50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N54" s="4"/>
      </tp>
      <tp>
        <v>152.22999999999999</v>
        <stp/>
        <stp>StudyData</stp>
        <stp>Close(S.BA) When Barix(S.BA,reference:=StartOfSession)=51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N55" s="4"/>
      </tp>
      <tp>
        <v>152.32</v>
        <stp/>
        <stp>StudyData</stp>
        <stp>Close(S.BA) When Barix(S.BA,reference:=StartOfSession)=52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N56" s="4"/>
      </tp>
      <tp>
        <v>152.29</v>
        <stp/>
        <stp>StudyData</stp>
        <stp>Close(S.BA) When Barix(S.BA,reference:=StartOfSession)=53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N57" s="4"/>
      </tp>
      <tp>
        <v>152.54</v>
        <stp/>
        <stp>StudyData</stp>
        <stp>Close(S.BA) When Barix(S.BA,reference:=StartOfSession)=58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N62" s="4"/>
      </tp>
      <tp>
        <v>152.52000000000001</v>
        <stp/>
        <stp>StudyData</stp>
        <stp>Close(S.BA) When Barix(S.BA,reference:=StartOfSession)=59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N63" s="4"/>
      </tp>
      <tp>
        <v>152.16</v>
        <stp/>
        <stp>StudyData</stp>
        <stp>Close(S.BA) When Barix(S.BA,reference:=StartOfSession)=64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N68" s="4"/>
      </tp>
      <tp>
        <v>151.94</v>
        <stp/>
        <stp>StudyData</stp>
        <stp>Close(S.BA) When Barix(S.BA,reference:=StartOfSession)=65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N69" s="4"/>
      </tp>
      <tp>
        <v>152.15</v>
        <stp/>
        <stp>StudyData</stp>
        <stp>Close(S.BA) When Barix(S.BA,reference:=StartOfSession)=66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N70" s="4"/>
      </tp>
      <tp>
        <v>152.29</v>
        <stp/>
        <stp>StudyData</stp>
        <stp>Close(S.BA) When Barix(S.BA,reference:=StartOfSession)=67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N71" s="4"/>
      </tp>
      <tp>
        <v>152.27000000000001</v>
        <stp/>
        <stp>StudyData</stp>
        <stp>Close(S.BA) When Barix(S.BA,reference:=StartOfSession)=60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N64" s="4"/>
      </tp>
      <tp>
        <v>152.08000000000001</v>
        <stp/>
        <stp>StudyData</stp>
        <stp>Close(S.BA) When Barix(S.BA,reference:=StartOfSession)=61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N65" s="4"/>
      </tp>
      <tp>
        <v>152.18</v>
        <stp/>
        <stp>StudyData</stp>
        <stp>Close(S.BA) When Barix(S.BA,reference:=StartOfSession)=62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N66" s="4"/>
      </tp>
      <tp>
        <v>152.05000000000001</v>
        <stp/>
        <stp>StudyData</stp>
        <stp>Close(S.BA) When Barix(S.BA,reference:=StartOfSession)=63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N67" s="4"/>
      </tp>
      <tp>
        <v>152.19999999999999</v>
        <stp/>
        <stp>StudyData</stp>
        <stp>Close(S.BA) When Barix(S.BA,reference:=StartOfSession)=68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N72" s="4"/>
      </tp>
      <tp>
        <v>152.22</v>
        <stp/>
        <stp>StudyData</stp>
        <stp>Close(S.BA) When Barix(S.BA,reference:=StartOfSession)=69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N73" s="4"/>
      </tp>
      <tp>
        <v>151.86000000000001</v>
        <stp/>
        <stp>StudyData</stp>
        <stp>Close(S.BA) When Barix(S.BA,reference:=StartOfSession)=74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N78" s="4"/>
      </tp>
      <tp>
        <v>151.72999999999999</v>
        <stp/>
        <stp>StudyData</stp>
        <stp>Close(S.BA) When Barix(S.BA,reference:=StartOfSession)=75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N79" s="4"/>
      </tp>
      <tp>
        <v>151.61000000000001</v>
        <stp/>
        <stp>StudyData</stp>
        <stp>Close(S.BA) When Barix(S.BA,reference:=StartOfSession)=76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N80" s="4"/>
      </tp>
      <tp>
        <v>151.68</v>
        <stp/>
        <stp>StudyData</stp>
        <stp>Close(S.BA) When Barix(S.BA,reference:=StartOfSession)=77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N81" s="4"/>
      </tp>
      <tp>
        <v>152.12</v>
        <stp/>
        <stp>StudyData</stp>
        <stp>Close(S.BA) When Barix(S.BA,reference:=StartOfSession)=70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N74" s="4"/>
      </tp>
      <tp>
        <v>151.97999999999999</v>
        <stp/>
        <stp>StudyData</stp>
        <stp>Close(S.BA) When Barix(S.BA,reference:=StartOfSession)=71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N75" s="4"/>
      </tp>
      <tp>
        <v>151.91999999999999</v>
        <stp/>
        <stp>StudyData</stp>
        <stp>Close(S.BA) When Barix(S.BA,reference:=StartOfSession)=72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N76" s="4"/>
      </tp>
      <tp>
        <v>151.63999999999999</v>
        <stp/>
        <stp>StudyData</stp>
        <stp>Close(S.BA) When Barix(S.BA,reference:=StartOfSession)=73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N77" s="4"/>
      </tp>
      <tp>
        <v>100</v>
        <stp/>
        <stp>ContractData</stp>
        <stp>S.KO</stp>
        <stp>MT_LastBidVolume</stp>
        <stp/>
        <stp>T</stp>
        <tr r="I23" s="1"/>
      </tp>
      <tp>
        <v>500</v>
        <stp/>
        <stp>ContractData</stp>
        <stp>S.HD</stp>
        <stp>MT_LastBidVolume</stp>
        <stp/>
        <stp>T</stp>
        <tr r="I18" s="1"/>
      </tp>
      <tp>
        <v>307.87</v>
        <stp/>
        <stp>ContractData</stp>
        <stp>S.V</stp>
        <stp>LastTradeToday</stp>
        <stp/>
        <stp>T</stp>
        <tr r="C33" s="1"/>
      </tp>
      <tp>
        <v>500</v>
        <stp/>
        <stp>ContractData</stp>
        <stp>S.BA</stp>
        <stp>MT_LastBidVolume</stp>
        <stp/>
        <stp>T</stp>
        <tr r="I11" s="1"/>
      </tp>
      <tp>
        <v>100</v>
        <stp/>
        <stp>ContractData</stp>
        <stp>S.GS</stp>
        <stp>MT_LastBidVolume</stp>
        <stp/>
        <stp>T</stp>
        <tr r="I17" s="1"/>
      </tp>
      <tp>
        <v>500</v>
        <stp/>
        <stp>ContractData</stp>
        <stp>S.PG</stp>
        <stp>MT_LastBidVolume</stp>
        <stp/>
        <stp>T</stp>
        <tr r="I29" s="1"/>
      </tp>
      <tp>
        <v>1500</v>
        <stp/>
        <stp>ContractData</stp>
        <stp>S.VZ</stp>
        <stp>MT_LastBidVolume</stp>
        <stp/>
        <stp>T</stp>
        <tr r="I34" s="1"/>
      </tp>
      <tp>
        <v>422.54</v>
        <stp/>
        <stp>ContractData</stp>
        <stp>S.MSFT</stp>
        <stp>LastTradeToday</stp>
        <stp/>
        <stp>T</stp>
        <tr r="C26" s="1"/>
      </tp>
      <tp>
        <v>298.89</v>
        <stp/>
        <stp>StudyData</stp>
        <stp>Close(S.MCD) When Barix(S.MCD,reference:=StartOfSession)=74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AN78" s="4"/>
      </tp>
      <tp>
        <v>298.94</v>
        <stp/>
        <stp>StudyData</stp>
        <stp>Close(S.MCD) When Barix(S.MCD,reference:=StartOfSession)=75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AN79" s="4"/>
      </tp>
      <tp>
        <v>298.93</v>
        <stp/>
        <stp>StudyData</stp>
        <stp>Close(S.MCD) When Barix(S.MCD,reference:=StartOfSession)=76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AN80" s="4"/>
      </tp>
      <tp>
        <v>298.97000000000003</v>
        <stp/>
        <stp>StudyData</stp>
        <stp>Close(S.MCD) When Barix(S.MCD,reference:=StartOfSession)=77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AN81" s="4"/>
      </tp>
      <tp>
        <v>299.39999999999998</v>
        <stp/>
        <stp>StudyData</stp>
        <stp>Close(S.MCD) When Barix(S.MCD,reference:=StartOfSession)=70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AN74" s="4"/>
      </tp>
      <tp>
        <v>299.2</v>
        <stp/>
        <stp>StudyData</stp>
        <stp>Close(S.MCD) When Barix(S.MCD,reference:=StartOfSession)=71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AN75" s="4"/>
      </tp>
      <tp>
        <v>299.04000000000002</v>
        <stp/>
        <stp>StudyData</stp>
        <stp>Close(S.MCD) When Barix(S.MCD,reference:=StartOfSession)=72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AN76" s="4"/>
      </tp>
      <tp>
        <v>298.86</v>
        <stp/>
        <stp>StudyData</stp>
        <stp>Close(S.MCD) When Barix(S.MCD,reference:=StartOfSession)=73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AN77" s="4"/>
      </tp>
      <tp>
        <v>299.57</v>
        <stp/>
        <stp>StudyData</stp>
        <stp>Close(S.MCD) When Barix(S.MCD,reference:=StartOfSession)=64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AN68" s="4"/>
      </tp>
      <tp>
        <v>299.37</v>
        <stp/>
        <stp>StudyData</stp>
        <stp>Close(S.MCD) When Barix(S.MCD,reference:=StartOfSession)=65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AN69" s="4"/>
      </tp>
      <tp>
        <v>299.44</v>
        <stp/>
        <stp>StudyData</stp>
        <stp>Close(S.MCD) When Barix(S.MCD,reference:=StartOfSession)=66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AN70" s="4"/>
      </tp>
      <tp>
        <v>299.44</v>
        <stp/>
        <stp>StudyData</stp>
        <stp>Close(S.MCD) When Barix(S.MCD,reference:=StartOfSession)=67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AN71" s="4"/>
      </tp>
      <tp>
        <v>299.7</v>
        <stp/>
        <stp>StudyData</stp>
        <stp>Close(S.MCD) When Barix(S.MCD,reference:=StartOfSession)=60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AN64" s="4"/>
      </tp>
      <tp>
        <v>299.8</v>
        <stp/>
        <stp>StudyData</stp>
        <stp>Close(S.MCD) When Barix(S.MCD,reference:=StartOfSession)=61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AN65" s="4"/>
      </tp>
      <tp>
        <v>299.97000000000003</v>
        <stp/>
        <stp>StudyData</stp>
        <stp>Close(S.MCD) When Barix(S.MCD,reference:=StartOfSession)=62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AN66" s="4"/>
      </tp>
      <tp>
        <v>299.58999999999997</v>
        <stp/>
        <stp>StudyData</stp>
        <stp>Close(S.MCD) When Barix(S.MCD,reference:=StartOfSession)=63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AN67" s="4"/>
      </tp>
      <tp>
        <v>299.24</v>
        <stp/>
        <stp>StudyData</stp>
        <stp>Close(S.MCD) When Barix(S.MCD,reference:=StartOfSession)=68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AN72" s="4"/>
      </tp>
      <tp>
        <v>299.55</v>
        <stp/>
        <stp>StudyData</stp>
        <stp>Close(S.MCD) When Barix(S.MCD,reference:=StartOfSession)=69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AN73" s="4"/>
      </tp>
      <tp>
        <v>299.57</v>
        <stp/>
        <stp>StudyData</stp>
        <stp>Close(S.MCD) When Barix(S.MCD,reference:=StartOfSession)=54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AN58" s="4"/>
      </tp>
      <tp>
        <v>300</v>
        <stp/>
        <stp>StudyData</stp>
        <stp>Close(S.MCD) When Barix(S.MCD,reference:=StartOfSession)=55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AN59" s="4"/>
      </tp>
      <tp>
        <v>299.76</v>
        <stp/>
        <stp>StudyData</stp>
        <stp>Close(S.MCD) When Barix(S.MCD,reference:=StartOfSession)=56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AN60" s="4"/>
      </tp>
      <tp>
        <v>299.89999999999998</v>
        <stp/>
        <stp>StudyData</stp>
        <stp>Close(S.MCD) When Barix(S.MCD,reference:=StartOfSession)=57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AN61" s="4"/>
      </tp>
      <tp>
        <v>299.76</v>
        <stp/>
        <stp>StudyData</stp>
        <stp>Close(S.MCD) When Barix(S.MCD,reference:=StartOfSession)=50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AN54" s="4"/>
      </tp>
      <tp>
        <v>300.19</v>
        <stp/>
        <stp>StudyData</stp>
        <stp>Close(S.MCD) When Barix(S.MCD,reference:=StartOfSession)=51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AN55" s="4"/>
      </tp>
      <tp>
        <v>299.87</v>
        <stp/>
        <stp>StudyData</stp>
        <stp>Close(S.MCD) When Barix(S.MCD,reference:=StartOfSession)=52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AN56" s="4"/>
      </tp>
      <tp>
        <v>299.94</v>
        <stp/>
        <stp>StudyData</stp>
        <stp>Close(S.MCD) When Barix(S.MCD,reference:=StartOfSession)=53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AN57" s="4"/>
      </tp>
      <tp>
        <v>299.83999999999997</v>
        <stp/>
        <stp>StudyData</stp>
        <stp>Close(S.MCD) When Barix(S.MCD,reference:=StartOfSession)=58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AN62" s="4"/>
      </tp>
      <tp>
        <v>300.02999999999997</v>
        <stp/>
        <stp>StudyData</stp>
        <stp>Close(S.MCD) When Barix(S.MCD,reference:=StartOfSession)=59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AN63" s="4"/>
      </tp>
      <tp>
        <v>299.92</v>
        <stp/>
        <stp>StudyData</stp>
        <stp>Close(S.MCD) When Barix(S.MCD,reference:=StartOfSession)=44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AN48" s="4"/>
      </tp>
      <tp>
        <v>299.83</v>
        <stp/>
        <stp>StudyData</stp>
        <stp>Close(S.MCD) When Barix(S.MCD,reference:=StartOfSession)=45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AN49" s="4"/>
      </tp>
      <tp>
        <v>299.38</v>
        <stp/>
        <stp>StudyData</stp>
        <stp>Close(S.MCD) When Barix(S.MCD,reference:=StartOfSession)=46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AN50" s="4"/>
      </tp>
      <tp>
        <v>299.58999999999997</v>
        <stp/>
        <stp>StudyData</stp>
        <stp>Close(S.MCD) When Barix(S.MCD,reference:=StartOfSession)=47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AN51" s="4"/>
      </tp>
      <tp>
        <v>299.99</v>
        <stp/>
        <stp>StudyData</stp>
        <stp>Close(S.MCD) When Barix(S.MCD,reference:=StartOfSession)=40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AN44" s="4"/>
      </tp>
      <tp>
        <v>300.2</v>
        <stp/>
        <stp>StudyData</stp>
        <stp>Close(S.MCD) When Barix(S.MCD,reference:=StartOfSession)=41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AN45" s="4"/>
      </tp>
      <tp>
        <v>300.13</v>
        <stp/>
        <stp>StudyData</stp>
        <stp>Close(S.MCD) When Barix(S.MCD,reference:=StartOfSession)=42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AN46" s="4"/>
      </tp>
      <tp>
        <v>300.07</v>
        <stp/>
        <stp>StudyData</stp>
        <stp>Close(S.MCD) When Barix(S.MCD,reference:=StartOfSession)=43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AN47" s="4"/>
      </tp>
      <tp>
        <v>299.87</v>
        <stp/>
        <stp>StudyData</stp>
        <stp>Close(S.MCD) When Barix(S.MCD,reference:=StartOfSession)=48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AN52" s="4"/>
      </tp>
      <tp>
        <v>299.92</v>
        <stp/>
        <stp>StudyData</stp>
        <stp>Close(S.MCD) When Barix(S.MCD,reference:=StartOfSession)=49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AN53" s="4"/>
      </tp>
      <tp>
        <v>299.7</v>
        <stp/>
        <stp>StudyData</stp>
        <stp>Close(S.MCD) When Barix(S.MCD,reference:=StartOfSession)=34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AN38" s="4"/>
      </tp>
      <tp>
        <v>299.95999999999998</v>
        <stp/>
        <stp>StudyData</stp>
        <stp>Close(S.MCD) When Barix(S.MCD,reference:=StartOfSession)=35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AN39" s="4"/>
      </tp>
      <tp>
        <v>300.04000000000002</v>
        <stp/>
        <stp>StudyData</stp>
        <stp>Close(S.MCD) When Barix(S.MCD,reference:=StartOfSession)=36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AN40" s="4"/>
      </tp>
      <tp>
        <v>300.13</v>
        <stp/>
        <stp>StudyData</stp>
        <stp>Close(S.MCD) When Barix(S.MCD,reference:=StartOfSession)=37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AN41" s="4"/>
      </tp>
      <tp>
        <v>299.33</v>
        <stp/>
        <stp>StudyData</stp>
        <stp>Close(S.MCD) When Barix(S.MCD,reference:=StartOfSession)=30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AN34" s="4"/>
      </tp>
      <tp>
        <v>299.5</v>
        <stp/>
        <stp>StudyData</stp>
        <stp>Close(S.MCD) When Barix(S.MCD,reference:=StartOfSession)=31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AN35" s="4"/>
      </tp>
      <tp>
        <v>299.63</v>
        <stp/>
        <stp>StudyData</stp>
        <stp>Close(S.MCD) When Barix(S.MCD,reference:=StartOfSession)=32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AN36" s="4"/>
      </tp>
      <tp>
        <v>299.82</v>
        <stp/>
        <stp>StudyData</stp>
        <stp>Close(S.MCD) When Barix(S.MCD,reference:=StartOfSession)=33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AN37" s="4"/>
      </tp>
      <tp>
        <v>300.17</v>
        <stp/>
        <stp>StudyData</stp>
        <stp>Close(S.MCD) When Barix(S.MCD,reference:=StartOfSession)=38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AN42" s="4"/>
      </tp>
      <tp>
        <v>300.10000000000002</v>
        <stp/>
        <stp>StudyData</stp>
        <stp>Close(S.MCD) When Barix(S.MCD,reference:=StartOfSession)=39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AN43" s="4"/>
      </tp>
      <tp>
        <v>299.85000000000002</v>
        <stp/>
        <stp>StudyData</stp>
        <stp>Close(S.MCD) When Barix(S.MCD,reference:=StartOfSession)=24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AN28" s="4"/>
      </tp>
      <tp>
        <v>299.38</v>
        <stp/>
        <stp>StudyData</stp>
        <stp>Close(S.MCD) When Barix(S.MCD,reference:=StartOfSession)=25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AN29" s="4"/>
      </tp>
      <tp>
        <v>299.2</v>
        <stp/>
        <stp>StudyData</stp>
        <stp>Close(S.MCD) When Barix(S.MCD,reference:=StartOfSession)=26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AN30" s="4"/>
      </tp>
      <tp>
        <v>299.29000000000002</v>
        <stp/>
        <stp>StudyData</stp>
        <stp>Close(S.MCD) When Barix(S.MCD,reference:=StartOfSession)=27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AN31" s="4"/>
      </tp>
      <tp>
        <v>299.77999999999997</v>
        <stp/>
        <stp>StudyData</stp>
        <stp>Close(S.MCD) When Barix(S.MCD,reference:=StartOfSession)=20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AN24" s="4"/>
      </tp>
      <tp>
        <v>299.16000000000003</v>
        <stp/>
        <stp>StudyData</stp>
        <stp>Close(S.MCD) When Barix(S.MCD,reference:=StartOfSession)=21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AN25" s="4"/>
      </tp>
      <tp>
        <v>298.49</v>
        <stp/>
        <stp>StudyData</stp>
        <stp>Close(S.MCD) When Barix(S.MCD,reference:=StartOfSession)=22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AN26" s="4"/>
      </tp>
      <tp>
        <v>298.79000000000002</v>
        <stp/>
        <stp>StudyData</stp>
        <stp>Close(S.MCD) When Barix(S.MCD,reference:=StartOfSession)=23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AN27" s="4"/>
      </tp>
      <tp>
        <v>299.56</v>
        <stp/>
        <stp>StudyData</stp>
        <stp>Close(S.MCD) When Barix(S.MCD,reference:=StartOfSession)=28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AN32" s="4"/>
      </tp>
      <tp>
        <v>299.62</v>
        <stp/>
        <stp>StudyData</stp>
        <stp>Close(S.MCD) When Barix(S.MCD,reference:=StartOfSession)=29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AN33" s="4"/>
      </tp>
      <tp>
        <v>299.89999999999998</v>
        <stp/>
        <stp>StudyData</stp>
        <stp>Close(S.MCD) When Barix(S.MCD,reference:=StartOfSession)=14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AN18" s="4"/>
      </tp>
      <tp>
        <v>299.49</v>
        <stp/>
        <stp>StudyData</stp>
        <stp>Close(S.MCD) When Barix(S.MCD,reference:=StartOfSession)=15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AN19" s="4"/>
      </tp>
      <tp>
        <v>299.35000000000002</v>
        <stp/>
        <stp>StudyData</stp>
        <stp>Close(S.MCD) When Barix(S.MCD,reference:=StartOfSession)=16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AN20" s="4"/>
      </tp>
      <tp>
        <v>299.49</v>
        <stp/>
        <stp>StudyData</stp>
        <stp>Close(S.MCD) When Barix(S.MCD,reference:=StartOfSession)=17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AN21" s="4"/>
      </tp>
      <tp>
        <v>300.60000000000002</v>
        <stp/>
        <stp>StudyData</stp>
        <stp>Close(S.MCD) When Barix(S.MCD,reference:=StartOfSession)=10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AN14" s="4"/>
      </tp>
      <tp>
        <v>300.77999999999997</v>
        <stp/>
        <stp>StudyData</stp>
        <stp>Close(S.MCD) When Barix(S.MCD,reference:=StartOfSession)=11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AN15" s="4"/>
      </tp>
      <tp>
        <v>300.2</v>
        <stp/>
        <stp>StudyData</stp>
        <stp>Close(S.MCD) When Barix(S.MCD,reference:=StartOfSession)=12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AN16" s="4"/>
      </tp>
      <tp>
        <v>300.06</v>
        <stp/>
        <stp>StudyData</stp>
        <stp>Close(S.MCD) When Barix(S.MCD,reference:=StartOfSession)=13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AN17" s="4"/>
      </tp>
      <tp>
        <v>299.39999999999998</v>
        <stp/>
        <stp>StudyData</stp>
        <stp>Close(S.MCD) When Barix(S.MCD,reference:=StartOfSession)=18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AN22" s="4"/>
      </tp>
      <tp>
        <v>299.47000000000003</v>
        <stp/>
        <stp>StudyData</stp>
        <stp>Close(S.MCD) When Barix(S.MCD,reference:=StartOfSession)=19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AN23" s="4"/>
      </tp>
      <tp>
        <v>396.88</v>
        <stp/>
        <stp>StudyData</stp>
        <stp>Close(S.CAT) When Barix(S.CAT,reference:=StartOfSession)=4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P8" s="4"/>
      </tp>
      <tp>
        <v>396.78</v>
        <stp/>
        <stp>StudyData</stp>
        <stp>Close(S.CAT) When Barix(S.CAT,reference:=StartOfSession)=5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P9" s="4"/>
      </tp>
      <tp>
        <v>395.51</v>
        <stp/>
        <stp>StudyData</stp>
        <stp>Close(S.CAT) When Barix(S.CAT,reference:=StartOfSession)=6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P10" s="4"/>
      </tp>
      <tp>
        <v>395.32</v>
        <stp/>
        <stp>StudyData</stp>
        <stp>Close(S.CAT) When Barix(S.CAT,reference:=StartOfSession)=7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P11" s="4"/>
      </tp>
      <tp>
        <v>400.6</v>
        <stp/>
        <stp>StudyData</stp>
        <stp>Close(S.CAT) When Barix(S.CAT,reference:=StartOfSession)=0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P4" s="4"/>
      </tp>
      <tp>
        <v>397.44</v>
        <stp/>
        <stp>StudyData</stp>
        <stp>Close(S.CAT) When Barix(S.CAT,reference:=StartOfSession)=1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P5" s="4"/>
      </tp>
      <tp>
        <v>397.88</v>
        <stp/>
        <stp>StudyData</stp>
        <stp>Close(S.CAT) When Barix(S.CAT,reference:=StartOfSession)=2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P6" s="4"/>
      </tp>
      <tp>
        <v>397.55</v>
        <stp/>
        <stp>StudyData</stp>
        <stp>Close(S.CAT) When Barix(S.CAT,reference:=StartOfSession)=3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P7" s="4"/>
      </tp>
      <tp>
        <v>396.65</v>
        <stp/>
        <stp>StudyData</stp>
        <stp>Close(S.CAT) When Barix(S.CAT,reference:=StartOfSession)=8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P12" s="4"/>
      </tp>
      <tp>
        <v>396.68</v>
        <stp/>
        <stp>StudyData</stp>
        <stp>Close(S.CAT) When Barix(S.CAT,reference:=StartOfSession)=9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P13" s="4"/>
      </tp>
      <tp>
        <v>98.27</v>
        <stp/>
        <stp>StudyData</stp>
        <stp>Close(S.DIS) When Barix(S.DIS,reference:=StartOfSession)=8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X12" s="4"/>
      </tp>
      <tp>
        <v>98.37</v>
        <stp/>
        <stp>StudyData</stp>
        <stp>Close(S.DIS) When Barix(S.DIS,reference:=StartOfSession)=9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X13" s="4"/>
      </tp>
      <tp>
        <v>97.98</v>
        <stp/>
        <stp>StudyData</stp>
        <stp>Close(S.DIS) When Barix(S.DIS,reference:=StartOfSession)=4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X8" s="4"/>
      </tp>
      <tp>
        <v>98.08</v>
        <stp/>
        <stp>StudyData</stp>
        <stp>Close(S.DIS) When Barix(S.DIS,reference:=StartOfSession)=5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X9" s="4"/>
      </tp>
      <tp>
        <v>98.01</v>
        <stp/>
        <stp>StudyData</stp>
        <stp>Close(S.DIS) When Barix(S.DIS,reference:=StartOfSession)=6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X10" s="4"/>
      </tp>
      <tp>
        <v>98.15</v>
        <stp/>
        <stp>StudyData</stp>
        <stp>Close(S.DIS) When Barix(S.DIS,reference:=StartOfSession)=7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X11" s="4"/>
      </tp>
      <tp>
        <v>98.42</v>
        <stp/>
        <stp>StudyData</stp>
        <stp>Close(S.DIS) When Barix(S.DIS,reference:=StartOfSession)=0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X4" s="4"/>
      </tp>
      <tp>
        <v>98.08</v>
        <stp/>
        <stp>StudyData</stp>
        <stp>Close(S.DIS) When Barix(S.DIS,reference:=StartOfSession)=1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X5" s="4"/>
      </tp>
      <tp>
        <v>98</v>
        <stp/>
        <stp>StudyData</stp>
        <stp>Close(S.DIS) When Barix(S.DIS,reference:=StartOfSession)=2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X6" s="4"/>
      </tp>
      <tp>
        <v>98.01</v>
        <stp/>
        <stp>StudyData</stp>
        <stp>Close(S.DIS) When Barix(S.DIS,reference:=StartOfSession)=3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X7" s="4"/>
      </tp>
      <tp>
        <v>214.45</v>
        <stp/>
        <stp>StudyData</stp>
        <stp>Close(S.IBM) When Barix(S.IBM,reference:=StartOfSession)=69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AF73" s="4"/>
      </tp>
      <tp>
        <v>214.54</v>
        <stp/>
        <stp>StudyData</stp>
        <stp>Close(S.IBM) When Barix(S.IBM,reference:=StartOfSession)=68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AF72" s="4"/>
      </tp>
      <tp>
        <v>215.01</v>
        <stp/>
        <stp>StudyData</stp>
        <stp>Close(S.IBM) When Barix(S.IBM,reference:=StartOfSession)=61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AF65" s="4"/>
      </tp>
      <tp>
        <v>215</v>
        <stp/>
        <stp>StudyData</stp>
        <stp>Close(S.IBM) When Barix(S.IBM,reference:=StartOfSession)=60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AF64" s="4"/>
      </tp>
      <tp>
        <v>214.84</v>
        <stp/>
        <stp>StudyData</stp>
        <stp>Close(S.IBM) When Barix(S.IBM,reference:=StartOfSession)=63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AF67" s="4"/>
      </tp>
      <tp>
        <v>215.15</v>
        <stp/>
        <stp>StudyData</stp>
        <stp>Close(S.IBM) When Barix(S.IBM,reference:=StartOfSession)=62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AF66" s="4"/>
      </tp>
      <tp>
        <v>214.63</v>
        <stp/>
        <stp>StudyData</stp>
        <stp>Close(S.IBM) When Barix(S.IBM,reference:=StartOfSession)=65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AF69" s="4"/>
      </tp>
      <tp>
        <v>214.92</v>
        <stp/>
        <stp>StudyData</stp>
        <stp>Close(S.IBM) When Barix(S.IBM,reference:=StartOfSession)=64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AF68" s="4"/>
      </tp>
      <tp>
        <v>214.63</v>
        <stp/>
        <stp>StudyData</stp>
        <stp>Close(S.IBM) When Barix(S.IBM,reference:=StartOfSession)=67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AF71" s="4"/>
      </tp>
      <tp>
        <v>214.66</v>
        <stp/>
        <stp>StudyData</stp>
        <stp>Close(S.IBM) When Barix(S.IBM,reference:=StartOfSession)=66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AF70" s="4"/>
      </tp>
      <tp>
        <v>214.11</v>
        <stp/>
        <stp>StudyData</stp>
        <stp>Close(S.IBM) When Barix(S.IBM,reference:=StartOfSession)=71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AF75" s="4"/>
      </tp>
      <tp>
        <v>214.34</v>
        <stp/>
        <stp>StudyData</stp>
        <stp>Close(S.IBM) When Barix(S.IBM,reference:=StartOfSession)=70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AF74" s="4"/>
      </tp>
      <tp>
        <v>213.91</v>
        <stp/>
        <stp>StudyData</stp>
        <stp>Close(S.IBM) When Barix(S.IBM,reference:=StartOfSession)=73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AF77" s="4"/>
      </tp>
      <tp>
        <v>214.01</v>
        <stp/>
        <stp>StudyData</stp>
        <stp>Close(S.IBM) When Barix(S.IBM,reference:=StartOfSession)=72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AF76" s="4"/>
      </tp>
      <tp>
        <v>213.86</v>
        <stp/>
        <stp>StudyData</stp>
        <stp>Close(S.IBM) When Barix(S.IBM,reference:=StartOfSession)=75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AF79" s="4"/>
      </tp>
      <tp>
        <v>213.86</v>
        <stp/>
        <stp>StudyData</stp>
        <stp>Close(S.IBM) When Barix(S.IBM,reference:=StartOfSession)=74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AF78" s="4"/>
      </tp>
      <tp>
        <v>213.72</v>
        <stp/>
        <stp>StudyData</stp>
        <stp>Close(S.IBM) When Barix(S.IBM,reference:=StartOfSession)=77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AF81" s="4"/>
      </tp>
      <tp>
        <v>213.84</v>
        <stp/>
        <stp>StudyData</stp>
        <stp>Close(S.IBM) When Barix(S.IBM,reference:=StartOfSession)=76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AF80" s="4"/>
      </tp>
      <tp>
        <v>215.08</v>
        <stp/>
        <stp>StudyData</stp>
        <stp>Close(S.IBM) When Barix(S.IBM,reference:=StartOfSession)=49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AF53" s="4"/>
      </tp>
      <tp>
        <v>214.88</v>
        <stp/>
        <stp>StudyData</stp>
        <stp>Close(S.IBM) When Barix(S.IBM,reference:=StartOfSession)=48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AF52" s="4"/>
      </tp>
      <tp>
        <v>215.67</v>
        <stp/>
        <stp>StudyData</stp>
        <stp>Close(S.IBM) When Barix(S.IBM,reference:=StartOfSession)=41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AF45" s="4"/>
      </tp>
      <tp>
        <v>215.65</v>
        <stp/>
        <stp>StudyData</stp>
        <stp>Close(S.IBM) When Barix(S.IBM,reference:=StartOfSession)=40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AF44" s="4"/>
      </tp>
      <tp>
        <v>215.46</v>
        <stp/>
        <stp>StudyData</stp>
        <stp>Close(S.IBM) When Barix(S.IBM,reference:=StartOfSession)=43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AF47" s="4"/>
      </tp>
      <tp>
        <v>215.64</v>
        <stp/>
        <stp>StudyData</stp>
        <stp>Close(S.IBM) When Barix(S.IBM,reference:=StartOfSession)=42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AF46" s="4"/>
      </tp>
      <tp>
        <v>215.19</v>
        <stp/>
        <stp>StudyData</stp>
        <stp>Close(S.IBM) When Barix(S.IBM,reference:=StartOfSession)=45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AF49" s="4"/>
      </tp>
      <tp>
        <v>215.32</v>
        <stp/>
        <stp>StudyData</stp>
        <stp>Close(S.IBM) When Barix(S.IBM,reference:=StartOfSession)=44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AF48" s="4"/>
      </tp>
      <tp>
        <v>214.94</v>
        <stp/>
        <stp>StudyData</stp>
        <stp>Close(S.IBM) When Barix(S.IBM,reference:=StartOfSession)=47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AF51" s="4"/>
      </tp>
      <tp>
        <v>215</v>
        <stp/>
        <stp>StudyData</stp>
        <stp>Close(S.IBM) When Barix(S.IBM,reference:=StartOfSession)=46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AF50" s="4"/>
      </tp>
      <tp>
        <v>214.87</v>
        <stp/>
        <stp>StudyData</stp>
        <stp>Close(S.IBM) When Barix(S.IBM,reference:=StartOfSession)=59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AF63" s="4"/>
      </tp>
      <tp>
        <v>215.19</v>
        <stp/>
        <stp>StudyData</stp>
        <stp>Close(S.IBM) When Barix(S.IBM,reference:=StartOfSession)=58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AF62" s="4"/>
      </tp>
      <tp>
        <v>215.21</v>
        <stp/>
        <stp>StudyData</stp>
        <stp>Close(S.IBM) When Barix(S.IBM,reference:=StartOfSession)=51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AF55" s="4"/>
      </tp>
      <tp>
        <v>215.27</v>
        <stp/>
        <stp>StudyData</stp>
        <stp>Close(S.IBM) When Barix(S.IBM,reference:=StartOfSession)=50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AF54" s="4"/>
      </tp>
      <tp>
        <v>215.24</v>
        <stp/>
        <stp>StudyData</stp>
        <stp>Close(S.IBM) When Barix(S.IBM,reference:=StartOfSession)=53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AF57" s="4"/>
      </tp>
      <tp>
        <v>215.13</v>
        <stp/>
        <stp>StudyData</stp>
        <stp>Close(S.IBM) When Barix(S.IBM,reference:=StartOfSession)=52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AF56" s="4"/>
      </tp>
      <tp>
        <v>215.17</v>
        <stp/>
        <stp>StudyData</stp>
        <stp>Close(S.IBM) When Barix(S.IBM,reference:=StartOfSession)=55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AF59" s="4"/>
      </tp>
      <tp>
        <v>215.05</v>
        <stp/>
        <stp>StudyData</stp>
        <stp>Close(S.IBM) When Barix(S.IBM,reference:=StartOfSession)=54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AF58" s="4"/>
      </tp>
      <tp>
        <v>215.38</v>
        <stp/>
        <stp>StudyData</stp>
        <stp>Close(S.IBM) When Barix(S.IBM,reference:=StartOfSession)=57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AF61" s="4"/>
      </tp>
      <tp>
        <v>215.09</v>
        <stp/>
        <stp>StudyData</stp>
        <stp>Close(S.IBM) When Barix(S.IBM,reference:=StartOfSession)=56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AF60" s="4"/>
      </tp>
      <tp>
        <v>214.9</v>
        <stp/>
        <stp>StudyData</stp>
        <stp>Close(S.IBM) When Barix(S.IBM,reference:=StartOfSession)=29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AF33" s="4"/>
      </tp>
      <tp>
        <v>215.15</v>
        <stp/>
        <stp>StudyData</stp>
        <stp>Close(S.IBM) When Barix(S.IBM,reference:=StartOfSession)=28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AF32" s="4"/>
      </tp>
      <tp>
        <v>215.61</v>
        <stp/>
        <stp>StudyData</stp>
        <stp>Close(S.IBM) When Barix(S.IBM,reference:=StartOfSession)=21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AF25" s="4"/>
      </tp>
      <tp>
        <v>215.72</v>
        <stp/>
        <stp>StudyData</stp>
        <stp>Close(S.IBM) When Barix(S.IBM,reference:=StartOfSession)=20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AF24" s="4"/>
      </tp>
      <tp>
        <v>215.59</v>
        <stp/>
        <stp>StudyData</stp>
        <stp>Close(S.IBM) When Barix(S.IBM,reference:=StartOfSession)=23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AF27" s="4"/>
      </tp>
      <tp>
        <v>215.73</v>
        <stp/>
        <stp>StudyData</stp>
        <stp>Close(S.IBM) When Barix(S.IBM,reference:=StartOfSession)=22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AF26" s="4"/>
      </tp>
      <tp>
        <v>215.21</v>
        <stp/>
        <stp>StudyData</stp>
        <stp>Close(S.IBM) When Barix(S.IBM,reference:=StartOfSession)=25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AF29" s="4"/>
      </tp>
      <tp>
        <v>215.2</v>
        <stp/>
        <stp>StudyData</stp>
        <stp>Close(S.IBM) When Barix(S.IBM,reference:=StartOfSession)=24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AF28" s="4"/>
      </tp>
      <tp>
        <v>215.16</v>
        <stp/>
        <stp>StudyData</stp>
        <stp>Close(S.IBM) When Barix(S.IBM,reference:=StartOfSession)=27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AF31" s="4"/>
      </tp>
      <tp>
        <v>215.07</v>
        <stp/>
        <stp>StudyData</stp>
        <stp>Close(S.IBM) When Barix(S.IBM,reference:=StartOfSession)=26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AF30" s="4"/>
      </tp>
      <tp>
        <v>215.46</v>
        <stp/>
        <stp>StudyData</stp>
        <stp>Close(S.IBM) When Barix(S.IBM,reference:=StartOfSession)=39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AF43" s="4"/>
      </tp>
      <tp>
        <v>215.27</v>
        <stp/>
        <stp>StudyData</stp>
        <stp>Close(S.IBM) When Barix(S.IBM,reference:=StartOfSession)=38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AF42" s="4"/>
      </tp>
      <tp>
        <v>214.74</v>
        <stp/>
        <stp>StudyData</stp>
        <stp>Close(S.IBM) When Barix(S.IBM,reference:=StartOfSession)=31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AF35" s="4"/>
      </tp>
      <tp>
        <v>214.9</v>
        <stp/>
        <stp>StudyData</stp>
        <stp>Close(S.IBM) When Barix(S.IBM,reference:=StartOfSession)=30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AF34" s="4"/>
      </tp>
      <tp>
        <v>215.02</v>
        <stp/>
        <stp>StudyData</stp>
        <stp>Close(S.IBM) When Barix(S.IBM,reference:=StartOfSession)=33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AF37" s="4"/>
      </tp>
      <tp>
        <v>214.87</v>
        <stp/>
        <stp>StudyData</stp>
        <stp>Close(S.IBM) When Barix(S.IBM,reference:=StartOfSession)=32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AF36" s="4"/>
      </tp>
      <tp>
        <v>214.86</v>
        <stp/>
        <stp>StudyData</stp>
        <stp>Close(S.IBM) When Barix(S.IBM,reference:=StartOfSession)=35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AF39" s="4"/>
      </tp>
      <tp>
        <v>215</v>
        <stp/>
        <stp>StudyData</stp>
        <stp>Close(S.IBM) When Barix(S.IBM,reference:=StartOfSession)=34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AF38" s="4"/>
      </tp>
      <tp>
        <v>215.31</v>
        <stp/>
        <stp>StudyData</stp>
        <stp>Close(S.IBM) When Barix(S.IBM,reference:=StartOfSession)=37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AF41" s="4"/>
      </tp>
      <tp>
        <v>215.16</v>
        <stp/>
        <stp>StudyData</stp>
        <stp>Close(S.IBM) When Barix(S.IBM,reference:=StartOfSession)=36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AF40" s="4"/>
      </tp>
      <tp>
        <v>216.38</v>
        <stp/>
        <stp>StudyData</stp>
        <stp>Close(S.IBM) When Barix(S.IBM,reference:=StartOfSession)=19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AF23" s="4"/>
      </tp>
      <tp>
        <v>216.4</v>
        <stp/>
        <stp>StudyData</stp>
        <stp>Close(S.IBM) When Barix(S.IBM,reference:=StartOfSession)=18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AF22" s="4"/>
      </tp>
      <tp>
        <v>214.77</v>
        <stp/>
        <stp>StudyData</stp>
        <stp>Close(S.IBM) When Barix(S.IBM,reference:=StartOfSession)=11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AF15" s="4"/>
      </tp>
      <tp>
        <v>214.72</v>
        <stp/>
        <stp>StudyData</stp>
        <stp>Close(S.IBM) When Barix(S.IBM,reference:=StartOfSession)=10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AF14" s="4"/>
      </tp>
      <tp>
        <v>215.73</v>
        <stp/>
        <stp>StudyData</stp>
        <stp>Close(S.IBM) When Barix(S.IBM,reference:=StartOfSession)=13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AF17" s="4"/>
      </tp>
      <tp>
        <v>215.29</v>
        <stp/>
        <stp>StudyData</stp>
        <stp>Close(S.IBM) When Barix(S.IBM,reference:=StartOfSession)=12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AF16" s="4"/>
      </tp>
      <tp>
        <v>216</v>
        <stp/>
        <stp>StudyData</stp>
        <stp>Close(S.IBM) When Barix(S.IBM,reference:=StartOfSession)=15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AF19" s="4"/>
      </tp>
      <tp>
        <v>215.76</v>
        <stp/>
        <stp>StudyData</stp>
        <stp>Close(S.IBM) When Barix(S.IBM,reference:=StartOfSession)=14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AF18" s="4"/>
      </tp>
      <tp>
        <v>216.45</v>
        <stp/>
        <stp>StudyData</stp>
        <stp>Close(S.IBM) When Barix(S.IBM,reference:=StartOfSession)=17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AF21" s="4"/>
      </tp>
      <tp>
        <v>216.48</v>
        <stp/>
        <stp>StudyData</stp>
        <stp>Close(S.IBM) When Barix(S.IBM,reference:=StartOfSession)=16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AF20" s="4"/>
      </tp>
      <tp>
        <v>403.07</v>
        <stp/>
        <stp>StudyData</stp>
        <stp>Close(S.HD) When Barix(S.HD,reference:=StartOfSession)=18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AB22" s="4"/>
      </tp>
      <tp>
        <v>403.34</v>
        <stp/>
        <stp>StudyData</stp>
        <stp>Close(S.HD) When Barix(S.HD,reference:=StartOfSession)=19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AB23" s="4"/>
      </tp>
      <tp>
        <v>402.78</v>
        <stp/>
        <stp>StudyData</stp>
        <stp>Close(S.HD) When Barix(S.HD,reference:=StartOfSession)=16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AB20" s="4"/>
      </tp>
      <tp>
        <v>402.71</v>
        <stp/>
        <stp>StudyData</stp>
        <stp>Close(S.HD) When Barix(S.HD,reference:=StartOfSession)=17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AB21" s="4"/>
      </tp>
      <tp>
        <v>403.33</v>
        <stp/>
        <stp>StudyData</stp>
        <stp>Close(S.HD) When Barix(S.HD,reference:=StartOfSession)=14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AB18" s="4"/>
      </tp>
      <tp>
        <v>402.94</v>
        <stp/>
        <stp>StudyData</stp>
        <stp>Close(S.HD) When Barix(S.HD,reference:=StartOfSession)=15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AB19" s="4"/>
      </tp>
      <tp>
        <v>403.9</v>
        <stp/>
        <stp>StudyData</stp>
        <stp>Close(S.HD) When Barix(S.HD,reference:=StartOfSession)=12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AB16" s="4"/>
      </tp>
      <tp>
        <v>403.48</v>
        <stp/>
        <stp>StudyData</stp>
        <stp>Close(S.HD) When Barix(S.HD,reference:=StartOfSession)=13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AB17" s="4"/>
      </tp>
      <tp>
        <v>403.5</v>
        <stp/>
        <stp>StudyData</stp>
        <stp>Close(S.HD) When Barix(S.HD,reference:=StartOfSession)=10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AB14" s="4"/>
      </tp>
      <tp>
        <v>403.37</v>
        <stp/>
        <stp>StudyData</stp>
        <stp>Close(S.HD) When Barix(S.HD,reference:=StartOfSession)=11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AB15" s="4"/>
      </tp>
      <tp>
        <v>405</v>
        <stp/>
        <stp>StudyData</stp>
        <stp>Close(S.HD) When Barix(S.HD,reference:=StartOfSession)=28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AB32" s="4"/>
      </tp>
      <tp>
        <v>405.07</v>
        <stp/>
        <stp>StudyData</stp>
        <stp>Close(S.HD) When Barix(S.HD,reference:=StartOfSession)=29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AB33" s="4"/>
      </tp>
      <tp>
        <v>405.5</v>
        <stp/>
        <stp>StudyData</stp>
        <stp>Close(S.HD) When Barix(S.HD,reference:=StartOfSession)=26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AB30" s="4"/>
      </tp>
      <tp>
        <v>404.89</v>
        <stp/>
        <stp>StudyData</stp>
        <stp>Close(S.HD) When Barix(S.HD,reference:=StartOfSession)=27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AB31" s="4"/>
      </tp>
      <tp>
        <v>403.97</v>
        <stp/>
        <stp>StudyData</stp>
        <stp>Close(S.HD) When Barix(S.HD,reference:=StartOfSession)=24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AB28" s="4"/>
      </tp>
      <tp>
        <v>405.21</v>
        <stp/>
        <stp>StudyData</stp>
        <stp>Close(S.HD) When Barix(S.HD,reference:=StartOfSession)=25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AB29" s="4"/>
      </tp>
      <tp>
        <v>403.25</v>
        <stp/>
        <stp>StudyData</stp>
        <stp>Close(S.HD) When Barix(S.HD,reference:=StartOfSession)=22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AB26" s="4"/>
      </tp>
      <tp>
        <v>404.09</v>
        <stp/>
        <stp>StudyData</stp>
        <stp>Close(S.HD) When Barix(S.HD,reference:=StartOfSession)=23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AB27" s="4"/>
      </tp>
      <tp>
        <v>402.99</v>
        <stp/>
        <stp>StudyData</stp>
        <stp>Close(S.HD) When Barix(S.HD,reference:=StartOfSession)=20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AB24" s="4"/>
      </tp>
      <tp>
        <v>403.5</v>
        <stp/>
        <stp>StudyData</stp>
        <stp>Close(S.HD) When Barix(S.HD,reference:=StartOfSession)=21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AB25" s="4"/>
      </tp>
      <tp>
        <v>405.07</v>
        <stp/>
        <stp>StudyData</stp>
        <stp>Close(S.HD) When Barix(S.HD,reference:=StartOfSession)=38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AB42" s="4"/>
      </tp>
      <tp>
        <v>404.99</v>
        <stp/>
        <stp>StudyData</stp>
        <stp>Close(S.HD) When Barix(S.HD,reference:=StartOfSession)=39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AB43" s="4"/>
      </tp>
      <tp>
        <v>404.09</v>
        <stp/>
        <stp>StudyData</stp>
        <stp>Close(S.HD) When Barix(S.HD,reference:=StartOfSession)=36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AB40" s="4"/>
      </tp>
      <tp>
        <v>404.35</v>
        <stp/>
        <stp>StudyData</stp>
        <stp>Close(S.HD) When Barix(S.HD,reference:=StartOfSession)=37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AB41" s="4"/>
      </tp>
      <tp>
        <v>403.63</v>
        <stp/>
        <stp>StudyData</stp>
        <stp>Close(S.HD) When Barix(S.HD,reference:=StartOfSession)=34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AB38" s="4"/>
      </tp>
      <tp>
        <v>403.66</v>
        <stp/>
        <stp>StudyData</stp>
        <stp>Close(S.HD) When Barix(S.HD,reference:=StartOfSession)=35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AB39" s="4"/>
      </tp>
      <tp>
        <v>404.38</v>
        <stp/>
        <stp>StudyData</stp>
        <stp>Close(S.HD) When Barix(S.HD,reference:=StartOfSession)=32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AB36" s="4"/>
      </tp>
      <tp>
        <v>403.82</v>
        <stp/>
        <stp>StudyData</stp>
        <stp>Close(S.HD) When Barix(S.HD,reference:=StartOfSession)=33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AB37" s="4"/>
      </tp>
      <tp>
        <v>404.43</v>
        <stp/>
        <stp>StudyData</stp>
        <stp>Close(S.HD) When Barix(S.HD,reference:=StartOfSession)=30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AB34" s="4"/>
      </tp>
      <tp>
        <v>404.19</v>
        <stp/>
        <stp>StudyData</stp>
        <stp>Close(S.HD) When Barix(S.HD,reference:=StartOfSession)=31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AB35" s="4"/>
      </tp>
      <tp>
        <v>404.92</v>
        <stp/>
        <stp>StudyData</stp>
        <stp>Close(S.HD) When Barix(S.HD,reference:=StartOfSession)=48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AB52" s="4"/>
      </tp>
      <tp>
        <v>404.81</v>
        <stp/>
        <stp>StudyData</stp>
        <stp>Close(S.HD) When Barix(S.HD,reference:=StartOfSession)=49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AB53" s="4"/>
      </tp>
      <tp>
        <v>404.91</v>
        <stp/>
        <stp>StudyData</stp>
        <stp>Close(S.HD) When Barix(S.HD,reference:=StartOfSession)=46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AB50" s="4"/>
      </tp>
      <tp>
        <v>404.86</v>
        <stp/>
        <stp>StudyData</stp>
        <stp>Close(S.HD) When Barix(S.HD,reference:=StartOfSession)=47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AB51" s="4"/>
      </tp>
      <tp>
        <v>405.27</v>
        <stp/>
        <stp>StudyData</stp>
        <stp>Close(S.HD) When Barix(S.HD,reference:=StartOfSession)=44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AB48" s="4"/>
      </tp>
      <tp>
        <v>405.38</v>
        <stp/>
        <stp>StudyData</stp>
        <stp>Close(S.HD) When Barix(S.HD,reference:=StartOfSession)=45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AB49" s="4"/>
      </tp>
      <tp>
        <v>404.94</v>
        <stp/>
        <stp>StudyData</stp>
        <stp>Close(S.HD) When Barix(S.HD,reference:=StartOfSession)=42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AB46" s="4"/>
      </tp>
      <tp>
        <v>404.82</v>
        <stp/>
        <stp>StudyData</stp>
        <stp>Close(S.HD) When Barix(S.HD,reference:=StartOfSession)=43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AB47" s="4"/>
      </tp>
      <tp>
        <v>405.03</v>
        <stp/>
        <stp>StudyData</stp>
        <stp>Close(S.HD) When Barix(S.HD,reference:=StartOfSession)=40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AB44" s="4"/>
      </tp>
      <tp>
        <v>404.63</v>
        <stp/>
        <stp>StudyData</stp>
        <stp>Close(S.HD) When Barix(S.HD,reference:=StartOfSession)=41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AB45" s="4"/>
      </tp>
      <tp>
        <v>405.94</v>
        <stp/>
        <stp>StudyData</stp>
        <stp>Close(S.HD) When Barix(S.HD,reference:=StartOfSession)=58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AB62" s="4"/>
      </tp>
      <tp>
        <v>405.63</v>
        <stp/>
        <stp>StudyData</stp>
        <stp>Close(S.HD) When Barix(S.HD,reference:=StartOfSession)=59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AB63" s="4"/>
      </tp>
      <tp>
        <v>405.86</v>
        <stp/>
        <stp>StudyData</stp>
        <stp>Close(S.HD) When Barix(S.HD,reference:=StartOfSession)=56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AB60" s="4"/>
      </tp>
      <tp>
        <v>405.95</v>
        <stp/>
        <stp>StudyData</stp>
        <stp>Close(S.HD) When Barix(S.HD,reference:=StartOfSession)=57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AB61" s="4"/>
      </tp>
      <tp>
        <v>405.26</v>
        <stp/>
        <stp>StudyData</stp>
        <stp>Close(S.HD) When Barix(S.HD,reference:=StartOfSession)=54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AB58" s="4"/>
      </tp>
      <tp>
        <v>405.68</v>
        <stp/>
        <stp>StudyData</stp>
        <stp>Close(S.HD) When Barix(S.HD,reference:=StartOfSession)=55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AB59" s="4"/>
      </tp>
      <tp>
        <v>404.92</v>
        <stp/>
        <stp>StudyData</stp>
        <stp>Close(S.HD) When Barix(S.HD,reference:=StartOfSession)=52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AB56" s="4"/>
      </tp>
      <tp>
        <v>405.2</v>
        <stp/>
        <stp>StudyData</stp>
        <stp>Close(S.HD) When Barix(S.HD,reference:=StartOfSession)=53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AB57" s="4"/>
      </tp>
      <tp>
        <v>404.89</v>
        <stp/>
        <stp>StudyData</stp>
        <stp>Close(S.HD) When Barix(S.HD,reference:=StartOfSession)=50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AB54" s="4"/>
      </tp>
      <tp>
        <v>404.82</v>
        <stp/>
        <stp>StudyData</stp>
        <stp>Close(S.HD) When Barix(S.HD,reference:=StartOfSession)=51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AB55" s="4"/>
      </tp>
      <tp>
        <v>405.89</v>
        <stp/>
        <stp>StudyData</stp>
        <stp>Close(S.HD) When Barix(S.HD,reference:=StartOfSession)=68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AB72" s="4"/>
      </tp>
      <tp>
        <v>405.91</v>
        <stp/>
        <stp>StudyData</stp>
        <stp>Close(S.HD) When Barix(S.HD,reference:=StartOfSession)=69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AB73" s="4"/>
      </tp>
      <tp>
        <v>405.9</v>
        <stp/>
        <stp>StudyData</stp>
        <stp>Close(S.HD) When Barix(S.HD,reference:=StartOfSession)=66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AB70" s="4"/>
      </tp>
      <tp>
        <v>406.31</v>
        <stp/>
        <stp>StudyData</stp>
        <stp>Close(S.HD) When Barix(S.HD,reference:=StartOfSession)=67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AB71" s="4"/>
      </tp>
      <tp>
        <v>405.7</v>
        <stp/>
        <stp>StudyData</stp>
        <stp>Close(S.HD) When Barix(S.HD,reference:=StartOfSession)=64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AB68" s="4"/>
      </tp>
      <tp>
        <v>405.62</v>
        <stp/>
        <stp>StudyData</stp>
        <stp>Close(S.HD) When Barix(S.HD,reference:=StartOfSession)=65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AB69" s="4"/>
      </tp>
      <tp>
        <v>406</v>
        <stp/>
        <stp>StudyData</stp>
        <stp>Close(S.HD) When Barix(S.HD,reference:=StartOfSession)=62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AB66" s="4"/>
      </tp>
      <tp>
        <v>405.8</v>
        <stp/>
        <stp>StudyData</stp>
        <stp>Close(S.HD) When Barix(S.HD,reference:=StartOfSession)=63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AB67" s="4"/>
      </tp>
      <tp>
        <v>405.53</v>
        <stp/>
        <stp>StudyData</stp>
        <stp>Close(S.HD) When Barix(S.HD,reference:=StartOfSession)=60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AB64" s="4"/>
      </tp>
      <tp>
        <v>405.87</v>
        <stp/>
        <stp>StudyData</stp>
        <stp>Close(S.HD) When Barix(S.HD,reference:=StartOfSession)=61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AB65" s="4"/>
      </tp>
      <tp>
        <v>405.65</v>
        <stp/>
        <stp>StudyData</stp>
        <stp>Close(S.HD) When Barix(S.HD,reference:=StartOfSession)=76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AB80" s="4"/>
      </tp>
      <tp>
        <v>405.9</v>
        <stp/>
        <stp>StudyData</stp>
        <stp>Close(S.HD) When Barix(S.HD,reference:=StartOfSession)=77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AB81" s="4"/>
      </tp>
      <tp>
        <v>405.15</v>
        <stp/>
        <stp>StudyData</stp>
        <stp>Close(S.HD) When Barix(S.HD,reference:=StartOfSession)=74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AB78" s="4"/>
      </tp>
      <tp>
        <v>405.21</v>
        <stp/>
        <stp>StudyData</stp>
        <stp>Close(S.HD) When Barix(S.HD,reference:=StartOfSession)=75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AB79" s="4"/>
      </tp>
      <tp>
        <v>405.48</v>
        <stp/>
        <stp>StudyData</stp>
        <stp>Close(S.HD) When Barix(S.HD,reference:=StartOfSession)=72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AB76" s="4"/>
      </tp>
      <tp>
        <v>405.24</v>
        <stp/>
        <stp>StudyData</stp>
        <stp>Close(S.HD) When Barix(S.HD,reference:=StartOfSession)=73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AB77" s="4"/>
      </tp>
      <tp>
        <v>406.18</v>
        <stp/>
        <stp>StudyData</stp>
        <stp>Close(S.HD) When Barix(S.HD,reference:=StartOfSession)=70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AB74" s="4"/>
      </tp>
      <tp>
        <v>405.82</v>
        <stp/>
        <stp>StudyData</stp>
        <stp>Close(S.HD) When Barix(S.HD,reference:=StartOfSession)=71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AB75" s="4"/>
      </tp>
      <tp>
        <v>40.74</v>
        <stp/>
        <stp>StudyData</stp>
        <stp>Close(S.VZ) When Barix(S.VZ,reference:=StartOfSession)=10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BH14" s="4"/>
      </tp>
      <tp>
        <v>40.72</v>
        <stp/>
        <stp>StudyData</stp>
        <stp>Close(S.VZ) When Barix(S.VZ,reference:=StartOfSession)=11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BH15" s="4"/>
      </tp>
      <tp>
        <v>40.76</v>
        <stp/>
        <stp>StudyData</stp>
        <stp>Close(S.VZ) When Barix(S.VZ,reference:=StartOfSession)=12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BH16" s="4"/>
      </tp>
      <tp>
        <v>40.76</v>
        <stp/>
        <stp>StudyData</stp>
        <stp>Close(S.VZ) When Barix(S.VZ,reference:=StartOfSession)=13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BH17" s="4"/>
      </tp>
      <tp>
        <v>40.78</v>
        <stp/>
        <stp>StudyData</stp>
        <stp>Close(S.VZ) When Barix(S.VZ,reference:=StartOfSession)=14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BH18" s="4"/>
      </tp>
      <tp>
        <v>40.79</v>
        <stp/>
        <stp>StudyData</stp>
        <stp>Close(S.VZ) When Barix(S.VZ,reference:=StartOfSession)=15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BH19" s="4"/>
      </tp>
      <tp>
        <v>40.79</v>
        <stp/>
        <stp>StudyData</stp>
        <stp>Close(S.VZ) When Barix(S.VZ,reference:=StartOfSession)=16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BH20" s="4"/>
      </tp>
      <tp>
        <v>40.729999999999997</v>
        <stp/>
        <stp>StudyData</stp>
        <stp>Close(S.VZ) When Barix(S.VZ,reference:=StartOfSession)=17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BH21" s="4"/>
      </tp>
      <tp>
        <v>40.75</v>
        <stp/>
        <stp>StudyData</stp>
        <stp>Close(S.VZ) When Barix(S.VZ,reference:=StartOfSession)=18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BH22" s="4"/>
      </tp>
      <tp>
        <v>40.74</v>
        <stp/>
        <stp>StudyData</stp>
        <stp>Close(S.VZ) When Barix(S.VZ,reference:=StartOfSession)=19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BH23" s="4"/>
      </tp>
      <tp>
        <v>40.729999999999997</v>
        <stp/>
        <stp>StudyData</stp>
        <stp>Close(S.VZ) When Barix(S.VZ,reference:=StartOfSession)=20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BH24" s="4"/>
      </tp>
      <tp>
        <v>40.700000000000003</v>
        <stp/>
        <stp>StudyData</stp>
        <stp>Close(S.VZ) When Barix(S.VZ,reference:=StartOfSession)=21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BH25" s="4"/>
      </tp>
      <tp>
        <v>40.68</v>
        <stp/>
        <stp>StudyData</stp>
        <stp>Close(S.VZ) When Barix(S.VZ,reference:=StartOfSession)=22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BH26" s="4"/>
      </tp>
      <tp>
        <v>40.67</v>
        <stp/>
        <stp>StudyData</stp>
        <stp>Close(S.VZ) When Barix(S.VZ,reference:=StartOfSession)=23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BH27" s="4"/>
      </tp>
      <tp>
        <v>40.65</v>
        <stp/>
        <stp>StudyData</stp>
        <stp>Close(S.VZ) When Barix(S.VZ,reference:=StartOfSession)=24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BH28" s="4"/>
      </tp>
      <tp>
        <v>40.64</v>
        <stp/>
        <stp>StudyData</stp>
        <stp>Close(S.VZ) When Barix(S.VZ,reference:=StartOfSession)=25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BH29" s="4"/>
      </tp>
      <tp>
        <v>40.65</v>
        <stp/>
        <stp>StudyData</stp>
        <stp>Close(S.VZ) When Barix(S.VZ,reference:=StartOfSession)=26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BH30" s="4"/>
      </tp>
      <tp>
        <v>40.68</v>
        <stp/>
        <stp>StudyData</stp>
        <stp>Close(S.VZ) When Barix(S.VZ,reference:=StartOfSession)=27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BH31" s="4"/>
      </tp>
      <tp>
        <v>40.619999999999997</v>
        <stp/>
        <stp>StudyData</stp>
        <stp>Close(S.VZ) When Barix(S.VZ,reference:=StartOfSession)=28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BH32" s="4"/>
      </tp>
      <tp>
        <v>40.61</v>
        <stp/>
        <stp>StudyData</stp>
        <stp>Close(S.VZ) When Barix(S.VZ,reference:=StartOfSession)=29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BH33" s="4"/>
      </tp>
      <tp>
        <v>40.590000000000003</v>
        <stp/>
        <stp>StudyData</stp>
        <stp>Close(S.VZ) When Barix(S.VZ,reference:=StartOfSession)=30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BH34" s="4"/>
      </tp>
      <tp>
        <v>40.58</v>
        <stp/>
        <stp>StudyData</stp>
        <stp>Close(S.VZ) When Barix(S.VZ,reference:=StartOfSession)=31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BH35" s="4"/>
      </tp>
      <tp>
        <v>40.630000000000003</v>
        <stp/>
        <stp>StudyData</stp>
        <stp>Close(S.VZ) When Barix(S.VZ,reference:=StartOfSession)=32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BH36" s="4"/>
      </tp>
      <tp>
        <v>40.61</v>
        <stp/>
        <stp>StudyData</stp>
        <stp>Close(S.VZ) When Barix(S.VZ,reference:=StartOfSession)=33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BH37" s="4"/>
      </tp>
      <tp>
        <v>40.590000000000003</v>
        <stp/>
        <stp>StudyData</stp>
        <stp>Close(S.VZ) When Barix(S.VZ,reference:=StartOfSession)=34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BH38" s="4"/>
      </tp>
      <tp>
        <v>40.58</v>
        <stp/>
        <stp>StudyData</stp>
        <stp>Close(S.VZ) When Barix(S.VZ,reference:=StartOfSession)=35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BH39" s="4"/>
      </tp>
      <tp>
        <v>40.58</v>
        <stp/>
        <stp>StudyData</stp>
        <stp>Close(S.VZ) When Barix(S.VZ,reference:=StartOfSession)=36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BH40" s="4"/>
      </tp>
      <tp>
        <v>40.6</v>
        <stp/>
        <stp>StudyData</stp>
        <stp>Close(S.VZ) When Barix(S.VZ,reference:=StartOfSession)=37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BH41" s="4"/>
      </tp>
      <tp>
        <v>40.590000000000003</v>
        <stp/>
        <stp>StudyData</stp>
        <stp>Close(S.VZ) When Barix(S.VZ,reference:=StartOfSession)=38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BH42" s="4"/>
      </tp>
      <tp>
        <v>40.590000000000003</v>
        <stp/>
        <stp>StudyData</stp>
        <stp>Close(S.VZ) When Barix(S.VZ,reference:=StartOfSession)=39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BH43" s="4"/>
      </tp>
      <tp>
        <v>40.619999999999997</v>
        <stp/>
        <stp>StudyData</stp>
        <stp>Close(S.VZ) When Barix(S.VZ,reference:=StartOfSession)=40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BH44" s="4"/>
      </tp>
      <tp>
        <v>40.630000000000003</v>
        <stp/>
        <stp>StudyData</stp>
        <stp>Close(S.VZ) When Barix(S.VZ,reference:=StartOfSession)=41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BH45" s="4"/>
      </tp>
      <tp>
        <v>40.64</v>
        <stp/>
        <stp>StudyData</stp>
        <stp>Close(S.VZ) When Barix(S.VZ,reference:=StartOfSession)=42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BH46" s="4"/>
      </tp>
      <tp>
        <v>40.630000000000003</v>
        <stp/>
        <stp>StudyData</stp>
        <stp>Close(S.VZ) When Barix(S.VZ,reference:=StartOfSession)=43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BH47" s="4"/>
      </tp>
      <tp>
        <v>40.619999999999997</v>
        <stp/>
        <stp>StudyData</stp>
        <stp>Close(S.VZ) When Barix(S.VZ,reference:=StartOfSession)=44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BH48" s="4"/>
      </tp>
      <tp>
        <v>40.68</v>
        <stp/>
        <stp>StudyData</stp>
        <stp>Close(S.VZ) When Barix(S.VZ,reference:=StartOfSession)=45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BH49" s="4"/>
      </tp>
      <tp>
        <v>40.67</v>
        <stp/>
        <stp>StudyData</stp>
        <stp>Close(S.VZ) When Barix(S.VZ,reference:=StartOfSession)=46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BH50" s="4"/>
      </tp>
      <tp>
        <v>40.65</v>
        <stp/>
        <stp>StudyData</stp>
        <stp>Close(S.VZ) When Barix(S.VZ,reference:=StartOfSession)=47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BH51" s="4"/>
      </tp>
      <tp>
        <v>40.64</v>
        <stp/>
        <stp>StudyData</stp>
        <stp>Close(S.VZ) When Barix(S.VZ,reference:=StartOfSession)=48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BH52" s="4"/>
      </tp>
      <tp>
        <v>40.64</v>
        <stp/>
        <stp>StudyData</stp>
        <stp>Close(S.VZ) When Barix(S.VZ,reference:=StartOfSession)=49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BH53" s="4"/>
      </tp>
      <tp>
        <v>40.659999999999997</v>
        <stp/>
        <stp>StudyData</stp>
        <stp>Close(S.VZ) When Barix(S.VZ,reference:=StartOfSession)=50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BH54" s="4"/>
      </tp>
      <tp>
        <v>40.64</v>
        <stp/>
        <stp>StudyData</stp>
        <stp>Close(S.VZ) When Barix(S.VZ,reference:=StartOfSession)=51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BH55" s="4"/>
      </tp>
      <tp>
        <v>40.630000000000003</v>
        <stp/>
        <stp>StudyData</stp>
        <stp>Close(S.VZ) When Barix(S.VZ,reference:=StartOfSession)=52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BH56" s="4"/>
      </tp>
      <tp>
        <v>40.630000000000003</v>
        <stp/>
        <stp>StudyData</stp>
        <stp>Close(S.VZ) When Barix(S.VZ,reference:=StartOfSession)=53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BH57" s="4"/>
      </tp>
      <tp>
        <v>40.61</v>
        <stp/>
        <stp>StudyData</stp>
        <stp>Close(S.VZ) When Barix(S.VZ,reference:=StartOfSession)=54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BH58" s="4"/>
      </tp>
      <tp>
        <v>40.590000000000003</v>
        <stp/>
        <stp>StudyData</stp>
        <stp>Close(S.VZ) When Barix(S.VZ,reference:=StartOfSession)=55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BH59" s="4"/>
      </tp>
      <tp>
        <v>40.56</v>
        <stp/>
        <stp>StudyData</stp>
        <stp>Close(S.VZ) When Barix(S.VZ,reference:=StartOfSession)=56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BH60" s="4"/>
      </tp>
      <tp>
        <v>40.54</v>
        <stp/>
        <stp>StudyData</stp>
        <stp>Close(S.VZ) When Barix(S.VZ,reference:=StartOfSession)=57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BH61" s="4"/>
      </tp>
      <tp>
        <v>40.53</v>
        <stp/>
        <stp>StudyData</stp>
        <stp>Close(S.VZ) When Barix(S.VZ,reference:=StartOfSession)=58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BH62" s="4"/>
      </tp>
      <tp>
        <v>40.56</v>
        <stp/>
        <stp>StudyData</stp>
        <stp>Close(S.VZ) When Barix(S.VZ,reference:=StartOfSession)=59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BH63" s="4"/>
      </tp>
      <tp>
        <v>40.58</v>
        <stp/>
        <stp>StudyData</stp>
        <stp>Close(S.VZ) When Barix(S.VZ,reference:=StartOfSession)=60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BH64" s="4"/>
      </tp>
      <tp>
        <v>40.57</v>
        <stp/>
        <stp>StudyData</stp>
        <stp>Close(S.VZ) When Barix(S.VZ,reference:=StartOfSession)=61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BH65" s="4"/>
      </tp>
      <tp>
        <v>40.58</v>
        <stp/>
        <stp>StudyData</stp>
        <stp>Close(S.VZ) When Barix(S.VZ,reference:=StartOfSession)=62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BH66" s="4"/>
      </tp>
      <tp>
        <v>40.520000000000003</v>
        <stp/>
        <stp>StudyData</stp>
        <stp>Close(S.VZ) When Barix(S.VZ,reference:=StartOfSession)=63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BH67" s="4"/>
      </tp>
      <tp>
        <v>40.520000000000003</v>
        <stp/>
        <stp>StudyData</stp>
        <stp>Close(S.VZ) When Barix(S.VZ,reference:=StartOfSession)=64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BH68" s="4"/>
      </tp>
      <tp>
        <v>40.53</v>
        <stp/>
        <stp>StudyData</stp>
        <stp>Close(S.VZ) When Barix(S.VZ,reference:=StartOfSession)=65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BH69" s="4"/>
      </tp>
      <tp>
        <v>40.520000000000003</v>
        <stp/>
        <stp>StudyData</stp>
        <stp>Close(S.VZ) When Barix(S.VZ,reference:=StartOfSession)=66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BH70" s="4"/>
      </tp>
      <tp>
        <v>40.549999999999997</v>
        <stp/>
        <stp>StudyData</stp>
        <stp>Close(S.VZ) When Barix(S.VZ,reference:=StartOfSession)=67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BH71" s="4"/>
      </tp>
      <tp>
        <v>40.54</v>
        <stp/>
        <stp>StudyData</stp>
        <stp>Close(S.VZ) When Barix(S.VZ,reference:=StartOfSession)=68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BH72" s="4"/>
      </tp>
      <tp>
        <v>40.53</v>
        <stp/>
        <stp>StudyData</stp>
        <stp>Close(S.VZ) When Barix(S.VZ,reference:=StartOfSession)=69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BH73" s="4"/>
      </tp>
      <tp>
        <v>40.51</v>
        <stp/>
        <stp>StudyData</stp>
        <stp>Close(S.VZ) When Barix(S.VZ,reference:=StartOfSession)=70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BH74" s="4"/>
      </tp>
      <tp>
        <v>40.53</v>
        <stp/>
        <stp>StudyData</stp>
        <stp>Close(S.VZ) When Barix(S.VZ,reference:=StartOfSession)=71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BH75" s="4"/>
      </tp>
      <tp>
        <v>40.520000000000003</v>
        <stp/>
        <stp>StudyData</stp>
        <stp>Close(S.VZ) When Barix(S.VZ,reference:=StartOfSession)=72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BH76" s="4"/>
      </tp>
      <tp>
        <v>40.49</v>
        <stp/>
        <stp>StudyData</stp>
        <stp>Close(S.VZ) When Barix(S.VZ,reference:=StartOfSession)=73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BH77" s="4"/>
      </tp>
      <tp>
        <v>40.49</v>
        <stp/>
        <stp>StudyData</stp>
        <stp>Close(S.VZ) When Barix(S.VZ,reference:=StartOfSession)=74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BH78" s="4"/>
      </tp>
      <tp>
        <v>40.49</v>
        <stp/>
        <stp>StudyData</stp>
        <stp>Close(S.VZ) When Barix(S.VZ,reference:=StartOfSession)=75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BH79" s="4"/>
      </tp>
      <tp>
        <v>40.44</v>
        <stp/>
        <stp>StudyData</stp>
        <stp>Close(S.VZ) When Barix(S.VZ,reference:=StartOfSession)=76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BH80" s="4"/>
      </tp>
      <tp>
        <v>40.479999999999997</v>
        <stp/>
        <stp>StudyData</stp>
        <stp>Close(S.VZ) When Barix(S.VZ,reference:=StartOfSession)=77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BH81" s="4"/>
      </tp>
      <tp>
        <v>395.95</v>
        <stp/>
        <stp>StudyData</stp>
        <stp>Close(S.CAT) When Barix(S.CAT,reference:=StartOfSession)=58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P62" s="4"/>
      </tp>
      <tp>
        <v>395.38</v>
        <stp/>
        <stp>StudyData</stp>
        <stp>Close(S.CAT) When Barix(S.CAT,reference:=StartOfSession)=59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P63" s="4"/>
      </tp>
      <tp>
        <v>393.5</v>
        <stp/>
        <stp>StudyData</stp>
        <stp>Close(S.CAT) When Barix(S.CAT,reference:=StartOfSession)=52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P56" s="4"/>
      </tp>
      <tp>
        <v>394.17</v>
        <stp/>
        <stp>StudyData</stp>
        <stp>Close(S.CAT) When Barix(S.CAT,reference:=StartOfSession)=53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P57" s="4"/>
      </tp>
      <tp>
        <v>394.2</v>
        <stp/>
        <stp>StudyData</stp>
        <stp>Close(S.CAT) When Barix(S.CAT,reference:=StartOfSession)=50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P54" s="4"/>
      </tp>
      <tp>
        <v>394.05</v>
        <stp/>
        <stp>StudyData</stp>
        <stp>Close(S.CAT) When Barix(S.CAT,reference:=StartOfSession)=51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P55" s="4"/>
      </tp>
      <tp>
        <v>395.56</v>
        <stp/>
        <stp>StudyData</stp>
        <stp>Close(S.CAT) When Barix(S.CAT,reference:=StartOfSession)=56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P60" s="4"/>
      </tp>
      <tp>
        <v>395.99</v>
        <stp/>
        <stp>StudyData</stp>
        <stp>Close(S.CAT) When Barix(S.CAT,reference:=StartOfSession)=57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P61" s="4"/>
      </tp>
      <tp>
        <v>394.24</v>
        <stp/>
        <stp>StudyData</stp>
        <stp>Close(S.CAT) When Barix(S.CAT,reference:=StartOfSession)=54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P58" s="4"/>
      </tp>
      <tp>
        <v>395.77</v>
        <stp/>
        <stp>StudyData</stp>
        <stp>Close(S.CAT) When Barix(S.CAT,reference:=StartOfSession)=55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P59" s="4"/>
      </tp>
      <tp>
        <v>394.1</v>
        <stp/>
        <stp>StudyData</stp>
        <stp>Close(S.CAT) When Barix(S.CAT,reference:=StartOfSession)=48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P52" s="4"/>
      </tp>
      <tp>
        <v>394.24</v>
        <stp/>
        <stp>StudyData</stp>
        <stp>Close(S.CAT) When Barix(S.CAT,reference:=StartOfSession)=49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P53" s="4"/>
      </tp>
      <tp>
        <v>394.06</v>
        <stp/>
        <stp>StudyData</stp>
        <stp>Close(S.CAT) When Barix(S.CAT,reference:=StartOfSession)=42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P46" s="4"/>
      </tp>
      <tp>
        <v>394</v>
        <stp/>
        <stp>StudyData</stp>
        <stp>Close(S.CAT) When Barix(S.CAT,reference:=StartOfSession)=43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P47" s="4"/>
      </tp>
      <tp>
        <v>394.95</v>
        <stp/>
        <stp>StudyData</stp>
        <stp>Close(S.CAT) When Barix(S.CAT,reference:=StartOfSession)=40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P44" s="4"/>
      </tp>
      <tp>
        <v>394.17</v>
        <stp/>
        <stp>StudyData</stp>
        <stp>Close(S.CAT) When Barix(S.CAT,reference:=StartOfSession)=41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P45" s="4"/>
      </tp>
      <tp>
        <v>393.66</v>
        <stp/>
        <stp>StudyData</stp>
        <stp>Close(S.CAT) When Barix(S.CAT,reference:=StartOfSession)=46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P50" s="4"/>
      </tp>
      <tp>
        <v>393.89</v>
        <stp/>
        <stp>StudyData</stp>
        <stp>Close(S.CAT) When Barix(S.CAT,reference:=StartOfSession)=47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P51" s="4"/>
      </tp>
      <tp>
        <v>393.75</v>
        <stp/>
        <stp>StudyData</stp>
        <stp>Close(S.CAT) When Barix(S.CAT,reference:=StartOfSession)=44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P48" s="4"/>
      </tp>
      <tp>
        <v>393.95</v>
        <stp/>
        <stp>StudyData</stp>
        <stp>Close(S.CAT) When Barix(S.CAT,reference:=StartOfSession)=45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P49" s="4"/>
      </tp>
      <tp>
        <v>394.26</v>
        <stp/>
        <stp>StudyData</stp>
        <stp>Close(S.CAT) When Barix(S.CAT,reference:=StartOfSession)=72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P76" s="4"/>
      </tp>
      <tp>
        <v>394.1</v>
        <stp/>
        <stp>StudyData</stp>
        <stp>Close(S.CAT) When Barix(S.CAT,reference:=StartOfSession)=73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P77" s="4"/>
      </tp>
      <tp>
        <v>394.91</v>
        <stp/>
        <stp>StudyData</stp>
        <stp>Close(S.CAT) When Barix(S.CAT,reference:=StartOfSession)=70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P74" s="4"/>
      </tp>
      <tp>
        <v>395.02</v>
        <stp/>
        <stp>StudyData</stp>
        <stp>Close(S.CAT) When Barix(S.CAT,reference:=StartOfSession)=71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P75" s="4"/>
      </tp>
      <tp>
        <v>392.91</v>
        <stp/>
        <stp>StudyData</stp>
        <stp>Close(S.CAT) When Barix(S.CAT,reference:=StartOfSession)=76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P80" s="4"/>
      </tp>
      <tp>
        <v>393.37</v>
        <stp/>
        <stp>StudyData</stp>
        <stp>Close(S.CAT) When Barix(S.CAT,reference:=StartOfSession)=77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P81" s="4"/>
      </tp>
      <tp>
        <v>393.7</v>
        <stp/>
        <stp>StudyData</stp>
        <stp>Close(S.CAT) When Barix(S.CAT,reference:=StartOfSession)=74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P78" s="4"/>
      </tp>
      <tp>
        <v>393.33</v>
        <stp/>
        <stp>StudyData</stp>
        <stp>Close(S.CAT) When Barix(S.CAT,reference:=StartOfSession)=75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P79" s="4"/>
      </tp>
      <tp>
        <v>395.38</v>
        <stp/>
        <stp>StudyData</stp>
        <stp>Close(S.CAT) When Barix(S.CAT,reference:=StartOfSession)=68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P72" s="4"/>
      </tp>
      <tp>
        <v>395.05</v>
        <stp/>
        <stp>StudyData</stp>
        <stp>Close(S.CAT) When Barix(S.CAT,reference:=StartOfSession)=69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P73" s="4"/>
      </tp>
      <tp>
        <v>396.73</v>
        <stp/>
        <stp>StudyData</stp>
        <stp>Close(S.CAT) When Barix(S.CAT,reference:=StartOfSession)=62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P66" s="4"/>
      </tp>
      <tp>
        <v>396.53</v>
        <stp/>
        <stp>StudyData</stp>
        <stp>Close(S.CAT) When Barix(S.CAT,reference:=StartOfSession)=63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P67" s="4"/>
      </tp>
      <tp>
        <v>395.49</v>
        <stp/>
        <stp>StudyData</stp>
        <stp>Close(S.CAT) When Barix(S.CAT,reference:=StartOfSession)=60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P64" s="4"/>
      </tp>
      <tp>
        <v>396.27</v>
        <stp/>
        <stp>StudyData</stp>
        <stp>Close(S.CAT) When Barix(S.CAT,reference:=StartOfSession)=61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P65" s="4"/>
      </tp>
      <tp>
        <v>395.81</v>
        <stp/>
        <stp>StudyData</stp>
        <stp>Close(S.CAT) When Barix(S.CAT,reference:=StartOfSession)=66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P70" s="4"/>
      </tp>
      <tp>
        <v>395.47</v>
        <stp/>
        <stp>StudyData</stp>
        <stp>Close(S.CAT) When Barix(S.CAT,reference:=StartOfSession)=67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P71" s="4"/>
      </tp>
      <tp>
        <v>396.22</v>
        <stp/>
        <stp>StudyData</stp>
        <stp>Close(S.CAT) When Barix(S.CAT,reference:=StartOfSession)=64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P68" s="4"/>
      </tp>
      <tp>
        <v>396.17</v>
        <stp/>
        <stp>StudyData</stp>
        <stp>Close(S.CAT) When Barix(S.CAT,reference:=StartOfSession)=65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P69" s="4"/>
      </tp>
      <tp>
        <v>396.81</v>
        <stp/>
        <stp>StudyData</stp>
        <stp>Close(S.CAT) When Barix(S.CAT,reference:=StartOfSession)=18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P22" s="4"/>
      </tp>
      <tp>
        <v>397.52</v>
        <stp/>
        <stp>StudyData</stp>
        <stp>Close(S.CAT) When Barix(S.CAT,reference:=StartOfSession)=19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P23" s="4"/>
      </tp>
      <tp>
        <v>396.72</v>
        <stp/>
        <stp>StudyData</stp>
        <stp>Close(S.CAT) When Barix(S.CAT,reference:=StartOfSession)=12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P16" s="4"/>
      </tp>
      <tp>
        <v>396.73</v>
        <stp/>
        <stp>StudyData</stp>
        <stp>Close(S.CAT) When Barix(S.CAT,reference:=StartOfSession)=13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P17" s="4"/>
      </tp>
      <tp>
        <v>397.02</v>
        <stp/>
        <stp>StudyData</stp>
        <stp>Close(S.CAT) When Barix(S.CAT,reference:=StartOfSession)=10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P14" s="4"/>
      </tp>
      <tp>
        <v>396.17</v>
        <stp/>
        <stp>StudyData</stp>
        <stp>Close(S.CAT) When Barix(S.CAT,reference:=StartOfSession)=11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P15" s="4"/>
      </tp>
      <tp>
        <v>396.61</v>
        <stp/>
        <stp>StudyData</stp>
        <stp>Close(S.CAT) When Barix(S.CAT,reference:=StartOfSession)=16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P20" s="4"/>
      </tp>
      <tp>
        <v>397.4</v>
        <stp/>
        <stp>StudyData</stp>
        <stp>Close(S.CAT) When Barix(S.CAT,reference:=StartOfSession)=17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P21" s="4"/>
      </tp>
      <tp>
        <v>397.3</v>
        <stp/>
        <stp>StudyData</stp>
        <stp>Close(S.CAT) When Barix(S.CAT,reference:=StartOfSession)=14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P18" s="4"/>
      </tp>
      <tp>
        <v>396.43</v>
        <stp/>
        <stp>StudyData</stp>
        <stp>Close(S.CAT) When Barix(S.CAT,reference:=StartOfSession)=15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P19" s="4"/>
      </tp>
      <tp>
        <v>393.62</v>
        <stp/>
        <stp>StudyData</stp>
        <stp>Close(S.CAT) When Barix(S.CAT,reference:=StartOfSession)=38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P42" s="4"/>
      </tp>
      <tp>
        <v>393.68</v>
        <stp/>
        <stp>StudyData</stp>
        <stp>Close(S.CAT) When Barix(S.CAT,reference:=StartOfSession)=39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P43" s="4"/>
      </tp>
      <tp>
        <v>393.22</v>
        <stp/>
        <stp>StudyData</stp>
        <stp>Close(S.CAT) When Barix(S.CAT,reference:=StartOfSession)=32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P36" s="4"/>
      </tp>
      <tp>
        <v>393.81</v>
        <stp/>
        <stp>StudyData</stp>
        <stp>Close(S.CAT) When Barix(S.CAT,reference:=StartOfSession)=33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P37" s="4"/>
      </tp>
      <tp>
        <v>393.39</v>
        <stp/>
        <stp>StudyData</stp>
        <stp>Close(S.CAT) When Barix(S.CAT,reference:=StartOfSession)=30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P34" s="4"/>
      </tp>
      <tp>
        <v>393.27</v>
        <stp/>
        <stp>StudyData</stp>
        <stp>Close(S.CAT) When Barix(S.CAT,reference:=StartOfSession)=31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P35" s="4"/>
      </tp>
      <tp>
        <v>394.48</v>
        <stp/>
        <stp>StudyData</stp>
        <stp>Close(S.CAT) When Barix(S.CAT,reference:=StartOfSession)=36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P40" s="4"/>
      </tp>
      <tp>
        <v>394.04</v>
        <stp/>
        <stp>StudyData</stp>
        <stp>Close(S.CAT) When Barix(S.CAT,reference:=StartOfSession)=37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P41" s="4"/>
      </tp>
      <tp>
        <v>393.77</v>
        <stp/>
        <stp>StudyData</stp>
        <stp>Close(S.CAT) When Barix(S.CAT,reference:=StartOfSession)=34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P38" s="4"/>
      </tp>
      <tp>
        <v>393.89</v>
        <stp/>
        <stp>StudyData</stp>
        <stp>Close(S.CAT) When Barix(S.CAT,reference:=StartOfSession)=35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P39" s="4"/>
      </tp>
      <tp>
        <v>394.63</v>
        <stp/>
        <stp>StudyData</stp>
        <stp>Close(S.CAT) When Barix(S.CAT,reference:=StartOfSession)=28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P32" s="4"/>
      </tp>
      <tp>
        <v>393.92</v>
        <stp/>
        <stp>StudyData</stp>
        <stp>Close(S.CAT) When Barix(S.CAT,reference:=StartOfSession)=29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P33" s="4"/>
      </tp>
      <tp>
        <v>395.83</v>
        <stp/>
        <stp>StudyData</stp>
        <stp>Close(S.CAT) When Barix(S.CAT,reference:=StartOfSession)=22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P26" s="4"/>
      </tp>
      <tp>
        <v>396</v>
        <stp/>
        <stp>StudyData</stp>
        <stp>Close(S.CAT) When Barix(S.CAT,reference:=StartOfSession)=23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P27" s="4"/>
      </tp>
      <tp>
        <v>396.51</v>
        <stp/>
        <stp>StudyData</stp>
        <stp>Close(S.CAT) When Barix(S.CAT,reference:=StartOfSession)=20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P24" s="4"/>
      </tp>
      <tp>
        <v>396.46</v>
        <stp/>
        <stp>StudyData</stp>
        <stp>Close(S.CAT) When Barix(S.CAT,reference:=StartOfSession)=21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P25" s="4"/>
      </tp>
      <tp>
        <v>394.13</v>
        <stp/>
        <stp>StudyData</stp>
        <stp>Close(S.CAT) When Barix(S.CAT,reference:=StartOfSession)=26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P30" s="4"/>
      </tp>
      <tp>
        <v>394.07</v>
        <stp/>
        <stp>StudyData</stp>
        <stp>Close(S.CAT) When Barix(S.CAT,reference:=StartOfSession)=27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P31" s="4"/>
      </tp>
      <tp>
        <v>394.79</v>
        <stp/>
        <stp>StudyData</stp>
        <stp>Close(S.CAT) When Barix(S.CAT,reference:=StartOfSession)=24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P28" s="4"/>
      </tp>
      <tp>
        <v>394.68</v>
        <stp/>
        <stp>StudyData</stp>
        <stp>Close(S.CAT) When Barix(S.CAT,reference:=StartOfSession)=25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P29" s="4"/>
      </tp>
      <tp>
        <v>589.26</v>
        <stp/>
        <stp>ContractData</stp>
        <stp>S.GS</stp>
        <stp>LastTradeToday</stp>
        <stp/>
        <stp>T</stp>
        <tr r="C17" s="1"/>
      </tp>
      <tp>
        <v>43862.8</v>
        <stp/>
        <stp>StudyData</stp>
        <stp>High(DJI) When Barix(DJI,reference:=StartOfDay)=3</stp>
        <stp>Bar</stp>
        <stp/>
        <stp>High</stp>
        <stp>5</stp>
        <stp>0</stp>
        <stp>All</stp>
        <stp/>
        <stp/>
        <stp>False</stp>
        <stp>T</stp>
        <stp>EveryTick</stp>
        <tr r="E7" s="3"/>
      </tp>
      <tp>
        <v>43815.9</v>
        <stp/>
        <stp>StudyData</stp>
        <stp>High(DJI) When Barix(DJI,reference:=StartOfDay)=2</stp>
        <stp>Bar</stp>
        <stp/>
        <stp>High</stp>
        <stp>5</stp>
        <stp>0</stp>
        <stp>All</stp>
        <stp/>
        <stp/>
        <stp>False</stp>
        <stp>T</stp>
        <stp>EveryTick</stp>
        <tr r="E6" s="3"/>
      </tp>
      <tp>
        <v>43831.3</v>
        <stp/>
        <stp>StudyData</stp>
        <stp>High(DJI) When Barix(DJI,reference:=StartOfDay)=1</stp>
        <stp>Bar</stp>
        <stp/>
        <stp>High</stp>
        <stp>5</stp>
        <stp>0</stp>
        <stp>All</stp>
        <stp/>
        <stp/>
        <stp>False</stp>
        <stp>T</stp>
        <stp>EveryTick</stp>
        <tr r="E5" s="3"/>
      </tp>
      <tp>
        <v>286.81</v>
        <stp/>
        <stp>StudyData</stp>
        <stp>Close(S.AXP) When Barix(S.AXP,reference:=StartOfSession)=9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L13" s="4"/>
      </tp>
      <tp>
        <v>287.43</v>
        <stp/>
        <stp>StudyData</stp>
        <stp>Close(S.AXP) When Barix(S.AXP,reference:=StartOfSession)=8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L12" s="4"/>
      </tp>
      <tp>
        <v>286.77999999999997</v>
        <stp/>
        <stp>StudyData</stp>
        <stp>Close(S.AXP) When Barix(S.AXP,reference:=StartOfSession)=5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L9" s="4"/>
      </tp>
      <tp>
        <v>286.2</v>
        <stp/>
        <stp>StudyData</stp>
        <stp>Close(S.AXP) When Barix(S.AXP,reference:=StartOfSession)=4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L8" s="4"/>
      </tp>
      <tp>
        <v>286.94</v>
        <stp/>
        <stp>StudyData</stp>
        <stp>Close(S.AXP) When Barix(S.AXP,reference:=StartOfSession)=7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L11" s="4"/>
      </tp>
      <tp>
        <v>287.19</v>
        <stp/>
        <stp>StudyData</stp>
        <stp>Close(S.AXP) When Barix(S.AXP,reference:=StartOfSession)=6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L10" s="4"/>
      </tp>
      <tp>
        <v>286.2</v>
        <stp/>
        <stp>StudyData</stp>
        <stp>Close(S.AXP) When Barix(S.AXP,reference:=StartOfSession)=1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L5" s="4"/>
      </tp>
      <tp>
        <v>286.57</v>
        <stp/>
        <stp>StudyData</stp>
        <stp>Close(S.AXP) When Barix(S.AXP,reference:=StartOfSession)=0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L4" s="4"/>
      </tp>
      <tp>
        <v>287.24</v>
        <stp/>
        <stp>StudyData</stp>
        <stp>Close(S.AXP) When Barix(S.AXP,reference:=StartOfSession)=3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L7" s="4"/>
      </tp>
      <tp>
        <v>286.29000000000002</v>
        <stp/>
        <stp>StudyData</stp>
        <stp>Close(S.AXP) When Barix(S.AXP,reference:=StartOfSession)=2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L6" s="4"/>
      </tp>
      <tp>
        <v>43897.8</v>
        <stp/>
        <stp>StudyData</stp>
        <stp>High(DJI) When Barix(DJI,reference:=StartOfDay)=0</stp>
        <stp>Bar</stp>
        <stp/>
        <stp>High</stp>
        <stp>5</stp>
        <stp>0</stp>
        <stp>All</stp>
        <stp/>
        <stp/>
        <stp>False</stp>
        <stp>T</stp>
        <stp>EveryTick</stp>
        <tr r="E4" s="3"/>
      </tp>
      <tp>
        <v>3.37</v>
        <stp/>
        <stp>ContractData</stp>
        <stp>S.AMGN</stp>
        <stp>NetLastTradeToday</stp>
        <stp/>
        <stp>T</stp>
        <tr r="D8" s="1"/>
      </tp>
      <tp>
        <v>384.97</v>
        <stp/>
        <stp>ContractData</stp>
        <stp>S.SHW</stp>
        <stp>OPen</stp>
        <stp/>
        <stp>T</stp>
        <tr r="M30" s="1"/>
      </tp>
      <tp>
        <v>256.95</v>
        <stp/>
        <stp>ContractData</stp>
        <stp>S.TRV</stp>
        <stp>HIgh</stp>
        <stp/>
        <stp>T</stp>
        <tr r="N31" s="1"/>
      </tp>
      <tp>
        <v>-2.89</v>
        <stp/>
        <stp>ContractData</stp>
        <stp>S.MSFT</stp>
        <stp>NetLastTradeToday</stp>
        <stp/>
        <stp>T</stp>
        <tr r="D26" s="1"/>
      </tp>
      <tp>
        <v>57.9</v>
        <stp/>
        <stp>StudyData</stp>
        <stp>Close(S.CSCO) When Barix(S.CSCO,reference:=StartOfSession)=5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T9" s="4"/>
      </tp>
      <tp>
        <v>57.8</v>
        <stp/>
        <stp>StudyData</stp>
        <stp>Close(S.CSCO) When Barix(S.CSCO,reference:=StartOfSession)=4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T8" s="4"/>
      </tp>
      <tp>
        <v>58.13</v>
        <stp/>
        <stp>StudyData</stp>
        <stp>Close(S.CSCO) When Barix(S.CSCO,reference:=StartOfSession)=7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T11" s="4"/>
      </tp>
      <tp>
        <v>58</v>
        <stp/>
        <stp>StudyData</stp>
        <stp>Close(S.CSCO) When Barix(S.CSCO,reference:=StartOfSession)=6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T10" s="4"/>
      </tp>
      <tp>
        <v>57.78</v>
        <stp/>
        <stp>StudyData</stp>
        <stp>Close(S.CSCO) When Barix(S.CSCO,reference:=StartOfSession)=1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T5" s="4"/>
      </tp>
      <tp>
        <v>57.96</v>
        <stp/>
        <stp>StudyData</stp>
        <stp>Close(S.CSCO) When Barix(S.CSCO,reference:=StartOfSession)=0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T4" s="4"/>
      </tp>
      <tp>
        <v>57.92</v>
        <stp/>
        <stp>StudyData</stp>
        <stp>Close(S.CSCO) When Barix(S.CSCO,reference:=StartOfSession)=3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T7" s="4"/>
      </tp>
      <tp>
        <v>57.86</v>
        <stp/>
        <stp>StudyData</stp>
        <stp>Close(S.CSCO) When Barix(S.CSCO,reference:=StartOfSession)=2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T6" s="4"/>
      </tp>
      <tp>
        <v>58.13</v>
        <stp/>
        <stp>StudyData</stp>
        <stp>Close(S.CSCO) When Barix(S.CSCO,reference:=StartOfSession)=9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T13" s="4"/>
      </tp>
      <tp>
        <v>58.05</v>
        <stp/>
        <stp>StudyData</stp>
        <stp>Close(S.CSCO) When Barix(S.CSCO,reference:=StartOfSession)=8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T12" s="4"/>
      </tp>
      <tp>
        <v>619.80000000000007</v>
        <stp/>
        <stp>ContractData</stp>
        <stp>S.UNH</stp>
        <stp>HIgh</stp>
        <stp/>
        <stp>T</stp>
        <tr r="N32" s="1"/>
      </tp>
      <tp>
        <v>325.86</v>
        <stp/>
        <stp>StudyData</stp>
        <stp>Close(S.AMGN) When Barix(S.AMGN,reference:=StartOfSession)=69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H73" s="4"/>
      </tp>
      <tp>
        <v>326.18</v>
        <stp/>
        <stp>StudyData</stp>
        <stp>Close(S.AMGN) When Barix(S.AMGN,reference:=StartOfSession)=68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H72" s="4"/>
      </tp>
      <tp>
        <v>326.61</v>
        <stp/>
        <stp>StudyData</stp>
        <stp>Close(S.AMGN) When Barix(S.AMGN,reference:=StartOfSession)=67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H71" s="4"/>
      </tp>
      <tp>
        <v>326.62</v>
        <stp/>
        <stp>StudyData</stp>
        <stp>Close(S.AMGN) When Barix(S.AMGN,reference:=StartOfSession)=66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H70" s="4"/>
      </tp>
      <tp>
        <v>327.07</v>
        <stp/>
        <stp>StudyData</stp>
        <stp>Close(S.AMGN) When Barix(S.AMGN,reference:=StartOfSession)=65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H69" s="4"/>
      </tp>
      <tp>
        <v>327.24</v>
        <stp/>
        <stp>StudyData</stp>
        <stp>Close(S.AMGN) When Barix(S.AMGN,reference:=StartOfSession)=64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H68" s="4"/>
      </tp>
      <tp>
        <v>327.45</v>
        <stp/>
        <stp>StudyData</stp>
        <stp>Close(S.AMGN) When Barix(S.AMGN,reference:=StartOfSession)=63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H67" s="4"/>
      </tp>
      <tp>
        <v>327.68</v>
        <stp/>
        <stp>StudyData</stp>
        <stp>Close(S.AMGN) When Barix(S.AMGN,reference:=StartOfSession)=62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H66" s="4"/>
      </tp>
      <tp>
        <v>326.87</v>
        <stp/>
        <stp>StudyData</stp>
        <stp>Close(S.AMGN) When Barix(S.AMGN,reference:=StartOfSession)=61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H65" s="4"/>
      </tp>
      <tp>
        <v>327.5</v>
        <stp/>
        <stp>StudyData</stp>
        <stp>Close(S.AMGN) When Barix(S.AMGN,reference:=StartOfSession)=60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H64" s="4"/>
      </tp>
      <tp>
        <v>325.27999999999997</v>
        <stp/>
        <stp>StudyData</stp>
        <stp>Close(S.AMGN) When Barix(S.AMGN,reference:=StartOfSession)=77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H81" s="4"/>
      </tp>
      <tp>
        <v>325.47000000000003</v>
        <stp/>
        <stp>StudyData</stp>
        <stp>Close(S.AMGN) When Barix(S.AMGN,reference:=StartOfSession)=76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H80" s="4"/>
      </tp>
      <tp>
        <v>325.44</v>
        <stp/>
        <stp>StudyData</stp>
        <stp>Close(S.AMGN) When Barix(S.AMGN,reference:=StartOfSession)=75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H79" s="4"/>
      </tp>
      <tp>
        <v>325.13</v>
        <stp/>
        <stp>StudyData</stp>
        <stp>Close(S.AMGN) When Barix(S.AMGN,reference:=StartOfSession)=74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H78" s="4"/>
      </tp>
      <tp>
        <v>325.44</v>
        <stp/>
        <stp>StudyData</stp>
        <stp>Close(S.AMGN) When Barix(S.AMGN,reference:=StartOfSession)=73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H77" s="4"/>
      </tp>
      <tp>
        <v>325.36</v>
        <stp/>
        <stp>StudyData</stp>
        <stp>Close(S.AMGN) When Barix(S.AMGN,reference:=StartOfSession)=72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H76" s="4"/>
      </tp>
      <tp>
        <v>325.52999999999997</v>
        <stp/>
        <stp>StudyData</stp>
        <stp>Close(S.AMGN) When Barix(S.AMGN,reference:=StartOfSession)=71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H75" s="4"/>
      </tp>
      <tp>
        <v>325.58</v>
        <stp/>
        <stp>StudyData</stp>
        <stp>Close(S.AMGN) When Barix(S.AMGN,reference:=StartOfSession)=70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H74" s="4"/>
      </tp>
      <tp>
        <v>325.83999999999997</v>
        <stp/>
        <stp>StudyData</stp>
        <stp>Close(S.AMGN) When Barix(S.AMGN,reference:=StartOfSession)=49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H53" s="4"/>
      </tp>
      <tp>
        <v>326.37</v>
        <stp/>
        <stp>StudyData</stp>
        <stp>Close(S.AMGN) When Barix(S.AMGN,reference:=StartOfSession)=48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H52" s="4"/>
      </tp>
      <tp>
        <v>326.27</v>
        <stp/>
        <stp>StudyData</stp>
        <stp>Close(S.AMGN) When Barix(S.AMGN,reference:=StartOfSession)=47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H51" s="4"/>
      </tp>
      <tp>
        <v>326.58999999999997</v>
        <stp/>
        <stp>StudyData</stp>
        <stp>Close(S.AMGN) When Barix(S.AMGN,reference:=StartOfSession)=46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H50" s="4"/>
      </tp>
      <tp>
        <v>326.44</v>
        <stp/>
        <stp>StudyData</stp>
        <stp>Close(S.AMGN) When Barix(S.AMGN,reference:=StartOfSession)=45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H49" s="4"/>
      </tp>
      <tp>
        <v>326.51</v>
        <stp/>
        <stp>StudyData</stp>
        <stp>Close(S.AMGN) When Barix(S.AMGN,reference:=StartOfSession)=44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H48" s="4"/>
      </tp>
      <tp>
        <v>326.02999999999997</v>
        <stp/>
        <stp>StudyData</stp>
        <stp>Close(S.AMGN) When Barix(S.AMGN,reference:=StartOfSession)=43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H47" s="4"/>
      </tp>
      <tp>
        <v>326</v>
        <stp/>
        <stp>StudyData</stp>
        <stp>Close(S.AMGN) When Barix(S.AMGN,reference:=StartOfSession)=42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H46" s="4"/>
      </tp>
      <tp>
        <v>326.13</v>
        <stp/>
        <stp>StudyData</stp>
        <stp>Close(S.AMGN) When Barix(S.AMGN,reference:=StartOfSession)=41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H45" s="4"/>
      </tp>
      <tp>
        <v>326.24</v>
        <stp/>
        <stp>StudyData</stp>
        <stp>Close(S.AMGN) When Barix(S.AMGN,reference:=StartOfSession)=40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H44" s="4"/>
      </tp>
      <tp>
        <v>327.02</v>
        <stp/>
        <stp>StudyData</stp>
        <stp>Close(S.AMGN) When Barix(S.AMGN,reference:=StartOfSession)=59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H63" s="4"/>
      </tp>
      <tp>
        <v>326.83999999999997</v>
        <stp/>
        <stp>StudyData</stp>
        <stp>Close(S.AMGN) When Barix(S.AMGN,reference:=StartOfSession)=58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H62" s="4"/>
      </tp>
      <tp>
        <v>326.77</v>
        <stp/>
        <stp>StudyData</stp>
        <stp>Close(S.AMGN) When Barix(S.AMGN,reference:=StartOfSession)=57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H61" s="4"/>
      </tp>
      <tp>
        <v>326.22000000000003</v>
        <stp/>
        <stp>StudyData</stp>
        <stp>Close(S.AMGN) When Barix(S.AMGN,reference:=StartOfSession)=56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H60" s="4"/>
      </tp>
      <tp>
        <v>326.14</v>
        <stp/>
        <stp>StudyData</stp>
        <stp>Close(S.AMGN) When Barix(S.AMGN,reference:=StartOfSession)=55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H59" s="4"/>
      </tp>
      <tp>
        <v>326.01</v>
        <stp/>
        <stp>StudyData</stp>
        <stp>Close(S.AMGN) When Barix(S.AMGN,reference:=StartOfSession)=54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H58" s="4"/>
      </tp>
      <tp>
        <v>325.58</v>
        <stp/>
        <stp>StudyData</stp>
        <stp>Close(S.AMGN) When Barix(S.AMGN,reference:=StartOfSession)=53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H57" s="4"/>
      </tp>
      <tp>
        <v>325.77999999999997</v>
        <stp/>
        <stp>StudyData</stp>
        <stp>Close(S.AMGN) When Barix(S.AMGN,reference:=StartOfSession)=52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H56" s="4"/>
      </tp>
      <tp>
        <v>325.94</v>
        <stp/>
        <stp>StudyData</stp>
        <stp>Close(S.AMGN) When Barix(S.AMGN,reference:=StartOfSession)=51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H55" s="4"/>
      </tp>
      <tp>
        <v>325.95</v>
        <stp/>
        <stp>StudyData</stp>
        <stp>Close(S.AMGN) When Barix(S.AMGN,reference:=StartOfSession)=50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H54" s="4"/>
      </tp>
      <tp>
        <v>326.02999999999997</v>
        <stp/>
        <stp>StudyData</stp>
        <stp>Close(S.AMGN) When Barix(S.AMGN,reference:=StartOfSession)=29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H33" s="4"/>
      </tp>
      <tp>
        <v>326.54000000000002</v>
        <stp/>
        <stp>StudyData</stp>
        <stp>Close(S.AMGN) When Barix(S.AMGN,reference:=StartOfSession)=28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H32" s="4"/>
      </tp>
      <tp>
        <v>326.67</v>
        <stp/>
        <stp>StudyData</stp>
        <stp>Close(S.AMGN) When Barix(S.AMGN,reference:=StartOfSession)=27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H31" s="4"/>
      </tp>
      <tp>
        <v>325.36</v>
        <stp/>
        <stp>StudyData</stp>
        <stp>Close(S.AMGN) When Barix(S.AMGN,reference:=StartOfSession)=26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H30" s="4"/>
      </tp>
      <tp>
        <v>326.47000000000003</v>
        <stp/>
        <stp>StudyData</stp>
        <stp>Close(S.AMGN) When Barix(S.AMGN,reference:=StartOfSession)=25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H29" s="4"/>
      </tp>
      <tp>
        <v>327.27999999999997</v>
        <stp/>
        <stp>StudyData</stp>
        <stp>Close(S.AMGN) When Barix(S.AMGN,reference:=StartOfSession)=24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H28" s="4"/>
      </tp>
      <tp>
        <v>327.85</v>
        <stp/>
        <stp>StudyData</stp>
        <stp>Close(S.AMGN) When Barix(S.AMGN,reference:=StartOfSession)=23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H27" s="4"/>
      </tp>
      <tp>
        <v>327.86</v>
        <stp/>
        <stp>StudyData</stp>
        <stp>Close(S.AMGN) When Barix(S.AMGN,reference:=StartOfSession)=22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H26" s="4"/>
      </tp>
      <tp>
        <v>327.7</v>
        <stp/>
        <stp>StudyData</stp>
        <stp>Close(S.AMGN) When Barix(S.AMGN,reference:=StartOfSession)=21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H25" s="4"/>
      </tp>
      <tp>
        <v>326.89999999999998</v>
        <stp/>
        <stp>StudyData</stp>
        <stp>Close(S.AMGN) When Barix(S.AMGN,reference:=StartOfSession)=20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H24" s="4"/>
      </tp>
      <tp>
        <v>326.2</v>
        <stp/>
        <stp>StudyData</stp>
        <stp>Close(S.AMGN) When Barix(S.AMGN,reference:=StartOfSession)=39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H43" s="4"/>
      </tp>
      <tp>
        <v>326.10000000000002</v>
        <stp/>
        <stp>StudyData</stp>
        <stp>Close(S.AMGN) When Barix(S.AMGN,reference:=StartOfSession)=38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H42" s="4"/>
      </tp>
      <tp>
        <v>326.27999999999997</v>
        <stp/>
        <stp>StudyData</stp>
        <stp>Close(S.AMGN) When Barix(S.AMGN,reference:=StartOfSession)=37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H41" s="4"/>
      </tp>
      <tp>
        <v>326.23</v>
        <stp/>
        <stp>StudyData</stp>
        <stp>Close(S.AMGN) When Barix(S.AMGN,reference:=StartOfSession)=36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H40" s="4"/>
      </tp>
      <tp>
        <v>326.58999999999997</v>
        <stp/>
        <stp>StudyData</stp>
        <stp>Close(S.AMGN) When Barix(S.AMGN,reference:=StartOfSession)=35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H39" s="4"/>
      </tp>
      <tp>
        <v>326.23</v>
        <stp/>
        <stp>StudyData</stp>
        <stp>Close(S.AMGN) When Barix(S.AMGN,reference:=StartOfSession)=34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H38" s="4"/>
      </tp>
      <tp>
        <v>326.97000000000003</v>
        <stp/>
        <stp>StudyData</stp>
        <stp>Close(S.AMGN) When Barix(S.AMGN,reference:=StartOfSession)=33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H37" s="4"/>
      </tp>
      <tp>
        <v>326.02</v>
        <stp/>
        <stp>StudyData</stp>
        <stp>Close(S.AMGN) When Barix(S.AMGN,reference:=StartOfSession)=32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H36" s="4"/>
      </tp>
      <tp>
        <v>326.22000000000003</v>
        <stp/>
        <stp>StudyData</stp>
        <stp>Close(S.AMGN) When Barix(S.AMGN,reference:=StartOfSession)=31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H35" s="4"/>
      </tp>
      <tp>
        <v>326.23</v>
        <stp/>
        <stp>StudyData</stp>
        <stp>Close(S.AMGN) When Barix(S.AMGN,reference:=StartOfSession)=30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H34" s="4"/>
      </tp>
      <tp>
        <v>326.88</v>
        <stp/>
        <stp>StudyData</stp>
        <stp>Close(S.AMGN) When Barix(S.AMGN,reference:=StartOfSession)=19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H23" s="4"/>
      </tp>
      <tp>
        <v>326.48</v>
        <stp/>
        <stp>StudyData</stp>
        <stp>Close(S.AMGN) When Barix(S.AMGN,reference:=StartOfSession)=18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H22" s="4"/>
      </tp>
      <tp>
        <v>325.95</v>
        <stp/>
        <stp>StudyData</stp>
        <stp>Close(S.AMGN) When Barix(S.AMGN,reference:=StartOfSession)=17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H21" s="4"/>
      </tp>
      <tp>
        <v>325.98</v>
        <stp/>
        <stp>StudyData</stp>
        <stp>Close(S.AMGN) When Barix(S.AMGN,reference:=StartOfSession)=16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H20" s="4"/>
      </tp>
      <tp>
        <v>326.2</v>
        <stp/>
        <stp>StudyData</stp>
        <stp>Close(S.AMGN) When Barix(S.AMGN,reference:=StartOfSession)=15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H19" s="4"/>
      </tp>
      <tp>
        <v>326.18</v>
        <stp/>
        <stp>StudyData</stp>
        <stp>Close(S.AMGN) When Barix(S.AMGN,reference:=StartOfSession)=14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H18" s="4"/>
      </tp>
      <tp>
        <v>325.56</v>
        <stp/>
        <stp>StudyData</stp>
        <stp>Close(S.AMGN) When Barix(S.AMGN,reference:=StartOfSession)=13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H17" s="4"/>
      </tp>
      <tp>
        <v>325.35000000000002</v>
        <stp/>
        <stp>StudyData</stp>
        <stp>Close(S.AMGN) When Barix(S.AMGN,reference:=StartOfSession)=12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H16" s="4"/>
      </tp>
      <tp>
        <v>325.11</v>
        <stp/>
        <stp>StudyData</stp>
        <stp>Close(S.AMGN) When Barix(S.AMGN,reference:=StartOfSession)=11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H15" s="4"/>
      </tp>
      <tp>
        <v>324.83999999999997</v>
        <stp/>
        <stp>StudyData</stp>
        <stp>Close(S.AMGN) When Barix(S.AMGN,reference:=StartOfSession)=10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H14" s="4"/>
      </tp>
      <tp>
        <v>-1.25</v>
        <stp/>
        <stp>ContractData</stp>
        <stp>S.NVDA</stp>
        <stp>NetLastTradeToday</stp>
        <stp/>
        <stp>T</stp>
        <tr r="D28" s="1"/>
      </tp>
      <tp>
        <v>85.42</v>
        <stp/>
        <stp>ContractData</stp>
        <stp>S.WMT</stp>
        <stp>HIgh</stp>
        <stp/>
        <stp>T</stp>
        <tr r="N35" s="1"/>
      </tp>
      <tp>
        <v>-0.02</v>
        <stp/>
        <stp>ContractData</stp>
        <stp>S.CSCO</stp>
        <stp>NetLastTradeToday</stp>
        <stp/>
        <stp>T</stp>
        <tr r="D14" s="1"/>
      </tp>
      <tp>
        <v>84.28</v>
        <stp/>
        <stp>ContractData</stp>
        <stp>S.WMT</stp>
        <stp>OPen</stp>
        <stp/>
        <stp>T</stp>
        <tr r="M35" s="1"/>
      </tp>
      <tp>
        <v>2713956</v>
        <stp/>
        <stp>ContractData</stp>
        <stp>S.GS</stp>
        <stp>T_CVol</stp>
        <stp/>
        <stp>T</stp>
        <tr r="H17" s="1"/>
      </tp>
      <tp>
        <v>2.0699999999999998</v>
        <stp/>
        <stp>ContractData</stp>
        <stp>S.V</stp>
        <stp>NetLastTradeToday</stp>
        <stp/>
        <stp>T</stp>
        <tr r="D33" s="1"/>
      </tp>
      <tp>
        <v>609</v>
        <stp/>
        <stp>ContractData</stp>
        <stp>S.UNH</stp>
        <stp>OPen</stp>
        <stp/>
        <stp>T</stp>
        <tr r="M32" s="1"/>
      </tp>
      <tp>
        <v>389.74</v>
        <stp/>
        <stp>ContractData</stp>
        <stp>S.SHW</stp>
        <stp>HIgh</stp>
        <stp/>
        <stp>T</stp>
        <tr r="N30" s="1"/>
      </tp>
      <tp>
        <v>254.32</v>
        <stp/>
        <stp>ContractData</stp>
        <stp>S.TRV</stp>
        <stp>OPen</stp>
        <stp/>
        <stp>T</stp>
        <tr r="M31" s="1"/>
      </tp>
      <tp>
        <v>149.77000000000001</v>
        <stp/>
        <stp>ContractData</stp>
        <stp>S.NVDA</stp>
        <stp>HIgh</stp>
        <stp/>
        <stp>T</stp>
        <tr r="N28" s="1"/>
      </tp>
      <tp>
        <v>6240616</v>
        <stp/>
        <stp>ContractData</stp>
        <stp>S.V</stp>
        <stp>T_CVol</stp>
        <stp/>
        <stp>T</stp>
        <tr r="H33" s="1"/>
      </tp>
      <tp>
        <v>16891414</v>
        <stp/>
        <stp>ContractData</stp>
        <stp>S.MSFT</stp>
        <stp>T_CVol</stp>
        <stp/>
        <stp>T</stp>
        <tr r="H26" s="1"/>
      </tp>
      <tp>
        <v>147.44</v>
        <stp/>
        <stp>StudyData</stp>
        <stp>Close(S.NVDA) When Barix(S.NVDA,reference:=StartOfSession)=6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AV10" s="4"/>
      </tp>
      <tp>
        <v>147.16999999999999</v>
        <stp/>
        <stp>StudyData</stp>
        <stp>Close(S.NVDA) When Barix(S.NVDA,reference:=StartOfSession)=7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AV11" s="4"/>
      </tp>
      <tp>
        <v>148.44</v>
        <stp/>
        <stp>StudyData</stp>
        <stp>Close(S.NVDA) When Barix(S.NVDA,reference:=StartOfSession)=4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AV8" s="4"/>
      </tp>
      <tp>
        <v>148.43</v>
        <stp/>
        <stp>StudyData</stp>
        <stp>Close(S.NVDA) When Barix(S.NVDA,reference:=StartOfSession)=5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AV9" s="4"/>
      </tp>
      <tp>
        <v>148.03</v>
        <stp/>
        <stp>StudyData</stp>
        <stp>Close(S.NVDA) When Barix(S.NVDA,reference:=StartOfSession)=2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AV6" s="4"/>
      </tp>
      <tp>
        <v>148.1</v>
        <stp/>
        <stp>StudyData</stp>
        <stp>Close(S.NVDA) When Barix(S.NVDA,reference:=StartOfSession)=3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AV7" s="4"/>
      </tp>
      <tp>
        <v>149.12</v>
        <stp/>
        <stp>StudyData</stp>
        <stp>Close(S.NVDA) When Barix(S.NVDA,reference:=StartOfSession)=0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AV4" s="4"/>
      </tp>
      <tp>
        <v>149.62</v>
        <stp/>
        <stp>StudyData</stp>
        <stp>Close(S.NVDA) When Barix(S.NVDA,reference:=StartOfSession)=1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AV5" s="4"/>
      </tp>
      <tp>
        <v>146.51</v>
        <stp/>
        <stp>StudyData</stp>
        <stp>Close(S.NVDA) When Barix(S.NVDA,reference:=StartOfSession)=8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AV12" s="4"/>
      </tp>
      <tp>
        <v>147.41999999999999</v>
        <stp/>
        <stp>StudyData</stp>
        <stp>Close(S.NVDA) When Barix(S.NVDA,reference:=StartOfSession)=9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AV13" s="4"/>
      </tp>
      <tp>
        <v>425.32</v>
        <stp/>
        <stp>ContractData</stp>
        <stp>S.MSFT</stp>
        <stp>OPen</stp>
        <stp/>
        <stp>T</stp>
        <tr r="M26" s="1"/>
      </tp>
      <tp>
        <v>58.09</v>
        <stp/>
        <stp>ContractData</stp>
        <stp>S.CSCO</stp>
        <stp>OPen</stp>
        <stp/>
        <stp>T</stp>
        <tr r="M14" s="1"/>
      </tp>
      <tp>
        <v>426.5</v>
        <stp/>
        <stp>ContractData</stp>
        <stp>S.MSFT</stp>
        <stp>HIgh</stp>
        <stp/>
        <stp>T</stp>
        <tr r="N26" s="1"/>
      </tp>
      <tp>
        <v>58.19</v>
        <stp/>
        <stp>ContractData</stp>
        <stp>S.CSCO</stp>
        <stp>HIgh</stp>
        <stp/>
        <stp>T</stp>
        <tr r="N14" s="1"/>
      </tp>
      <tp>
        <v>21305883</v>
        <stp/>
        <stp>ContractData</stp>
        <stp>S.VZ</stp>
        <stp>T_CVol</stp>
        <stp/>
        <stp>T</stp>
        <tr r="H34" s="1"/>
      </tp>
      <tp>
        <v>148.77000000000001</v>
        <stp/>
        <stp>ContractData</stp>
        <stp>S.NVDA</stp>
        <stp>OPen</stp>
        <stp/>
        <stp>T</stp>
        <tr r="M28" s="1"/>
      </tp>
      <tp>
        <v>425.36</v>
        <stp/>
        <stp>StudyData</stp>
        <stp>Close(S.MSFT) When Barix(S.MSFT,reference:=StartOfSession)=0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AR4" s="4"/>
      </tp>
      <tp>
        <v>425.78</v>
        <stp/>
        <stp>StudyData</stp>
        <stp>Close(S.MSFT) When Barix(S.MSFT,reference:=StartOfSession)=1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AR5" s="4"/>
      </tp>
      <tp>
        <v>425.34</v>
        <stp/>
        <stp>StudyData</stp>
        <stp>Close(S.MSFT) When Barix(S.MSFT,reference:=StartOfSession)=2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AR6" s="4"/>
      </tp>
      <tp>
        <v>425.36</v>
        <stp/>
        <stp>StudyData</stp>
        <stp>Close(S.MSFT) When Barix(S.MSFT,reference:=StartOfSession)=3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AR7" s="4"/>
      </tp>
      <tp>
        <v>426.03</v>
        <stp/>
        <stp>StudyData</stp>
        <stp>Close(S.MSFT) When Barix(S.MSFT,reference:=StartOfSession)=4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AR8" s="4"/>
      </tp>
      <tp>
        <v>426.15</v>
        <stp/>
        <stp>StudyData</stp>
        <stp>Close(S.MSFT) When Barix(S.MSFT,reference:=StartOfSession)=5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AR9" s="4"/>
      </tp>
      <tp>
        <v>425.17</v>
        <stp/>
        <stp>StudyData</stp>
        <stp>Close(S.MSFT) When Barix(S.MSFT,reference:=StartOfSession)=6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AR10" s="4"/>
      </tp>
      <tp>
        <v>424.85</v>
        <stp/>
        <stp>StudyData</stp>
        <stp>Close(S.MSFT) When Barix(S.MSFT,reference:=StartOfSession)=7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AR11" s="4"/>
      </tp>
      <tp>
        <v>424.42</v>
        <stp/>
        <stp>StudyData</stp>
        <stp>Close(S.MSFT) When Barix(S.MSFT,reference:=StartOfSession)=8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AR12" s="4"/>
      </tp>
      <tp>
        <v>424.93</v>
        <stp/>
        <stp>StudyData</stp>
        <stp>Close(S.MSFT) When Barix(S.MSFT,reference:=StartOfSession)=9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AR13" s="4"/>
      </tp>
      <tp>
        <v>306.89</v>
        <stp/>
        <stp>ContractData</stp>
        <stp>S.V</stp>
        <stp>OPen</stp>
        <stp/>
        <stp>T</stp>
        <tr r="M33" s="1"/>
      </tp>
      <tp>
        <v>400.96000000000004</v>
        <stp/>
        <stp>ContractData</stp>
        <stp>S.CAT</stp>
        <stp>OPen</stp>
        <stp/>
        <stp>T</stp>
        <tr r="M12" s="1"/>
      </tp>
      <tp>
        <v>7506566</v>
        <stp/>
        <stp>ContractData</stp>
        <stp>S.PG</stp>
        <stp>T_CVol</stp>
        <stp/>
        <stp>T</stp>
        <tr r="H29" s="1"/>
      </tp>
      <tp>
        <v>156.6</v>
        <stp/>
        <stp>ContractData</stp>
        <stp>S.CVX</stp>
        <stp>OPen</stp>
        <stp/>
        <stp>T</stp>
        <tr r="M15" s="1"/>
      </tp>
      <tp>
        <v>305.69</v>
        <stp/>
        <stp>ContractData</stp>
        <stp>S.V</stp>
        <stp>LOw</stp>
        <stp/>
        <stp>T</stp>
        <tr r="O33" s="1"/>
      </tp>
      <tp>
        <v>99.26</v>
        <stp/>
        <stp>ContractData</stp>
        <stp>S.DIS</stp>
        <stp>HIgh</stp>
        <stp/>
        <stp>T</stp>
        <tr r="N16" s="1"/>
      </tp>
      <tp>
        <v>310.03000000000003</v>
        <stp/>
        <stp>ContractData</stp>
        <stp>S.CRM</stp>
        <stp>OPen</stp>
        <stp/>
        <stp>T</stp>
        <tr r="M13" s="1"/>
      </tp>
      <tp>
        <v>307.90000000000003</v>
        <stp/>
        <stp>ContractData</stp>
        <stp>S.V</stp>
        <stp>Bid</stp>
        <stp/>
        <stp>T</stp>
        <tr r="J33" s="1"/>
      </tp>
      <tp>
        <v>308.49</v>
        <stp/>
        <stp>ContractData</stp>
        <stp>S.V</stp>
        <stp>Ask</stp>
        <stp/>
        <stp>T</stp>
        <tr r="K33" s="1"/>
      </tp>
      <tp>
        <v>228.13</v>
        <stp/>
        <stp>StudyData</stp>
        <stp>Close(S.AAPL) When Barix(S.AAPL,reference:=StartOfSession)=4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F8" s="4"/>
      </tp>
      <tp>
        <v>227.76</v>
        <stp/>
        <stp>StudyData</stp>
        <stp>Close(S.AAPL) When Barix(S.AAPL,reference:=StartOfSession)=5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F9" s="4"/>
      </tp>
      <tp>
        <v>227.86</v>
        <stp/>
        <stp>StudyData</stp>
        <stp>Close(S.AAPL) When Barix(S.AAPL,reference:=StartOfSession)=6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F10" s="4"/>
      </tp>
      <tp>
        <v>227.93</v>
        <stp/>
        <stp>StudyData</stp>
        <stp>Close(S.AAPL) When Barix(S.AAPL,reference:=StartOfSession)=7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F11" s="4"/>
      </tp>
      <tp>
        <v>228.12</v>
        <stp/>
        <stp>StudyData</stp>
        <stp>Close(S.AAPL) When Barix(S.AAPL,reference:=StartOfSession)=0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F4" s="4"/>
      </tp>
      <tp>
        <v>228.44</v>
        <stp/>
        <stp>StudyData</stp>
        <stp>Close(S.AAPL) When Barix(S.AAPL,reference:=StartOfSession)=1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F5" s="4"/>
      </tp>
      <tp>
        <v>228.15</v>
        <stp/>
        <stp>StudyData</stp>
        <stp>Close(S.AAPL) When Barix(S.AAPL,reference:=StartOfSession)=2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F6" s="4"/>
      </tp>
      <tp>
        <v>227.62</v>
        <stp/>
        <stp>StudyData</stp>
        <stp>Close(S.AAPL) When Barix(S.AAPL,reference:=StartOfSession)=3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F7" s="4"/>
      </tp>
      <tp>
        <v>227.76</v>
        <stp/>
        <stp>StudyData</stp>
        <stp>Close(S.AAPL) When Barix(S.AAPL,reference:=StartOfSession)=8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F12" s="4"/>
      </tp>
      <tp>
        <v>228.03</v>
        <stp/>
        <stp>StudyData</stp>
        <stp>Close(S.AAPL) When Barix(S.AAPL,reference:=StartOfSession)=9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F13" s="4"/>
      </tp>
      <tp>
        <v>38328824</v>
        <stp/>
        <stp>ContractData</stp>
        <stp>S.AAPL</stp>
        <stp>T_CVol</stp>
        <stp/>
        <stp>T</stp>
        <tr r="H7" s="1"/>
      </tp>
      <tp>
        <v>306.75</v>
        <stp/>
        <stp>StudyData</stp>
        <stp>Close(S.V) When Barix(S.V,reference:=StartOfSession)=0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BF4" s="4"/>
      </tp>
      <tp>
        <v>305.83</v>
        <stp/>
        <stp>StudyData</stp>
        <stp>Close(S.V) When Barix(S.V,reference:=StartOfSession)=1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BF5" s="4"/>
      </tp>
      <tp>
        <v>306.76</v>
        <stp/>
        <stp>StudyData</stp>
        <stp>Close(S.V) When Barix(S.V,reference:=StartOfSession)=2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BF6" s="4"/>
      </tp>
      <tp>
        <v>307.43</v>
        <stp/>
        <stp>StudyData</stp>
        <stp>Close(S.V) When Barix(S.V,reference:=StartOfSession)=3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BF7" s="4"/>
      </tp>
      <tp>
        <v>307.47000000000003</v>
        <stp/>
        <stp>StudyData</stp>
        <stp>Close(S.V) When Barix(S.V,reference:=StartOfSession)=4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BF8" s="4"/>
      </tp>
      <tp>
        <v>307.69</v>
        <stp/>
        <stp>StudyData</stp>
        <stp>Close(S.V) When Barix(S.V,reference:=StartOfSession)=5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BF9" s="4"/>
      </tp>
      <tp>
        <v>308.31</v>
        <stp/>
        <stp>StudyData</stp>
        <stp>Close(S.V) When Barix(S.V,reference:=StartOfSession)=6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BF10" s="4"/>
      </tp>
      <tp>
        <v>308.7</v>
        <stp/>
        <stp>StudyData</stp>
        <stp>Close(S.V) When Barix(S.V,reference:=StartOfSession)=7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BF11" s="4"/>
      </tp>
      <tp>
        <v>308.70999999999998</v>
        <stp/>
        <stp>StudyData</stp>
        <stp>Close(S.V) When Barix(S.V,reference:=StartOfSession)=8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BF12" s="4"/>
      </tp>
      <tp>
        <v>308.69</v>
        <stp/>
        <stp>StudyData</stp>
        <stp>Close(S.V) When Barix(S.V,reference:=StartOfSession)=9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BF13" s="4"/>
      </tp>
      <tp>
        <v>17517686</v>
        <stp/>
        <stp>ContractData</stp>
        <stp>S.CSCO</stp>
        <stp>T_CVol</stp>
        <stp/>
        <stp>T</stp>
        <tr r="H14" s="1"/>
      </tp>
      <tp>
        <v>286.68</v>
        <stp/>
        <stp>ContractData</stp>
        <stp>S.AXP</stp>
        <stp>OPen</stp>
        <stp/>
        <stp>T</stp>
        <tr r="M10" s="1"/>
      </tp>
      <tp>
        <v>209.96</v>
        <stp/>
        <stp>ContractData</stp>
        <stp>S.AMZN</stp>
        <stp>High</stp>
        <stp/>
        <stp>T</stp>
        <tr r="O44" s="1"/>
      </tp>
      <tp>
        <v>-1.87</v>
        <stp/>
        <stp>ContractData</stp>
        <stp>S.AMZN</stp>
        <stp>NetLastQuoteToday</stp>
        <stp/>
        <stp>T</stp>
        <tr r="O47" s="1"/>
      </tp>
      <tp>
        <v>209.96</v>
        <stp/>
        <stp>ContractData</stp>
        <stp>S.AMZN</stp>
        <stp>HIgh</stp>
        <stp/>
        <stp>T</stp>
        <tr r="N9" s="1"/>
      </tp>
      <tp>
        <v>328.25</v>
        <stp/>
        <stp>ContractData</stp>
        <stp>S.AMGN</stp>
        <stp>HIgh</stp>
        <stp/>
        <stp>T</stp>
        <tr r="N8" s="1"/>
      </tp>
      <tp>
        <v>1.1687537268932617</v>
        <stp/>
        <stp>ContractData</stp>
        <stp>S.WMT</stp>
        <stp>PerCentNetLastTrade</stp>
        <stp/>
        <stp>T</stp>
        <tr r="P35" s="1"/>
        <tr r="F35" s="1"/>
        <tr r="H14" s="2"/>
      </tp>
      <tp>
        <v>1.7111239573870676</v>
        <stp/>
        <stp>ContractData</stp>
        <stp>S.UNH</stp>
        <stp>PerCentNetLastTrade</stp>
        <stp/>
        <stp>T</stp>
        <tr r="F32" s="1"/>
        <tr r="H10" s="2"/>
        <tr r="P32" s="1"/>
      </tp>
      <tp>
        <v>1.8273347074678927</v>
        <stp/>
        <stp>ContractData</stp>
        <stp>S.TRV</stp>
        <stp>PerCentNetLastTrade</stp>
        <stp/>
        <stp>T</stp>
        <tr r="F31" s="1"/>
        <tr r="H8" s="2"/>
        <tr r="P31" s="1"/>
      </tp>
      <tp>
        <v>0.6953125</v>
        <stp/>
        <stp>ContractData</stp>
        <stp>S.SHW</stp>
        <stp>PerCentNetLastTrade</stp>
        <stp/>
        <stp>T</stp>
        <tr r="F30" s="1"/>
        <tr r="P30" s="1"/>
        <tr r="H18" s="2"/>
      </tp>
      <tp>
        <v>1978146</v>
        <stp/>
        <stp>ContractData</stp>
        <stp>S.AMGN</stp>
        <stp>T_CVol</stp>
        <stp/>
        <stp>T</stp>
        <tr r="H8" s="1"/>
      </tp>
      <tp>
        <v>36075846</v>
        <stp/>
        <stp>ContractData</stp>
        <stp>S.AMZN</stp>
        <stp>T_CVol</stp>
        <stp/>
        <stp>T</stp>
        <tr r="H9" s="1"/>
      </tp>
      <tp>
        <v>3448699</v>
        <stp/>
        <stp>ContractData</stp>
        <stp>S.HD</stp>
        <stp>T_CVol</stp>
        <stp/>
        <stp>T</stp>
        <tr r="H18" s="1"/>
      </tp>
      <tp>
        <v>-5.2687038988408853E-2</v>
        <stp/>
        <stp>ContractData</stp>
        <stp>S.NKE</stp>
        <stp>PerCentNetLastTrade</stp>
        <stp/>
        <stp>T</stp>
        <tr r="F27" s="1"/>
        <tr r="H28" s="2"/>
        <tr r="P27" s="1"/>
      </tp>
      <tp>
        <v>0.95438491019764038</v>
        <stp/>
        <stp>ContractData</stp>
        <stp>S.MMM</stp>
        <stp>PerCentNetLastTrade</stp>
        <stp/>
        <stp>T</stp>
        <tr r="F6" s="1"/>
        <tr r="P6" s="1"/>
        <tr r="H16" s="2"/>
      </tp>
      <tp>
        <v>1.4627027760809068</v>
        <stp/>
        <stp>ContractData</stp>
        <stp>S.MCD</stp>
        <stp>PerCentNetLastTrade</stp>
        <stp/>
        <stp>T</stp>
        <tr r="H12" s="2"/>
        <tr r="F24" s="1"/>
        <tr r="P24" s="1"/>
      </tp>
      <tp>
        <v>1.7297617870910349</v>
        <stp/>
        <stp>ContractData</stp>
        <stp>S.MRK</stp>
        <stp>PerCentNetLastTrade</stp>
        <stp/>
        <stp>T</stp>
        <tr r="F25" s="1"/>
        <tr r="P25" s="1"/>
        <tr r="H9" s="2"/>
      </tp>
      <tp>
        <v>-0.80393032603840997</v>
        <stp/>
        <stp>ContractData</stp>
        <stp>S.JNJ</stp>
        <stp>PerCentNetLastTrade</stp>
        <stp/>
        <stp>T</stp>
        <tr r="F21" s="1"/>
        <tr r="H32" s="2"/>
        <tr r="P21" s="1"/>
      </tp>
      <tp>
        <v>0.25382858109823164</v>
        <stp/>
        <stp>ContractData</stp>
        <stp>S.JPM</stp>
        <stp>PerCentNetLastTrade</stp>
        <stp/>
        <stp>T</stp>
        <tr r="F22" s="1"/>
        <tr r="P22" s="1"/>
        <tr r="H23" s="2"/>
      </tp>
      <tp>
        <v>1.4039028499227854E-2</v>
        <stp/>
        <stp>ContractData</stp>
        <stp>S.IBM</stp>
        <stp>PerCentNetLastTrade</stp>
        <stp/>
        <stp>T</stp>
        <tr r="P20" s="1"/>
        <tr r="H26" s="2"/>
        <tr r="F20" s="1"/>
      </tp>
      <tp>
        <v>0.9149425287356322</v>
        <stp/>
        <stp>ContractData</stp>
        <stp>S.HON</stp>
        <stp>PerCentNetLastTrade</stp>
        <stp/>
        <stp>T</stp>
        <tr r="F19" s="1"/>
        <tr r="P19" s="1"/>
        <tr r="H17" s="2"/>
      </tp>
      <tp>
        <v>9.0973415546345901E-2</v>
        <stp/>
        <stp>ContractData</stp>
        <stp>S.DIS</stp>
        <stp>PerCentNetLastTrade</stp>
        <stp/>
        <stp>T</stp>
        <tr r="F16" s="1"/>
        <tr r="P16" s="1"/>
        <tr r="H25" s="2"/>
      </tp>
      <tp>
        <v>-3.6353837485607898</v>
        <stp/>
        <stp>ContractData</stp>
        <stp>S.CAT</stp>
        <stp>PerCentNetLastTrade</stp>
        <stp/>
        <stp>T</stp>
        <tr r="F12" s="1"/>
        <tr r="P12" s="1"/>
        <tr r="H35" s="2"/>
      </tp>
      <tp>
        <v>0.10206034317790394</v>
        <stp/>
        <stp>ContractData</stp>
        <stp>S.CVX</stp>
        <stp>PerCentNetLastTrade</stp>
        <stp/>
        <stp>T</stp>
        <tr r="H24" s="2"/>
        <tr r="F15" s="1"/>
        <tr r="P15" s="1"/>
      </tp>
      <tp>
        <v>3.5941823798185211</v>
        <stp/>
        <stp>ContractData</stp>
        <stp>S.CRM</stp>
        <stp>PerCentNetLastTrade</stp>
        <stp/>
        <stp>T</stp>
        <tr r="H6" s="2"/>
        <tr r="P13" s="1"/>
        <tr r="F13" s="1"/>
      </tp>
      <tp>
        <v>0.27194756293145528</v>
        <stp/>
        <stp>ContractData</stp>
        <stp>S.AXP</stp>
        <stp>PerCentNetLastTrade</stp>
        <stp/>
        <stp>T</stp>
        <tr r="H22" s="2"/>
        <tr r="F10" s="1"/>
        <tr r="P10" s="1"/>
      </tp>
      <tp>
        <v>322.48</v>
        <stp/>
        <stp>ContractData</stp>
        <stp>S.AMGN</stp>
        <stp>OPen</stp>
        <stp/>
        <stp>T</stp>
        <tr r="M8" s="1"/>
      </tp>
      <tp>
        <v>209.72</v>
        <stp/>
        <stp>ContractData</stp>
        <stp>S.AMZN</stp>
        <stp>OPen</stp>
        <stp/>
        <stp>T</stp>
        <tr r="M9" s="1"/>
        <tr r="O43" s="1"/>
      </tp>
      <tp>
        <v>290.10000000000002</v>
        <stp/>
        <stp>ContractData</stp>
        <stp>S.AXP</stp>
        <stp>HIgh</stp>
        <stp/>
        <stp>T</stp>
        <tr r="N10" s="1"/>
      </tp>
      <tp>
        <v>12996805</v>
        <stp/>
        <stp>ContractData</stp>
        <stp>S.BA</stp>
        <stp>T_CVol</stp>
        <stp/>
        <stp>T</stp>
        <tr r="H11" s="1"/>
      </tp>
      <tp>
        <v>-0.52</v>
        <stp/>
        <stp>ContractData</stp>
        <stp>S.AAPL</stp>
        <stp>NetLastTradeToday</stp>
        <stp/>
        <stp>T</stp>
        <tr r="D7" s="1"/>
      </tp>
      <tp>
        <v>311.15000000000003</v>
        <stp/>
        <stp>ContractData</stp>
        <stp>S.V</stp>
        <stp>HIgh</stp>
        <stp/>
        <stp>T</stp>
        <tr r="N33" s="1"/>
      </tp>
      <tp>
        <v>157.58000000000001</v>
        <stp/>
        <stp>ContractData</stp>
        <stp>S.CVX</stp>
        <stp>HIgh</stp>
        <stp/>
        <stp>T</stp>
        <tr r="N15" s="1"/>
      </tp>
      <tp>
        <v>98.73</v>
        <stp/>
        <stp>ContractData</stp>
        <stp>S.DIS</stp>
        <stp>OPen</stp>
        <stp/>
        <stp>T</stp>
        <tr r="M16" s="1"/>
      </tp>
      <tp>
        <v>322.81</v>
        <stp/>
        <stp>ContractData</stp>
        <stp>S.CRM</stp>
        <stp>HIgh</stp>
        <stp/>
        <stp>T</stp>
        <tr r="N13" s="1"/>
      </tp>
      <tp>
        <v>403.06</v>
        <stp/>
        <stp>ContractData</stp>
        <stp>S.CAT</stp>
        <stp>HIgh</stp>
        <stp/>
        <stp>T</stp>
        <tr r="N12" s="1"/>
      </tp>
      <tp>
        <v>57.82</v>
        <stp/>
        <stp>StudyData</stp>
        <stp>Close(S.CSCO) When Barix(S.CSCO,reference:=StartOfSession)=53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T57" s="4"/>
      </tp>
      <tp>
        <v>57.77</v>
        <stp/>
        <stp>StudyData</stp>
        <stp>Close(S.CSCO) When Barix(S.CSCO,reference:=StartOfSession)=52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T56" s="4"/>
      </tp>
      <tp>
        <v>57.72</v>
        <stp/>
        <stp>StudyData</stp>
        <stp>Close(S.CSCO) When Barix(S.CSCO,reference:=StartOfSession)=51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T55" s="4"/>
      </tp>
      <tp>
        <v>57.71</v>
        <stp/>
        <stp>StudyData</stp>
        <stp>Close(S.CSCO) When Barix(S.CSCO,reference:=StartOfSession)=50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T54" s="4"/>
      </tp>
      <tp>
        <v>57.8</v>
        <stp/>
        <stp>StudyData</stp>
        <stp>Close(S.CSCO) When Barix(S.CSCO,reference:=StartOfSession)=57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T61" s="4"/>
      </tp>
      <tp>
        <v>57.83</v>
        <stp/>
        <stp>StudyData</stp>
        <stp>Close(S.CSCO) When Barix(S.CSCO,reference:=StartOfSession)=56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T60" s="4"/>
      </tp>
      <tp>
        <v>57.88</v>
        <stp/>
        <stp>StudyData</stp>
        <stp>Close(S.CSCO) When Barix(S.CSCO,reference:=StartOfSession)=55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T59" s="4"/>
      </tp>
      <tp>
        <v>57.83</v>
        <stp/>
        <stp>StudyData</stp>
        <stp>Close(S.CSCO) When Barix(S.CSCO,reference:=StartOfSession)=54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T58" s="4"/>
      </tp>
      <tp>
        <v>57.83</v>
        <stp/>
        <stp>StudyData</stp>
        <stp>Close(S.CSCO) When Barix(S.CSCO,reference:=StartOfSession)=59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T63" s="4"/>
      </tp>
      <tp>
        <v>57.84</v>
        <stp/>
        <stp>StudyData</stp>
        <stp>Close(S.CSCO) When Barix(S.CSCO,reference:=StartOfSession)=58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T62" s="4"/>
      </tp>
      <tp>
        <v>57.82</v>
        <stp/>
        <stp>StudyData</stp>
        <stp>Close(S.CSCO) When Barix(S.CSCO,reference:=StartOfSession)=43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T47" s="4"/>
      </tp>
      <tp>
        <v>57.87</v>
        <stp/>
        <stp>StudyData</stp>
        <stp>Close(S.CSCO) When Barix(S.CSCO,reference:=StartOfSession)=42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T46" s="4"/>
      </tp>
      <tp>
        <v>57.9</v>
        <stp/>
        <stp>StudyData</stp>
        <stp>Close(S.CSCO) When Barix(S.CSCO,reference:=StartOfSession)=41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T45" s="4"/>
      </tp>
      <tp>
        <v>57.91</v>
        <stp/>
        <stp>StudyData</stp>
        <stp>Close(S.CSCO) When Barix(S.CSCO,reference:=StartOfSession)=40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T44" s="4"/>
      </tp>
      <tp>
        <v>57.77</v>
        <stp/>
        <stp>StudyData</stp>
        <stp>Close(S.CSCO) When Barix(S.CSCO,reference:=StartOfSession)=47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T51" s="4"/>
      </tp>
      <tp>
        <v>57.82</v>
        <stp/>
        <stp>StudyData</stp>
        <stp>Close(S.CSCO) When Barix(S.CSCO,reference:=StartOfSession)=46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T50" s="4"/>
      </tp>
      <tp>
        <v>57.78</v>
        <stp/>
        <stp>StudyData</stp>
        <stp>Close(S.CSCO) When Barix(S.CSCO,reference:=StartOfSession)=45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T49" s="4"/>
      </tp>
      <tp>
        <v>57.83</v>
        <stp/>
        <stp>StudyData</stp>
        <stp>Close(S.CSCO) When Barix(S.CSCO,reference:=StartOfSession)=44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T48" s="4"/>
      </tp>
      <tp>
        <v>57.73</v>
        <stp/>
        <stp>StudyData</stp>
        <stp>Close(S.CSCO) When Barix(S.CSCO,reference:=StartOfSession)=49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T53" s="4"/>
      </tp>
      <tp>
        <v>57.7</v>
        <stp/>
        <stp>StudyData</stp>
        <stp>Close(S.CSCO) When Barix(S.CSCO,reference:=StartOfSession)=48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T52" s="4"/>
      </tp>
      <tp>
        <v>58.06</v>
        <stp/>
        <stp>StudyData</stp>
        <stp>Close(S.CSCO) When Barix(S.CSCO,reference:=StartOfSession)=73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T77" s="4"/>
      </tp>
      <tp>
        <v>58.04</v>
        <stp/>
        <stp>StudyData</stp>
        <stp>Close(S.CSCO) When Barix(S.CSCO,reference:=StartOfSession)=72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T76" s="4"/>
      </tp>
      <tp>
        <v>58</v>
        <stp/>
        <stp>StudyData</stp>
        <stp>Close(S.CSCO) When Barix(S.CSCO,reference:=StartOfSession)=71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T75" s="4"/>
      </tp>
      <tp>
        <v>58.06</v>
        <stp/>
        <stp>StudyData</stp>
        <stp>Close(S.CSCO) When Barix(S.CSCO,reference:=StartOfSession)=70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T74" s="4"/>
      </tp>
      <tp>
        <v>58.06</v>
        <stp/>
        <stp>StudyData</stp>
        <stp>Close(S.CSCO) When Barix(S.CSCO,reference:=StartOfSession)=77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T81" s="4"/>
      </tp>
      <tp>
        <v>58</v>
        <stp/>
        <stp>StudyData</stp>
        <stp>Close(S.CSCO) When Barix(S.CSCO,reference:=StartOfSession)=76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T80" s="4"/>
      </tp>
      <tp>
        <v>58.07</v>
        <stp/>
        <stp>StudyData</stp>
        <stp>Close(S.CSCO) When Barix(S.CSCO,reference:=StartOfSession)=75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T79" s="4"/>
      </tp>
      <tp>
        <v>58.07</v>
        <stp/>
        <stp>StudyData</stp>
        <stp>Close(S.CSCO) When Barix(S.CSCO,reference:=StartOfSession)=74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T78" s="4"/>
      </tp>
      <tp>
        <v>57.92</v>
        <stp/>
        <stp>StudyData</stp>
        <stp>Close(S.CSCO) When Barix(S.CSCO,reference:=StartOfSession)=63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T67" s="4"/>
      </tp>
      <tp>
        <v>57.95</v>
        <stp/>
        <stp>StudyData</stp>
        <stp>Close(S.CSCO) When Barix(S.CSCO,reference:=StartOfSession)=62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T66" s="4"/>
      </tp>
      <tp>
        <v>57.91</v>
        <stp/>
        <stp>StudyData</stp>
        <stp>Close(S.CSCO) When Barix(S.CSCO,reference:=StartOfSession)=61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T65" s="4"/>
      </tp>
      <tp>
        <v>57.88</v>
        <stp/>
        <stp>StudyData</stp>
        <stp>Close(S.CSCO) When Barix(S.CSCO,reference:=StartOfSession)=60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T64" s="4"/>
      </tp>
      <tp>
        <v>57.9</v>
        <stp/>
        <stp>StudyData</stp>
        <stp>Close(S.CSCO) When Barix(S.CSCO,reference:=StartOfSession)=67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T71" s="4"/>
      </tp>
      <tp>
        <v>57.89</v>
        <stp/>
        <stp>StudyData</stp>
        <stp>Close(S.CSCO) When Barix(S.CSCO,reference:=StartOfSession)=66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T70" s="4"/>
      </tp>
      <tp>
        <v>57.87</v>
        <stp/>
        <stp>StudyData</stp>
        <stp>Close(S.CSCO) When Barix(S.CSCO,reference:=StartOfSession)=65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T69" s="4"/>
      </tp>
      <tp>
        <v>57.88</v>
        <stp/>
        <stp>StudyData</stp>
        <stp>Close(S.CSCO) When Barix(S.CSCO,reference:=StartOfSession)=64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T68" s="4"/>
      </tp>
      <tp>
        <v>57.98</v>
        <stp/>
        <stp>StudyData</stp>
        <stp>Close(S.CSCO) When Barix(S.CSCO,reference:=StartOfSession)=69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T73" s="4"/>
      </tp>
      <tp>
        <v>57.91</v>
        <stp/>
        <stp>StudyData</stp>
        <stp>Close(S.CSCO) When Barix(S.CSCO,reference:=StartOfSession)=68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T72" s="4"/>
      </tp>
      <tp>
        <v>58.11</v>
        <stp/>
        <stp>StudyData</stp>
        <stp>Close(S.CSCO) When Barix(S.CSCO,reference:=StartOfSession)=13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T17" s="4"/>
      </tp>
      <tp>
        <v>58.17</v>
        <stp/>
        <stp>StudyData</stp>
        <stp>Close(S.CSCO) When Barix(S.CSCO,reference:=StartOfSession)=12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T16" s="4"/>
      </tp>
      <tp>
        <v>58.14</v>
        <stp/>
        <stp>StudyData</stp>
        <stp>Close(S.CSCO) When Barix(S.CSCO,reference:=StartOfSession)=11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T15" s="4"/>
      </tp>
      <tp>
        <v>58.1</v>
        <stp/>
        <stp>StudyData</stp>
        <stp>Close(S.CSCO) When Barix(S.CSCO,reference:=StartOfSession)=10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T14" s="4"/>
      </tp>
      <tp>
        <v>58.03</v>
        <stp/>
        <stp>StudyData</stp>
        <stp>Close(S.CSCO) When Barix(S.CSCO,reference:=StartOfSession)=17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T21" s="4"/>
      </tp>
      <tp>
        <v>58.08</v>
        <stp/>
        <stp>StudyData</stp>
        <stp>Close(S.CSCO) When Barix(S.CSCO,reference:=StartOfSession)=16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T20" s="4"/>
      </tp>
      <tp>
        <v>58.07</v>
        <stp/>
        <stp>StudyData</stp>
        <stp>Close(S.CSCO) When Barix(S.CSCO,reference:=StartOfSession)=15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T19" s="4"/>
      </tp>
      <tp>
        <v>58.1</v>
        <stp/>
        <stp>StudyData</stp>
        <stp>Close(S.CSCO) When Barix(S.CSCO,reference:=StartOfSession)=14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T18" s="4"/>
      </tp>
      <tp>
        <v>58.08</v>
        <stp/>
        <stp>StudyData</stp>
        <stp>Close(S.CSCO) When Barix(S.CSCO,reference:=StartOfSession)=19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T23" s="4"/>
      </tp>
      <tp>
        <v>58.02</v>
        <stp/>
        <stp>StudyData</stp>
        <stp>Close(S.CSCO) When Barix(S.CSCO,reference:=StartOfSession)=18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T22" s="4"/>
      </tp>
      <tp>
        <v>57.95</v>
        <stp/>
        <stp>StudyData</stp>
        <stp>Close(S.CSCO) When Barix(S.CSCO,reference:=StartOfSession)=33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T37" s="4"/>
      </tp>
      <tp>
        <v>57.98</v>
        <stp/>
        <stp>StudyData</stp>
        <stp>Close(S.CSCO) When Barix(S.CSCO,reference:=StartOfSession)=32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T36" s="4"/>
      </tp>
      <tp>
        <v>57.97</v>
        <stp/>
        <stp>StudyData</stp>
        <stp>Close(S.CSCO) When Barix(S.CSCO,reference:=StartOfSession)=31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T35" s="4"/>
      </tp>
      <tp>
        <v>57.98</v>
        <stp/>
        <stp>StudyData</stp>
        <stp>Close(S.CSCO) When Barix(S.CSCO,reference:=StartOfSession)=30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T34" s="4"/>
      </tp>
      <tp>
        <v>57.88</v>
        <stp/>
        <stp>StudyData</stp>
        <stp>Close(S.CSCO) When Barix(S.CSCO,reference:=StartOfSession)=37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T41" s="4"/>
      </tp>
      <tp>
        <v>57.89</v>
        <stp/>
        <stp>StudyData</stp>
        <stp>Close(S.CSCO) When Barix(S.CSCO,reference:=StartOfSession)=36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T40" s="4"/>
      </tp>
      <tp>
        <v>57.87</v>
        <stp/>
        <stp>StudyData</stp>
        <stp>Close(S.CSCO) When Barix(S.CSCO,reference:=StartOfSession)=35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T39" s="4"/>
      </tp>
      <tp>
        <v>57.91</v>
        <stp/>
        <stp>StudyData</stp>
        <stp>Close(S.CSCO) When Barix(S.CSCO,reference:=StartOfSession)=34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T38" s="4"/>
      </tp>
      <tp>
        <v>57.89</v>
        <stp/>
        <stp>StudyData</stp>
        <stp>Close(S.CSCO) When Barix(S.CSCO,reference:=StartOfSession)=39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T43" s="4"/>
      </tp>
      <tp>
        <v>57.84</v>
        <stp/>
        <stp>StudyData</stp>
        <stp>Close(S.CSCO) When Barix(S.CSCO,reference:=StartOfSession)=38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T42" s="4"/>
      </tp>
      <tp>
        <v>57.86</v>
        <stp/>
        <stp>StudyData</stp>
        <stp>Close(S.CSCO) When Barix(S.CSCO,reference:=StartOfSession)=23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T27" s="4"/>
      </tp>
      <tp>
        <v>57.88</v>
        <stp/>
        <stp>StudyData</stp>
        <stp>Close(S.CSCO) When Barix(S.CSCO,reference:=StartOfSession)=22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T26" s="4"/>
      </tp>
      <tp>
        <v>57.91</v>
        <stp/>
        <stp>StudyData</stp>
        <stp>Close(S.CSCO) When Barix(S.CSCO,reference:=StartOfSession)=21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T25" s="4"/>
      </tp>
      <tp>
        <v>58.05</v>
        <stp/>
        <stp>StudyData</stp>
        <stp>Close(S.CSCO) When Barix(S.CSCO,reference:=StartOfSession)=20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T24" s="4"/>
      </tp>
      <tp>
        <v>57.96</v>
        <stp/>
        <stp>StudyData</stp>
        <stp>Close(S.CSCO) When Barix(S.CSCO,reference:=StartOfSession)=27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T31" s="4"/>
      </tp>
      <tp>
        <v>57.9</v>
        <stp/>
        <stp>StudyData</stp>
        <stp>Close(S.CSCO) When Barix(S.CSCO,reference:=StartOfSession)=26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T30" s="4"/>
      </tp>
      <tp>
        <v>57.88</v>
        <stp/>
        <stp>StudyData</stp>
        <stp>Close(S.CSCO) When Barix(S.CSCO,reference:=StartOfSession)=25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T29" s="4"/>
      </tp>
      <tp>
        <v>57.87</v>
        <stp/>
        <stp>StudyData</stp>
        <stp>Close(S.CSCO) When Barix(S.CSCO,reference:=StartOfSession)=24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T28" s="4"/>
      </tp>
      <tp>
        <v>58.01</v>
        <stp/>
        <stp>StudyData</stp>
        <stp>Close(S.CSCO) When Barix(S.CSCO,reference:=StartOfSession)=29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T33" s="4"/>
      </tp>
      <tp>
        <v>58.02</v>
        <stp/>
        <stp>StudyData</stp>
        <stp>Close(S.CSCO) When Barix(S.CSCO,reference:=StartOfSession)=28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T32" s="4"/>
      </tp>
      <tp>
        <v>227.17000000000002</v>
        <stp/>
        <stp>ContractData</stp>
        <stp>S.AAPL</stp>
        <stp>OPen</stp>
        <stp/>
        <stp>T</stp>
        <tr r="M7" s="1"/>
      </tp>
      <tp>
        <v>14719308</v>
        <stp/>
        <stp>ContractData</stp>
        <stp>S.KO</stp>
        <stp>T_CVol</stp>
        <stp/>
        <stp>T</stp>
        <tr r="H23" s="1"/>
      </tp>
      <tp>
        <v>227.03</v>
        <stp/>
        <stp>StudyData</stp>
        <stp>Close(S.AAPL) When Barix(S.AAPL,reference:=StartOfSession)=43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F47" s="4"/>
      </tp>
      <tp>
        <v>227.05</v>
        <stp/>
        <stp>StudyData</stp>
        <stp>Close(S.AAPL) When Barix(S.AAPL,reference:=StartOfSession)=42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F46" s="4"/>
      </tp>
      <tp>
        <v>227.02</v>
        <stp/>
        <stp>StudyData</stp>
        <stp>Close(S.AAPL) When Barix(S.AAPL,reference:=StartOfSession)=41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F45" s="4"/>
      </tp>
      <tp>
        <v>227.26</v>
        <stp/>
        <stp>StudyData</stp>
        <stp>Close(S.AAPL) When Barix(S.AAPL,reference:=StartOfSession)=40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F44" s="4"/>
      </tp>
      <tp>
        <v>226.99</v>
        <stp/>
        <stp>StudyData</stp>
        <stp>Close(S.AAPL) When Barix(S.AAPL,reference:=StartOfSession)=47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F51" s="4"/>
      </tp>
      <tp>
        <v>226.97</v>
        <stp/>
        <stp>StudyData</stp>
        <stp>Close(S.AAPL) When Barix(S.AAPL,reference:=StartOfSession)=46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F50" s="4"/>
      </tp>
      <tp>
        <v>226.82</v>
        <stp/>
        <stp>StudyData</stp>
        <stp>Close(S.AAPL) When Barix(S.AAPL,reference:=StartOfSession)=45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F49" s="4"/>
      </tp>
      <tp>
        <v>226.96</v>
        <stp/>
        <stp>StudyData</stp>
        <stp>Close(S.AAPL) When Barix(S.AAPL,reference:=StartOfSession)=44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F48" s="4"/>
      </tp>
      <tp>
        <v>227.38</v>
        <stp/>
        <stp>StudyData</stp>
        <stp>Close(S.AAPL) When Barix(S.AAPL,reference:=StartOfSession)=49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F53" s="4"/>
      </tp>
      <tp>
        <v>227.14</v>
        <stp/>
        <stp>StudyData</stp>
        <stp>Close(S.AAPL) When Barix(S.AAPL,reference:=StartOfSession)=48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F52" s="4"/>
      </tp>
      <tp>
        <v>227.5</v>
        <stp/>
        <stp>StudyData</stp>
        <stp>Close(S.AAPL) When Barix(S.AAPL,reference:=StartOfSession)=53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F57" s="4"/>
      </tp>
      <tp>
        <v>227.25</v>
        <stp/>
        <stp>StudyData</stp>
        <stp>Close(S.AAPL) When Barix(S.AAPL,reference:=StartOfSession)=52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F56" s="4"/>
      </tp>
      <tp>
        <v>227.21</v>
        <stp/>
        <stp>StudyData</stp>
        <stp>Close(S.AAPL) When Barix(S.AAPL,reference:=StartOfSession)=51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F55" s="4"/>
      </tp>
      <tp>
        <v>227.36</v>
        <stp/>
        <stp>StudyData</stp>
        <stp>Close(S.AAPL) When Barix(S.AAPL,reference:=StartOfSession)=50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F54" s="4"/>
      </tp>
      <tp>
        <v>227.45</v>
        <stp/>
        <stp>StudyData</stp>
        <stp>Close(S.AAPL) When Barix(S.AAPL,reference:=StartOfSession)=57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F61" s="4"/>
      </tp>
      <tp>
        <v>227.4</v>
        <stp/>
        <stp>StudyData</stp>
        <stp>Close(S.AAPL) When Barix(S.AAPL,reference:=StartOfSession)=56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F60" s="4"/>
      </tp>
      <tp>
        <v>227.47</v>
        <stp/>
        <stp>StudyData</stp>
        <stp>Close(S.AAPL) When Barix(S.AAPL,reference:=StartOfSession)=55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F59" s="4"/>
      </tp>
      <tp>
        <v>227.41</v>
        <stp/>
        <stp>StudyData</stp>
        <stp>Close(S.AAPL) When Barix(S.AAPL,reference:=StartOfSession)=54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F58" s="4"/>
      </tp>
      <tp>
        <v>227.53</v>
        <stp/>
        <stp>StudyData</stp>
        <stp>Close(S.AAPL) When Barix(S.AAPL,reference:=StartOfSession)=59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F63" s="4"/>
      </tp>
      <tp>
        <v>227.44</v>
        <stp/>
        <stp>StudyData</stp>
        <stp>Close(S.AAPL) When Barix(S.AAPL,reference:=StartOfSession)=58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F62" s="4"/>
      </tp>
      <tp>
        <v>227.55</v>
        <stp/>
        <stp>StudyData</stp>
        <stp>Close(S.AAPL) When Barix(S.AAPL,reference:=StartOfSession)=63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F67" s="4"/>
      </tp>
      <tp>
        <v>227.66</v>
        <stp/>
        <stp>StudyData</stp>
        <stp>Close(S.AAPL) When Barix(S.AAPL,reference:=StartOfSession)=62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F66" s="4"/>
      </tp>
      <tp>
        <v>227.5</v>
        <stp/>
        <stp>StudyData</stp>
        <stp>Close(S.AAPL) When Barix(S.AAPL,reference:=StartOfSession)=61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F65" s="4"/>
      </tp>
      <tp>
        <v>227.48</v>
        <stp/>
        <stp>StudyData</stp>
        <stp>Close(S.AAPL) When Barix(S.AAPL,reference:=StartOfSession)=60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F64" s="4"/>
      </tp>
      <tp>
        <v>227.42</v>
        <stp/>
        <stp>StudyData</stp>
        <stp>Close(S.AAPL) When Barix(S.AAPL,reference:=StartOfSession)=67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F71" s="4"/>
      </tp>
      <tp>
        <v>227.46</v>
        <stp/>
        <stp>StudyData</stp>
        <stp>Close(S.AAPL) When Barix(S.AAPL,reference:=StartOfSession)=66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F70" s="4"/>
      </tp>
      <tp>
        <v>227.44</v>
        <stp/>
        <stp>StudyData</stp>
        <stp>Close(S.AAPL) When Barix(S.AAPL,reference:=StartOfSession)=65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F69" s="4"/>
      </tp>
      <tp>
        <v>227.4</v>
        <stp/>
        <stp>StudyData</stp>
        <stp>Close(S.AAPL) When Barix(S.AAPL,reference:=StartOfSession)=64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F68" s="4"/>
      </tp>
      <tp>
        <v>227.31</v>
        <stp/>
        <stp>StudyData</stp>
        <stp>Close(S.AAPL) When Barix(S.AAPL,reference:=StartOfSession)=69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F73" s="4"/>
      </tp>
      <tp>
        <v>227.52</v>
        <stp/>
        <stp>StudyData</stp>
        <stp>Close(S.AAPL) When Barix(S.AAPL,reference:=StartOfSession)=68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F72" s="4"/>
      </tp>
      <tp>
        <v>227.21</v>
        <stp/>
        <stp>StudyData</stp>
        <stp>Close(S.AAPL) When Barix(S.AAPL,reference:=StartOfSession)=73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F77" s="4"/>
      </tp>
      <tp>
        <v>227.19</v>
        <stp/>
        <stp>StudyData</stp>
        <stp>Close(S.AAPL) When Barix(S.AAPL,reference:=StartOfSession)=72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F76" s="4"/>
      </tp>
      <tp>
        <v>227.47</v>
        <stp/>
        <stp>StudyData</stp>
        <stp>Close(S.AAPL) When Barix(S.AAPL,reference:=StartOfSession)=71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F75" s="4"/>
      </tp>
      <tp>
        <v>227.39</v>
        <stp/>
        <stp>StudyData</stp>
        <stp>Close(S.AAPL) When Barix(S.AAPL,reference:=StartOfSession)=70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F74" s="4"/>
      </tp>
      <tp>
        <v>226.96</v>
        <stp/>
        <stp>StudyData</stp>
        <stp>Close(S.AAPL) When Barix(S.AAPL,reference:=StartOfSession)=77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F81" s="4"/>
      </tp>
      <tp>
        <v>226.99</v>
        <stp/>
        <stp>StudyData</stp>
        <stp>Close(S.AAPL) When Barix(S.AAPL,reference:=StartOfSession)=76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F80" s="4"/>
      </tp>
      <tp>
        <v>226.94</v>
        <stp/>
        <stp>StudyData</stp>
        <stp>Close(S.AAPL) When Barix(S.AAPL,reference:=StartOfSession)=75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F79" s="4"/>
      </tp>
      <tp>
        <v>226.95</v>
        <stp/>
        <stp>StudyData</stp>
        <stp>Close(S.AAPL) When Barix(S.AAPL,reference:=StartOfSession)=74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F78" s="4"/>
      </tp>
      <tp>
        <v>227.04</v>
        <stp/>
        <stp>StudyData</stp>
        <stp>Close(S.AAPL) When Barix(S.AAPL,reference:=StartOfSession)=13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F17" s="4"/>
      </tp>
      <tp>
        <v>227.27</v>
        <stp/>
        <stp>StudyData</stp>
        <stp>Close(S.AAPL) When Barix(S.AAPL,reference:=StartOfSession)=12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F16" s="4"/>
      </tp>
      <tp>
        <v>227.49</v>
        <stp/>
        <stp>StudyData</stp>
        <stp>Close(S.AAPL) When Barix(S.AAPL,reference:=StartOfSession)=11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F15" s="4"/>
      </tp>
      <tp>
        <v>227.49</v>
        <stp/>
        <stp>StudyData</stp>
        <stp>Close(S.AAPL) When Barix(S.AAPL,reference:=StartOfSession)=10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F14" s="4"/>
      </tp>
      <tp>
        <v>226.51</v>
        <stp/>
        <stp>StudyData</stp>
        <stp>Close(S.AAPL) When Barix(S.AAPL,reference:=StartOfSession)=17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F21" s="4"/>
      </tp>
      <tp>
        <v>226.83</v>
        <stp/>
        <stp>StudyData</stp>
        <stp>Close(S.AAPL) When Barix(S.AAPL,reference:=StartOfSession)=16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F20" s="4"/>
      </tp>
      <tp>
        <v>227.03</v>
        <stp/>
        <stp>StudyData</stp>
        <stp>Close(S.AAPL) When Barix(S.AAPL,reference:=StartOfSession)=15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F19" s="4"/>
      </tp>
      <tp>
        <v>227.11</v>
        <stp/>
        <stp>StudyData</stp>
        <stp>Close(S.AAPL) When Barix(S.AAPL,reference:=StartOfSession)=14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F18" s="4"/>
      </tp>
      <tp>
        <v>226.63</v>
        <stp/>
        <stp>StudyData</stp>
        <stp>Close(S.AAPL) When Barix(S.AAPL,reference:=StartOfSession)=19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F23" s="4"/>
      </tp>
      <tp>
        <v>226.81</v>
        <stp/>
        <stp>StudyData</stp>
        <stp>Close(S.AAPL) When Barix(S.AAPL,reference:=StartOfSession)=18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F22" s="4"/>
      </tp>
      <tp>
        <v>226.68</v>
        <stp/>
        <stp>StudyData</stp>
        <stp>Close(S.AAPL) When Barix(S.AAPL,reference:=StartOfSession)=23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F27" s="4"/>
      </tp>
      <tp>
        <v>226.92</v>
        <stp/>
        <stp>StudyData</stp>
        <stp>Close(S.AAPL) When Barix(S.AAPL,reference:=StartOfSession)=22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F26" s="4"/>
      </tp>
      <tp>
        <v>226.89</v>
        <stp/>
        <stp>StudyData</stp>
        <stp>Close(S.AAPL) When Barix(S.AAPL,reference:=StartOfSession)=21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F25" s="4"/>
      </tp>
      <tp>
        <v>226.67</v>
        <stp/>
        <stp>StudyData</stp>
        <stp>Close(S.AAPL) When Barix(S.AAPL,reference:=StartOfSession)=20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F24" s="4"/>
      </tp>
      <tp>
        <v>227.32</v>
        <stp/>
        <stp>StudyData</stp>
        <stp>Close(S.AAPL) When Barix(S.AAPL,reference:=StartOfSession)=27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F31" s="4"/>
      </tp>
      <tp>
        <v>227.28</v>
        <stp/>
        <stp>StudyData</stp>
        <stp>Close(S.AAPL) When Barix(S.AAPL,reference:=StartOfSession)=26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F30" s="4"/>
      </tp>
      <tp>
        <v>227.28</v>
        <stp/>
        <stp>StudyData</stp>
        <stp>Close(S.AAPL) When Barix(S.AAPL,reference:=StartOfSession)=25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F29" s="4"/>
      </tp>
      <tp>
        <v>227.04</v>
        <stp/>
        <stp>StudyData</stp>
        <stp>Close(S.AAPL) When Barix(S.AAPL,reference:=StartOfSession)=24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F28" s="4"/>
      </tp>
      <tp>
        <v>227.27</v>
        <stp/>
        <stp>StudyData</stp>
        <stp>Close(S.AAPL) When Barix(S.AAPL,reference:=StartOfSession)=29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F33" s="4"/>
      </tp>
      <tp>
        <v>227.42</v>
        <stp/>
        <stp>StudyData</stp>
        <stp>Close(S.AAPL) When Barix(S.AAPL,reference:=StartOfSession)=28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F32" s="4"/>
      </tp>
      <tp>
        <v>226.97</v>
        <stp/>
        <stp>StudyData</stp>
        <stp>Close(S.AAPL) When Barix(S.AAPL,reference:=StartOfSession)=33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F37" s="4"/>
      </tp>
      <tp>
        <v>227.04</v>
        <stp/>
        <stp>StudyData</stp>
        <stp>Close(S.AAPL) When Barix(S.AAPL,reference:=StartOfSession)=32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F36" s="4"/>
      </tp>
      <tp>
        <v>227.11</v>
        <stp/>
        <stp>StudyData</stp>
        <stp>Close(S.AAPL) When Barix(S.AAPL,reference:=StartOfSession)=31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F35" s="4"/>
      </tp>
      <tp>
        <v>227.15</v>
        <stp/>
        <stp>StudyData</stp>
        <stp>Close(S.AAPL) When Barix(S.AAPL,reference:=StartOfSession)=30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F34" s="4"/>
      </tp>
      <tp>
        <v>227.23</v>
        <stp/>
        <stp>StudyData</stp>
        <stp>Close(S.AAPL) When Barix(S.AAPL,reference:=StartOfSession)=37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F41" s="4"/>
      </tp>
      <tp>
        <v>227.32</v>
        <stp/>
        <stp>StudyData</stp>
        <stp>Close(S.AAPL) When Barix(S.AAPL,reference:=StartOfSession)=36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F40" s="4"/>
      </tp>
      <tp>
        <v>226.88</v>
        <stp/>
        <stp>StudyData</stp>
        <stp>Close(S.AAPL) When Barix(S.AAPL,reference:=StartOfSession)=35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F39" s="4"/>
      </tp>
      <tp>
        <v>226.75</v>
        <stp/>
        <stp>StudyData</stp>
        <stp>Close(S.AAPL) When Barix(S.AAPL,reference:=StartOfSession)=34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F38" s="4"/>
      </tp>
      <tp>
        <v>227.19</v>
        <stp/>
        <stp>StudyData</stp>
        <stp>Close(S.AAPL) When Barix(S.AAPL,reference:=StartOfSession)=39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F43" s="4"/>
      </tp>
      <tp>
        <v>227.09</v>
        <stp/>
        <stp>StudyData</stp>
        <stp>Close(S.AAPL) When Barix(S.AAPL,reference:=StartOfSession)=38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F42" s="4"/>
      </tp>
      <tp>
        <v>157</v>
        <stp/>
        <stp>ContractData</stp>
        <stp>S.JNJ</stp>
        <stp>OPen</stp>
        <stp/>
        <stp>T</stp>
        <tr r="M21" s="1"/>
      </tp>
      <tp>
        <v>103.23</v>
        <stp/>
        <stp>ContractData</stp>
        <stp>S.MRK</stp>
        <stp>HIgh</stp>
        <stp/>
        <stp>T</stp>
        <tr r="N25" s="1"/>
      </tp>
      <tp>
        <v>135.02000000000001</v>
        <stp/>
        <stp>ContractData</stp>
        <stp>S.MMM</stp>
        <stp>HIgh</stp>
        <stp/>
        <stp>T</stp>
        <tr r="N6" s="1"/>
      </tp>
      <tp>
        <v>239.34</v>
        <stp/>
        <stp>ContractData</stp>
        <stp>S.JPM</stp>
        <stp>OPen</stp>
        <stp/>
        <stp>T</stp>
        <tr r="M22" s="1"/>
      </tp>
      <tp>
        <v>301.83</v>
        <stp/>
        <stp>ContractData</stp>
        <stp>S.MCD</stp>
        <stp>HIgh</stp>
        <stp/>
        <stp>T</stp>
        <tr r="N24" s="1"/>
      </tp>
      <tp>
        <v>147.31</v>
        <stp/>
        <stp>StudyData</stp>
        <stp>Close(S.NVDA) When Barix(S.NVDA,reference:=StartOfSession)=69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AV73" s="4"/>
      </tp>
      <tp>
        <v>147.21</v>
        <stp/>
        <stp>StudyData</stp>
        <stp>Close(S.NVDA) When Barix(S.NVDA,reference:=StartOfSession)=68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AV72" s="4"/>
      </tp>
      <tp>
        <v>147.16</v>
        <stp/>
        <stp>StudyData</stp>
        <stp>Close(S.NVDA) When Barix(S.NVDA,reference:=StartOfSession)=63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AV67" s="4"/>
      </tp>
      <tp>
        <v>147.19999999999999</v>
        <stp/>
        <stp>StudyData</stp>
        <stp>Close(S.NVDA) When Barix(S.NVDA,reference:=StartOfSession)=62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AV66" s="4"/>
      </tp>
      <tp>
        <v>147.36000000000001</v>
        <stp/>
        <stp>StudyData</stp>
        <stp>Close(S.NVDA) When Barix(S.NVDA,reference:=StartOfSession)=61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AV65" s="4"/>
      </tp>
      <tp>
        <v>147.31</v>
        <stp/>
        <stp>StudyData</stp>
        <stp>Close(S.NVDA) When Barix(S.NVDA,reference:=StartOfSession)=60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AV64" s="4"/>
      </tp>
      <tp>
        <v>147.22</v>
        <stp/>
        <stp>StudyData</stp>
        <stp>Close(S.NVDA) When Barix(S.NVDA,reference:=StartOfSession)=67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AV71" s="4"/>
      </tp>
      <tp>
        <v>147.09</v>
        <stp/>
        <stp>StudyData</stp>
        <stp>Close(S.NVDA) When Barix(S.NVDA,reference:=StartOfSession)=66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AV70" s="4"/>
      </tp>
      <tp>
        <v>147.01</v>
        <stp/>
        <stp>StudyData</stp>
        <stp>Close(S.NVDA) When Barix(S.NVDA,reference:=StartOfSession)=65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AV69" s="4"/>
      </tp>
      <tp>
        <v>146.97999999999999</v>
        <stp/>
        <stp>StudyData</stp>
        <stp>Close(S.NVDA) When Barix(S.NVDA,reference:=StartOfSession)=64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AV68" s="4"/>
      </tp>
      <tp>
        <v>147.38999999999999</v>
        <stp/>
        <stp>StudyData</stp>
        <stp>Close(S.NVDA) When Barix(S.NVDA,reference:=StartOfSession)=73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AV77" s="4"/>
      </tp>
      <tp>
        <v>147.30000000000001</v>
        <stp/>
        <stp>StudyData</stp>
        <stp>Close(S.NVDA) When Barix(S.NVDA,reference:=StartOfSession)=72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AV76" s="4"/>
      </tp>
      <tp>
        <v>147.25</v>
        <stp/>
        <stp>StudyData</stp>
        <stp>Close(S.NVDA) When Barix(S.NVDA,reference:=StartOfSession)=71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AV75" s="4"/>
      </tp>
      <tp>
        <v>147.34</v>
        <stp/>
        <stp>StudyData</stp>
        <stp>Close(S.NVDA) When Barix(S.NVDA,reference:=StartOfSession)=70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AV74" s="4"/>
      </tp>
      <tp>
        <v>147.65</v>
        <stp/>
        <stp>StudyData</stp>
        <stp>Close(S.NVDA) When Barix(S.NVDA,reference:=StartOfSession)=77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AV81" s="4"/>
      </tp>
      <tp>
        <v>147.83000000000001</v>
        <stp/>
        <stp>StudyData</stp>
        <stp>Close(S.NVDA) When Barix(S.NVDA,reference:=StartOfSession)=76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AV80" s="4"/>
      </tp>
      <tp>
        <v>147.43</v>
        <stp/>
        <stp>StudyData</stp>
        <stp>Close(S.NVDA) When Barix(S.NVDA,reference:=StartOfSession)=75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AV79" s="4"/>
      </tp>
      <tp>
        <v>147.13999999999999</v>
        <stp/>
        <stp>StudyData</stp>
        <stp>Close(S.NVDA) When Barix(S.NVDA,reference:=StartOfSession)=74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AV78" s="4"/>
      </tp>
      <tp>
        <v>147.69</v>
        <stp/>
        <stp>StudyData</stp>
        <stp>Close(S.NVDA) When Barix(S.NVDA,reference:=StartOfSession)=49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AV53" s="4"/>
      </tp>
      <tp>
        <v>147.63999999999999</v>
        <stp/>
        <stp>StudyData</stp>
        <stp>Close(S.NVDA) When Barix(S.NVDA,reference:=StartOfSession)=48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AV52" s="4"/>
      </tp>
      <tp>
        <v>147.46</v>
        <stp/>
        <stp>StudyData</stp>
        <stp>Close(S.NVDA) When Barix(S.NVDA,reference:=StartOfSession)=43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AV47" s="4"/>
      </tp>
      <tp>
        <v>147.41999999999999</v>
        <stp/>
        <stp>StudyData</stp>
        <stp>Close(S.NVDA) When Barix(S.NVDA,reference:=StartOfSession)=42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AV46" s="4"/>
      </tp>
      <tp>
        <v>147.34</v>
        <stp/>
        <stp>StudyData</stp>
        <stp>Close(S.NVDA) When Barix(S.NVDA,reference:=StartOfSession)=41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AV45" s="4"/>
      </tp>
      <tp>
        <v>147.54</v>
        <stp/>
        <stp>StudyData</stp>
        <stp>Close(S.NVDA) When Barix(S.NVDA,reference:=StartOfSession)=40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AV44" s="4"/>
      </tp>
      <tp>
        <v>147.44999999999999</v>
        <stp/>
        <stp>StudyData</stp>
        <stp>Close(S.NVDA) When Barix(S.NVDA,reference:=StartOfSession)=47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AV51" s="4"/>
      </tp>
      <tp>
        <v>147.62</v>
        <stp/>
        <stp>StudyData</stp>
        <stp>Close(S.NVDA) When Barix(S.NVDA,reference:=StartOfSession)=46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AV50" s="4"/>
      </tp>
      <tp>
        <v>147.56</v>
        <stp/>
        <stp>StudyData</stp>
        <stp>Close(S.NVDA) When Barix(S.NVDA,reference:=StartOfSession)=45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AV49" s="4"/>
      </tp>
      <tp>
        <v>147.51</v>
        <stp/>
        <stp>StudyData</stp>
        <stp>Close(S.NVDA) When Barix(S.NVDA,reference:=StartOfSession)=44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AV48" s="4"/>
      </tp>
      <tp>
        <v>147.29</v>
        <stp/>
        <stp>StudyData</stp>
        <stp>Close(S.NVDA) When Barix(S.NVDA,reference:=StartOfSession)=59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AV63" s="4"/>
      </tp>
      <tp>
        <v>147.13999999999999</v>
        <stp/>
        <stp>StudyData</stp>
        <stp>Close(S.NVDA) When Barix(S.NVDA,reference:=StartOfSession)=58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AV62" s="4"/>
      </tp>
      <tp>
        <v>147.54</v>
        <stp/>
        <stp>StudyData</stp>
        <stp>Close(S.NVDA) When Barix(S.NVDA,reference:=StartOfSession)=53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AV57" s="4"/>
      </tp>
      <tp>
        <v>147.37</v>
        <stp/>
        <stp>StudyData</stp>
        <stp>Close(S.NVDA) When Barix(S.NVDA,reference:=StartOfSession)=52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AV56" s="4"/>
      </tp>
      <tp>
        <v>147.54</v>
        <stp/>
        <stp>StudyData</stp>
        <stp>Close(S.NVDA) When Barix(S.NVDA,reference:=StartOfSession)=51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AV55" s="4"/>
      </tp>
      <tp>
        <v>147.6</v>
        <stp/>
        <stp>StudyData</stp>
        <stp>Close(S.NVDA) When Barix(S.NVDA,reference:=StartOfSession)=50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AV54" s="4"/>
      </tp>
      <tp>
        <v>147.25</v>
        <stp/>
        <stp>StudyData</stp>
        <stp>Close(S.NVDA) When Barix(S.NVDA,reference:=StartOfSession)=57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AV61" s="4"/>
      </tp>
      <tp>
        <v>147.34</v>
        <stp/>
        <stp>StudyData</stp>
        <stp>Close(S.NVDA) When Barix(S.NVDA,reference:=StartOfSession)=56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AV60" s="4"/>
      </tp>
      <tp>
        <v>147.41</v>
        <stp/>
        <stp>StudyData</stp>
        <stp>Close(S.NVDA) When Barix(S.NVDA,reference:=StartOfSession)=55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AV59" s="4"/>
      </tp>
      <tp>
        <v>147.47999999999999</v>
        <stp/>
        <stp>StudyData</stp>
        <stp>Close(S.NVDA) When Barix(S.NVDA,reference:=StartOfSession)=54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AV58" s="4"/>
      </tp>
      <tp>
        <v>147.65</v>
        <stp/>
        <stp>StudyData</stp>
        <stp>Close(S.NVDA) When Barix(S.NVDA,reference:=StartOfSession)=29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AV33" s="4"/>
      </tp>
      <tp>
        <v>147.75</v>
        <stp/>
        <stp>StudyData</stp>
        <stp>Close(S.NVDA) When Barix(S.NVDA,reference:=StartOfSession)=28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AV32" s="4"/>
      </tp>
      <tp>
        <v>147.25</v>
        <stp/>
        <stp>StudyData</stp>
        <stp>Close(S.NVDA) When Barix(S.NVDA,reference:=StartOfSession)=23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AV27" s="4"/>
      </tp>
      <tp>
        <v>147.27000000000001</v>
        <stp/>
        <stp>StudyData</stp>
        <stp>Close(S.NVDA) When Barix(S.NVDA,reference:=StartOfSession)=22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AV26" s="4"/>
      </tp>
      <tp>
        <v>147.06</v>
        <stp/>
        <stp>StudyData</stp>
        <stp>Close(S.NVDA) When Barix(S.NVDA,reference:=StartOfSession)=21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AV25" s="4"/>
      </tp>
      <tp>
        <v>147.49</v>
        <stp/>
        <stp>StudyData</stp>
        <stp>Close(S.NVDA) When Barix(S.NVDA,reference:=StartOfSession)=20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AV24" s="4"/>
      </tp>
      <tp>
        <v>147.63999999999999</v>
        <stp/>
        <stp>StudyData</stp>
        <stp>Close(S.NVDA) When Barix(S.NVDA,reference:=StartOfSession)=27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AV31" s="4"/>
      </tp>
      <tp>
        <v>147.33000000000001</v>
        <stp/>
        <stp>StudyData</stp>
        <stp>Close(S.NVDA) When Barix(S.NVDA,reference:=StartOfSession)=26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AV30" s="4"/>
      </tp>
      <tp>
        <v>147.30000000000001</v>
        <stp/>
        <stp>StudyData</stp>
        <stp>Close(S.NVDA) When Barix(S.NVDA,reference:=StartOfSession)=25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AV29" s="4"/>
      </tp>
      <tp>
        <v>147.38999999999999</v>
        <stp/>
        <stp>StudyData</stp>
        <stp>Close(S.NVDA) When Barix(S.NVDA,reference:=StartOfSession)=24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AV28" s="4"/>
      </tp>
      <tp>
        <v>147.61000000000001</v>
        <stp/>
        <stp>StudyData</stp>
        <stp>Close(S.NVDA) When Barix(S.NVDA,reference:=StartOfSession)=39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AV43" s="4"/>
      </tp>
      <tp>
        <v>147.49</v>
        <stp/>
        <stp>StudyData</stp>
        <stp>Close(S.NVDA) When Barix(S.NVDA,reference:=StartOfSession)=38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AV42" s="4"/>
      </tp>
      <tp>
        <v>147.16</v>
        <stp/>
        <stp>StudyData</stp>
        <stp>Close(S.NVDA) When Barix(S.NVDA,reference:=StartOfSession)=33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AV37" s="4"/>
      </tp>
      <tp>
        <v>147.27000000000001</v>
        <stp/>
        <stp>StudyData</stp>
        <stp>Close(S.NVDA) When Barix(S.NVDA,reference:=StartOfSession)=32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AV36" s="4"/>
      </tp>
      <tp>
        <v>147.54</v>
        <stp/>
        <stp>StudyData</stp>
        <stp>Close(S.NVDA) When Barix(S.NVDA,reference:=StartOfSession)=31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AV35" s="4"/>
      </tp>
      <tp>
        <v>147.54</v>
        <stp/>
        <stp>StudyData</stp>
        <stp>Close(S.NVDA) When Barix(S.NVDA,reference:=StartOfSession)=30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AV34" s="4"/>
      </tp>
      <tp>
        <v>147.47999999999999</v>
        <stp/>
        <stp>StudyData</stp>
        <stp>Close(S.NVDA) When Barix(S.NVDA,reference:=StartOfSession)=37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AV41" s="4"/>
      </tp>
      <tp>
        <v>147.82</v>
        <stp/>
        <stp>StudyData</stp>
        <stp>Close(S.NVDA) When Barix(S.NVDA,reference:=StartOfSession)=36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AV40" s="4"/>
      </tp>
      <tp>
        <v>147.52000000000001</v>
        <stp/>
        <stp>StudyData</stp>
        <stp>Close(S.NVDA) When Barix(S.NVDA,reference:=StartOfSession)=35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AV39" s="4"/>
      </tp>
      <tp>
        <v>147.36000000000001</v>
        <stp/>
        <stp>StudyData</stp>
        <stp>Close(S.NVDA) When Barix(S.NVDA,reference:=StartOfSession)=34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AV38" s="4"/>
      </tp>
      <tp>
        <v>147.12</v>
        <stp/>
        <stp>StudyData</stp>
        <stp>Close(S.NVDA) When Barix(S.NVDA,reference:=StartOfSession)=19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AV23" s="4"/>
      </tp>
      <tp>
        <v>146.56</v>
        <stp/>
        <stp>StudyData</stp>
        <stp>Close(S.NVDA) When Barix(S.NVDA,reference:=StartOfSession)=18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AV22" s="4"/>
      </tp>
      <tp>
        <v>147.05000000000001</v>
        <stp/>
        <stp>StudyData</stp>
        <stp>Close(S.NVDA) When Barix(S.NVDA,reference:=StartOfSession)=13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AV17" s="4"/>
      </tp>
      <tp>
        <v>147.38999999999999</v>
        <stp/>
        <stp>StudyData</stp>
        <stp>Close(S.NVDA) When Barix(S.NVDA,reference:=StartOfSession)=12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AV16" s="4"/>
      </tp>
      <tp>
        <v>147.1</v>
        <stp/>
        <stp>StudyData</stp>
        <stp>Close(S.NVDA) When Barix(S.NVDA,reference:=StartOfSession)=11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AV15" s="4"/>
      </tp>
      <tp>
        <v>147.09</v>
        <stp/>
        <stp>StudyData</stp>
        <stp>Close(S.NVDA) When Barix(S.NVDA,reference:=StartOfSession)=10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AV14" s="4"/>
      </tp>
      <tp>
        <v>147.29</v>
        <stp/>
        <stp>StudyData</stp>
        <stp>Close(S.NVDA) When Barix(S.NVDA,reference:=StartOfSession)=17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AV21" s="4"/>
      </tp>
      <tp>
        <v>147.38999999999999</v>
        <stp/>
        <stp>StudyData</stp>
        <stp>Close(S.NVDA) When Barix(S.NVDA,reference:=StartOfSession)=16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AV20" s="4"/>
      </tp>
      <tp>
        <v>147.27000000000001</v>
        <stp/>
        <stp>StudyData</stp>
        <stp>Close(S.NVDA) When Barix(S.NVDA,reference:=StartOfSession)=15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AV19" s="4"/>
      </tp>
      <tp>
        <v>147.03</v>
        <stp/>
        <stp>StudyData</stp>
        <stp>Close(S.NVDA) When Barix(S.NVDA,reference:=StartOfSession)=14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AV18" s="4"/>
      </tp>
      <tp>
        <v>214.16</v>
        <stp/>
        <stp>ContractData</stp>
        <stp>S.IBM</stp>
        <stp>OPen</stp>
        <stp/>
        <stp>T</stp>
        <tr r="M20" s="1"/>
      </tp>
      <tp>
        <v>76.55</v>
        <stp/>
        <stp>ContractData</stp>
        <stp>S.NKE</stp>
        <stp>HIgh</stp>
        <stp/>
        <stp>T</stp>
        <tr r="N27" s="1"/>
      </tp>
      <tp>
        <v>217.45000000000002</v>
        <stp/>
        <stp>ContractData</stp>
        <stp>S.HON</stp>
        <stp>OPen</stp>
        <stp/>
        <stp>T</stp>
        <tr r="M19" s="1"/>
      </tp>
      <tp>
        <v>175665830</v>
        <stp/>
        <stp>ContractData</stp>
        <stp>S.NVDA</stp>
        <stp>T_CVol</stp>
        <stp/>
        <stp>T</stp>
        <tr r="H28" s="1"/>
      </tp>
      <tp>
        <v>219.71</v>
        <stp/>
        <stp>ContractData</stp>
        <stp>S.HON</stp>
        <stp>HIgh</stp>
        <stp/>
        <stp>T</stp>
        <tr r="N19" s="1"/>
      </tp>
      <tp>
        <v>423.43</v>
        <stp/>
        <stp>StudyData</stp>
        <stp>Close(S.MSFT) When Barix(S.MSFT,reference:=StartOfSession)=19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AR23" s="4"/>
      </tp>
      <tp>
        <v>423.46</v>
        <stp/>
        <stp>StudyData</stp>
        <stp>Close(S.MSFT) When Barix(S.MSFT,reference:=StartOfSession)=18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AR22" s="4"/>
      </tp>
      <tp>
        <v>424.79</v>
        <stp/>
        <stp>StudyData</stp>
        <stp>Close(S.MSFT) When Barix(S.MSFT,reference:=StartOfSession)=15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AR19" s="4"/>
      </tp>
      <tp>
        <v>424.06</v>
        <stp/>
        <stp>StudyData</stp>
        <stp>Close(S.MSFT) When Barix(S.MSFT,reference:=StartOfSession)=14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AR18" s="4"/>
      </tp>
      <tp>
        <v>423.87</v>
        <stp/>
        <stp>StudyData</stp>
        <stp>Close(S.MSFT) When Barix(S.MSFT,reference:=StartOfSession)=17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AR21" s="4"/>
      </tp>
      <tp>
        <v>424.43</v>
        <stp/>
        <stp>StudyData</stp>
        <stp>Close(S.MSFT) When Barix(S.MSFT,reference:=StartOfSession)=16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AR20" s="4"/>
      </tp>
      <tp>
        <v>424.15</v>
        <stp/>
        <stp>StudyData</stp>
        <stp>Close(S.MSFT) When Barix(S.MSFT,reference:=StartOfSession)=11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AR15" s="4"/>
      </tp>
      <tp>
        <v>424.28</v>
        <stp/>
        <stp>StudyData</stp>
        <stp>Close(S.MSFT) When Barix(S.MSFT,reference:=StartOfSession)=10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AR14" s="4"/>
      </tp>
      <tp>
        <v>423.6</v>
        <stp/>
        <stp>StudyData</stp>
        <stp>Close(S.MSFT) When Barix(S.MSFT,reference:=StartOfSession)=13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AR17" s="4"/>
      </tp>
      <tp>
        <v>423.63</v>
        <stp/>
        <stp>StudyData</stp>
        <stp>Close(S.MSFT) When Barix(S.MSFT,reference:=StartOfSession)=12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AR16" s="4"/>
      </tp>
      <tp>
        <v>423.82</v>
        <stp/>
        <stp>StudyData</stp>
        <stp>Close(S.MSFT) When Barix(S.MSFT,reference:=StartOfSession)=29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AR33" s="4"/>
      </tp>
      <tp>
        <v>423.7</v>
        <stp/>
        <stp>StudyData</stp>
        <stp>Close(S.MSFT) When Barix(S.MSFT,reference:=StartOfSession)=28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AR32" s="4"/>
      </tp>
      <tp>
        <v>424.15</v>
        <stp/>
        <stp>StudyData</stp>
        <stp>Close(S.MSFT) When Barix(S.MSFT,reference:=StartOfSession)=25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AR29" s="4"/>
      </tp>
      <tp>
        <v>423.74</v>
        <stp/>
        <stp>StudyData</stp>
        <stp>Close(S.MSFT) When Barix(S.MSFT,reference:=StartOfSession)=24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AR28" s="4"/>
      </tp>
      <tp>
        <v>423.9</v>
        <stp/>
        <stp>StudyData</stp>
        <stp>Close(S.MSFT) When Barix(S.MSFT,reference:=StartOfSession)=27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AR31" s="4"/>
      </tp>
      <tp>
        <v>423.68</v>
        <stp/>
        <stp>StudyData</stp>
        <stp>Close(S.MSFT) When Barix(S.MSFT,reference:=StartOfSession)=26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AR30" s="4"/>
      </tp>
      <tp>
        <v>423.88</v>
        <stp/>
        <stp>StudyData</stp>
        <stp>Close(S.MSFT) When Barix(S.MSFT,reference:=StartOfSession)=21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AR25" s="4"/>
      </tp>
      <tp>
        <v>423.42</v>
        <stp/>
        <stp>StudyData</stp>
        <stp>Close(S.MSFT) When Barix(S.MSFT,reference:=StartOfSession)=20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AR24" s="4"/>
      </tp>
      <tp>
        <v>423.68</v>
        <stp/>
        <stp>StudyData</stp>
        <stp>Close(S.MSFT) When Barix(S.MSFT,reference:=StartOfSession)=23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AR27" s="4"/>
      </tp>
      <tp>
        <v>424</v>
        <stp/>
        <stp>StudyData</stp>
        <stp>Close(S.MSFT) When Barix(S.MSFT,reference:=StartOfSession)=22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AR26" s="4"/>
      </tp>
      <tp>
        <v>422.59</v>
        <stp/>
        <stp>StudyData</stp>
        <stp>Close(S.MSFT) When Barix(S.MSFT,reference:=StartOfSession)=39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AR43" s="4"/>
      </tp>
      <tp>
        <v>422.58</v>
        <stp/>
        <stp>StudyData</stp>
        <stp>Close(S.MSFT) When Barix(S.MSFT,reference:=StartOfSession)=38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AR42" s="4"/>
      </tp>
      <tp>
        <v>422.43</v>
        <stp/>
        <stp>StudyData</stp>
        <stp>Close(S.MSFT) When Barix(S.MSFT,reference:=StartOfSession)=35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AR39" s="4"/>
      </tp>
      <tp>
        <v>422.66</v>
        <stp/>
        <stp>StudyData</stp>
        <stp>Close(S.MSFT) When Barix(S.MSFT,reference:=StartOfSession)=34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AR38" s="4"/>
      </tp>
      <tp>
        <v>422.87</v>
        <stp/>
        <stp>StudyData</stp>
        <stp>Close(S.MSFT) When Barix(S.MSFT,reference:=StartOfSession)=37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AR41" s="4"/>
      </tp>
      <tp>
        <v>422.82</v>
        <stp/>
        <stp>StudyData</stp>
        <stp>Close(S.MSFT) When Barix(S.MSFT,reference:=StartOfSession)=36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AR40" s="4"/>
      </tp>
      <tp>
        <v>423.64</v>
        <stp/>
        <stp>StudyData</stp>
        <stp>Close(S.MSFT) When Barix(S.MSFT,reference:=StartOfSession)=31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AR35" s="4"/>
      </tp>
      <tp>
        <v>423.52</v>
        <stp/>
        <stp>StudyData</stp>
        <stp>Close(S.MSFT) When Barix(S.MSFT,reference:=StartOfSession)=30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AR34" s="4"/>
      </tp>
      <tp>
        <v>423.12</v>
        <stp/>
        <stp>StudyData</stp>
        <stp>Close(S.MSFT) When Barix(S.MSFT,reference:=StartOfSession)=33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AR37" s="4"/>
      </tp>
      <tp>
        <v>423.27</v>
        <stp/>
        <stp>StudyData</stp>
        <stp>Close(S.MSFT) When Barix(S.MSFT,reference:=StartOfSession)=32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AR36" s="4"/>
      </tp>
      <tp>
        <v>423.28</v>
        <stp/>
        <stp>StudyData</stp>
        <stp>Close(S.MSFT) When Barix(S.MSFT,reference:=StartOfSession)=49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AR53" s="4"/>
      </tp>
      <tp>
        <v>422.86</v>
        <stp/>
        <stp>StudyData</stp>
        <stp>Close(S.MSFT) When Barix(S.MSFT,reference:=StartOfSession)=48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AR52" s="4"/>
      </tp>
      <tp>
        <v>422.02</v>
        <stp/>
        <stp>StudyData</stp>
        <stp>Close(S.MSFT) When Barix(S.MSFT,reference:=StartOfSession)=45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AR49" s="4"/>
      </tp>
      <tp>
        <v>422.82</v>
        <stp/>
        <stp>StudyData</stp>
        <stp>Close(S.MSFT) When Barix(S.MSFT,reference:=StartOfSession)=44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AR48" s="4"/>
      </tp>
      <tp>
        <v>422.46</v>
        <stp/>
        <stp>StudyData</stp>
        <stp>Close(S.MSFT) When Barix(S.MSFT,reference:=StartOfSession)=47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AR51" s="4"/>
      </tp>
      <tp>
        <v>422.08</v>
        <stp/>
        <stp>StudyData</stp>
        <stp>Close(S.MSFT) When Barix(S.MSFT,reference:=StartOfSession)=46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AR50" s="4"/>
      </tp>
      <tp>
        <v>422.3</v>
        <stp/>
        <stp>StudyData</stp>
        <stp>Close(S.MSFT) When Barix(S.MSFT,reference:=StartOfSession)=41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AR45" s="4"/>
      </tp>
      <tp>
        <v>422.37</v>
        <stp/>
        <stp>StudyData</stp>
        <stp>Close(S.MSFT) When Barix(S.MSFT,reference:=StartOfSession)=40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AR44" s="4"/>
      </tp>
      <tp>
        <v>422.58</v>
        <stp/>
        <stp>StudyData</stp>
        <stp>Close(S.MSFT) When Barix(S.MSFT,reference:=StartOfSession)=43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AR47" s="4"/>
      </tp>
      <tp>
        <v>422.29</v>
        <stp/>
        <stp>StudyData</stp>
        <stp>Close(S.MSFT) When Barix(S.MSFT,reference:=StartOfSession)=42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AR46" s="4"/>
      </tp>
      <tp>
        <v>423.56</v>
        <stp/>
        <stp>StudyData</stp>
        <stp>Close(S.MSFT) When Barix(S.MSFT,reference:=StartOfSession)=59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AR63" s="4"/>
      </tp>
      <tp>
        <v>423.64</v>
        <stp/>
        <stp>StudyData</stp>
        <stp>Close(S.MSFT) When Barix(S.MSFT,reference:=StartOfSession)=58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AR62" s="4"/>
      </tp>
      <tp>
        <v>423.36</v>
        <stp/>
        <stp>StudyData</stp>
        <stp>Close(S.MSFT) When Barix(S.MSFT,reference:=StartOfSession)=55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AR59" s="4"/>
      </tp>
      <tp>
        <v>423.22</v>
        <stp/>
        <stp>StudyData</stp>
        <stp>Close(S.MSFT) When Barix(S.MSFT,reference:=StartOfSession)=54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AR58" s="4"/>
      </tp>
      <tp>
        <v>423.61</v>
        <stp/>
        <stp>StudyData</stp>
        <stp>Close(S.MSFT) When Barix(S.MSFT,reference:=StartOfSession)=57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AR61" s="4"/>
      </tp>
      <tp>
        <v>423.41</v>
        <stp/>
        <stp>StudyData</stp>
        <stp>Close(S.MSFT) When Barix(S.MSFT,reference:=StartOfSession)=56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AR60" s="4"/>
      </tp>
      <tp>
        <v>422.98</v>
        <stp/>
        <stp>StudyData</stp>
        <stp>Close(S.MSFT) When Barix(S.MSFT,reference:=StartOfSession)=51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AR55" s="4"/>
      </tp>
      <tp>
        <v>423.3</v>
        <stp/>
        <stp>StudyData</stp>
        <stp>Close(S.MSFT) When Barix(S.MSFT,reference:=StartOfSession)=50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AR54" s="4"/>
      </tp>
      <tp>
        <v>423.46</v>
        <stp/>
        <stp>StudyData</stp>
        <stp>Close(S.MSFT) When Barix(S.MSFT,reference:=StartOfSession)=53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AR57" s="4"/>
      </tp>
      <tp>
        <v>423.08</v>
        <stp/>
        <stp>StudyData</stp>
        <stp>Close(S.MSFT) When Barix(S.MSFT,reference:=StartOfSession)=52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AR56" s="4"/>
      </tp>
      <tp>
        <v>423.22</v>
        <stp/>
        <stp>StudyData</stp>
        <stp>Close(S.MSFT) When Barix(S.MSFT,reference:=StartOfSession)=69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AR73" s="4"/>
      </tp>
      <tp>
        <v>423.2</v>
        <stp/>
        <stp>StudyData</stp>
        <stp>Close(S.MSFT) When Barix(S.MSFT,reference:=StartOfSession)=68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AR72" s="4"/>
      </tp>
      <tp>
        <v>423.04</v>
        <stp/>
        <stp>StudyData</stp>
        <stp>Close(S.MSFT) When Barix(S.MSFT,reference:=StartOfSession)=65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AR69" s="4"/>
      </tp>
      <tp>
        <v>423.27</v>
        <stp/>
        <stp>StudyData</stp>
        <stp>Close(S.MSFT) When Barix(S.MSFT,reference:=StartOfSession)=64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AR68" s="4"/>
      </tp>
      <tp>
        <v>423.25</v>
        <stp/>
        <stp>StudyData</stp>
        <stp>Close(S.MSFT) When Barix(S.MSFT,reference:=StartOfSession)=67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AR71" s="4"/>
      </tp>
      <tp>
        <v>423.01</v>
        <stp/>
        <stp>StudyData</stp>
        <stp>Close(S.MSFT) When Barix(S.MSFT,reference:=StartOfSession)=66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AR70" s="4"/>
      </tp>
      <tp>
        <v>423.79</v>
        <stp/>
        <stp>StudyData</stp>
        <stp>Close(S.MSFT) When Barix(S.MSFT,reference:=StartOfSession)=61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AR65" s="4"/>
      </tp>
      <tp>
        <v>423.57</v>
        <stp/>
        <stp>StudyData</stp>
        <stp>Close(S.MSFT) When Barix(S.MSFT,reference:=StartOfSession)=60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AR64" s="4"/>
      </tp>
      <tp>
        <v>423.75</v>
        <stp/>
        <stp>StudyData</stp>
        <stp>Close(S.MSFT) When Barix(S.MSFT,reference:=StartOfSession)=63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AR67" s="4"/>
      </tp>
      <tp>
        <v>423.96</v>
        <stp/>
        <stp>StudyData</stp>
        <stp>Close(S.MSFT) When Barix(S.MSFT,reference:=StartOfSession)=62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AR66" s="4"/>
      </tp>
      <tp>
        <v>422.57</v>
        <stp/>
        <stp>StudyData</stp>
        <stp>Close(S.MSFT) When Barix(S.MSFT,reference:=StartOfSession)=75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AR79" s="4"/>
      </tp>
      <tp>
        <v>422.59</v>
        <stp/>
        <stp>StudyData</stp>
        <stp>Close(S.MSFT) When Barix(S.MSFT,reference:=StartOfSession)=74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AR78" s="4"/>
      </tp>
      <tp>
        <v>422.54</v>
        <stp/>
        <stp>StudyData</stp>
        <stp>Close(S.MSFT) When Barix(S.MSFT,reference:=StartOfSession)=77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AR81" s="4"/>
      </tp>
      <tp>
        <v>421.86</v>
        <stp/>
        <stp>StudyData</stp>
        <stp>Close(S.MSFT) When Barix(S.MSFT,reference:=StartOfSession)=76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AR80" s="4"/>
      </tp>
      <tp>
        <v>422.78</v>
        <stp/>
        <stp>StudyData</stp>
        <stp>Close(S.MSFT) When Barix(S.MSFT,reference:=StartOfSession)=71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AR75" s="4"/>
      </tp>
      <tp>
        <v>422.99</v>
        <stp/>
        <stp>StudyData</stp>
        <stp>Close(S.MSFT) When Barix(S.MSFT,reference:=StartOfSession)=70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AR74" s="4"/>
      </tp>
      <tp>
        <v>422.87</v>
        <stp/>
        <stp>StudyData</stp>
        <stp>Close(S.MSFT) When Barix(S.MSFT,reference:=StartOfSession)=73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AR77" s="4"/>
      </tp>
      <tp>
        <v>422.77</v>
        <stp/>
        <stp>StudyData</stp>
        <stp>Close(S.MSFT) When Barix(S.MSFT,reference:=StartOfSession)=72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AR76" s="4"/>
      </tp>
      <tp>
        <v>-1.87</v>
        <stp/>
        <stp>ContractData</stp>
        <stp>S.AMZN</stp>
        <stp>NetLastTradeToday</stp>
        <stp/>
        <stp>T</stp>
        <tr r="D9" s="1"/>
        <tr r="O51" s="1"/>
      </tp>
      <tp>
        <v>381.31</v>
        <stp/>
        <stp>ContractData</stp>
        <stp>S.SHW</stp>
        <stp>LOw</stp>
        <stp/>
        <stp>T</stp>
        <tr r="O30" s="1"/>
      </tp>
      <tp>
        <v>605.20000000000005</v>
        <stp/>
        <stp>ContractData</stp>
        <stp>S.UNH</stp>
        <stp>LOw</stp>
        <stp/>
        <stp>T</stp>
        <tr r="O32" s="1"/>
      </tp>
      <tp>
        <v>209.49</v>
        <stp/>
        <stp>StudyData</stp>
        <stp>Close(S.AMZN) When Barix(S.AMZN,reference:=StartOfSession)=6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J10" s="4"/>
      </tp>
      <tp>
        <v>208.92</v>
        <stp/>
        <stp>StudyData</stp>
        <stp>Close(S.AMZN) When Barix(S.AMZN,reference:=StartOfSession)=7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J11" s="4"/>
      </tp>
      <tp>
        <v>209.38</v>
        <stp/>
        <stp>StudyData</stp>
        <stp>Close(S.AMZN) When Barix(S.AMZN,reference:=StartOfSession)=4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J8" s="4"/>
      </tp>
      <tp>
        <v>209.49</v>
        <stp/>
        <stp>StudyData</stp>
        <stp>Close(S.AMZN) When Barix(S.AMZN,reference:=StartOfSession)=5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J9" s="4"/>
      </tp>
      <tp>
        <v>209.14</v>
        <stp/>
        <stp>StudyData</stp>
        <stp>Close(S.AMZN) When Barix(S.AMZN,reference:=StartOfSession)=2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J6" s="4"/>
        <tr r="Q6" s="3"/>
      </tp>
      <tp>
        <v>209.32</v>
        <stp/>
        <stp>StudyData</stp>
        <stp>Close(S.AMZN) When Barix(S.AMZN,reference:=StartOfSession)=3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J7" s="4"/>
        <tr r="Q7" s="3"/>
      </tp>
      <tp>
        <v>209.03</v>
        <stp/>
        <stp>StudyData</stp>
        <stp>Close(S.AMZN) When Barix(S.AMZN,reference:=StartOfSession)=0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J4" s="4"/>
        <tr r="Q4" s="3"/>
      </tp>
      <tp>
        <v>209.3</v>
        <stp/>
        <stp>StudyData</stp>
        <stp>Close(S.AMZN) When Barix(S.AMZN,reference:=StartOfSession)=1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J5" s="4"/>
        <tr r="Q5" s="3"/>
      </tp>
      <tp>
        <v>208.79</v>
        <stp/>
        <stp>StudyData</stp>
        <stp>Close(S.AMZN) When Barix(S.AMZN,reference:=StartOfSession)=8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J12" s="4"/>
      </tp>
      <tp>
        <v>209.28</v>
        <stp/>
        <stp>StudyData</stp>
        <stp>Close(S.AMZN) When Barix(S.AMZN,reference:=StartOfSession)=9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J13" s="4"/>
      </tp>
      <tp>
        <v>252.99</v>
        <stp/>
        <stp>ContractData</stp>
        <stp>S.TRV</stp>
        <stp>LOw</stp>
        <stp/>
        <stp>T</stp>
        <tr r="O31" s="1"/>
      </tp>
      <tp>
        <v>84.23</v>
        <stp/>
        <stp>ContractData</stp>
        <stp>S.WMT</stp>
        <stp>LOw</stp>
        <stp/>
        <stp>T</stp>
        <tr r="O35" s="1"/>
      </tp>
      <tp t="s">
        <v/>
        <stp/>
        <stp>ContractData</stp>
        <stp>S.TRV</stp>
        <stp>Ask</stp>
        <stp/>
        <stp>T</stp>
        <tr r="K31" s="1"/>
      </tp>
      <tp>
        <v>84.88</v>
        <stp/>
        <stp>ContractData</stp>
        <stp>S.WMT</stp>
        <stp>Bid</stp>
        <stp/>
        <stp>T</stp>
        <tr r="J35" s="1"/>
      </tp>
      <tp>
        <v>617.1</v>
        <stp/>
        <stp>ContractData</stp>
        <stp>S.UNH</stp>
        <stp>Ask</stp>
        <stp/>
        <stp>T</stp>
        <tr r="K32" s="1"/>
      </tp>
      <tp>
        <v>615.1</v>
        <stp/>
        <stp>ContractData</stp>
        <stp>S.UNH</stp>
        <stp>Bid</stp>
        <stp/>
        <stp>T</stp>
        <tr r="J32" s="1"/>
      </tp>
      <tp>
        <v>253</v>
        <stp/>
        <stp>ContractData</stp>
        <stp>S.TRV</stp>
        <stp>Bid</stp>
        <stp/>
        <stp>T</stp>
        <tr r="J31" s="1"/>
      </tp>
      <tp>
        <v>84.9</v>
        <stp/>
        <stp>ContractData</stp>
        <stp>S.WMT</stp>
        <stp>Ask</stp>
        <stp/>
        <stp>T</stp>
        <tr r="K35" s="1"/>
      </tp>
      <tp>
        <v>385.1</v>
        <stp/>
        <stp>ContractData</stp>
        <stp>S.SHW</stp>
        <stp>Bid</stp>
        <stp/>
        <stp>T</stp>
        <tr r="J30" s="1"/>
      </tp>
      <tp>
        <v>386.67</v>
        <stp/>
        <stp>ContractData</stp>
        <stp>S.SHW</stp>
        <stp>Ask</stp>
        <stp/>
        <stp>T</stp>
        <tr r="K30" s="1"/>
      </tp>
      <tp>
        <v>75.5</v>
        <stp/>
        <stp>ContractData</stp>
        <stp>S.NKE</stp>
        <stp>OPen</stp>
        <stp/>
        <stp>T</stp>
        <tr r="M27" s="1"/>
      </tp>
      <tp>
        <v>285.94</v>
        <stp/>
        <stp>ContractData</stp>
        <stp>S.AXP</stp>
        <stp>LOw</stp>
        <stp/>
        <stp>T</stp>
        <tr r="O10" s="1"/>
      </tp>
      <tp>
        <v>103.15</v>
        <stp/>
        <stp>ContractData</stp>
        <stp>S.MRK</stp>
        <stp>Ask</stp>
        <stp/>
        <stp>T</stp>
        <tr r="K25" s="1"/>
      </tp>
      <tp>
        <v>75.88</v>
        <stp/>
        <stp>ContractData</stp>
        <stp>S.NKE</stp>
        <stp>Bid</stp>
        <stp/>
        <stp>T</stp>
        <tr r="J27" s="1"/>
      </tp>
      <tp>
        <v>299.45</v>
        <stp/>
        <stp>ContractData</stp>
        <stp>S.MCD</stp>
        <stp>Ask</stp>
        <stp/>
        <stp>T</stp>
        <tr r="K24" s="1"/>
      </tp>
      <tp>
        <v>134.30000000000001</v>
        <stp/>
        <stp>ContractData</stp>
        <stp>S.MMM</stp>
        <stp>Ask</stp>
        <stp/>
        <stp>T</stp>
        <tr r="K6" s="1"/>
      </tp>
      <tp>
        <v>134.05000000000001</v>
        <stp/>
        <stp>ContractData</stp>
        <stp>S.MMM</stp>
        <stp>Bid</stp>
        <stp/>
        <stp>T</stp>
        <tr r="J6" s="1"/>
      </tp>
      <tp>
        <v>298.97000000000003</v>
        <stp/>
        <stp>ContractData</stp>
        <stp>S.MCD</stp>
        <stp>Bid</stp>
        <stp/>
        <stp>T</stp>
        <tr r="J24" s="1"/>
      </tp>
      <tp>
        <v>75.98</v>
        <stp/>
        <stp>ContractData</stp>
        <stp>S.NKE</stp>
        <stp>Ask</stp>
        <stp/>
        <stp>T</stp>
        <tr r="K27" s="1"/>
      </tp>
      <tp>
        <v>103</v>
        <stp/>
        <stp>ContractData</stp>
        <stp>S.MRK</stp>
        <stp>Bid</stp>
        <stp/>
        <stp>T</stp>
        <tr r="J25" s="1"/>
      </tp>
      <tp>
        <v>392.40000000000003</v>
        <stp/>
        <stp>ContractData</stp>
        <stp>S.CAT</stp>
        <stp>LOw</stp>
        <stp/>
        <stp>T</stp>
        <tr r="O12" s="1"/>
      </tp>
      <tp>
        <v>155.67000000000002</v>
        <stp/>
        <stp>ContractData</stp>
        <stp>S.CVX</stp>
        <stp>LOw</stp>
        <stp/>
        <stp>T</stp>
        <tr r="O15" s="1"/>
      </tp>
      <tp>
        <v>309.43</v>
        <stp/>
        <stp>ContractData</stp>
        <stp>S.CRM</stp>
        <stp>LOw</stp>
        <stp/>
        <stp>T</stp>
        <tr r="O13" s="1"/>
      </tp>
      <tp>
        <v>219.99</v>
        <stp/>
        <stp>ContractData</stp>
        <stp>S.HON</stp>
        <stp>Ask</stp>
        <stp/>
        <stp>T</stp>
        <tr r="K19" s="1"/>
      </tp>
      <tp>
        <v>155.5</v>
        <stp/>
        <stp>ContractData</stp>
        <stp>S.JNJ</stp>
        <stp>Bid</stp>
        <stp/>
        <stp>T</stp>
        <tr r="J21" s="1"/>
      </tp>
      <tp>
        <v>213.85</v>
        <stp/>
        <stp>ContractData</stp>
        <stp>S.IBM</stp>
        <stp>Ask</stp>
        <stp/>
        <stp>T</stp>
        <tr r="K20" s="1"/>
      </tp>
      <tp>
        <v>237</v>
        <stp/>
        <stp>ContractData</stp>
        <stp>S.JPM</stp>
        <stp>Bid</stp>
        <stp/>
        <stp>T</stp>
        <tr r="J22" s="1"/>
      </tp>
      <tp>
        <v>97.61</v>
        <stp/>
        <stp>ContractData</stp>
        <stp>S.DIS</stp>
        <stp>LOw</stp>
        <stp/>
        <stp>T</stp>
        <tr r="O16" s="1"/>
      </tp>
      <tp>
        <v>237.36</v>
        <stp/>
        <stp>ContractData</stp>
        <stp>S.JPM</stp>
        <stp>Ask</stp>
        <stp/>
        <stp>T</stp>
        <tr r="K22" s="1"/>
      </tp>
      <tp>
        <v>213.5</v>
        <stp/>
        <stp>ContractData</stp>
        <stp>S.IBM</stp>
        <stp>Bid</stp>
        <stp/>
        <stp>T</stp>
        <tr r="J20" s="1"/>
      </tp>
      <tp>
        <v>155.6</v>
        <stp/>
        <stp>ContractData</stp>
        <stp>S.JNJ</stp>
        <stp>Ask</stp>
        <stp/>
        <stp>T</stp>
        <tr r="K21" s="1"/>
      </tp>
      <tp>
        <v>219.49</v>
        <stp/>
        <stp>ContractData</stp>
        <stp>S.HON</stp>
        <stp>Bid</stp>
        <stp/>
        <stp>T</stp>
        <tr r="J19" s="1"/>
      </tp>
      <tp>
        <v>98.990000000000009</v>
        <stp/>
        <stp>ContractData</stp>
        <stp>S.DIS</stp>
        <stp>Ask</stp>
        <stp/>
        <stp>T</stp>
        <tr r="K16" s="1"/>
      </tp>
      <tp>
        <v>212.78</v>
        <stp/>
        <stp>ContractData</stp>
        <stp>S.IBM</stp>
        <stp>LOw</stp>
        <stp/>
        <stp>T</stp>
        <tr r="O20" s="1"/>
      </tp>
      <tp>
        <v>216.51</v>
        <stp/>
        <stp>ContractData</stp>
        <stp>S.HON</stp>
        <stp>LOw</stp>
        <stp/>
        <stp>T</stp>
        <tr r="O19" s="1"/>
      </tp>
      <tp>
        <v>324.02999999999997</v>
        <stp/>
        <stp>StudyData</stp>
        <stp>Close(S.AMGN) When Barix(S.AMGN,reference:=StartOfSession)=6</stp>
        <stp>Bar</stp>
        <stp/>
        <stp>Close</stp>
        <stp>5</stp>
        <stp>0</stp>
        <stp>All</stp>
        <stp/>
        <stp/>
        <stp>False</stp>
        <stp>T</stp>
        <stp>EveryTick</stp>
        <tr r="H10" s="4"/>
      </tp>
      <tp>
        <v>325.05</v>
        <stp/>
        <stp>StudyData</stp>
        <stp>Close(S.AMGN) When Barix(S.AMGN,reference:=StartOfSession)=7</stp>
        <stp>Bar</stp>
        <stp/>
        <stp>Close</stp>
        <stp>5</stp>
        <stp>0</stp>
        <stp>All</stp>
        <stp/>
        <stp/>
        <stp>False</stp>
        <stp>T</stp>
        <stp>EveryTick</stp>
        <tr r="H11" s="4"/>
      </tp>
      <tp>
        <v>323.20999999999998</v>
        <stp/>
        <stp>StudyData</stp>
        <stp>Close(S.AMGN) When Barix(S.AMGN,reference:=StartOfSession)=4</stp>
        <stp>Bar</stp>
        <stp/>
        <stp>Close</stp>
        <stp>5</stp>
        <stp>0</stp>
        <stp>All</stp>
        <stp/>
        <stp/>
        <stp>False</stp>
        <stp>T</stp>
        <stp>EveryTick</stp>
        <tr r="H8" s="4"/>
      </tp>
      <tp>
        <v>323.74</v>
        <stp/>
        <stp>StudyData</stp>
        <stp>Close(S.AMGN) When Barix(S.AMGN,reference:=StartOfSession)=5</stp>
        <stp>Bar</stp>
        <stp/>
        <stp>Close</stp>
        <stp>5</stp>
        <stp>0</stp>
        <stp>All</stp>
        <stp/>
        <stp/>
        <stp>False</stp>
        <stp>T</stp>
        <stp>EveryTick</stp>
        <tr r="H9" s="4"/>
      </tp>
      <tp>
        <v>321.69</v>
        <stp/>
        <stp>StudyData</stp>
        <stp>Close(S.AMGN) When Barix(S.AMGN,reference:=StartOfSession)=2</stp>
        <stp>Bar</stp>
        <stp/>
        <stp>Close</stp>
        <stp>5</stp>
        <stp>0</stp>
        <stp>All</stp>
        <stp/>
        <stp/>
        <stp>False</stp>
        <stp>T</stp>
        <stp>EveryTick</stp>
        <tr r="H6" s="4"/>
      </tp>
      <tp>
        <v>322.77</v>
        <stp/>
        <stp>StudyData</stp>
        <stp>Close(S.AMGN) When Barix(S.AMGN,reference:=StartOfSession)=3</stp>
        <stp>Bar</stp>
        <stp/>
        <stp>Close</stp>
        <stp>5</stp>
        <stp>0</stp>
        <stp>All</stp>
        <stp/>
        <stp/>
        <stp>False</stp>
        <stp>T</stp>
        <stp>EveryTick</stp>
        <tr r="H7" s="4"/>
      </tp>
      <tp>
        <v>323.3</v>
        <stp/>
        <stp>StudyData</stp>
        <stp>Close(S.AMGN) When Barix(S.AMGN,reference:=StartOfSession)=0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H4" s="4"/>
      </tp>
      <tp>
        <v>321.27999999999997</v>
        <stp/>
        <stp>StudyData</stp>
        <stp>Close(S.AMGN) When Barix(S.AMGN,reference:=StartOfSession)=1</stp>
        <stp>Bar</stp>
        <stp/>
        <stp>Close</stp>
        <stp>5</stp>
        <stp>0</stp>
        <stp>All</stp>
        <stp/>
        <stp/>
        <stp>False</stp>
        <stp>T</stp>
        <stp>EveryTick</stp>
        <tr r="H5" s="4"/>
      </tp>
      <tp>
        <v>325.51</v>
        <stp/>
        <stp>StudyData</stp>
        <stp>Close(S.AMGN) When Barix(S.AMGN,reference:=StartOfSession)=8</stp>
        <stp>Bar</stp>
        <stp/>
        <stp>Close</stp>
        <stp>5</stp>
        <stp>0</stp>
        <stp>All</stp>
        <stp/>
        <stp/>
        <stp>False</stp>
        <stp>T</stp>
        <stp>EveryTick</stp>
        <tr r="H12" s="4"/>
      </tp>
      <tp>
        <v>324.54000000000002</v>
        <stp/>
        <stp>StudyData</stp>
        <stp>Close(S.AMGN) When Barix(S.AMGN,reference:=StartOfSession)=9</stp>
        <stp>Bar</stp>
        <stp/>
        <stp>Close</stp>
        <stp>5</stp>
        <stp>0</stp>
        <stp>All</stp>
        <stp/>
        <stp/>
        <stp>False</stp>
        <stp>T</stp>
        <stp>EveryTick</stp>
        <tr r="H13" s="4"/>
      </tp>
      <tp>
        <v>98.9</v>
        <stp/>
        <stp>ContractData</stp>
        <stp>S.DIS</stp>
        <stp>Bid</stp>
        <stp/>
        <stp>T</stp>
        <tr r="J16" s="1"/>
      </tp>
      <tp>
        <v>155.41</v>
        <stp/>
        <stp>ContractData</stp>
        <stp>S.JNJ</stp>
        <stp>LOw</stp>
        <stp/>
        <stp>T</stp>
        <tr r="O21" s="1"/>
      </tp>
      <tp>
        <v>235.78</v>
        <stp/>
        <stp>ContractData</stp>
        <stp>S.JPM</stp>
        <stp>LOw</stp>
        <stp/>
        <stp>T</stp>
        <tr r="O22" s="1"/>
      </tp>
      <tp>
        <v>393.5</v>
        <stp/>
        <stp>ContractData</stp>
        <stp>S.CAT</stp>
        <stp>Bid</stp>
        <stp/>
        <stp>T</stp>
        <tr r="J12" s="1"/>
      </tp>
      <tp>
        <v>321.95999999999998</v>
        <stp/>
        <stp>ContractData</stp>
        <stp>S.CRM</stp>
        <stp>Bid</stp>
        <stp/>
        <stp>T</stp>
        <tr r="J13" s="1"/>
      </tp>
      <tp>
        <v>157</v>
        <stp/>
        <stp>ContractData</stp>
        <stp>S.CVX</stp>
        <stp>Bid</stp>
        <stp/>
        <stp>T</stp>
        <tr r="J15" s="1"/>
      </tp>
      <tp>
        <v>133.19999999999999</v>
        <stp/>
        <stp>ContractData</stp>
        <stp>S.MMM</stp>
        <stp>LOw</stp>
        <stp/>
        <stp>T</stp>
        <tr r="O6" s="1"/>
      </tp>
      <tp>
        <v>295.25</v>
        <stp/>
        <stp>ContractData</stp>
        <stp>S.MCD</stp>
        <stp>LOw</stp>
        <stp/>
        <stp>T</stp>
        <tr r="O24" s="1"/>
      </tp>
      <tp>
        <v>101</v>
        <stp/>
        <stp>ContractData</stp>
        <stp>S.MRK</stp>
        <stp>LOw</stp>
        <stp/>
        <stp>T</stp>
        <tr r="O25" s="1"/>
      </tp>
      <tp>
        <v>287.85000000000002</v>
        <stp/>
        <stp>ContractData</stp>
        <stp>S.AXP</stp>
        <stp>Ask</stp>
        <stp/>
        <stp>T</stp>
        <tr r="K10" s="1"/>
      </tp>
      <tp>
        <v>287.02</v>
        <stp/>
        <stp>ContractData</stp>
        <stp>S.AXP</stp>
        <stp>Bid</stp>
        <stp/>
        <stp>T</stp>
        <tr r="J10" s="1"/>
      </tp>
      <tp>
        <v>322.27</v>
        <stp/>
        <stp>ContractData</stp>
        <stp>S.CRM</stp>
        <stp>Ask</stp>
        <stp/>
        <stp>T</stp>
        <tr r="K13" s="1"/>
      </tp>
      <tp>
        <v>157.25</v>
        <stp/>
        <stp>ContractData</stp>
        <stp>S.CVX</stp>
        <stp>Ask</stp>
        <stp/>
        <stp>T</stp>
        <tr r="K15" s="1"/>
      </tp>
      <tp>
        <v>393.99</v>
        <stp/>
        <stp>ContractData</stp>
        <stp>S.CAT</stp>
        <stp>Ask</stp>
        <stp/>
        <stp>T</stp>
        <tr r="K12" s="1"/>
      </tp>
      <tp>
        <v>75.25</v>
        <stp/>
        <stp>ContractData</stp>
        <stp>S.NKE</stp>
        <stp>LOw</stp>
        <stp/>
        <stp>T</stp>
        <tr r="O27" s="1"/>
      </tp>
      <tp>
        <v>216.70000000000002</v>
        <stp/>
        <stp>ContractData</stp>
        <stp>S.IBM</stp>
        <stp>HIgh</stp>
        <stp/>
        <stp>T</stp>
        <tr r="N20" s="1"/>
      </tp>
      <tp>
        <v>295.60000000000002</v>
        <stp/>
        <stp>ContractData</stp>
        <stp>S.MCD</stp>
        <stp>OPen</stp>
        <stp/>
        <stp>T</stp>
        <tr r="M24" s="1"/>
      </tp>
      <tp>
        <v>133.44999999999999</v>
        <stp/>
        <stp>ContractData</stp>
        <stp>S.MMM</stp>
        <stp>OPen</stp>
        <stp/>
        <stp>T</stp>
        <tr r="M6" s="1"/>
      </tp>
      <tp>
        <v>239.34</v>
        <stp/>
        <stp>ContractData</stp>
        <stp>S.JPM</stp>
        <stp>HIgh</stp>
        <stp/>
        <stp>T</stp>
        <tr r="N22" s="1"/>
      </tp>
      <tp>
        <v>157.08000000000001</v>
        <stp/>
        <stp>ContractData</stp>
        <stp>S.JNJ</stp>
        <stp>HIgh</stp>
        <stp/>
        <stp>T</stp>
        <tr r="N21" s="1"/>
      </tp>
      <tp>
        <v>101.48</v>
        <stp/>
        <stp>ContractData</stp>
        <stp>S.MRK</stp>
        <stp>OPen</stp>
        <stp/>
        <stp>T</stp>
        <tr r="M25" s="1"/>
      </tp>
      <tp>
        <v>0.67691301504251145</v>
        <stp/>
        <stp>ContractData</stp>
        <stp>S.V</stp>
        <stp>PerCentNetLastTrade</stp>
        <stp/>
        <stp>T</stp>
        <tr r="F33" s="1"/>
        <tr r="P33" s="1"/>
        <tr r="H19" s="2"/>
      </tp>
      <tp>
        <v>208.73</v>
        <stp/>
        <stp>StudyData</stp>
        <stp>Close(S.AMZN) When Barix(S.AMZN,reference:=StartOfSession)=69</stp>
        <stp>Bar</stp>
        <stp/>
        <stp>Close</stp>
        <stp>5</stp>
        <stp>0</stp>
        <stp>All</stp>
        <stp/>
        <stp/>
        <stp>False</stp>
        <stp>T</stp>
        <stp>EveryTick</stp>
        <tr r="J73" s="4"/>
      </tp>
      <tp>
        <v>208.59</v>
        <stp/>
        <stp>StudyData</stp>
        <stp>Close(S.AMZN) When Barix(S.AMZN,reference:=StartOfSession)=68</stp>
        <stp>Bar</stp>
        <stp/>
        <stp>Close</stp>
        <stp>5</stp>
        <stp>0</stp>
        <stp>All</stp>
        <stp/>
        <stp/>
        <stp>False</stp>
        <stp>T</stp>
        <stp>EveryTick</stp>
        <tr r="J72" s="4"/>
      </tp>
      <tp>
        <v>208.48</v>
        <stp/>
        <stp>StudyData</stp>
        <stp>Close(S.AMZN) When Barix(S.AMZN,reference:=StartOfSession)=67</stp>
        <stp>Bar</stp>
        <stp/>
        <stp>Close</stp>
        <stp>5</stp>
        <stp>0</stp>
        <stp>All</stp>
        <stp/>
        <stp/>
        <stp>False</stp>
        <stp>T</stp>
        <stp>EveryTick</stp>
        <tr r="J71" s="4"/>
      </tp>
      <tp>
        <v>208.31</v>
        <stp/>
        <stp>StudyData</stp>
        <stp>Close(S.AMZN) When Barix(S.AMZN,reference:=StartOfSession)=66</stp>
        <stp>Bar</stp>
        <stp/>
        <stp>Close</stp>
        <stp>5</stp>
        <stp>0</stp>
        <stp>All</stp>
        <stp/>
        <stp/>
        <stp>False</stp>
        <stp>T</stp>
        <stp>EveryTick</stp>
        <tr r="J70" s="4"/>
      </tp>
      <tp>
        <v>208.56</v>
        <stp/>
        <stp>StudyData</stp>
        <stp>Close(S.AMZN) When Barix(S.AMZN,reference:=StartOfSession)=65</stp>
        <stp>Bar</stp>
        <stp/>
        <stp>Close</stp>
        <stp>5</stp>
        <stp>0</stp>
        <stp>All</stp>
        <stp/>
        <stp/>
        <stp>False</stp>
        <stp>T</stp>
        <stp>EveryTick</stp>
        <tr r="J69" s="4"/>
      </tp>
      <tp>
        <v>208.76</v>
        <stp/>
        <stp>StudyData</stp>
        <stp>Close(S.AMZN) When Barix(S.AMZN,reference:=StartOfSession)=64</stp>
        <stp>Bar</stp>
        <stp/>
        <stp>Close</stp>
        <stp>5</stp>
        <stp>0</stp>
        <stp>All</stp>
        <stp/>
        <stp/>
        <stp>False</stp>
        <stp>T</stp>
        <stp>EveryTick</stp>
        <tr r="J68" s="4"/>
      </tp>
      <tp>
        <v>208.94</v>
        <stp/>
        <stp>StudyData</stp>
        <stp>Close(S.AMZN) When Barix(S.AMZN,reference:=StartOfSession)=63</stp>
        <stp>Bar</stp>
        <stp/>
        <stp>Close</stp>
        <stp>5</stp>
        <stp>0</stp>
        <stp>All</stp>
        <stp/>
        <stp/>
        <stp>False</stp>
        <stp>T</stp>
        <stp>EveryTick</stp>
        <tr r="J67" s="4"/>
      </tp>
      <tp>
        <v>208.86</v>
        <stp/>
        <stp>StudyData</stp>
        <stp>Close(S.AMZN) When Barix(S.AMZN,reference:=StartOfSession)=62</stp>
        <stp>Bar</stp>
        <stp/>
        <stp>Close</stp>
        <stp>5</stp>
        <stp>0</stp>
        <stp>All</stp>
        <stp/>
        <stp/>
        <stp>False</stp>
        <stp>T</stp>
        <stp>EveryTick</stp>
        <tr r="J66" s="4"/>
      </tp>
      <tp>
        <v>208.91</v>
        <stp/>
        <stp>StudyData</stp>
        <stp>Close(S.AMZN) When Barix(S.AMZN,reference:=StartOfSession)=61</stp>
        <stp>Bar</stp>
        <stp/>
        <stp>Close</stp>
        <stp>5</stp>
        <stp>0</stp>
        <stp>All</stp>
        <stp/>
        <stp/>
        <stp>False</stp>
        <stp>T</stp>
        <stp>EveryTick</stp>
        <tr r="J65" s="4"/>
      </tp>
      <tp>
        <v>208.71</v>
        <stp/>
        <stp>StudyData</stp>
        <stp>Close(S.AMZN) When Barix(S.AMZN,reference:=StartOfSession)=60</stp>
        <stp>Bar</stp>
        <stp/>
        <stp>Close</stp>
        <stp>5</stp>
        <stp>0</stp>
        <stp>All</stp>
        <stp/>
        <stp/>
        <stp>False</stp>
        <stp>T</stp>
        <stp>EveryTick</stp>
        <tr r="J64" s="4"/>
      </tp>
      <tp>
        <v>208.18</v>
        <stp/>
        <stp>StudyData</stp>
        <stp>Close(S.AMZN) When Barix(S.AMZN,reference:=StartOfSession)=77</stp>
        <stp>Bar</stp>
        <stp/>
        <stp>Close</stp>
        <stp>5</stp>
        <stp>0</stp>
        <stp>All</stp>
        <stp/>
        <stp/>
        <stp>False</stp>
        <stp>T</stp>
        <stp>EveryTick</stp>
        <tr r="J81" s="4"/>
      </tp>
      <tp>
        <v>207.88</v>
        <stp/>
        <stp>StudyData</stp>
        <stp>Close(S.AMZN) When Barix(S.AMZN,reference:=StartOfSession)=76</stp>
        <stp>Bar</stp>
        <stp/>
        <stp>Close</stp>
        <stp>5</stp>
        <stp>0</stp>
        <stp>All</stp>
        <stp/>
        <stp/>
        <stp>False</stp>
        <stp>T</stp>
        <stp>EveryTick</stp>
        <tr r="J80" s="4"/>
      </tp>
      <tp>
        <v>208.42</v>
        <stp/>
        <stp>StudyData</stp>
        <stp>Close(S.AMZN) When Barix(S.AMZN,reference:=StartOfSession)=75</stp>
        <stp>Bar</stp>
        <stp/>
        <stp>Close</stp>
        <stp>5</stp>
        <stp>0</stp>
        <stp>All</stp>
        <stp/>
        <stp/>
        <stp>False</stp>
        <stp>T</stp>
        <stp>EveryTick</stp>
        <tr r="J79" s="4"/>
      </tp>
      <tp>
        <v>208.22</v>
        <stp/>
        <stp>StudyData</stp>
        <stp>Close(S.AMZN) When Barix(S.AMZN,reference:=StartOfSession)=74</stp>
        <stp>Bar</stp>
        <stp/>
        <stp>Close</stp>
        <stp>5</stp>
        <stp>0</stp>
        <stp>All</stp>
        <stp/>
        <stp/>
        <stp>False</stp>
        <stp>T</stp>
        <stp>EveryTick</stp>
        <tr r="J78" s="4"/>
      </tp>
      <tp>
        <v>208.21</v>
        <stp/>
        <stp>StudyData</stp>
        <stp>Close(S.AMZN) When Barix(S.AMZN,reference:=StartOfSession)=73</stp>
        <stp>Bar</stp>
        <stp/>
        <stp>Close</stp>
        <stp>5</stp>
        <stp>0</stp>
        <stp>All</stp>
        <stp/>
        <stp/>
        <stp>False</stp>
        <stp>T</stp>
        <stp>EveryTick</stp>
        <tr r="J77" s="4"/>
      </tp>
      <tp>
        <v>208.18</v>
        <stp/>
        <stp>StudyData</stp>
        <stp>Close(S.AMZN) When Barix(S.AMZN,reference:=StartOfSession)=72</stp>
        <stp>Bar</stp>
        <stp/>
        <stp>Close</stp>
        <stp>5</stp>
        <stp>0</stp>
        <stp>All</stp>
        <stp/>
        <stp/>
        <stp>False</stp>
        <stp>T</stp>
        <stp>EveryTick</stp>
        <tr r="J76" s="4"/>
      </tp>
      <tp>
        <v>208.26</v>
        <stp/>
        <stp>StudyData</stp>
        <stp>Close(S.AMZN) When Barix(S.AMZN,reference:=StartOfSession)=71</stp>
        <stp>Bar</stp>
        <stp/>
        <stp>Close</stp>
        <stp>5</stp>
        <stp>0</stp>
        <stp>All</stp>
        <stp/>
        <stp/>
        <stp>False</stp>
        <stp>T</stp>
        <stp>EveryTick</stp>
        <tr r="J75" s="4"/>
      </tp>
      <tp>
        <v>208.51</v>
        <stp/>
        <stp>StudyData</stp>
        <stp>Close(S.AMZN) When Barix(S.AMZN,reference:=StartOfSession)=70</stp>
        <stp>Bar</stp>
        <stp/>
        <stp>Close</stp>
        <stp>5</stp>
        <stp>0</stp>
        <stp>All</stp>
        <stp/>
        <stp/>
        <stp>False</stp>
        <stp>T</stp>
        <stp>EveryTick</stp>
        <tr r="J74" s="4"/>
      </tp>
      <tp>
        <v>209.26</v>
        <stp/>
        <stp>StudyData</stp>
        <stp>Close(S.AMZN) When Barix(S.AMZN,reference:=StartOfSession)=49</stp>
        <stp>Bar</stp>
        <stp/>
        <stp>Close</stp>
        <stp>5</stp>
        <stp>0</stp>
        <stp>All</stp>
        <stp/>
        <stp/>
        <stp>False</stp>
        <stp>T</stp>
        <stp>EveryTick</stp>
        <tr r="J53" s="4"/>
      </tp>
      <tp>
        <v>209.12</v>
        <stp/>
        <stp>StudyData</stp>
        <stp>Close(S.AMZN) When Barix(S.AMZN,reference:=StartOfSession)=48</stp>
        <stp>Bar</stp>
        <stp/>
        <stp>Close</stp>
        <stp>5</stp>
        <stp>0</stp>
        <stp>All</stp>
        <stp/>
        <stp/>
        <stp>False</stp>
        <stp>T</stp>
        <stp>EveryTick</stp>
        <tr r="J52" s="4"/>
      </tp>
      <tp>
        <v>208.99</v>
        <stp/>
        <stp>StudyData</stp>
        <stp>Close(S.AMZN) When Barix(S.AMZN,reference:=StartOfSession)=47</stp>
        <stp>Bar</stp>
        <stp/>
        <stp>Close</stp>
        <stp>5</stp>
        <stp>0</stp>
        <stp>All</stp>
        <stp/>
        <stp/>
        <stp>False</stp>
        <stp>T</stp>
        <stp>EveryTick</stp>
        <tr r="J51" s="4"/>
      </tp>
      <tp>
        <v>209.01</v>
        <stp/>
        <stp>StudyData</stp>
        <stp>Close(S.AMZN) When Barix(S.AMZN,reference:=StartOfSession)=46</stp>
        <stp>Bar</stp>
        <stp/>
        <stp>Close</stp>
        <stp>5</stp>
        <stp>0</stp>
        <stp>All</stp>
        <stp/>
        <stp/>
        <stp>False</stp>
        <stp>T</stp>
        <stp>EveryTick</stp>
        <tr r="J50" s="4"/>
      </tp>
      <tp>
        <v>209</v>
        <stp/>
        <stp>StudyData</stp>
        <stp>Close(S.AMZN) When Barix(S.AMZN,reference:=StartOfSession)=45</stp>
        <stp>Bar</stp>
        <stp/>
        <stp>Close</stp>
        <stp>5</stp>
        <stp>0</stp>
        <stp>All</stp>
        <stp/>
        <stp/>
        <stp>False</stp>
        <stp>T</stp>
        <stp>EveryTick</stp>
        <tr r="J49" s="4"/>
      </tp>
      <tp>
        <v>209.07</v>
        <stp/>
        <stp>StudyData</stp>
        <stp>Close(S.AMZN) When Barix(S.AMZN,reference:=StartOfSession)=44</stp>
        <stp>Bar</stp>
        <stp/>
        <stp>Close</stp>
        <stp>5</stp>
        <stp>0</stp>
        <stp>All</stp>
        <stp/>
        <stp/>
        <stp>False</stp>
        <stp>T</stp>
        <stp>EveryTick</stp>
        <tr r="J48" s="4"/>
      </tp>
      <tp>
        <v>209.1</v>
        <stp/>
        <stp>StudyData</stp>
        <stp>Close(S.AMZN) When Barix(S.AMZN,reference:=StartOfSession)=43</stp>
        <stp>Bar</stp>
        <stp/>
        <stp>Close</stp>
        <stp>5</stp>
        <stp>0</stp>
        <stp>All</stp>
        <stp/>
        <stp/>
        <stp>False</stp>
        <stp>T</stp>
        <stp>EveryTick</stp>
        <tr r="J47" s="4"/>
      </tp>
      <tp>
        <v>209.22</v>
        <stp/>
        <stp>StudyData</stp>
        <stp>Close(S.AMZN) When Barix(S.AMZN,reference:=StartOfSession)=42</stp>
        <stp>Bar</stp>
        <stp/>
        <stp>Close</stp>
        <stp>5</stp>
        <stp>0</stp>
        <stp>All</stp>
        <stp/>
        <stp/>
        <stp>False</stp>
        <stp>T</stp>
        <stp>EveryTick</stp>
        <tr r="J46" s="4"/>
      </tp>
      <tp>
        <v>209.18</v>
        <stp/>
        <stp>StudyData</stp>
        <stp>Close(S.AMZN) When Barix(S.AMZN,reference:=StartOfSession)=41</stp>
        <stp>Bar</stp>
        <stp/>
        <stp>Close</stp>
        <stp>5</stp>
        <stp>0</stp>
        <stp>All</stp>
        <stp/>
        <stp/>
        <stp>False</stp>
        <stp>T</stp>
        <stp>EveryTick</stp>
        <tr r="J45" s="4"/>
      </tp>
      <tp>
        <v>209.33</v>
        <stp/>
        <stp>StudyData</stp>
        <stp>Close(S.AMZN) When Barix(S.AMZN,reference:=StartOfSession)=40</stp>
        <stp>Bar</stp>
        <stp/>
        <stp>Close</stp>
        <stp>5</stp>
        <stp>0</stp>
        <stp>All</stp>
        <stp/>
        <stp/>
        <stp>False</stp>
        <stp>T</stp>
        <stp>EveryTick</stp>
        <tr r="J44" s="4"/>
      </tp>
      <tp>
        <v>208.77</v>
        <stp/>
        <stp>StudyData</stp>
        <stp>Close(S.AMZN) When Barix(S.AMZN,reference:=StartOfSession)=59</stp>
        <stp>Bar</stp>
        <stp/>
        <stp>Close</stp>
        <stp>5</stp>
        <stp>0</stp>
        <stp>All</stp>
        <stp/>
        <stp/>
        <stp>False</stp>
        <stp>T</stp>
        <stp>EveryTick</stp>
        <tr r="J63" s="4"/>
      </tp>
      <tp>
        <v>208.73</v>
        <stp/>
        <stp>StudyData</stp>
        <stp>Close(S.AMZN) When Barix(S.AMZN,reference:=StartOfSession)=58</stp>
        <stp>Bar</stp>
        <stp/>
        <stp>Close</stp>
        <stp>5</stp>
        <stp>0</stp>
        <stp>All</stp>
        <stp/>
        <stp/>
        <stp>False</stp>
        <stp>T</stp>
        <stp>EveryTick</stp>
        <tr r="J62" s="4"/>
      </tp>
      <tp>
        <v>208.4</v>
        <stp/>
        <stp>StudyData</stp>
        <stp>Close(S.AMZN) When Barix(S.AMZN,reference:=StartOfSession)=57</stp>
        <stp>Bar</stp>
        <stp/>
        <stp>Close</stp>
        <stp>5</stp>
        <stp>0</stp>
        <stp>All</stp>
        <stp/>
        <stp/>
        <stp>False</stp>
        <stp>T</stp>
        <stp>EveryTick</stp>
        <tr r="J61" s="4"/>
      </tp>
      <tp>
        <v>208.57</v>
        <stp/>
        <stp>StudyData</stp>
        <stp>Close(S.AMZN) When Barix(S.AMZN,reference:=StartOfSession)=56</stp>
        <stp>Bar</stp>
        <stp/>
        <stp>Close</stp>
        <stp>5</stp>
        <stp>0</stp>
        <stp>All</stp>
        <stp/>
        <stp/>
        <stp>False</stp>
        <stp>T</stp>
        <stp>EveryTick</stp>
        <tr r="J60" s="4"/>
      </tp>
      <tp>
        <v>208.71</v>
        <stp/>
        <stp>StudyData</stp>
        <stp>Close(S.AMZN) When Barix(S.AMZN,reference:=StartOfSession)=55</stp>
        <stp>Bar</stp>
        <stp/>
        <stp>Close</stp>
        <stp>5</stp>
        <stp>0</stp>
        <stp>All</stp>
        <stp/>
        <stp/>
        <stp>False</stp>
        <stp>T</stp>
        <stp>EveryTick</stp>
        <tr r="J59" s="4"/>
      </tp>
      <tp>
        <v>208.82</v>
        <stp/>
        <stp>StudyData</stp>
        <stp>Close(S.AMZN) When Barix(S.AMZN,reference:=StartOfSession)=54</stp>
        <stp>Bar</stp>
        <stp/>
        <stp>Close</stp>
        <stp>5</stp>
        <stp>0</stp>
        <stp>All</stp>
        <stp/>
        <stp/>
        <stp>False</stp>
        <stp>T</stp>
        <stp>EveryTick</stp>
        <tr r="J58" s="4"/>
      </tp>
      <tp>
        <v>208.92</v>
        <stp/>
        <stp>StudyData</stp>
        <stp>Close(S.AMZN) When Barix(S.AMZN,reference:=StartOfSession)=53</stp>
        <stp>Bar</stp>
        <stp/>
        <stp>Close</stp>
        <stp>5</stp>
        <stp>0</stp>
        <stp>All</stp>
        <stp/>
        <stp/>
        <stp>False</stp>
        <stp>T</stp>
        <stp>EveryTick</stp>
        <tr r="J57" s="4"/>
      </tp>
      <tp>
        <v>208.79</v>
        <stp/>
        <stp>StudyData</stp>
        <stp>Close(S.AMZN) When Barix(S.AMZN,reference:=StartOfSession)=52</stp>
        <stp>Bar</stp>
        <stp/>
        <stp>Close</stp>
        <stp>5</stp>
        <stp>0</stp>
        <stp>All</stp>
        <stp/>
        <stp/>
        <stp>False</stp>
        <stp>T</stp>
        <stp>EveryTick</stp>
        <tr r="J56" s="4"/>
      </tp>
      <tp>
        <v>209.05</v>
        <stp/>
        <stp>StudyData</stp>
        <stp>Close(S.AMZN) When Barix(S.AMZN,reference:=StartOfSession)=51</stp>
        <stp>Bar</stp>
        <stp/>
        <stp>Close</stp>
        <stp>5</stp>
        <stp>0</stp>
        <stp>All</stp>
        <stp/>
        <stp/>
        <stp>False</stp>
        <stp>T</stp>
        <stp>EveryTick</stp>
        <tr r="J55" s="4"/>
      </tp>
      <tp>
        <v>209.21</v>
        <stp/>
        <stp>StudyData</stp>
        <stp>Close(S.AMZN) When Barix(S.AMZN,reference:=StartOfSession)=50</stp>
        <stp>Bar</stp>
        <stp/>
        <stp>Close</stp>
        <stp>5</stp>
        <stp>0</stp>
        <stp>All</stp>
        <stp/>
        <stp/>
        <stp>False</stp>
        <stp>T</stp>
        <stp>EveryTick</stp>
        <tr r="J54" s="4"/>
      </tp>
      <tp>
        <v>209.16</v>
        <stp/>
        <stp>StudyData</stp>
        <stp>Close(S.AMZN) When Barix(S.AMZN,reference:=StartOfSession)=29</stp>
        <stp>Bar</stp>
        <stp/>
        <stp>Close</stp>
        <stp>5</stp>
        <stp>0</stp>
        <stp>All</stp>
        <stp/>
        <stp/>
        <stp>False</stp>
        <stp>T</stp>
        <stp>EveryTick</stp>
        <tr r="J33" s="4"/>
      </tp>
      <tp>
        <v>209.21</v>
        <stp/>
        <stp>StudyData</stp>
        <stp>Close(S.AMZN) When Barix(S.AMZN,reference:=StartOfSession)=28</stp>
        <stp>Bar</stp>
        <stp/>
        <stp>Close</stp>
        <stp>5</stp>
        <stp>0</stp>
        <stp>All</stp>
        <stp/>
        <stp/>
        <stp>False</stp>
        <stp>T</stp>
        <stp>EveryTick</stp>
        <tr r="J32" s="4"/>
      </tp>
      <tp>
        <v>209</v>
        <stp/>
        <stp>StudyData</stp>
        <stp>Close(S.AMZN) When Barix(S.AMZN,reference:=StartOfSession)=27</stp>
        <stp>Bar</stp>
        <stp/>
        <stp>Close</stp>
        <stp>5</stp>
        <stp>0</stp>
        <stp>All</stp>
        <stp/>
        <stp/>
        <stp>False</stp>
        <stp>T</stp>
        <stp>EveryTick</stp>
        <tr r="J31" s="4"/>
      </tp>
      <tp>
        <v>209.23</v>
        <stp/>
        <stp>StudyData</stp>
        <stp>Close(S.AMZN) When Barix(S.AMZN,reference:=StartOfSession)=26</stp>
        <stp>Bar</stp>
        <stp/>
        <stp>Close</stp>
        <stp>5</stp>
        <stp>0</stp>
        <stp>All</stp>
        <stp/>
        <stp/>
        <stp>False</stp>
        <stp>T</stp>
        <stp>EveryTick</stp>
        <tr r="J30" s="4"/>
      </tp>
      <tp>
        <v>209.24</v>
        <stp/>
        <stp>StudyData</stp>
        <stp>Close(S.AMZN) When Barix(S.AMZN,reference:=StartOfSession)=25</stp>
        <stp>Bar</stp>
        <stp/>
        <stp>Close</stp>
        <stp>5</stp>
        <stp>0</stp>
        <stp>All</stp>
        <stp/>
        <stp/>
        <stp>False</stp>
        <stp>T</stp>
        <stp>EveryTick</stp>
        <tr r="J29" s="4"/>
      </tp>
      <tp>
        <v>209.4</v>
        <stp/>
        <stp>StudyData</stp>
        <stp>Close(S.AMZN) When Barix(S.AMZN,reference:=StartOfSession)=24</stp>
        <stp>Bar</stp>
        <stp/>
        <stp>Close</stp>
        <stp>5</stp>
        <stp>0</stp>
        <stp>All</stp>
        <stp/>
        <stp/>
        <stp>False</stp>
        <stp>T</stp>
        <stp>EveryTick</stp>
        <tr r="J28" s="4"/>
      </tp>
      <tp>
        <v>209.33</v>
        <stp/>
        <stp>StudyData</stp>
        <stp>Close(S.AMZN) When Barix(S.AMZN,reference:=StartOfSession)=23</stp>
        <stp>Bar</stp>
        <stp/>
        <stp>Close</stp>
        <stp>5</stp>
        <stp>0</stp>
        <stp>All</stp>
        <stp/>
        <stp/>
        <stp>False</stp>
        <stp>T</stp>
        <stp>EveryTick</stp>
        <tr r="J27" s="4"/>
      </tp>
      <tp>
        <v>209.05</v>
        <stp/>
        <stp>StudyData</stp>
        <stp>Close(S.AMZN) When Barix(S.AMZN,reference:=StartOfSession)=22</stp>
        <stp>Bar</stp>
        <stp/>
        <stp>Close</stp>
        <stp>5</stp>
        <stp>0</stp>
        <stp>All</stp>
        <stp/>
        <stp/>
        <stp>False</stp>
        <stp>T</stp>
        <stp>EveryTick</stp>
        <tr r="J26" s="4"/>
      </tp>
      <tp>
        <v>209</v>
        <stp/>
        <stp>StudyData</stp>
        <stp>Close(S.AMZN) When Barix(S.AMZN,reference:=StartOfSession)=21</stp>
        <stp>Bar</stp>
        <stp/>
        <stp>Close</stp>
        <stp>5</stp>
        <stp>0</stp>
        <stp>All</stp>
        <stp/>
        <stp/>
        <stp>False</stp>
        <stp>T</stp>
        <stp>EveryTick</stp>
        <tr r="J25" s="4"/>
      </tp>
      <tp>
        <v>208.89</v>
        <stp/>
        <stp>StudyData</stp>
        <stp>Close(S.AMZN) When Barix(S.AMZN,reference:=StartOfSession)=20</stp>
        <stp>Bar</stp>
        <stp/>
        <stp>Close</stp>
        <stp>5</stp>
        <stp>0</stp>
        <stp>All</stp>
        <stp/>
        <stp/>
        <stp>False</stp>
        <stp>T</stp>
        <stp>EveryTick</stp>
        <tr r="J24" s="4"/>
      </tp>
      <tp>
        <v>209.18</v>
        <stp/>
        <stp>StudyData</stp>
        <stp>Close(S.AMZN) When Barix(S.AMZN,reference:=StartOfSession)=39</stp>
        <stp>Bar</stp>
        <stp/>
        <stp>Close</stp>
        <stp>5</stp>
        <stp>0</stp>
        <stp>All</stp>
        <stp/>
        <stp/>
        <stp>False</stp>
        <stp>T</stp>
        <stp>EveryTick</stp>
        <tr r="J43" s="4"/>
      </tp>
      <tp>
        <v>208.98</v>
        <stp/>
        <stp>StudyData</stp>
        <stp>Close(S.AMZN) When Barix(S.AMZN,reference:=StartOfSession)=38</stp>
        <stp>Bar</stp>
        <stp/>
        <stp>Close</stp>
        <stp>5</stp>
        <stp>0</stp>
        <stp>All</stp>
        <stp/>
        <stp/>
        <stp>False</stp>
        <stp>T</stp>
        <stp>EveryTick</stp>
        <tr r="J42" s="4"/>
      </tp>
      <tp>
        <v>209</v>
        <stp/>
        <stp>StudyData</stp>
        <stp>Close(S.AMZN) When Barix(S.AMZN,reference:=StartOfSession)=37</stp>
        <stp>Bar</stp>
        <stp/>
        <stp>Close</stp>
        <stp>5</stp>
        <stp>0</stp>
        <stp>All</stp>
        <stp/>
        <stp/>
        <stp>False</stp>
        <stp>T</stp>
        <stp>EveryTick</stp>
        <tr r="J41" s="4"/>
      </tp>
      <tp>
        <v>209.06</v>
        <stp/>
        <stp>StudyData</stp>
        <stp>Close(S.AMZN) When Barix(S.AMZN,reference:=StartOfSession)=36</stp>
        <stp>Bar</stp>
        <stp/>
        <stp>Close</stp>
        <stp>5</stp>
        <stp>0</stp>
        <stp>All</stp>
        <stp/>
        <stp/>
        <stp>False</stp>
        <stp>T</stp>
        <stp>EveryTick</stp>
        <tr r="J40" s="4"/>
      </tp>
      <tp>
        <v>208.94</v>
        <stp/>
        <stp>StudyData</stp>
        <stp>Close(S.AMZN) When Barix(S.AMZN,reference:=StartOfSession)=35</stp>
        <stp>Bar</stp>
        <stp/>
        <stp>Close</stp>
        <stp>5</stp>
        <stp>0</stp>
        <stp>All</stp>
        <stp/>
        <stp/>
        <stp>False</stp>
        <stp>T</stp>
        <stp>EveryTick</stp>
        <tr r="J39" s="4"/>
      </tp>
      <tp>
        <v>209.14</v>
        <stp/>
        <stp>StudyData</stp>
        <stp>Close(S.AMZN) When Barix(S.AMZN,reference:=StartOfSession)=34</stp>
        <stp>Bar</stp>
        <stp/>
        <stp>Close</stp>
        <stp>5</stp>
        <stp>0</stp>
        <stp>All</stp>
        <stp/>
        <stp/>
        <stp>False</stp>
        <stp>T</stp>
        <stp>EveryTick</stp>
        <tr r="J38" s="4"/>
      </tp>
      <tp>
        <v>209.08</v>
        <stp/>
        <stp>StudyData</stp>
        <stp>Close(S.AMZN) When Barix(S.AMZN,reference:=StartOfSession)=33</stp>
        <stp>Bar</stp>
        <stp/>
        <stp>Close</stp>
        <stp>5</stp>
        <stp>0</stp>
        <stp>All</stp>
        <stp/>
        <stp/>
        <stp>False</stp>
        <stp>T</stp>
        <stp>EveryTick</stp>
        <tr r="J37" s="4"/>
      </tp>
      <tp>
        <v>208.92</v>
        <stp/>
        <stp>StudyData</stp>
        <stp>Close(S.AMZN) When Barix(S.AMZN,reference:=StartOfSession)=32</stp>
        <stp>Bar</stp>
        <stp/>
        <stp>Close</stp>
        <stp>5</stp>
        <stp>0</stp>
        <stp>All</stp>
        <stp/>
        <stp/>
        <stp>False</stp>
        <stp>T</stp>
        <stp>EveryTick</stp>
        <tr r="J36" s="4"/>
      </tp>
      <tp>
        <v>208.98</v>
        <stp/>
        <stp>StudyData</stp>
        <stp>Close(S.AMZN) When Barix(S.AMZN,reference:=StartOfSession)=31</stp>
        <stp>Bar</stp>
        <stp/>
        <stp>Close</stp>
        <stp>5</stp>
        <stp>0</stp>
        <stp>All</stp>
        <stp/>
        <stp/>
        <stp>False</stp>
        <stp>T</stp>
        <stp>EveryTick</stp>
        <tr r="J35" s="4"/>
      </tp>
      <tp>
        <v>209.24</v>
        <stp/>
        <stp>StudyData</stp>
        <stp>Close(S.AMZN) When Barix(S.AMZN,reference:=StartOfSession)=30</stp>
        <stp>Bar</stp>
        <stp/>
        <stp>Close</stp>
        <stp>5</stp>
        <stp>0</stp>
        <stp>All</stp>
        <stp/>
        <stp/>
        <stp>False</stp>
        <stp>T</stp>
        <stp>EveryTick</stp>
        <tr r="J34" s="4"/>
      </tp>
      <tp>
        <v>208.7</v>
        <stp/>
        <stp>StudyData</stp>
        <stp>Close(S.AMZN) When Barix(S.AMZN,reference:=StartOfSession)=19</stp>
        <stp>Bar</stp>
        <stp/>
        <stp>Close</stp>
        <stp>5</stp>
        <stp>0</stp>
        <stp>All</stp>
        <stp/>
        <stp/>
        <stp>False</stp>
        <stp>T</stp>
        <stp>EveryTick</stp>
        <tr r="J23" s="4"/>
      </tp>
      <tp>
        <v>208.36</v>
        <stp/>
        <stp>StudyData</stp>
        <stp>Close(S.AMZN) When Barix(S.AMZN,reference:=StartOfSession)=18</stp>
        <stp>Bar</stp>
        <stp/>
        <stp>Close</stp>
        <stp>5</stp>
        <stp>0</stp>
        <stp>All</stp>
        <stp/>
        <stp/>
        <stp>False</stp>
        <stp>T</stp>
        <stp>EveryTick</stp>
        <tr r="J22" s="4"/>
      </tp>
      <tp>
        <v>208.62</v>
        <stp/>
        <stp>StudyData</stp>
        <stp>Close(S.AMZN) When Barix(S.AMZN,reference:=StartOfSession)=17</stp>
        <stp>Bar</stp>
        <stp/>
        <stp>Close</stp>
        <stp>5</stp>
        <stp>0</stp>
        <stp>All</stp>
        <stp/>
        <stp/>
        <stp>False</stp>
        <stp>T</stp>
        <stp>EveryTick</stp>
        <tr r="J21" s="4"/>
      </tp>
      <tp>
        <v>208.7</v>
        <stp/>
        <stp>StudyData</stp>
        <stp>Close(S.AMZN) When Barix(S.AMZN,reference:=StartOfSession)=16</stp>
        <stp>Bar</stp>
        <stp/>
        <stp>Close</stp>
        <stp>5</stp>
        <stp>0</stp>
        <stp>All</stp>
        <stp/>
        <stp/>
        <stp>False</stp>
        <stp>T</stp>
        <stp>EveryTick</stp>
        <tr r="J20" s="4"/>
      </tp>
      <tp>
        <v>208.4</v>
        <stp/>
        <stp>StudyData</stp>
        <stp>Close(S.AMZN) When Barix(S.AMZN,reference:=StartOfSession)=15</stp>
        <stp>Bar</stp>
        <stp/>
        <stp>Close</stp>
        <stp>5</stp>
        <stp>0</stp>
        <stp>All</stp>
        <stp/>
        <stp/>
        <stp>False</stp>
        <stp>T</stp>
        <stp>EveryTick</stp>
        <tr r="J19" s="4"/>
      </tp>
      <tp>
        <v>208.28</v>
        <stp/>
        <stp>StudyData</stp>
        <stp>Close(S.AMZN) When Barix(S.AMZN,reference:=StartOfSession)=14</stp>
        <stp>Bar</stp>
        <stp/>
        <stp>Close</stp>
        <stp>5</stp>
        <stp>0</stp>
        <stp>All</stp>
        <stp/>
        <stp/>
        <stp>False</stp>
        <stp>T</stp>
        <stp>EveryTick</stp>
        <tr r="J18" s="4"/>
      </tp>
      <tp>
        <v>208.2</v>
        <stp/>
        <stp>StudyData</stp>
        <stp>Close(S.AMZN) When Barix(S.AMZN,reference:=StartOfSession)=13</stp>
        <stp>Bar</stp>
        <stp/>
        <stp>Close</stp>
        <stp>5</stp>
        <stp>0</stp>
        <stp>All</stp>
        <stp/>
        <stp/>
        <stp>False</stp>
        <stp>T</stp>
        <stp>EveryTick</stp>
        <tr r="J17" s="4"/>
      </tp>
      <tp>
        <v>208.38</v>
        <stp/>
        <stp>StudyData</stp>
        <stp>Close(S.AMZN) When Barix(S.AMZN,reference:=StartOfSession)=12</stp>
        <stp>Bar</stp>
        <stp/>
        <stp>Close</stp>
        <stp>5</stp>
        <stp>0</stp>
        <stp>All</stp>
        <stp/>
        <stp/>
        <stp>False</stp>
        <stp>T</stp>
        <stp>EveryTick</stp>
        <tr r="J16" s="4"/>
      </tp>
      <tp>
        <v>208.41</v>
        <stp/>
        <stp>StudyData</stp>
        <stp>Close(S.AMZN) When Barix(S.AMZN,reference:=StartOfSession)=11</stp>
        <stp>Bar</stp>
        <stp/>
        <stp>Close</stp>
        <stp>5</stp>
        <stp>0</stp>
        <stp>All</stp>
        <stp/>
        <stp/>
        <stp>False</stp>
        <stp>T</stp>
        <stp>EveryTick</stp>
        <tr r="J15" s="4"/>
      </tp>
      <tp>
        <v>208.71</v>
        <stp/>
        <stp>StudyData</stp>
        <stp>Close(S.AMZN) When Barix(S.AMZN,reference:=StartOfSession)=10</stp>
        <stp>Bar</stp>
        <stp/>
        <stp>Close</stp>
        <stp>5</stp>
        <stp>0</stp>
        <stp>All</stp>
        <stp/>
        <stp/>
        <stp>False</stp>
        <stp>T</stp>
        <stp>EveryTick</stp>
        <tr r="J14" s="4"/>
      </tp>
      <tp>
        <v>228.66</v>
        <stp/>
        <stp>ContractData</stp>
        <stp>S.AAPL</stp>
        <stp>HIgh</stp>
        <stp/>
        <stp>T</stp>
        <tr r="N7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volatileDependencies" Target="volatileDependenci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59177334106365"/>
          <c:y val="3.6517099541661775E-2"/>
          <c:w val="0.79401941958060307"/>
          <c:h val="0.94985058957182589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2">
                    <a:lumMod val="0"/>
                    <a:lumOff val="100000"/>
                  </a:schemeClr>
                </a:gs>
                <a:gs pos="35000">
                  <a:schemeClr val="accent2">
                    <a:lumMod val="0"/>
                    <a:lumOff val="100000"/>
                  </a:schemeClr>
                </a:gs>
                <a:gs pos="100000">
                  <a:srgbClr val="FF0000"/>
                </a:gs>
              </a:gsLst>
              <a:path path="rect">
                <a:fillToRect l="100000" t="100000"/>
              </a:path>
              <a:tileRect r="-100000" b="-100000"/>
            </a:gra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4A7B5E9-4DA6-4447-96A9-0AFBF82B57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AA3D-48DE-A489-6E86DFE2CED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547358E-AAAE-435B-B446-CDB36417D9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41-42E4-B468-467B4E89F64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F663F1C-9E62-45C6-9658-EF494AB00C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C41-42E4-B468-467B4E89F64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861E37E-BC34-41F4-9937-2E3A793E10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8C41-42E4-B468-467B4E89F64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8AA1B8F-7D43-425C-9349-44CF08A349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C41-42E4-B468-467B4E89F64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8347C27-5D70-4FB4-8F47-5998B52A6F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C41-42E4-B468-467B4E89F64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E72CF48-3D5C-45CF-9D41-02DB07EF5F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C41-42E4-B468-467B4E89F64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B0D3F0A-801D-4F8F-A9CE-28DAFCE29B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C41-42E4-B468-467B4E89F64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316ED46-DBBB-4489-B02E-60B279EF5C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8C41-42E4-B468-467B4E89F64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8D81E88-E32C-4330-86EB-022173C925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C41-42E4-B468-467B4E89F64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01BE2EA-1744-4ED8-87D9-0FA58690A3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C41-42E4-B468-467B4E89F64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724591E-E3FF-450B-B950-4F62CBA176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8C41-42E4-B468-467B4E89F64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4C2A6F8-8858-4478-B257-4910F77725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8C41-42E4-B468-467B4E89F64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C711682-0C90-4F3F-8A48-723DF1094B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8C41-42E4-B468-467B4E89F64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EBA7573-6B14-4C80-9A32-2F331C13CB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8C41-42E4-B468-467B4E89F64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4DE3CA0-4407-4F39-9BC7-22284ADE05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8C41-42E4-B468-467B4E89F64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AE2ED3A-ACF9-42FF-B469-F2704001D9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8C41-42E4-B468-467B4E89F64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9030533-C604-43E7-98CE-CC1638F9EC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8C41-42E4-B468-467B4E89F64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CA0121B-CBCD-4183-9F69-D75002A6EC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8C41-42E4-B468-467B4E89F64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E6C1C698-3C85-4845-8C7F-92C9733FE9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8C41-42E4-B468-467B4E89F64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0CDB86B4-E202-463A-BECE-92007899E1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8C41-42E4-B468-467B4E89F64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D96B747C-543A-48DC-B543-9A4FD427F9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8C41-42E4-B468-467B4E89F64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FA7E6CE5-D61A-4ED6-A557-A7C5D5053D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8C41-42E4-B468-467B4E89F64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93DC1B91-D5B2-41E9-9CD5-E47A9B561A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8C41-42E4-B468-467B4E89F64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8CEA2163-A49B-4F90-8A21-340F3B4793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8C41-42E4-B468-467B4E89F64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9E3457A8-C066-472C-B99B-DC5064545E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8C41-42E4-B468-467B4E89F642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4DB60E5F-CC89-4CBC-85D0-40C6516524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8C41-42E4-B468-467B4E89F64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A2AD39B7-2670-4439-914C-8AE7CBF8AF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8C41-42E4-B468-467B4E89F642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33E503AD-FD6D-40A7-9C80-F01FC45A8D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8C41-42E4-B468-467B4E89F642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23827774-E03E-4600-A4D0-5D2AFF20BA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8C41-42E4-B468-467B4E89F64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Data!$G$6:$G$35</c:f>
              <c:strCache>
                <c:ptCount val="30"/>
                <c:pt idx="0">
                  <c:v>S.CRM</c:v>
                </c:pt>
                <c:pt idx="1">
                  <c:v>S.PG</c:v>
                </c:pt>
                <c:pt idx="2">
                  <c:v>S.TRV</c:v>
                </c:pt>
                <c:pt idx="3">
                  <c:v>S.MRK</c:v>
                </c:pt>
                <c:pt idx="4">
                  <c:v>S.UNH</c:v>
                </c:pt>
                <c:pt idx="5">
                  <c:v>S.HD</c:v>
                </c:pt>
                <c:pt idx="6">
                  <c:v>S.MCD</c:v>
                </c:pt>
                <c:pt idx="7">
                  <c:v>S.GS</c:v>
                </c:pt>
                <c:pt idx="8">
                  <c:v>S.WMT</c:v>
                </c:pt>
                <c:pt idx="9">
                  <c:v>S.AMGN</c:v>
                </c:pt>
                <c:pt idx="10">
                  <c:v>S.MMM</c:v>
                </c:pt>
                <c:pt idx="11">
                  <c:v>S.HON</c:v>
                </c:pt>
                <c:pt idx="12">
                  <c:v>S.SHW</c:v>
                </c:pt>
                <c:pt idx="13">
                  <c:v>S.V</c:v>
                </c:pt>
                <c:pt idx="14">
                  <c:v>S.BA</c:v>
                </c:pt>
                <c:pt idx="15">
                  <c:v>S.KO</c:v>
                </c:pt>
                <c:pt idx="16">
                  <c:v>S.AXP</c:v>
                </c:pt>
                <c:pt idx="17">
                  <c:v>S.JPM</c:v>
                </c:pt>
                <c:pt idx="18">
                  <c:v>S.CVX</c:v>
                </c:pt>
                <c:pt idx="19">
                  <c:v>S.DIS</c:v>
                </c:pt>
                <c:pt idx="20">
                  <c:v>S.IBM</c:v>
                </c:pt>
                <c:pt idx="21">
                  <c:v>S.CSCO</c:v>
                </c:pt>
                <c:pt idx="22">
                  <c:v>S.NKE</c:v>
                </c:pt>
                <c:pt idx="23">
                  <c:v>S.VZ</c:v>
                </c:pt>
                <c:pt idx="24">
                  <c:v>S.AAPL</c:v>
                </c:pt>
                <c:pt idx="25">
                  <c:v>S.MSFT</c:v>
                </c:pt>
                <c:pt idx="26">
                  <c:v>S.JNJ</c:v>
                </c:pt>
                <c:pt idx="27">
                  <c:v>S.NVDA</c:v>
                </c:pt>
                <c:pt idx="28">
                  <c:v>S.AMZN</c:v>
                </c:pt>
                <c:pt idx="29">
                  <c:v>S.CAT</c:v>
                </c:pt>
              </c:strCache>
            </c:strRef>
          </c:cat>
          <c:val>
            <c:numRef>
              <c:f>Data!$J$6:$J$35</c:f>
              <c:numCache>
                <c:formatCode>0.00%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3.4435261707988982E-4</c:v>
                </c:pt>
                <c:pt idx="22">
                  <c:v>5.2687038988408859E-4</c:v>
                </c:pt>
                <c:pt idx="23">
                  <c:v>2.2183879714074441E-3</c:v>
                </c:pt>
                <c:pt idx="24">
                  <c:v>2.2859152452962897E-3</c:v>
                </c:pt>
                <c:pt idx="25">
                  <c:v>6.7931269539054607E-3</c:v>
                </c:pt>
                <c:pt idx="26">
                  <c:v>8.0393032603840991E-3</c:v>
                </c:pt>
                <c:pt idx="27">
                  <c:v>8.3960236432025787E-3</c:v>
                </c:pt>
                <c:pt idx="28">
                  <c:v>8.9026422280409426E-3</c:v>
                </c:pt>
                <c:pt idx="29">
                  <c:v>3.6353837485607901E-2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Data!$K$6:$K$35</c15:f>
                <c15:dlblRangeCache>
                  <c:ptCount val="30"/>
                  <c:pt idx="21">
                    <c:v>-0.03%</c:v>
                  </c:pt>
                  <c:pt idx="22">
                    <c:v>-0.05%</c:v>
                  </c:pt>
                  <c:pt idx="23">
                    <c:v>-0.22%</c:v>
                  </c:pt>
                  <c:pt idx="24">
                    <c:v>-0.23%</c:v>
                  </c:pt>
                  <c:pt idx="25">
                    <c:v>-0.68%</c:v>
                  </c:pt>
                  <c:pt idx="26">
                    <c:v>-0.80%</c:v>
                  </c:pt>
                  <c:pt idx="27">
                    <c:v>-0.84%</c:v>
                  </c:pt>
                  <c:pt idx="28">
                    <c:v>-0.89%</c:v>
                  </c:pt>
                  <c:pt idx="29">
                    <c:v>-3.64%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E-AA3D-48DE-A489-6E86DFE2CEDB}"/>
            </c:ext>
          </c:extLst>
        </c:ser>
        <c:ser>
          <c:idx val="1"/>
          <c:order val="1"/>
          <c:spPr>
            <a:gradFill flip="none" rotWithShape="1">
              <a:gsLst>
                <a:gs pos="0">
                  <a:schemeClr val="accent6">
                    <a:lumMod val="0"/>
                    <a:lumOff val="100000"/>
                  </a:schemeClr>
                </a:gs>
                <a:gs pos="100000">
                  <a:schemeClr val="accent6">
                    <a:lumMod val="100000"/>
                  </a:schemeClr>
                </a:gs>
              </a:gsLst>
              <a:lin ang="6000000" scaled="0"/>
              <a:tileRect/>
            </a:gra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3115A61-9BAD-45C7-BD4D-541DA40917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AA3D-48DE-A489-6E86DFE2CED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5A00483-A9E6-443C-B1A0-93E47F3339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8C41-42E4-B468-467B4E89F64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E58D2C1-865A-4425-98F2-7976C1CC81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8C41-42E4-B468-467B4E89F64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7AA05D3-44FE-4095-AEBC-15D9ABF590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8C41-42E4-B468-467B4E89F64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E56D30F-8222-4163-86C8-4041D4FB57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8C41-42E4-B468-467B4E89F64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75D099E-6922-4AB5-BC5B-402B7B3046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8C41-42E4-B468-467B4E89F64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1641712-1693-473F-9130-E0633CCBF1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8C41-42E4-B468-467B4E89F64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684594D-F673-4782-9F41-5079505875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8C41-42E4-B468-467B4E89F64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DBBC9EC-7A52-4455-BCFE-1A821D6243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8C41-42E4-B468-467B4E89F64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C6B24A8-1B7F-49D2-9EB5-4BAA1F416B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8C41-42E4-B468-467B4E89F64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989414B-DB13-43D0-ACF6-A6AE02BA13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8C41-42E4-B468-467B4E89F64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7E3F07B-9A4B-40FC-BE2A-25836DB83D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8C41-42E4-B468-467B4E89F64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6B95A69-60D3-43D7-B0DB-52D4EC6DEA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8C41-42E4-B468-467B4E89F64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704F978-3AF7-411D-8652-466C449FC4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8C41-42E4-B468-467B4E89F64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134E7AA-BD63-4E61-A346-9C0A998CEB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8C41-42E4-B468-467B4E89F64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D7A237D1-2EF5-4F33-ABE4-17073A97D8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8C41-42E4-B468-467B4E89F64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EA3D7B2-391E-42BE-BBC0-124B35C280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8C41-42E4-B468-467B4E89F64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729282CC-4E10-45DC-99FD-030013FC6D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8C41-42E4-B468-467B4E89F64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F592D99-AF9C-46C5-91D8-1B41C5A7C7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8C41-42E4-B468-467B4E89F64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AEF18F8F-AFA2-4DCB-9F0C-37D28AAA80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8C41-42E4-B468-467B4E89F64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DA6803A1-BEAA-4674-AE3A-62835079D8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8C41-42E4-B468-467B4E89F64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787F343E-B0E6-42B1-9648-B055839668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8C41-42E4-B468-467B4E89F64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9423331B-AC8D-407B-BB3A-85AAF581E3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2-8C41-42E4-B468-467B4E89F64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59DC44AE-DAB8-482A-9D33-CF8775E65E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8C41-42E4-B468-467B4E89F64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F1FD385F-D681-49FB-B921-190B67EEAB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8C41-42E4-B468-467B4E89F64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F9E848EB-16CC-4048-8088-85513649D7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8C41-42E4-B468-467B4E89F642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2F8C147D-8B45-43EC-88CD-2476EEED07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8C41-42E4-B468-467B4E89F64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067B2876-F7D9-4101-8505-A07DF90750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8C41-42E4-B468-467B4E89F642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C8A3B132-0A19-47BC-ABAE-6FD17CF65E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8-8C41-42E4-B468-467B4E89F642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AB27DFD8-D69C-487C-9AA7-EF61D9C240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9-8C41-42E4-B468-467B4E89F64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strRef>
              <c:f>Data!$G$6:$G$35</c:f>
              <c:strCache>
                <c:ptCount val="30"/>
                <c:pt idx="0">
                  <c:v>S.CRM</c:v>
                </c:pt>
                <c:pt idx="1">
                  <c:v>S.PG</c:v>
                </c:pt>
                <c:pt idx="2">
                  <c:v>S.TRV</c:v>
                </c:pt>
                <c:pt idx="3">
                  <c:v>S.MRK</c:v>
                </c:pt>
                <c:pt idx="4">
                  <c:v>S.UNH</c:v>
                </c:pt>
                <c:pt idx="5">
                  <c:v>S.HD</c:v>
                </c:pt>
                <c:pt idx="6">
                  <c:v>S.MCD</c:v>
                </c:pt>
                <c:pt idx="7">
                  <c:v>S.GS</c:v>
                </c:pt>
                <c:pt idx="8">
                  <c:v>S.WMT</c:v>
                </c:pt>
                <c:pt idx="9">
                  <c:v>S.AMGN</c:v>
                </c:pt>
                <c:pt idx="10">
                  <c:v>S.MMM</c:v>
                </c:pt>
                <c:pt idx="11">
                  <c:v>S.HON</c:v>
                </c:pt>
                <c:pt idx="12">
                  <c:v>S.SHW</c:v>
                </c:pt>
                <c:pt idx="13">
                  <c:v>S.V</c:v>
                </c:pt>
                <c:pt idx="14">
                  <c:v>S.BA</c:v>
                </c:pt>
                <c:pt idx="15">
                  <c:v>S.KO</c:v>
                </c:pt>
                <c:pt idx="16">
                  <c:v>S.AXP</c:v>
                </c:pt>
                <c:pt idx="17">
                  <c:v>S.JPM</c:v>
                </c:pt>
                <c:pt idx="18">
                  <c:v>S.CVX</c:v>
                </c:pt>
                <c:pt idx="19">
                  <c:v>S.DIS</c:v>
                </c:pt>
                <c:pt idx="20">
                  <c:v>S.IBM</c:v>
                </c:pt>
                <c:pt idx="21">
                  <c:v>S.CSCO</c:v>
                </c:pt>
                <c:pt idx="22">
                  <c:v>S.NKE</c:v>
                </c:pt>
                <c:pt idx="23">
                  <c:v>S.VZ</c:v>
                </c:pt>
                <c:pt idx="24">
                  <c:v>S.AAPL</c:v>
                </c:pt>
                <c:pt idx="25">
                  <c:v>S.MSFT</c:v>
                </c:pt>
                <c:pt idx="26">
                  <c:v>S.JNJ</c:v>
                </c:pt>
                <c:pt idx="27">
                  <c:v>S.NVDA</c:v>
                </c:pt>
                <c:pt idx="28">
                  <c:v>S.AMZN</c:v>
                </c:pt>
                <c:pt idx="29">
                  <c:v>S.CAT</c:v>
                </c:pt>
              </c:strCache>
            </c:strRef>
          </c:cat>
          <c:val>
            <c:numRef>
              <c:f>Data!$I$6:$I$35</c:f>
              <c:numCache>
                <c:formatCode>0.00%</c:formatCode>
                <c:ptCount val="30"/>
                <c:pt idx="0">
                  <c:v>3.594182379818521E-2</c:v>
                </c:pt>
                <c:pt idx="1">
                  <c:v>2.6314179058809128E-2</c:v>
                </c:pt>
                <c:pt idx="2">
                  <c:v>1.8273347074678929E-2</c:v>
                </c:pt>
                <c:pt idx="3">
                  <c:v>1.7297617870910349E-2</c:v>
                </c:pt>
                <c:pt idx="4">
                  <c:v>1.7111239573870677E-2</c:v>
                </c:pt>
                <c:pt idx="5">
                  <c:v>1.6172641698377729E-2</c:v>
                </c:pt>
                <c:pt idx="6">
                  <c:v>1.4627027760809068E-2</c:v>
                </c:pt>
                <c:pt idx="7">
                  <c:v>1.2178573268976416E-2</c:v>
                </c:pt>
                <c:pt idx="8">
                  <c:v>1.1687537268932617E-2</c:v>
                </c:pt>
                <c:pt idx="9">
                  <c:v>1.0468764561523408E-2</c:v>
                </c:pt>
                <c:pt idx="10">
                  <c:v>9.5438491019764031E-3</c:v>
                </c:pt>
                <c:pt idx="11">
                  <c:v>9.149425287356322E-3</c:v>
                </c:pt>
                <c:pt idx="12">
                  <c:v>6.9531250000000001E-3</c:v>
                </c:pt>
                <c:pt idx="13">
                  <c:v>6.7691301504251141E-3</c:v>
                </c:pt>
                <c:pt idx="14">
                  <c:v>4.6363756788978675E-3</c:v>
                </c:pt>
                <c:pt idx="15">
                  <c:v>4.0841972981464029E-3</c:v>
                </c:pt>
                <c:pt idx="16">
                  <c:v>2.7194756293145526E-3</c:v>
                </c:pt>
                <c:pt idx="17">
                  <c:v>2.5382858109823164E-3</c:v>
                </c:pt>
                <c:pt idx="18">
                  <c:v>1.0206034317790393E-3</c:v>
                </c:pt>
                <c:pt idx="19">
                  <c:v>9.0973415546345899E-4</c:v>
                </c:pt>
                <c:pt idx="20">
                  <c:v>1.4039028499227853E-4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Data!$I$6:$I$35</c15:f>
                <c15:dlblRangeCache>
                  <c:ptCount val="30"/>
                  <c:pt idx="0">
                    <c:v>3.59%</c:v>
                  </c:pt>
                  <c:pt idx="1">
                    <c:v>2.63%</c:v>
                  </c:pt>
                  <c:pt idx="2">
                    <c:v>1.83%</c:v>
                  </c:pt>
                  <c:pt idx="3">
                    <c:v>1.73%</c:v>
                  </c:pt>
                  <c:pt idx="4">
                    <c:v>1.71%</c:v>
                  </c:pt>
                  <c:pt idx="5">
                    <c:v>1.62%</c:v>
                  </c:pt>
                  <c:pt idx="6">
                    <c:v>1.46%</c:v>
                  </c:pt>
                  <c:pt idx="7">
                    <c:v>1.22%</c:v>
                  </c:pt>
                  <c:pt idx="8">
                    <c:v>1.17%</c:v>
                  </c:pt>
                  <c:pt idx="9">
                    <c:v>1.05%</c:v>
                  </c:pt>
                  <c:pt idx="10">
                    <c:v>0.95%</c:v>
                  </c:pt>
                  <c:pt idx="11">
                    <c:v>0.91%</c:v>
                  </c:pt>
                  <c:pt idx="12">
                    <c:v>0.70%</c:v>
                  </c:pt>
                  <c:pt idx="13">
                    <c:v>0.68%</c:v>
                  </c:pt>
                  <c:pt idx="14">
                    <c:v>0.46%</c:v>
                  </c:pt>
                  <c:pt idx="15">
                    <c:v>0.41%</c:v>
                  </c:pt>
                  <c:pt idx="16">
                    <c:v>0.27%</c:v>
                  </c:pt>
                  <c:pt idx="17">
                    <c:v>0.25%</c:v>
                  </c:pt>
                  <c:pt idx="18">
                    <c:v>0.10%</c:v>
                  </c:pt>
                  <c:pt idx="19">
                    <c:v>0.09%</c:v>
                  </c:pt>
                  <c:pt idx="20">
                    <c:v>0.01%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D-AA3D-48DE-A489-6E86DFE2CE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43"/>
        <c:axId val="241732928"/>
        <c:axId val="241732368"/>
      </c:barChart>
      <c:catAx>
        <c:axId val="241732928"/>
        <c:scaling>
          <c:orientation val="maxMin"/>
        </c:scaling>
        <c:delete val="0"/>
        <c:axPos val="l"/>
        <c:majorGridlines>
          <c:spPr>
            <a:ln>
              <a:solidFill>
                <a:srgbClr val="002060"/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>
            <a:solidFill>
              <a:srgbClr val="002060"/>
            </a:solidFill>
            <a:prstDash val="sysDot"/>
          </a:ln>
        </c:spPr>
        <c:txPr>
          <a:bodyPr rot="0" vert="horz"/>
          <a:lstStyle/>
          <a:p>
            <a:pPr>
              <a:defRPr sz="800" baseline="0"/>
            </a:pPr>
            <a:endParaRPr lang="en-US"/>
          </a:p>
        </c:txPr>
        <c:crossAx val="241732368"/>
        <c:crosses val="autoZero"/>
        <c:auto val="0"/>
        <c:lblAlgn val="ctr"/>
        <c:lblOffset val="500"/>
        <c:noMultiLvlLbl val="0"/>
      </c:catAx>
      <c:valAx>
        <c:axId val="241732368"/>
        <c:scaling>
          <c:orientation val="minMax"/>
        </c:scaling>
        <c:delete val="0"/>
        <c:axPos val="t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0.00%" sourceLinked="0"/>
        <c:majorTickMark val="out"/>
        <c:minorTickMark val="none"/>
        <c:tickLblPos val="none"/>
        <c:spPr>
          <a:noFill/>
          <a:ln w="3175">
            <a:solidFill>
              <a:schemeClr val="tx2"/>
            </a:solidFill>
            <a:prstDash val="sysDot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41732928"/>
        <c:crosses val="autoZero"/>
        <c:crossBetween val="midCat"/>
      </c:valAx>
      <c:spPr>
        <a:noFill/>
        <a:ln w="12700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22225">
      <a:noFill/>
      <a:prstDash val="solid"/>
    </a:ln>
  </c:spPr>
  <c:txPr>
    <a:bodyPr/>
    <a:lstStyle/>
    <a:p>
      <a:pPr>
        <a:defRPr sz="1000" b="0" i="0" u="none" strike="noStrike" baseline="0">
          <a:solidFill>
            <a:schemeClr val="bg1"/>
          </a:solidFill>
          <a:latin typeface="Century Gothic" panose="020B0502020202020204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539001963388032E-2"/>
          <c:y val="8.6845466155810985E-2"/>
          <c:w val="0.89719446453901308"/>
          <c:h val="0.82523627075351214"/>
        </c:manualLayout>
      </c:layout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Data2!$A$4:$A$81</c:f>
              <c:numCache>
                <c:formatCode>h:mm</c:formatCode>
                <c:ptCount val="78"/>
                <c:pt idx="0">
                  <c:v>0.35416666666666669</c:v>
                </c:pt>
                <c:pt idx="1">
                  <c:v>0.3576388888888889</c:v>
                </c:pt>
                <c:pt idx="2">
                  <c:v>0.3611111111111111</c:v>
                </c:pt>
                <c:pt idx="3">
                  <c:v>0.36458333333333331</c:v>
                </c:pt>
                <c:pt idx="4">
                  <c:v>0.36805555555555558</c:v>
                </c:pt>
                <c:pt idx="5">
                  <c:v>0.37152777777777773</c:v>
                </c:pt>
                <c:pt idx="6">
                  <c:v>0.375</c:v>
                </c:pt>
                <c:pt idx="7">
                  <c:v>0.37847222222222227</c:v>
                </c:pt>
                <c:pt idx="8">
                  <c:v>0.38194444444444442</c:v>
                </c:pt>
                <c:pt idx="9">
                  <c:v>0.38541666666666669</c:v>
                </c:pt>
                <c:pt idx="10">
                  <c:v>0.3888888888888889</c:v>
                </c:pt>
                <c:pt idx="11">
                  <c:v>0.3923611111111111</c:v>
                </c:pt>
                <c:pt idx="12">
                  <c:v>0.39583333333333331</c:v>
                </c:pt>
                <c:pt idx="13">
                  <c:v>0.39930555555555558</c:v>
                </c:pt>
                <c:pt idx="14">
                  <c:v>0.40277777777777773</c:v>
                </c:pt>
                <c:pt idx="15">
                  <c:v>0.40625</c:v>
                </c:pt>
                <c:pt idx="16">
                  <c:v>0.40972222222222227</c:v>
                </c:pt>
                <c:pt idx="17">
                  <c:v>0.41319444444444442</c:v>
                </c:pt>
                <c:pt idx="18">
                  <c:v>0.41666666666666669</c:v>
                </c:pt>
                <c:pt idx="19">
                  <c:v>0.4201388888888889</c:v>
                </c:pt>
                <c:pt idx="20">
                  <c:v>0.4236111111111111</c:v>
                </c:pt>
                <c:pt idx="21">
                  <c:v>0.42708333333333331</c:v>
                </c:pt>
                <c:pt idx="22">
                  <c:v>0.43055555555555558</c:v>
                </c:pt>
                <c:pt idx="23">
                  <c:v>0.43402777777777773</c:v>
                </c:pt>
                <c:pt idx="24">
                  <c:v>0.4375</c:v>
                </c:pt>
                <c:pt idx="25">
                  <c:v>0.44097222222222227</c:v>
                </c:pt>
                <c:pt idx="26">
                  <c:v>0.44444444444444442</c:v>
                </c:pt>
                <c:pt idx="27">
                  <c:v>0.44791666666666669</c:v>
                </c:pt>
                <c:pt idx="28">
                  <c:v>0.4513888888888889</c:v>
                </c:pt>
                <c:pt idx="29">
                  <c:v>0.4548611111111111</c:v>
                </c:pt>
                <c:pt idx="30">
                  <c:v>0.45833333333333331</c:v>
                </c:pt>
                <c:pt idx="31">
                  <c:v>0.46180555555555558</c:v>
                </c:pt>
                <c:pt idx="32">
                  <c:v>0.46527777777777773</c:v>
                </c:pt>
                <c:pt idx="33">
                  <c:v>0.46875</c:v>
                </c:pt>
                <c:pt idx="34">
                  <c:v>0.47222222222222227</c:v>
                </c:pt>
                <c:pt idx="35">
                  <c:v>0.47569444444444442</c:v>
                </c:pt>
                <c:pt idx="36">
                  <c:v>0.47916666666666669</c:v>
                </c:pt>
                <c:pt idx="37">
                  <c:v>0.4826388888888889</c:v>
                </c:pt>
                <c:pt idx="38">
                  <c:v>0.4861111111111111</c:v>
                </c:pt>
                <c:pt idx="39">
                  <c:v>0.48958333333333331</c:v>
                </c:pt>
                <c:pt idx="40">
                  <c:v>0.49305555555555558</c:v>
                </c:pt>
                <c:pt idx="41">
                  <c:v>0.49652777777777773</c:v>
                </c:pt>
                <c:pt idx="42">
                  <c:v>0.5</c:v>
                </c:pt>
                <c:pt idx="43">
                  <c:v>0.50347222222222221</c:v>
                </c:pt>
                <c:pt idx="44">
                  <c:v>0.50694444444444442</c:v>
                </c:pt>
                <c:pt idx="45">
                  <c:v>0.51041666666666663</c:v>
                </c:pt>
                <c:pt idx="46">
                  <c:v>0.51388888888888895</c:v>
                </c:pt>
                <c:pt idx="47">
                  <c:v>0.51736111111111105</c:v>
                </c:pt>
                <c:pt idx="48">
                  <c:v>0.52083333333333337</c:v>
                </c:pt>
                <c:pt idx="49">
                  <c:v>0.52430555555555558</c:v>
                </c:pt>
                <c:pt idx="50">
                  <c:v>0.52777777777777779</c:v>
                </c:pt>
                <c:pt idx="51">
                  <c:v>0.53125</c:v>
                </c:pt>
                <c:pt idx="52">
                  <c:v>0.53472222222222221</c:v>
                </c:pt>
                <c:pt idx="53">
                  <c:v>0.53819444444444442</c:v>
                </c:pt>
                <c:pt idx="54">
                  <c:v>0.54166666666666663</c:v>
                </c:pt>
                <c:pt idx="55">
                  <c:v>0.54513888888888895</c:v>
                </c:pt>
                <c:pt idx="56">
                  <c:v>0.54861111111111105</c:v>
                </c:pt>
                <c:pt idx="57">
                  <c:v>0.55208333333333337</c:v>
                </c:pt>
                <c:pt idx="58">
                  <c:v>0.55555555555555558</c:v>
                </c:pt>
                <c:pt idx="59">
                  <c:v>0.55902777777777779</c:v>
                </c:pt>
                <c:pt idx="60">
                  <c:v>0.5625</c:v>
                </c:pt>
                <c:pt idx="61">
                  <c:v>0.56597222222222221</c:v>
                </c:pt>
                <c:pt idx="62">
                  <c:v>0.56944444444444442</c:v>
                </c:pt>
                <c:pt idx="63">
                  <c:v>0.57291666666666663</c:v>
                </c:pt>
                <c:pt idx="64">
                  <c:v>0.57638888888888895</c:v>
                </c:pt>
                <c:pt idx="65">
                  <c:v>0.57986111111111105</c:v>
                </c:pt>
                <c:pt idx="66">
                  <c:v>0.58333333333333337</c:v>
                </c:pt>
                <c:pt idx="67">
                  <c:v>0.58680555555555558</c:v>
                </c:pt>
                <c:pt idx="68">
                  <c:v>0.59027777777777779</c:v>
                </c:pt>
                <c:pt idx="69">
                  <c:v>0.59375</c:v>
                </c:pt>
                <c:pt idx="70">
                  <c:v>0.59722222222222221</c:v>
                </c:pt>
                <c:pt idx="71">
                  <c:v>0.60069444444444442</c:v>
                </c:pt>
                <c:pt idx="72">
                  <c:v>0.60416666666666663</c:v>
                </c:pt>
                <c:pt idx="73">
                  <c:v>0.60763888888888895</c:v>
                </c:pt>
                <c:pt idx="74">
                  <c:v>0.61111111111111105</c:v>
                </c:pt>
                <c:pt idx="75">
                  <c:v>0.61458333333333337</c:v>
                </c:pt>
                <c:pt idx="76">
                  <c:v>0.61805555555555558</c:v>
                </c:pt>
                <c:pt idx="77">
                  <c:v>0.62152777777777779</c:v>
                </c:pt>
              </c:numCache>
            </c:numRef>
          </c:cat>
          <c:val>
            <c:numRef>
              <c:f>Data2!$D$4:$D$81</c:f>
              <c:numCache>
                <c:formatCode>0.00</c:formatCode>
                <c:ptCount val="78"/>
                <c:pt idx="0">
                  <c:v>43768.5</c:v>
                </c:pt>
                <c:pt idx="1">
                  <c:v>43809.2</c:v>
                </c:pt>
                <c:pt idx="2">
                  <c:v>43738.1</c:v>
                </c:pt>
                <c:pt idx="3">
                  <c:v>43814.5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F-406E-86D6-CE6E562A99D8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Data2!$A$4:$A$81</c:f>
              <c:numCache>
                <c:formatCode>h:mm</c:formatCode>
                <c:ptCount val="78"/>
                <c:pt idx="0">
                  <c:v>0.35416666666666669</c:v>
                </c:pt>
                <c:pt idx="1">
                  <c:v>0.3576388888888889</c:v>
                </c:pt>
                <c:pt idx="2">
                  <c:v>0.3611111111111111</c:v>
                </c:pt>
                <c:pt idx="3">
                  <c:v>0.36458333333333331</c:v>
                </c:pt>
                <c:pt idx="4">
                  <c:v>0.36805555555555558</c:v>
                </c:pt>
                <c:pt idx="5">
                  <c:v>0.37152777777777773</c:v>
                </c:pt>
                <c:pt idx="6">
                  <c:v>0.375</c:v>
                </c:pt>
                <c:pt idx="7">
                  <c:v>0.37847222222222227</c:v>
                </c:pt>
                <c:pt idx="8">
                  <c:v>0.38194444444444442</c:v>
                </c:pt>
                <c:pt idx="9">
                  <c:v>0.38541666666666669</c:v>
                </c:pt>
                <c:pt idx="10">
                  <c:v>0.3888888888888889</c:v>
                </c:pt>
                <c:pt idx="11">
                  <c:v>0.3923611111111111</c:v>
                </c:pt>
                <c:pt idx="12">
                  <c:v>0.39583333333333331</c:v>
                </c:pt>
                <c:pt idx="13">
                  <c:v>0.39930555555555558</c:v>
                </c:pt>
                <c:pt idx="14">
                  <c:v>0.40277777777777773</c:v>
                </c:pt>
                <c:pt idx="15">
                  <c:v>0.40625</c:v>
                </c:pt>
                <c:pt idx="16">
                  <c:v>0.40972222222222227</c:v>
                </c:pt>
                <c:pt idx="17">
                  <c:v>0.41319444444444442</c:v>
                </c:pt>
                <c:pt idx="18">
                  <c:v>0.41666666666666669</c:v>
                </c:pt>
                <c:pt idx="19">
                  <c:v>0.4201388888888889</c:v>
                </c:pt>
                <c:pt idx="20">
                  <c:v>0.4236111111111111</c:v>
                </c:pt>
                <c:pt idx="21">
                  <c:v>0.42708333333333331</c:v>
                </c:pt>
                <c:pt idx="22">
                  <c:v>0.43055555555555558</c:v>
                </c:pt>
                <c:pt idx="23">
                  <c:v>0.43402777777777773</c:v>
                </c:pt>
                <c:pt idx="24">
                  <c:v>0.4375</c:v>
                </c:pt>
                <c:pt idx="25">
                  <c:v>0.44097222222222227</c:v>
                </c:pt>
                <c:pt idx="26">
                  <c:v>0.44444444444444442</c:v>
                </c:pt>
                <c:pt idx="27">
                  <c:v>0.44791666666666669</c:v>
                </c:pt>
                <c:pt idx="28">
                  <c:v>0.4513888888888889</c:v>
                </c:pt>
                <c:pt idx="29">
                  <c:v>0.4548611111111111</c:v>
                </c:pt>
                <c:pt idx="30">
                  <c:v>0.45833333333333331</c:v>
                </c:pt>
                <c:pt idx="31">
                  <c:v>0.46180555555555558</c:v>
                </c:pt>
                <c:pt idx="32">
                  <c:v>0.46527777777777773</c:v>
                </c:pt>
                <c:pt idx="33">
                  <c:v>0.46875</c:v>
                </c:pt>
                <c:pt idx="34">
                  <c:v>0.47222222222222227</c:v>
                </c:pt>
                <c:pt idx="35">
                  <c:v>0.47569444444444442</c:v>
                </c:pt>
                <c:pt idx="36">
                  <c:v>0.47916666666666669</c:v>
                </c:pt>
                <c:pt idx="37">
                  <c:v>0.4826388888888889</c:v>
                </c:pt>
                <c:pt idx="38">
                  <c:v>0.4861111111111111</c:v>
                </c:pt>
                <c:pt idx="39">
                  <c:v>0.48958333333333331</c:v>
                </c:pt>
                <c:pt idx="40">
                  <c:v>0.49305555555555558</c:v>
                </c:pt>
                <c:pt idx="41">
                  <c:v>0.49652777777777773</c:v>
                </c:pt>
                <c:pt idx="42">
                  <c:v>0.5</c:v>
                </c:pt>
                <c:pt idx="43">
                  <c:v>0.50347222222222221</c:v>
                </c:pt>
                <c:pt idx="44">
                  <c:v>0.50694444444444442</c:v>
                </c:pt>
                <c:pt idx="45">
                  <c:v>0.51041666666666663</c:v>
                </c:pt>
                <c:pt idx="46">
                  <c:v>0.51388888888888895</c:v>
                </c:pt>
                <c:pt idx="47">
                  <c:v>0.51736111111111105</c:v>
                </c:pt>
                <c:pt idx="48">
                  <c:v>0.52083333333333337</c:v>
                </c:pt>
                <c:pt idx="49">
                  <c:v>0.52430555555555558</c:v>
                </c:pt>
                <c:pt idx="50">
                  <c:v>0.52777777777777779</c:v>
                </c:pt>
                <c:pt idx="51">
                  <c:v>0.53125</c:v>
                </c:pt>
                <c:pt idx="52">
                  <c:v>0.53472222222222221</c:v>
                </c:pt>
                <c:pt idx="53">
                  <c:v>0.53819444444444442</c:v>
                </c:pt>
                <c:pt idx="54">
                  <c:v>0.54166666666666663</c:v>
                </c:pt>
                <c:pt idx="55">
                  <c:v>0.54513888888888895</c:v>
                </c:pt>
                <c:pt idx="56">
                  <c:v>0.54861111111111105</c:v>
                </c:pt>
                <c:pt idx="57">
                  <c:v>0.55208333333333337</c:v>
                </c:pt>
                <c:pt idx="58">
                  <c:v>0.55555555555555558</c:v>
                </c:pt>
                <c:pt idx="59">
                  <c:v>0.55902777777777779</c:v>
                </c:pt>
                <c:pt idx="60">
                  <c:v>0.5625</c:v>
                </c:pt>
                <c:pt idx="61">
                  <c:v>0.56597222222222221</c:v>
                </c:pt>
                <c:pt idx="62">
                  <c:v>0.56944444444444442</c:v>
                </c:pt>
                <c:pt idx="63">
                  <c:v>0.57291666666666663</c:v>
                </c:pt>
                <c:pt idx="64">
                  <c:v>0.57638888888888895</c:v>
                </c:pt>
                <c:pt idx="65">
                  <c:v>0.57986111111111105</c:v>
                </c:pt>
                <c:pt idx="66">
                  <c:v>0.58333333333333337</c:v>
                </c:pt>
                <c:pt idx="67">
                  <c:v>0.58680555555555558</c:v>
                </c:pt>
                <c:pt idx="68">
                  <c:v>0.59027777777777779</c:v>
                </c:pt>
                <c:pt idx="69">
                  <c:v>0.59375</c:v>
                </c:pt>
                <c:pt idx="70">
                  <c:v>0.59722222222222221</c:v>
                </c:pt>
                <c:pt idx="71">
                  <c:v>0.60069444444444442</c:v>
                </c:pt>
                <c:pt idx="72">
                  <c:v>0.60416666666666663</c:v>
                </c:pt>
                <c:pt idx="73">
                  <c:v>0.60763888888888895</c:v>
                </c:pt>
                <c:pt idx="74">
                  <c:v>0.61111111111111105</c:v>
                </c:pt>
                <c:pt idx="75">
                  <c:v>0.61458333333333337</c:v>
                </c:pt>
                <c:pt idx="76">
                  <c:v>0.61805555555555558</c:v>
                </c:pt>
                <c:pt idx="77">
                  <c:v>0.62152777777777779</c:v>
                </c:pt>
              </c:numCache>
            </c:numRef>
          </c:cat>
          <c:val>
            <c:numRef>
              <c:f>Data2!$E$4:$E$81</c:f>
              <c:numCache>
                <c:formatCode>0.00</c:formatCode>
                <c:ptCount val="78"/>
                <c:pt idx="0">
                  <c:v>43897.8</c:v>
                </c:pt>
                <c:pt idx="1">
                  <c:v>43831.3</c:v>
                </c:pt>
                <c:pt idx="2">
                  <c:v>43815.9</c:v>
                </c:pt>
                <c:pt idx="3">
                  <c:v>43862.8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F-406E-86D6-CE6E562A99D8}"/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Data2!$A$4:$A$81</c:f>
              <c:numCache>
                <c:formatCode>h:mm</c:formatCode>
                <c:ptCount val="78"/>
                <c:pt idx="0">
                  <c:v>0.35416666666666669</c:v>
                </c:pt>
                <c:pt idx="1">
                  <c:v>0.3576388888888889</c:v>
                </c:pt>
                <c:pt idx="2">
                  <c:v>0.3611111111111111</c:v>
                </c:pt>
                <c:pt idx="3">
                  <c:v>0.36458333333333331</c:v>
                </c:pt>
                <c:pt idx="4">
                  <c:v>0.36805555555555558</c:v>
                </c:pt>
                <c:pt idx="5">
                  <c:v>0.37152777777777773</c:v>
                </c:pt>
                <c:pt idx="6">
                  <c:v>0.375</c:v>
                </c:pt>
                <c:pt idx="7">
                  <c:v>0.37847222222222227</c:v>
                </c:pt>
                <c:pt idx="8">
                  <c:v>0.38194444444444442</c:v>
                </c:pt>
                <c:pt idx="9">
                  <c:v>0.38541666666666669</c:v>
                </c:pt>
                <c:pt idx="10">
                  <c:v>0.3888888888888889</c:v>
                </c:pt>
                <c:pt idx="11">
                  <c:v>0.3923611111111111</c:v>
                </c:pt>
                <c:pt idx="12">
                  <c:v>0.39583333333333331</c:v>
                </c:pt>
                <c:pt idx="13">
                  <c:v>0.39930555555555558</c:v>
                </c:pt>
                <c:pt idx="14">
                  <c:v>0.40277777777777773</c:v>
                </c:pt>
                <c:pt idx="15">
                  <c:v>0.40625</c:v>
                </c:pt>
                <c:pt idx="16">
                  <c:v>0.40972222222222227</c:v>
                </c:pt>
                <c:pt idx="17">
                  <c:v>0.41319444444444442</c:v>
                </c:pt>
                <c:pt idx="18">
                  <c:v>0.41666666666666669</c:v>
                </c:pt>
                <c:pt idx="19">
                  <c:v>0.4201388888888889</c:v>
                </c:pt>
                <c:pt idx="20">
                  <c:v>0.4236111111111111</c:v>
                </c:pt>
                <c:pt idx="21">
                  <c:v>0.42708333333333331</c:v>
                </c:pt>
                <c:pt idx="22">
                  <c:v>0.43055555555555558</c:v>
                </c:pt>
                <c:pt idx="23">
                  <c:v>0.43402777777777773</c:v>
                </c:pt>
                <c:pt idx="24">
                  <c:v>0.4375</c:v>
                </c:pt>
                <c:pt idx="25">
                  <c:v>0.44097222222222227</c:v>
                </c:pt>
                <c:pt idx="26">
                  <c:v>0.44444444444444442</c:v>
                </c:pt>
                <c:pt idx="27">
                  <c:v>0.44791666666666669</c:v>
                </c:pt>
                <c:pt idx="28">
                  <c:v>0.4513888888888889</c:v>
                </c:pt>
                <c:pt idx="29">
                  <c:v>0.4548611111111111</c:v>
                </c:pt>
                <c:pt idx="30">
                  <c:v>0.45833333333333331</c:v>
                </c:pt>
                <c:pt idx="31">
                  <c:v>0.46180555555555558</c:v>
                </c:pt>
                <c:pt idx="32">
                  <c:v>0.46527777777777773</c:v>
                </c:pt>
                <c:pt idx="33">
                  <c:v>0.46875</c:v>
                </c:pt>
                <c:pt idx="34">
                  <c:v>0.47222222222222227</c:v>
                </c:pt>
                <c:pt idx="35">
                  <c:v>0.47569444444444442</c:v>
                </c:pt>
                <c:pt idx="36">
                  <c:v>0.47916666666666669</c:v>
                </c:pt>
                <c:pt idx="37">
                  <c:v>0.4826388888888889</c:v>
                </c:pt>
                <c:pt idx="38">
                  <c:v>0.4861111111111111</c:v>
                </c:pt>
                <c:pt idx="39">
                  <c:v>0.48958333333333331</c:v>
                </c:pt>
                <c:pt idx="40">
                  <c:v>0.49305555555555558</c:v>
                </c:pt>
                <c:pt idx="41">
                  <c:v>0.49652777777777773</c:v>
                </c:pt>
                <c:pt idx="42">
                  <c:v>0.5</c:v>
                </c:pt>
                <c:pt idx="43">
                  <c:v>0.50347222222222221</c:v>
                </c:pt>
                <c:pt idx="44">
                  <c:v>0.50694444444444442</c:v>
                </c:pt>
                <c:pt idx="45">
                  <c:v>0.51041666666666663</c:v>
                </c:pt>
                <c:pt idx="46">
                  <c:v>0.51388888888888895</c:v>
                </c:pt>
                <c:pt idx="47">
                  <c:v>0.51736111111111105</c:v>
                </c:pt>
                <c:pt idx="48">
                  <c:v>0.52083333333333337</c:v>
                </c:pt>
                <c:pt idx="49">
                  <c:v>0.52430555555555558</c:v>
                </c:pt>
                <c:pt idx="50">
                  <c:v>0.52777777777777779</c:v>
                </c:pt>
                <c:pt idx="51">
                  <c:v>0.53125</c:v>
                </c:pt>
                <c:pt idx="52">
                  <c:v>0.53472222222222221</c:v>
                </c:pt>
                <c:pt idx="53">
                  <c:v>0.53819444444444442</c:v>
                </c:pt>
                <c:pt idx="54">
                  <c:v>0.54166666666666663</c:v>
                </c:pt>
                <c:pt idx="55">
                  <c:v>0.54513888888888895</c:v>
                </c:pt>
                <c:pt idx="56">
                  <c:v>0.54861111111111105</c:v>
                </c:pt>
                <c:pt idx="57">
                  <c:v>0.55208333333333337</c:v>
                </c:pt>
                <c:pt idx="58">
                  <c:v>0.55555555555555558</c:v>
                </c:pt>
                <c:pt idx="59">
                  <c:v>0.55902777777777779</c:v>
                </c:pt>
                <c:pt idx="60">
                  <c:v>0.5625</c:v>
                </c:pt>
                <c:pt idx="61">
                  <c:v>0.56597222222222221</c:v>
                </c:pt>
                <c:pt idx="62">
                  <c:v>0.56944444444444442</c:v>
                </c:pt>
                <c:pt idx="63">
                  <c:v>0.57291666666666663</c:v>
                </c:pt>
                <c:pt idx="64">
                  <c:v>0.57638888888888895</c:v>
                </c:pt>
                <c:pt idx="65">
                  <c:v>0.57986111111111105</c:v>
                </c:pt>
                <c:pt idx="66">
                  <c:v>0.58333333333333337</c:v>
                </c:pt>
                <c:pt idx="67">
                  <c:v>0.58680555555555558</c:v>
                </c:pt>
                <c:pt idx="68">
                  <c:v>0.59027777777777779</c:v>
                </c:pt>
                <c:pt idx="69">
                  <c:v>0.59375</c:v>
                </c:pt>
                <c:pt idx="70">
                  <c:v>0.59722222222222221</c:v>
                </c:pt>
                <c:pt idx="71">
                  <c:v>0.60069444444444442</c:v>
                </c:pt>
                <c:pt idx="72">
                  <c:v>0.60416666666666663</c:v>
                </c:pt>
                <c:pt idx="73">
                  <c:v>0.60763888888888895</c:v>
                </c:pt>
                <c:pt idx="74">
                  <c:v>0.61111111111111105</c:v>
                </c:pt>
                <c:pt idx="75">
                  <c:v>0.61458333333333337</c:v>
                </c:pt>
                <c:pt idx="76">
                  <c:v>0.61805555555555558</c:v>
                </c:pt>
                <c:pt idx="77">
                  <c:v>0.62152777777777779</c:v>
                </c:pt>
              </c:numCache>
            </c:numRef>
          </c:cat>
          <c:val>
            <c:numRef>
              <c:f>Data2!$F$4:$F$81</c:f>
              <c:numCache>
                <c:formatCode>0.00</c:formatCode>
                <c:ptCount val="78"/>
                <c:pt idx="0">
                  <c:v>43768.5</c:v>
                </c:pt>
                <c:pt idx="1">
                  <c:v>43733.8</c:v>
                </c:pt>
                <c:pt idx="2">
                  <c:v>43738.1</c:v>
                </c:pt>
                <c:pt idx="3">
                  <c:v>43797.2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4F-406E-86D6-CE6E562A99D8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Data2!$A$4:$A$81</c:f>
              <c:numCache>
                <c:formatCode>h:mm</c:formatCode>
                <c:ptCount val="78"/>
                <c:pt idx="0">
                  <c:v>0.35416666666666669</c:v>
                </c:pt>
                <c:pt idx="1">
                  <c:v>0.3576388888888889</c:v>
                </c:pt>
                <c:pt idx="2">
                  <c:v>0.3611111111111111</c:v>
                </c:pt>
                <c:pt idx="3">
                  <c:v>0.36458333333333331</c:v>
                </c:pt>
                <c:pt idx="4">
                  <c:v>0.36805555555555558</c:v>
                </c:pt>
                <c:pt idx="5">
                  <c:v>0.37152777777777773</c:v>
                </c:pt>
                <c:pt idx="6">
                  <c:v>0.375</c:v>
                </c:pt>
                <c:pt idx="7">
                  <c:v>0.37847222222222227</c:v>
                </c:pt>
                <c:pt idx="8">
                  <c:v>0.38194444444444442</c:v>
                </c:pt>
                <c:pt idx="9">
                  <c:v>0.38541666666666669</c:v>
                </c:pt>
                <c:pt idx="10">
                  <c:v>0.3888888888888889</c:v>
                </c:pt>
                <c:pt idx="11">
                  <c:v>0.3923611111111111</c:v>
                </c:pt>
                <c:pt idx="12">
                  <c:v>0.39583333333333331</c:v>
                </c:pt>
                <c:pt idx="13">
                  <c:v>0.39930555555555558</c:v>
                </c:pt>
                <c:pt idx="14">
                  <c:v>0.40277777777777773</c:v>
                </c:pt>
                <c:pt idx="15">
                  <c:v>0.40625</c:v>
                </c:pt>
                <c:pt idx="16">
                  <c:v>0.40972222222222227</c:v>
                </c:pt>
                <c:pt idx="17">
                  <c:v>0.41319444444444442</c:v>
                </c:pt>
                <c:pt idx="18">
                  <c:v>0.41666666666666669</c:v>
                </c:pt>
                <c:pt idx="19">
                  <c:v>0.4201388888888889</c:v>
                </c:pt>
                <c:pt idx="20">
                  <c:v>0.4236111111111111</c:v>
                </c:pt>
                <c:pt idx="21">
                  <c:v>0.42708333333333331</c:v>
                </c:pt>
                <c:pt idx="22">
                  <c:v>0.43055555555555558</c:v>
                </c:pt>
                <c:pt idx="23">
                  <c:v>0.43402777777777773</c:v>
                </c:pt>
                <c:pt idx="24">
                  <c:v>0.4375</c:v>
                </c:pt>
                <c:pt idx="25">
                  <c:v>0.44097222222222227</c:v>
                </c:pt>
                <c:pt idx="26">
                  <c:v>0.44444444444444442</c:v>
                </c:pt>
                <c:pt idx="27">
                  <c:v>0.44791666666666669</c:v>
                </c:pt>
                <c:pt idx="28">
                  <c:v>0.4513888888888889</c:v>
                </c:pt>
                <c:pt idx="29">
                  <c:v>0.4548611111111111</c:v>
                </c:pt>
                <c:pt idx="30">
                  <c:v>0.45833333333333331</c:v>
                </c:pt>
                <c:pt idx="31">
                  <c:v>0.46180555555555558</c:v>
                </c:pt>
                <c:pt idx="32">
                  <c:v>0.46527777777777773</c:v>
                </c:pt>
                <c:pt idx="33">
                  <c:v>0.46875</c:v>
                </c:pt>
                <c:pt idx="34">
                  <c:v>0.47222222222222227</c:v>
                </c:pt>
                <c:pt idx="35">
                  <c:v>0.47569444444444442</c:v>
                </c:pt>
                <c:pt idx="36">
                  <c:v>0.47916666666666669</c:v>
                </c:pt>
                <c:pt idx="37">
                  <c:v>0.4826388888888889</c:v>
                </c:pt>
                <c:pt idx="38">
                  <c:v>0.4861111111111111</c:v>
                </c:pt>
                <c:pt idx="39">
                  <c:v>0.48958333333333331</c:v>
                </c:pt>
                <c:pt idx="40">
                  <c:v>0.49305555555555558</c:v>
                </c:pt>
                <c:pt idx="41">
                  <c:v>0.49652777777777773</c:v>
                </c:pt>
                <c:pt idx="42">
                  <c:v>0.5</c:v>
                </c:pt>
                <c:pt idx="43">
                  <c:v>0.50347222222222221</c:v>
                </c:pt>
                <c:pt idx="44">
                  <c:v>0.50694444444444442</c:v>
                </c:pt>
                <c:pt idx="45">
                  <c:v>0.51041666666666663</c:v>
                </c:pt>
                <c:pt idx="46">
                  <c:v>0.51388888888888895</c:v>
                </c:pt>
                <c:pt idx="47">
                  <c:v>0.51736111111111105</c:v>
                </c:pt>
                <c:pt idx="48">
                  <c:v>0.52083333333333337</c:v>
                </c:pt>
                <c:pt idx="49">
                  <c:v>0.52430555555555558</c:v>
                </c:pt>
                <c:pt idx="50">
                  <c:v>0.52777777777777779</c:v>
                </c:pt>
                <c:pt idx="51">
                  <c:v>0.53125</c:v>
                </c:pt>
                <c:pt idx="52">
                  <c:v>0.53472222222222221</c:v>
                </c:pt>
                <c:pt idx="53">
                  <c:v>0.53819444444444442</c:v>
                </c:pt>
                <c:pt idx="54">
                  <c:v>0.54166666666666663</c:v>
                </c:pt>
                <c:pt idx="55">
                  <c:v>0.54513888888888895</c:v>
                </c:pt>
                <c:pt idx="56">
                  <c:v>0.54861111111111105</c:v>
                </c:pt>
                <c:pt idx="57">
                  <c:v>0.55208333333333337</c:v>
                </c:pt>
                <c:pt idx="58">
                  <c:v>0.55555555555555558</c:v>
                </c:pt>
                <c:pt idx="59">
                  <c:v>0.55902777777777779</c:v>
                </c:pt>
                <c:pt idx="60">
                  <c:v>0.5625</c:v>
                </c:pt>
                <c:pt idx="61">
                  <c:v>0.56597222222222221</c:v>
                </c:pt>
                <c:pt idx="62">
                  <c:v>0.56944444444444442</c:v>
                </c:pt>
                <c:pt idx="63">
                  <c:v>0.57291666666666663</c:v>
                </c:pt>
                <c:pt idx="64">
                  <c:v>0.57638888888888895</c:v>
                </c:pt>
                <c:pt idx="65">
                  <c:v>0.57986111111111105</c:v>
                </c:pt>
                <c:pt idx="66">
                  <c:v>0.58333333333333337</c:v>
                </c:pt>
                <c:pt idx="67">
                  <c:v>0.58680555555555558</c:v>
                </c:pt>
                <c:pt idx="68">
                  <c:v>0.59027777777777779</c:v>
                </c:pt>
                <c:pt idx="69">
                  <c:v>0.59375</c:v>
                </c:pt>
                <c:pt idx="70">
                  <c:v>0.59722222222222221</c:v>
                </c:pt>
                <c:pt idx="71">
                  <c:v>0.60069444444444442</c:v>
                </c:pt>
                <c:pt idx="72">
                  <c:v>0.60416666666666663</c:v>
                </c:pt>
                <c:pt idx="73">
                  <c:v>0.60763888888888895</c:v>
                </c:pt>
                <c:pt idx="74">
                  <c:v>0.61111111111111105</c:v>
                </c:pt>
                <c:pt idx="75">
                  <c:v>0.61458333333333337</c:v>
                </c:pt>
                <c:pt idx="76">
                  <c:v>0.61805555555555558</c:v>
                </c:pt>
                <c:pt idx="77">
                  <c:v>0.62152777777777779</c:v>
                </c:pt>
              </c:numCache>
            </c:numRef>
          </c:cat>
          <c:val>
            <c:numRef>
              <c:f>Data2!$G$4:$G$81</c:f>
              <c:numCache>
                <c:formatCode>0.00</c:formatCode>
                <c:ptCount val="78"/>
                <c:pt idx="0">
                  <c:v>43811.9</c:v>
                </c:pt>
                <c:pt idx="1">
                  <c:v>43736.2</c:v>
                </c:pt>
                <c:pt idx="2">
                  <c:v>43815.9</c:v>
                </c:pt>
                <c:pt idx="3">
                  <c:v>43851.4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4F-406E-86D6-CE6E562A9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6">
                      <a:lumMod val="5000"/>
                      <a:lumOff val="95000"/>
                    </a:schemeClr>
                  </a:gs>
                  <a:gs pos="74000">
                    <a:srgbClr val="00B050"/>
                  </a:gs>
                  <a:gs pos="100000">
                    <a:schemeClr val="accent6">
                      <a:lumMod val="30000"/>
                      <a:lumOff val="70000"/>
                    </a:schemeClr>
                  </a:gs>
                </a:gsLst>
                <a:lin ang="5400000" scaled="1"/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2">
                      <a:lumMod val="0"/>
                      <a:lumOff val="100000"/>
                    </a:schemeClr>
                  </a:gs>
                  <a:gs pos="35000">
                    <a:schemeClr val="accent2">
                      <a:lumMod val="0"/>
                      <a:lumOff val="100000"/>
                    </a:schemeClr>
                  </a:gs>
                  <a:gs pos="100000">
                    <a:srgbClr val="FF0000"/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835207520"/>
        <c:axId val="828856672"/>
      </c:stockChart>
      <c:catAx>
        <c:axId val="835207520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prstDash val="sys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28856672"/>
        <c:crosses val="autoZero"/>
        <c:auto val="0"/>
        <c:lblAlgn val="ctr"/>
        <c:lblOffset val="100"/>
        <c:tickLblSkip val="10"/>
        <c:tickMarkSkip val="10"/>
        <c:noMultiLvlLbl val="0"/>
      </c:catAx>
      <c:valAx>
        <c:axId val="82885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3520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865964288753712E-2"/>
          <c:y val="8.5534591194968548E-2"/>
          <c:w val="0.91626542002861111"/>
          <c:h val="0.80774842767295596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Data2!$A$4:$A$81</c:f>
              <c:numCache>
                <c:formatCode>h:mm</c:formatCode>
                <c:ptCount val="78"/>
                <c:pt idx="0">
                  <c:v>0.35416666666666669</c:v>
                </c:pt>
                <c:pt idx="1">
                  <c:v>0.3576388888888889</c:v>
                </c:pt>
                <c:pt idx="2">
                  <c:v>0.3611111111111111</c:v>
                </c:pt>
                <c:pt idx="3">
                  <c:v>0.36458333333333331</c:v>
                </c:pt>
                <c:pt idx="4">
                  <c:v>0.36805555555555558</c:v>
                </c:pt>
                <c:pt idx="5">
                  <c:v>0.37152777777777773</c:v>
                </c:pt>
                <c:pt idx="6">
                  <c:v>0.375</c:v>
                </c:pt>
                <c:pt idx="7">
                  <c:v>0.37847222222222227</c:v>
                </c:pt>
                <c:pt idx="8">
                  <c:v>0.38194444444444442</c:v>
                </c:pt>
                <c:pt idx="9">
                  <c:v>0.38541666666666669</c:v>
                </c:pt>
                <c:pt idx="10">
                  <c:v>0.3888888888888889</c:v>
                </c:pt>
                <c:pt idx="11">
                  <c:v>0.3923611111111111</c:v>
                </c:pt>
                <c:pt idx="12">
                  <c:v>0.39583333333333331</c:v>
                </c:pt>
                <c:pt idx="13">
                  <c:v>0.39930555555555558</c:v>
                </c:pt>
                <c:pt idx="14">
                  <c:v>0.40277777777777773</c:v>
                </c:pt>
                <c:pt idx="15">
                  <c:v>0.40625</c:v>
                </c:pt>
                <c:pt idx="16">
                  <c:v>0.40972222222222227</c:v>
                </c:pt>
                <c:pt idx="17">
                  <c:v>0.41319444444444442</c:v>
                </c:pt>
                <c:pt idx="18">
                  <c:v>0.41666666666666669</c:v>
                </c:pt>
                <c:pt idx="19">
                  <c:v>0.4201388888888889</c:v>
                </c:pt>
                <c:pt idx="20">
                  <c:v>0.4236111111111111</c:v>
                </c:pt>
                <c:pt idx="21">
                  <c:v>0.42708333333333331</c:v>
                </c:pt>
                <c:pt idx="22">
                  <c:v>0.43055555555555558</c:v>
                </c:pt>
                <c:pt idx="23">
                  <c:v>0.43402777777777773</c:v>
                </c:pt>
                <c:pt idx="24">
                  <c:v>0.4375</c:v>
                </c:pt>
                <c:pt idx="25">
                  <c:v>0.44097222222222227</c:v>
                </c:pt>
                <c:pt idx="26">
                  <c:v>0.44444444444444442</c:v>
                </c:pt>
                <c:pt idx="27">
                  <c:v>0.44791666666666669</c:v>
                </c:pt>
                <c:pt idx="28">
                  <c:v>0.4513888888888889</c:v>
                </c:pt>
                <c:pt idx="29">
                  <c:v>0.4548611111111111</c:v>
                </c:pt>
                <c:pt idx="30">
                  <c:v>0.45833333333333331</c:v>
                </c:pt>
                <c:pt idx="31">
                  <c:v>0.46180555555555558</c:v>
                </c:pt>
                <c:pt idx="32">
                  <c:v>0.46527777777777773</c:v>
                </c:pt>
                <c:pt idx="33">
                  <c:v>0.46875</c:v>
                </c:pt>
                <c:pt idx="34">
                  <c:v>0.47222222222222227</c:v>
                </c:pt>
                <c:pt idx="35">
                  <c:v>0.47569444444444442</c:v>
                </c:pt>
                <c:pt idx="36">
                  <c:v>0.47916666666666669</c:v>
                </c:pt>
                <c:pt idx="37">
                  <c:v>0.4826388888888889</c:v>
                </c:pt>
                <c:pt idx="38">
                  <c:v>0.4861111111111111</c:v>
                </c:pt>
                <c:pt idx="39">
                  <c:v>0.48958333333333331</c:v>
                </c:pt>
                <c:pt idx="40">
                  <c:v>0.49305555555555558</c:v>
                </c:pt>
                <c:pt idx="41">
                  <c:v>0.49652777777777773</c:v>
                </c:pt>
                <c:pt idx="42">
                  <c:v>0.5</c:v>
                </c:pt>
                <c:pt idx="43">
                  <c:v>0.50347222222222221</c:v>
                </c:pt>
                <c:pt idx="44">
                  <c:v>0.50694444444444442</c:v>
                </c:pt>
                <c:pt idx="45">
                  <c:v>0.51041666666666663</c:v>
                </c:pt>
                <c:pt idx="46">
                  <c:v>0.51388888888888895</c:v>
                </c:pt>
                <c:pt idx="47">
                  <c:v>0.51736111111111105</c:v>
                </c:pt>
                <c:pt idx="48">
                  <c:v>0.52083333333333337</c:v>
                </c:pt>
                <c:pt idx="49">
                  <c:v>0.52430555555555558</c:v>
                </c:pt>
                <c:pt idx="50">
                  <c:v>0.52777777777777779</c:v>
                </c:pt>
                <c:pt idx="51">
                  <c:v>0.53125</c:v>
                </c:pt>
                <c:pt idx="52">
                  <c:v>0.53472222222222221</c:v>
                </c:pt>
                <c:pt idx="53">
                  <c:v>0.53819444444444442</c:v>
                </c:pt>
                <c:pt idx="54">
                  <c:v>0.54166666666666663</c:v>
                </c:pt>
                <c:pt idx="55">
                  <c:v>0.54513888888888895</c:v>
                </c:pt>
                <c:pt idx="56">
                  <c:v>0.54861111111111105</c:v>
                </c:pt>
                <c:pt idx="57">
                  <c:v>0.55208333333333337</c:v>
                </c:pt>
                <c:pt idx="58">
                  <c:v>0.55555555555555558</c:v>
                </c:pt>
                <c:pt idx="59">
                  <c:v>0.55902777777777779</c:v>
                </c:pt>
                <c:pt idx="60">
                  <c:v>0.5625</c:v>
                </c:pt>
                <c:pt idx="61">
                  <c:v>0.56597222222222221</c:v>
                </c:pt>
                <c:pt idx="62">
                  <c:v>0.56944444444444442</c:v>
                </c:pt>
                <c:pt idx="63">
                  <c:v>0.57291666666666663</c:v>
                </c:pt>
                <c:pt idx="64">
                  <c:v>0.57638888888888895</c:v>
                </c:pt>
                <c:pt idx="65">
                  <c:v>0.57986111111111105</c:v>
                </c:pt>
                <c:pt idx="66">
                  <c:v>0.58333333333333337</c:v>
                </c:pt>
                <c:pt idx="67">
                  <c:v>0.58680555555555558</c:v>
                </c:pt>
                <c:pt idx="68">
                  <c:v>0.59027777777777779</c:v>
                </c:pt>
                <c:pt idx="69">
                  <c:v>0.59375</c:v>
                </c:pt>
                <c:pt idx="70">
                  <c:v>0.59722222222222221</c:v>
                </c:pt>
                <c:pt idx="71">
                  <c:v>0.60069444444444442</c:v>
                </c:pt>
                <c:pt idx="72">
                  <c:v>0.60416666666666663</c:v>
                </c:pt>
                <c:pt idx="73">
                  <c:v>0.60763888888888895</c:v>
                </c:pt>
                <c:pt idx="74">
                  <c:v>0.61111111111111105</c:v>
                </c:pt>
                <c:pt idx="75">
                  <c:v>0.61458333333333337</c:v>
                </c:pt>
                <c:pt idx="76">
                  <c:v>0.61805555555555558</c:v>
                </c:pt>
                <c:pt idx="77">
                  <c:v>0.62152777777777779</c:v>
                </c:pt>
              </c:numCache>
            </c:numRef>
          </c:cat>
          <c:val>
            <c:numRef>
              <c:f>Data2!$N$4:$N$81</c:f>
              <c:numCache>
                <c:formatCode>0.00</c:formatCode>
                <c:ptCount val="78"/>
                <c:pt idx="0">
                  <c:v>209.72</c:v>
                </c:pt>
                <c:pt idx="1">
                  <c:v>209.01</c:v>
                </c:pt>
                <c:pt idx="2">
                  <c:v>209.33</c:v>
                </c:pt>
                <c:pt idx="3">
                  <c:v>209.13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B-47CC-834A-4B700EFFE0BB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Data2!$A$4:$A$81</c:f>
              <c:numCache>
                <c:formatCode>h:mm</c:formatCode>
                <c:ptCount val="78"/>
                <c:pt idx="0">
                  <c:v>0.35416666666666669</c:v>
                </c:pt>
                <c:pt idx="1">
                  <c:v>0.3576388888888889</c:v>
                </c:pt>
                <c:pt idx="2">
                  <c:v>0.3611111111111111</c:v>
                </c:pt>
                <c:pt idx="3">
                  <c:v>0.36458333333333331</c:v>
                </c:pt>
                <c:pt idx="4">
                  <c:v>0.36805555555555558</c:v>
                </c:pt>
                <c:pt idx="5">
                  <c:v>0.37152777777777773</c:v>
                </c:pt>
                <c:pt idx="6">
                  <c:v>0.375</c:v>
                </c:pt>
                <c:pt idx="7">
                  <c:v>0.37847222222222227</c:v>
                </c:pt>
                <c:pt idx="8">
                  <c:v>0.38194444444444442</c:v>
                </c:pt>
                <c:pt idx="9">
                  <c:v>0.38541666666666669</c:v>
                </c:pt>
                <c:pt idx="10">
                  <c:v>0.3888888888888889</c:v>
                </c:pt>
                <c:pt idx="11">
                  <c:v>0.3923611111111111</c:v>
                </c:pt>
                <c:pt idx="12">
                  <c:v>0.39583333333333331</c:v>
                </c:pt>
                <c:pt idx="13">
                  <c:v>0.39930555555555558</c:v>
                </c:pt>
                <c:pt idx="14">
                  <c:v>0.40277777777777773</c:v>
                </c:pt>
                <c:pt idx="15">
                  <c:v>0.40625</c:v>
                </c:pt>
                <c:pt idx="16">
                  <c:v>0.40972222222222227</c:v>
                </c:pt>
                <c:pt idx="17">
                  <c:v>0.41319444444444442</c:v>
                </c:pt>
                <c:pt idx="18">
                  <c:v>0.41666666666666669</c:v>
                </c:pt>
                <c:pt idx="19">
                  <c:v>0.4201388888888889</c:v>
                </c:pt>
                <c:pt idx="20">
                  <c:v>0.4236111111111111</c:v>
                </c:pt>
                <c:pt idx="21">
                  <c:v>0.42708333333333331</c:v>
                </c:pt>
                <c:pt idx="22">
                  <c:v>0.43055555555555558</c:v>
                </c:pt>
                <c:pt idx="23">
                  <c:v>0.43402777777777773</c:v>
                </c:pt>
                <c:pt idx="24">
                  <c:v>0.4375</c:v>
                </c:pt>
                <c:pt idx="25">
                  <c:v>0.44097222222222227</c:v>
                </c:pt>
                <c:pt idx="26">
                  <c:v>0.44444444444444442</c:v>
                </c:pt>
                <c:pt idx="27">
                  <c:v>0.44791666666666669</c:v>
                </c:pt>
                <c:pt idx="28">
                  <c:v>0.4513888888888889</c:v>
                </c:pt>
                <c:pt idx="29">
                  <c:v>0.4548611111111111</c:v>
                </c:pt>
                <c:pt idx="30">
                  <c:v>0.45833333333333331</c:v>
                </c:pt>
                <c:pt idx="31">
                  <c:v>0.46180555555555558</c:v>
                </c:pt>
                <c:pt idx="32">
                  <c:v>0.46527777777777773</c:v>
                </c:pt>
                <c:pt idx="33">
                  <c:v>0.46875</c:v>
                </c:pt>
                <c:pt idx="34">
                  <c:v>0.47222222222222227</c:v>
                </c:pt>
                <c:pt idx="35">
                  <c:v>0.47569444444444442</c:v>
                </c:pt>
                <c:pt idx="36">
                  <c:v>0.47916666666666669</c:v>
                </c:pt>
                <c:pt idx="37">
                  <c:v>0.4826388888888889</c:v>
                </c:pt>
                <c:pt idx="38">
                  <c:v>0.4861111111111111</c:v>
                </c:pt>
                <c:pt idx="39">
                  <c:v>0.48958333333333331</c:v>
                </c:pt>
                <c:pt idx="40">
                  <c:v>0.49305555555555558</c:v>
                </c:pt>
                <c:pt idx="41">
                  <c:v>0.49652777777777773</c:v>
                </c:pt>
                <c:pt idx="42">
                  <c:v>0.5</c:v>
                </c:pt>
                <c:pt idx="43">
                  <c:v>0.50347222222222221</c:v>
                </c:pt>
                <c:pt idx="44">
                  <c:v>0.50694444444444442</c:v>
                </c:pt>
                <c:pt idx="45">
                  <c:v>0.51041666666666663</c:v>
                </c:pt>
                <c:pt idx="46">
                  <c:v>0.51388888888888895</c:v>
                </c:pt>
                <c:pt idx="47">
                  <c:v>0.51736111111111105</c:v>
                </c:pt>
                <c:pt idx="48">
                  <c:v>0.52083333333333337</c:v>
                </c:pt>
                <c:pt idx="49">
                  <c:v>0.52430555555555558</c:v>
                </c:pt>
                <c:pt idx="50">
                  <c:v>0.52777777777777779</c:v>
                </c:pt>
                <c:pt idx="51">
                  <c:v>0.53125</c:v>
                </c:pt>
                <c:pt idx="52">
                  <c:v>0.53472222222222221</c:v>
                </c:pt>
                <c:pt idx="53">
                  <c:v>0.53819444444444442</c:v>
                </c:pt>
                <c:pt idx="54">
                  <c:v>0.54166666666666663</c:v>
                </c:pt>
                <c:pt idx="55">
                  <c:v>0.54513888888888895</c:v>
                </c:pt>
                <c:pt idx="56">
                  <c:v>0.54861111111111105</c:v>
                </c:pt>
                <c:pt idx="57">
                  <c:v>0.55208333333333337</c:v>
                </c:pt>
                <c:pt idx="58">
                  <c:v>0.55555555555555558</c:v>
                </c:pt>
                <c:pt idx="59">
                  <c:v>0.55902777777777779</c:v>
                </c:pt>
                <c:pt idx="60">
                  <c:v>0.5625</c:v>
                </c:pt>
                <c:pt idx="61">
                  <c:v>0.56597222222222221</c:v>
                </c:pt>
                <c:pt idx="62">
                  <c:v>0.56944444444444442</c:v>
                </c:pt>
                <c:pt idx="63">
                  <c:v>0.57291666666666663</c:v>
                </c:pt>
                <c:pt idx="64">
                  <c:v>0.57638888888888895</c:v>
                </c:pt>
                <c:pt idx="65">
                  <c:v>0.57986111111111105</c:v>
                </c:pt>
                <c:pt idx="66">
                  <c:v>0.58333333333333337</c:v>
                </c:pt>
                <c:pt idx="67">
                  <c:v>0.58680555555555558</c:v>
                </c:pt>
                <c:pt idx="68">
                  <c:v>0.59027777777777779</c:v>
                </c:pt>
                <c:pt idx="69">
                  <c:v>0.59375</c:v>
                </c:pt>
                <c:pt idx="70">
                  <c:v>0.59722222222222221</c:v>
                </c:pt>
                <c:pt idx="71">
                  <c:v>0.60069444444444442</c:v>
                </c:pt>
                <c:pt idx="72">
                  <c:v>0.60416666666666663</c:v>
                </c:pt>
                <c:pt idx="73">
                  <c:v>0.60763888888888895</c:v>
                </c:pt>
                <c:pt idx="74">
                  <c:v>0.61111111111111105</c:v>
                </c:pt>
                <c:pt idx="75">
                  <c:v>0.61458333333333337</c:v>
                </c:pt>
                <c:pt idx="76">
                  <c:v>0.61805555555555558</c:v>
                </c:pt>
                <c:pt idx="77">
                  <c:v>0.62152777777777779</c:v>
                </c:pt>
              </c:numCache>
            </c:numRef>
          </c:cat>
          <c:val>
            <c:numRef>
              <c:f>Data2!$O$4:$O$81</c:f>
              <c:numCache>
                <c:formatCode>0.00</c:formatCode>
                <c:ptCount val="78"/>
                <c:pt idx="0">
                  <c:v>209.96</c:v>
                </c:pt>
                <c:pt idx="1">
                  <c:v>209.84</c:v>
                </c:pt>
                <c:pt idx="2">
                  <c:v>209.55</c:v>
                </c:pt>
                <c:pt idx="3">
                  <c:v>209.43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B-47CC-834A-4B700EFFE0BB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Data2!$A$4:$A$81</c:f>
              <c:numCache>
                <c:formatCode>h:mm</c:formatCode>
                <c:ptCount val="78"/>
                <c:pt idx="0">
                  <c:v>0.35416666666666669</c:v>
                </c:pt>
                <c:pt idx="1">
                  <c:v>0.3576388888888889</c:v>
                </c:pt>
                <c:pt idx="2">
                  <c:v>0.3611111111111111</c:v>
                </c:pt>
                <c:pt idx="3">
                  <c:v>0.36458333333333331</c:v>
                </c:pt>
                <c:pt idx="4">
                  <c:v>0.36805555555555558</c:v>
                </c:pt>
                <c:pt idx="5">
                  <c:v>0.37152777777777773</c:v>
                </c:pt>
                <c:pt idx="6">
                  <c:v>0.375</c:v>
                </c:pt>
                <c:pt idx="7">
                  <c:v>0.37847222222222227</c:v>
                </c:pt>
                <c:pt idx="8">
                  <c:v>0.38194444444444442</c:v>
                </c:pt>
                <c:pt idx="9">
                  <c:v>0.38541666666666669</c:v>
                </c:pt>
                <c:pt idx="10">
                  <c:v>0.3888888888888889</c:v>
                </c:pt>
                <c:pt idx="11">
                  <c:v>0.3923611111111111</c:v>
                </c:pt>
                <c:pt idx="12">
                  <c:v>0.39583333333333331</c:v>
                </c:pt>
                <c:pt idx="13">
                  <c:v>0.39930555555555558</c:v>
                </c:pt>
                <c:pt idx="14">
                  <c:v>0.40277777777777773</c:v>
                </c:pt>
                <c:pt idx="15">
                  <c:v>0.40625</c:v>
                </c:pt>
                <c:pt idx="16">
                  <c:v>0.40972222222222227</c:v>
                </c:pt>
                <c:pt idx="17">
                  <c:v>0.41319444444444442</c:v>
                </c:pt>
                <c:pt idx="18">
                  <c:v>0.41666666666666669</c:v>
                </c:pt>
                <c:pt idx="19">
                  <c:v>0.4201388888888889</c:v>
                </c:pt>
                <c:pt idx="20">
                  <c:v>0.4236111111111111</c:v>
                </c:pt>
                <c:pt idx="21">
                  <c:v>0.42708333333333331</c:v>
                </c:pt>
                <c:pt idx="22">
                  <c:v>0.43055555555555558</c:v>
                </c:pt>
                <c:pt idx="23">
                  <c:v>0.43402777777777773</c:v>
                </c:pt>
                <c:pt idx="24">
                  <c:v>0.4375</c:v>
                </c:pt>
                <c:pt idx="25">
                  <c:v>0.44097222222222227</c:v>
                </c:pt>
                <c:pt idx="26">
                  <c:v>0.44444444444444442</c:v>
                </c:pt>
                <c:pt idx="27">
                  <c:v>0.44791666666666669</c:v>
                </c:pt>
                <c:pt idx="28">
                  <c:v>0.4513888888888889</c:v>
                </c:pt>
                <c:pt idx="29">
                  <c:v>0.4548611111111111</c:v>
                </c:pt>
                <c:pt idx="30">
                  <c:v>0.45833333333333331</c:v>
                </c:pt>
                <c:pt idx="31">
                  <c:v>0.46180555555555558</c:v>
                </c:pt>
                <c:pt idx="32">
                  <c:v>0.46527777777777773</c:v>
                </c:pt>
                <c:pt idx="33">
                  <c:v>0.46875</c:v>
                </c:pt>
                <c:pt idx="34">
                  <c:v>0.47222222222222227</c:v>
                </c:pt>
                <c:pt idx="35">
                  <c:v>0.47569444444444442</c:v>
                </c:pt>
                <c:pt idx="36">
                  <c:v>0.47916666666666669</c:v>
                </c:pt>
                <c:pt idx="37">
                  <c:v>0.4826388888888889</c:v>
                </c:pt>
                <c:pt idx="38">
                  <c:v>0.4861111111111111</c:v>
                </c:pt>
                <c:pt idx="39">
                  <c:v>0.48958333333333331</c:v>
                </c:pt>
                <c:pt idx="40">
                  <c:v>0.49305555555555558</c:v>
                </c:pt>
                <c:pt idx="41">
                  <c:v>0.49652777777777773</c:v>
                </c:pt>
                <c:pt idx="42">
                  <c:v>0.5</c:v>
                </c:pt>
                <c:pt idx="43">
                  <c:v>0.50347222222222221</c:v>
                </c:pt>
                <c:pt idx="44">
                  <c:v>0.50694444444444442</c:v>
                </c:pt>
                <c:pt idx="45">
                  <c:v>0.51041666666666663</c:v>
                </c:pt>
                <c:pt idx="46">
                  <c:v>0.51388888888888895</c:v>
                </c:pt>
                <c:pt idx="47">
                  <c:v>0.51736111111111105</c:v>
                </c:pt>
                <c:pt idx="48">
                  <c:v>0.52083333333333337</c:v>
                </c:pt>
                <c:pt idx="49">
                  <c:v>0.52430555555555558</c:v>
                </c:pt>
                <c:pt idx="50">
                  <c:v>0.52777777777777779</c:v>
                </c:pt>
                <c:pt idx="51">
                  <c:v>0.53125</c:v>
                </c:pt>
                <c:pt idx="52">
                  <c:v>0.53472222222222221</c:v>
                </c:pt>
                <c:pt idx="53">
                  <c:v>0.53819444444444442</c:v>
                </c:pt>
                <c:pt idx="54">
                  <c:v>0.54166666666666663</c:v>
                </c:pt>
                <c:pt idx="55">
                  <c:v>0.54513888888888895</c:v>
                </c:pt>
                <c:pt idx="56">
                  <c:v>0.54861111111111105</c:v>
                </c:pt>
                <c:pt idx="57">
                  <c:v>0.55208333333333337</c:v>
                </c:pt>
                <c:pt idx="58">
                  <c:v>0.55555555555555558</c:v>
                </c:pt>
                <c:pt idx="59">
                  <c:v>0.55902777777777779</c:v>
                </c:pt>
                <c:pt idx="60">
                  <c:v>0.5625</c:v>
                </c:pt>
                <c:pt idx="61">
                  <c:v>0.56597222222222221</c:v>
                </c:pt>
                <c:pt idx="62">
                  <c:v>0.56944444444444442</c:v>
                </c:pt>
                <c:pt idx="63">
                  <c:v>0.57291666666666663</c:v>
                </c:pt>
                <c:pt idx="64">
                  <c:v>0.57638888888888895</c:v>
                </c:pt>
                <c:pt idx="65">
                  <c:v>0.57986111111111105</c:v>
                </c:pt>
                <c:pt idx="66">
                  <c:v>0.58333333333333337</c:v>
                </c:pt>
                <c:pt idx="67">
                  <c:v>0.58680555555555558</c:v>
                </c:pt>
                <c:pt idx="68">
                  <c:v>0.59027777777777779</c:v>
                </c:pt>
                <c:pt idx="69">
                  <c:v>0.59375</c:v>
                </c:pt>
                <c:pt idx="70">
                  <c:v>0.59722222222222221</c:v>
                </c:pt>
                <c:pt idx="71">
                  <c:v>0.60069444444444442</c:v>
                </c:pt>
                <c:pt idx="72">
                  <c:v>0.60416666666666663</c:v>
                </c:pt>
                <c:pt idx="73">
                  <c:v>0.60763888888888895</c:v>
                </c:pt>
                <c:pt idx="74">
                  <c:v>0.61111111111111105</c:v>
                </c:pt>
                <c:pt idx="75">
                  <c:v>0.61458333333333337</c:v>
                </c:pt>
                <c:pt idx="76">
                  <c:v>0.61805555555555558</c:v>
                </c:pt>
                <c:pt idx="77">
                  <c:v>0.62152777777777779</c:v>
                </c:pt>
              </c:numCache>
            </c:numRef>
          </c:cat>
          <c:val>
            <c:numRef>
              <c:f>Data2!$P$4:$P$81</c:f>
              <c:numCache>
                <c:formatCode>0.00</c:formatCode>
                <c:ptCount val="78"/>
                <c:pt idx="0">
                  <c:v>208.5</c:v>
                </c:pt>
                <c:pt idx="1">
                  <c:v>208.94</c:v>
                </c:pt>
                <c:pt idx="2">
                  <c:v>209</c:v>
                </c:pt>
                <c:pt idx="3">
                  <c:v>208.89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FB-47CC-834A-4B700EFFE0BB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Data2!$A$4:$A$81</c:f>
              <c:numCache>
                <c:formatCode>h:mm</c:formatCode>
                <c:ptCount val="78"/>
                <c:pt idx="0">
                  <c:v>0.35416666666666669</c:v>
                </c:pt>
                <c:pt idx="1">
                  <c:v>0.3576388888888889</c:v>
                </c:pt>
                <c:pt idx="2">
                  <c:v>0.3611111111111111</c:v>
                </c:pt>
                <c:pt idx="3">
                  <c:v>0.36458333333333331</c:v>
                </c:pt>
                <c:pt idx="4">
                  <c:v>0.36805555555555558</c:v>
                </c:pt>
                <c:pt idx="5">
                  <c:v>0.37152777777777773</c:v>
                </c:pt>
                <c:pt idx="6">
                  <c:v>0.375</c:v>
                </c:pt>
                <c:pt idx="7">
                  <c:v>0.37847222222222227</c:v>
                </c:pt>
                <c:pt idx="8">
                  <c:v>0.38194444444444442</c:v>
                </c:pt>
                <c:pt idx="9">
                  <c:v>0.38541666666666669</c:v>
                </c:pt>
                <c:pt idx="10">
                  <c:v>0.3888888888888889</c:v>
                </c:pt>
                <c:pt idx="11">
                  <c:v>0.3923611111111111</c:v>
                </c:pt>
                <c:pt idx="12">
                  <c:v>0.39583333333333331</c:v>
                </c:pt>
                <c:pt idx="13">
                  <c:v>0.39930555555555558</c:v>
                </c:pt>
                <c:pt idx="14">
                  <c:v>0.40277777777777773</c:v>
                </c:pt>
                <c:pt idx="15">
                  <c:v>0.40625</c:v>
                </c:pt>
                <c:pt idx="16">
                  <c:v>0.40972222222222227</c:v>
                </c:pt>
                <c:pt idx="17">
                  <c:v>0.41319444444444442</c:v>
                </c:pt>
                <c:pt idx="18">
                  <c:v>0.41666666666666669</c:v>
                </c:pt>
                <c:pt idx="19">
                  <c:v>0.4201388888888889</c:v>
                </c:pt>
                <c:pt idx="20">
                  <c:v>0.4236111111111111</c:v>
                </c:pt>
                <c:pt idx="21">
                  <c:v>0.42708333333333331</c:v>
                </c:pt>
                <c:pt idx="22">
                  <c:v>0.43055555555555558</c:v>
                </c:pt>
                <c:pt idx="23">
                  <c:v>0.43402777777777773</c:v>
                </c:pt>
                <c:pt idx="24">
                  <c:v>0.4375</c:v>
                </c:pt>
                <c:pt idx="25">
                  <c:v>0.44097222222222227</c:v>
                </c:pt>
                <c:pt idx="26">
                  <c:v>0.44444444444444442</c:v>
                </c:pt>
                <c:pt idx="27">
                  <c:v>0.44791666666666669</c:v>
                </c:pt>
                <c:pt idx="28">
                  <c:v>0.4513888888888889</c:v>
                </c:pt>
                <c:pt idx="29">
                  <c:v>0.4548611111111111</c:v>
                </c:pt>
                <c:pt idx="30">
                  <c:v>0.45833333333333331</c:v>
                </c:pt>
                <c:pt idx="31">
                  <c:v>0.46180555555555558</c:v>
                </c:pt>
                <c:pt idx="32">
                  <c:v>0.46527777777777773</c:v>
                </c:pt>
                <c:pt idx="33">
                  <c:v>0.46875</c:v>
                </c:pt>
                <c:pt idx="34">
                  <c:v>0.47222222222222227</c:v>
                </c:pt>
                <c:pt idx="35">
                  <c:v>0.47569444444444442</c:v>
                </c:pt>
                <c:pt idx="36">
                  <c:v>0.47916666666666669</c:v>
                </c:pt>
                <c:pt idx="37">
                  <c:v>0.4826388888888889</c:v>
                </c:pt>
                <c:pt idx="38">
                  <c:v>0.4861111111111111</c:v>
                </c:pt>
                <c:pt idx="39">
                  <c:v>0.48958333333333331</c:v>
                </c:pt>
                <c:pt idx="40">
                  <c:v>0.49305555555555558</c:v>
                </c:pt>
                <c:pt idx="41">
                  <c:v>0.49652777777777773</c:v>
                </c:pt>
                <c:pt idx="42">
                  <c:v>0.5</c:v>
                </c:pt>
                <c:pt idx="43">
                  <c:v>0.50347222222222221</c:v>
                </c:pt>
                <c:pt idx="44">
                  <c:v>0.50694444444444442</c:v>
                </c:pt>
                <c:pt idx="45">
                  <c:v>0.51041666666666663</c:v>
                </c:pt>
                <c:pt idx="46">
                  <c:v>0.51388888888888895</c:v>
                </c:pt>
                <c:pt idx="47">
                  <c:v>0.51736111111111105</c:v>
                </c:pt>
                <c:pt idx="48">
                  <c:v>0.52083333333333337</c:v>
                </c:pt>
                <c:pt idx="49">
                  <c:v>0.52430555555555558</c:v>
                </c:pt>
                <c:pt idx="50">
                  <c:v>0.52777777777777779</c:v>
                </c:pt>
                <c:pt idx="51">
                  <c:v>0.53125</c:v>
                </c:pt>
                <c:pt idx="52">
                  <c:v>0.53472222222222221</c:v>
                </c:pt>
                <c:pt idx="53">
                  <c:v>0.53819444444444442</c:v>
                </c:pt>
                <c:pt idx="54">
                  <c:v>0.54166666666666663</c:v>
                </c:pt>
                <c:pt idx="55">
                  <c:v>0.54513888888888895</c:v>
                </c:pt>
                <c:pt idx="56">
                  <c:v>0.54861111111111105</c:v>
                </c:pt>
                <c:pt idx="57">
                  <c:v>0.55208333333333337</c:v>
                </c:pt>
                <c:pt idx="58">
                  <c:v>0.55555555555555558</c:v>
                </c:pt>
                <c:pt idx="59">
                  <c:v>0.55902777777777779</c:v>
                </c:pt>
                <c:pt idx="60">
                  <c:v>0.5625</c:v>
                </c:pt>
                <c:pt idx="61">
                  <c:v>0.56597222222222221</c:v>
                </c:pt>
                <c:pt idx="62">
                  <c:v>0.56944444444444442</c:v>
                </c:pt>
                <c:pt idx="63">
                  <c:v>0.57291666666666663</c:v>
                </c:pt>
                <c:pt idx="64">
                  <c:v>0.57638888888888895</c:v>
                </c:pt>
                <c:pt idx="65">
                  <c:v>0.57986111111111105</c:v>
                </c:pt>
                <c:pt idx="66">
                  <c:v>0.58333333333333337</c:v>
                </c:pt>
                <c:pt idx="67">
                  <c:v>0.58680555555555558</c:v>
                </c:pt>
                <c:pt idx="68">
                  <c:v>0.59027777777777779</c:v>
                </c:pt>
                <c:pt idx="69">
                  <c:v>0.59375</c:v>
                </c:pt>
                <c:pt idx="70">
                  <c:v>0.59722222222222221</c:v>
                </c:pt>
                <c:pt idx="71">
                  <c:v>0.60069444444444442</c:v>
                </c:pt>
                <c:pt idx="72">
                  <c:v>0.60416666666666663</c:v>
                </c:pt>
                <c:pt idx="73">
                  <c:v>0.60763888888888895</c:v>
                </c:pt>
                <c:pt idx="74">
                  <c:v>0.61111111111111105</c:v>
                </c:pt>
                <c:pt idx="75">
                  <c:v>0.61458333333333337</c:v>
                </c:pt>
                <c:pt idx="76">
                  <c:v>0.61805555555555558</c:v>
                </c:pt>
                <c:pt idx="77">
                  <c:v>0.62152777777777779</c:v>
                </c:pt>
              </c:numCache>
            </c:numRef>
          </c:cat>
          <c:val>
            <c:numRef>
              <c:f>Data2!$Q$4:$Q$81</c:f>
              <c:numCache>
                <c:formatCode>0.00</c:formatCode>
                <c:ptCount val="78"/>
                <c:pt idx="0">
                  <c:v>209.03</c:v>
                </c:pt>
                <c:pt idx="1">
                  <c:v>209.3</c:v>
                </c:pt>
                <c:pt idx="2">
                  <c:v>209.14</c:v>
                </c:pt>
                <c:pt idx="3">
                  <c:v>209.32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FB-47CC-834A-4B700EFFE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6">
                      <a:lumMod val="5000"/>
                      <a:lumOff val="95000"/>
                    </a:schemeClr>
                  </a:gs>
                  <a:gs pos="74000">
                    <a:srgbClr val="00B050"/>
                  </a:gs>
                  <a:gs pos="100000">
                    <a:srgbClr val="00B050"/>
                  </a:gs>
                </a:gsLst>
                <a:lin ang="5400000" scaled="1"/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2">
                      <a:lumMod val="0"/>
                      <a:lumOff val="100000"/>
                    </a:schemeClr>
                  </a:gs>
                  <a:gs pos="35000">
                    <a:schemeClr val="accent2">
                      <a:lumMod val="0"/>
                      <a:lumOff val="100000"/>
                    </a:schemeClr>
                  </a:gs>
                  <a:gs pos="100000">
                    <a:srgbClr val="FF0000"/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933255920"/>
        <c:axId val="933256480"/>
      </c:stockChart>
      <c:catAx>
        <c:axId val="933255920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prstDash val="sys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33256480"/>
        <c:crosses val="autoZero"/>
        <c:auto val="0"/>
        <c:lblAlgn val="ctr"/>
        <c:lblOffset val="100"/>
        <c:tickLblSkip val="10"/>
        <c:tickMarkSkip val="10"/>
        <c:noMultiLvlLbl val="0"/>
      </c:catAx>
      <c:valAx>
        <c:axId val="9332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3325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47625</xdr:colOff>
      <xdr:row>4</xdr:row>
      <xdr:rowOff>104775</xdr:rowOff>
    </xdr:from>
    <xdr:to>
      <xdr:col>25</xdr:col>
      <xdr:colOff>619126</xdr:colOff>
      <xdr:row>34</xdr:row>
      <xdr:rowOff>200025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552450</xdr:colOff>
      <xdr:row>1</xdr:row>
      <xdr:rowOff>85726</xdr:rowOff>
    </xdr:from>
    <xdr:to>
      <xdr:col>3</xdr:col>
      <xdr:colOff>431455</xdr:colOff>
      <xdr:row>2</xdr:row>
      <xdr:rowOff>160485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33351"/>
          <a:ext cx="1222030" cy="284309"/>
        </a:xfrm>
        <a:prstGeom prst="rect">
          <a:avLst/>
        </a:prstGeom>
      </xdr:spPr>
    </xdr:pic>
    <xdr:clientData/>
  </xdr:twoCellAnchor>
  <xdr:twoCellAnchor>
    <xdr:from>
      <xdr:col>1</xdr:col>
      <xdr:colOff>38101</xdr:colOff>
      <xdr:row>35</xdr:row>
      <xdr:rowOff>28575</xdr:rowOff>
    </xdr:from>
    <xdr:to>
      <xdr:col>12</xdr:col>
      <xdr:colOff>647700</xdr:colOff>
      <xdr:row>47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57151</xdr:colOff>
      <xdr:row>35</xdr:row>
      <xdr:rowOff>28574</xdr:rowOff>
    </xdr:from>
    <xdr:to>
      <xdr:col>26</xdr:col>
      <xdr:colOff>0</xdr:colOff>
      <xdr:row>47</xdr:row>
      <xdr:rowOff>38099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600075</xdr:colOff>
      <xdr:row>35</xdr:row>
      <xdr:rowOff>66970</xdr:rowOff>
    </xdr:from>
    <xdr:to>
      <xdr:col>16</xdr:col>
      <xdr:colOff>226064</xdr:colOff>
      <xdr:row>35</xdr:row>
      <xdr:rowOff>194161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4070" y="6999599"/>
          <a:ext cx="549030" cy="127191"/>
        </a:xfrm>
        <a:prstGeom prst="rect">
          <a:avLst/>
        </a:prstGeom>
      </xdr:spPr>
    </xdr:pic>
    <xdr:clientData/>
  </xdr:twoCellAnchor>
  <xdr:oneCellAnchor>
    <xdr:from>
      <xdr:col>1</xdr:col>
      <xdr:colOff>400050</xdr:colOff>
      <xdr:row>35</xdr:row>
      <xdr:rowOff>66675</xdr:rowOff>
    </xdr:from>
    <xdr:ext cx="549914" cy="127191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7105650"/>
          <a:ext cx="549914" cy="127191"/>
        </a:xfrm>
        <a:prstGeom prst="rect">
          <a:avLst/>
        </a:prstGeom>
      </xdr:spPr>
    </xdr:pic>
    <xdr:clientData/>
  </xdr:oneCellAnchor>
  <xdr:oneCellAnchor>
    <xdr:from>
      <xdr:col>19</xdr:col>
      <xdr:colOff>171450</xdr:colOff>
      <xdr:row>4</xdr:row>
      <xdr:rowOff>47625</xdr:rowOff>
    </xdr:from>
    <xdr:ext cx="549914" cy="127191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8350" y="590550"/>
          <a:ext cx="549914" cy="12719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inance.yahoo.com/quote/CRM?p=CRM" TargetMode="External"/><Relationship Id="rId13" Type="http://schemas.openxmlformats.org/officeDocument/2006/relationships/hyperlink" Target="https://finance.yahoo.com/quote/HD?p=HD" TargetMode="External"/><Relationship Id="rId18" Type="http://schemas.openxmlformats.org/officeDocument/2006/relationships/hyperlink" Target="https://finance.yahoo.com/quote/KO?p=KO" TargetMode="External"/><Relationship Id="rId26" Type="http://schemas.openxmlformats.org/officeDocument/2006/relationships/hyperlink" Target="https://finance.yahoo.com/quote/TRV?p=TRV" TargetMode="External"/><Relationship Id="rId3" Type="http://schemas.openxmlformats.org/officeDocument/2006/relationships/hyperlink" Target="https://finance.yahoo.com/quote/AMGN?p=AMGN" TargetMode="External"/><Relationship Id="rId21" Type="http://schemas.openxmlformats.org/officeDocument/2006/relationships/hyperlink" Target="https://finance.yahoo.com/quote/MSFT?p=MSFT" TargetMode="External"/><Relationship Id="rId7" Type="http://schemas.openxmlformats.org/officeDocument/2006/relationships/hyperlink" Target="https://finance.yahoo.com/quote/CAT?p=CAT" TargetMode="External"/><Relationship Id="rId12" Type="http://schemas.openxmlformats.org/officeDocument/2006/relationships/hyperlink" Target="https://finance.yahoo.com/quote/GS?p=GS" TargetMode="External"/><Relationship Id="rId17" Type="http://schemas.openxmlformats.org/officeDocument/2006/relationships/hyperlink" Target="https://finance.yahoo.com/quote/JPM?p=JPM" TargetMode="External"/><Relationship Id="rId25" Type="http://schemas.openxmlformats.org/officeDocument/2006/relationships/hyperlink" Target="https://finance.yahoo.com/quote/SHW?p=SHW" TargetMode="External"/><Relationship Id="rId2" Type="http://schemas.openxmlformats.org/officeDocument/2006/relationships/hyperlink" Target="https://finance.yahoo.com/quote/AAPL?p=AAPL" TargetMode="External"/><Relationship Id="rId16" Type="http://schemas.openxmlformats.org/officeDocument/2006/relationships/hyperlink" Target="https://finance.yahoo.com/quote/JNJ?p=JNJ" TargetMode="External"/><Relationship Id="rId20" Type="http://schemas.openxmlformats.org/officeDocument/2006/relationships/hyperlink" Target="https://finance.yahoo.com/quote/MRK?p=MRK" TargetMode="External"/><Relationship Id="rId29" Type="http://schemas.openxmlformats.org/officeDocument/2006/relationships/hyperlink" Target="https://finance.yahoo.com/quote/VZ?p=VZ" TargetMode="External"/><Relationship Id="rId1" Type="http://schemas.openxmlformats.org/officeDocument/2006/relationships/hyperlink" Target="https://finance.yahoo.com/quote/MMM?p=MMM" TargetMode="External"/><Relationship Id="rId6" Type="http://schemas.openxmlformats.org/officeDocument/2006/relationships/hyperlink" Target="https://finance.yahoo.com/quote/BA?p=BA" TargetMode="External"/><Relationship Id="rId11" Type="http://schemas.openxmlformats.org/officeDocument/2006/relationships/hyperlink" Target="https://finance.yahoo.com/quote/DIS?p=DIS" TargetMode="External"/><Relationship Id="rId24" Type="http://schemas.openxmlformats.org/officeDocument/2006/relationships/hyperlink" Target="https://finance.yahoo.com/quote/PG?p=PG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s://finance.yahoo.com/quote/AXP?p=AXP" TargetMode="External"/><Relationship Id="rId15" Type="http://schemas.openxmlformats.org/officeDocument/2006/relationships/hyperlink" Target="https://finance.yahoo.com/quote/IBM?p=IBM" TargetMode="External"/><Relationship Id="rId23" Type="http://schemas.openxmlformats.org/officeDocument/2006/relationships/hyperlink" Target="https://finance.yahoo.com/quote/NVDA?p=NVDA" TargetMode="External"/><Relationship Id="rId28" Type="http://schemas.openxmlformats.org/officeDocument/2006/relationships/hyperlink" Target="https://finance.yahoo.com/quote/V?p=V" TargetMode="External"/><Relationship Id="rId10" Type="http://schemas.openxmlformats.org/officeDocument/2006/relationships/hyperlink" Target="https://finance.yahoo.com/quote/CVX?p=CVX" TargetMode="External"/><Relationship Id="rId19" Type="http://schemas.openxmlformats.org/officeDocument/2006/relationships/hyperlink" Target="https://finance.yahoo.com/quote/MCD?p=MCD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finance.yahoo.com/quote/AMZN?p=AMZN" TargetMode="External"/><Relationship Id="rId9" Type="http://schemas.openxmlformats.org/officeDocument/2006/relationships/hyperlink" Target="https://finance.yahoo.com/quote/CSCO?p=CSCO" TargetMode="External"/><Relationship Id="rId14" Type="http://schemas.openxmlformats.org/officeDocument/2006/relationships/hyperlink" Target="https://finance.yahoo.com/quote/HON?p=HON" TargetMode="External"/><Relationship Id="rId22" Type="http://schemas.openxmlformats.org/officeDocument/2006/relationships/hyperlink" Target="https://finance.yahoo.com/quote/NKE?p=NKE" TargetMode="External"/><Relationship Id="rId27" Type="http://schemas.openxmlformats.org/officeDocument/2006/relationships/hyperlink" Target="https://finance.yahoo.com/quote/UNH?p=UNH" TargetMode="External"/><Relationship Id="rId30" Type="http://schemas.openxmlformats.org/officeDocument/2006/relationships/hyperlink" Target="https://finance.yahoo.com/quote/WMT?p=WM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A51"/>
  <sheetViews>
    <sheetView showRowColHeaders="0" tabSelected="1" zoomScale="97" zoomScaleNormal="97" workbookViewId="0">
      <selection activeCell="N42" sqref="N42"/>
    </sheetView>
  </sheetViews>
  <sheetFormatPr defaultColWidth="9" defaultRowHeight="16.5" x14ac:dyDescent="0.3"/>
  <cols>
    <col min="1" max="1" width="1.625" style="1" customWidth="1"/>
    <col min="2" max="2" width="8.625" style="1" customWidth="1"/>
    <col min="3" max="3" width="9" style="2"/>
    <col min="4" max="6" width="9" style="1"/>
    <col min="7" max="7" width="9" style="1" customWidth="1"/>
    <col min="8" max="8" width="12.625" style="36" customWidth="1"/>
    <col min="9" max="10" width="9" style="1"/>
    <col min="11" max="11" width="7.625" style="36" customWidth="1"/>
    <col min="12" max="14" width="9" style="1"/>
    <col min="15" max="17" width="12.125" style="1" customWidth="1"/>
    <col min="18" max="18" width="8.125" style="25" customWidth="1"/>
    <col min="19" max="19" width="9" style="1" customWidth="1"/>
    <col min="20" max="16384" width="9" style="1"/>
  </cols>
  <sheetData>
    <row r="1" spans="2:27" ht="3.95" customHeight="1" x14ac:dyDescent="0.3">
      <c r="G1" s="2"/>
    </row>
    <row r="2" spans="2:27" ht="16.5" customHeight="1" x14ac:dyDescent="0.3">
      <c r="B2" s="92"/>
      <c r="C2" s="93"/>
      <c r="D2" s="93"/>
      <c r="E2" s="93"/>
      <c r="F2" s="100" t="s">
        <v>37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96">
        <f>RTD("cqg.rtd", ,"SystemInfo", "Linetime")</f>
        <v>45606.367164351854</v>
      </c>
      <c r="X2" s="96"/>
      <c r="Y2" s="96"/>
      <c r="Z2" s="97"/>
      <c r="AA2" s="9"/>
    </row>
    <row r="3" spans="2:27" ht="16.5" customHeight="1" x14ac:dyDescent="0.3">
      <c r="B3" s="94"/>
      <c r="C3" s="95"/>
      <c r="D3" s="95"/>
      <c r="E3" s="95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98"/>
      <c r="X3" s="98"/>
      <c r="Y3" s="98"/>
      <c r="Z3" s="99"/>
      <c r="AA3" s="9"/>
    </row>
    <row r="4" spans="2:27" ht="6" customHeight="1" x14ac:dyDescent="0.3">
      <c r="S4" s="65"/>
      <c r="T4" s="18"/>
      <c r="U4" s="18"/>
      <c r="V4" s="18"/>
      <c r="W4" s="18"/>
      <c r="X4" s="18"/>
      <c r="Y4" s="18"/>
      <c r="Z4" s="19"/>
    </row>
    <row r="5" spans="2:27" x14ac:dyDescent="0.3">
      <c r="B5" s="31" t="s">
        <v>36</v>
      </c>
      <c r="C5" s="32" t="s">
        <v>0</v>
      </c>
      <c r="D5" s="33" t="s">
        <v>1</v>
      </c>
      <c r="E5" s="33" t="s">
        <v>61</v>
      </c>
      <c r="F5" s="33" t="s">
        <v>2</v>
      </c>
      <c r="G5" s="33" t="s">
        <v>2</v>
      </c>
      <c r="H5" s="33" t="s">
        <v>12</v>
      </c>
      <c r="I5" s="33" t="s">
        <v>7</v>
      </c>
      <c r="J5" s="34" t="s">
        <v>8</v>
      </c>
      <c r="K5" s="35" t="s">
        <v>9</v>
      </c>
      <c r="L5" s="33" t="s">
        <v>10</v>
      </c>
      <c r="M5" s="33" t="s">
        <v>4</v>
      </c>
      <c r="N5" s="33" t="s">
        <v>5</v>
      </c>
      <c r="O5" s="61" t="s">
        <v>6</v>
      </c>
      <c r="P5" s="83" t="s">
        <v>11</v>
      </c>
      <c r="Q5" s="84"/>
      <c r="R5" s="84"/>
      <c r="S5" s="85"/>
      <c r="T5" s="102" t="s">
        <v>50</v>
      </c>
      <c r="U5" s="102"/>
      <c r="V5" s="102"/>
      <c r="W5" s="102"/>
      <c r="X5" s="102"/>
      <c r="Y5" s="102"/>
      <c r="Z5" s="103"/>
    </row>
    <row r="6" spans="2:27" x14ac:dyDescent="0.3">
      <c r="B6" s="20" t="s">
        <v>26</v>
      </c>
      <c r="C6" s="4">
        <f>RTD("cqg.rtd", ,"ContractData", B6, "LastTradeToday",, "T")</f>
        <v>134.34</v>
      </c>
      <c r="D6" s="4">
        <f>RTD("cqg.rtd", ,"ContractData", B6, "NetLastTradeToday",, "T")</f>
        <v>1.27</v>
      </c>
      <c r="E6" s="64"/>
      <c r="F6" s="5">
        <f>RTD("cqg.rtd", ,"ContractData", B6, "PerCentNetLastTrade",, "T")/100</f>
        <v>9.5438491019764031E-3</v>
      </c>
      <c r="G6" s="5">
        <f>F6</f>
        <v>9.5438491019764031E-3</v>
      </c>
      <c r="H6" s="6">
        <f>RTD("cqg.rtd", ,"ContractData",B6, "T_CVol",, "T")</f>
        <v>3466066</v>
      </c>
      <c r="I6" s="7">
        <f>RTD("cqg.rtd", ,"ContractData",B6, "MT_LastBidVolume",, "T")</f>
        <v>400</v>
      </c>
      <c r="J6" s="26">
        <f>RTD("cqg.rtd", ,"ContractData",B6, "Bid",, "T")</f>
        <v>134.05000000000001</v>
      </c>
      <c r="K6" s="27">
        <f>RTD("cqg.rtd", ,"ContractData",B6, "Ask",, "T")</f>
        <v>134.30000000000001</v>
      </c>
      <c r="L6" s="8">
        <f>RTD("cqg.rtd", ,"ContractData",B6, "MT_LastAskVolume",, "T")</f>
        <v>100</v>
      </c>
      <c r="M6" s="3">
        <f>RTD("cqg.rtd", ,"ContractData", B6, "OPen",, "T")</f>
        <v>133.44999999999999</v>
      </c>
      <c r="N6" s="3">
        <f>RTD("cqg.rtd", ,"ContractData", B6, "HIgh",, "T")</f>
        <v>135.02000000000001</v>
      </c>
      <c r="O6" s="62">
        <f>RTD("cqg.rtd", ,"ContractData", B6, "LOw",, "T")</f>
        <v>133.19999999999999</v>
      </c>
      <c r="P6" s="86" t="str">
        <f>RTD("cqg.rtd", ,"ContractData", B6, "LongDescription",, "T")&amp;"    "&amp;TEXT(RTD("cqg.rtd", ,"ContractData", B6, "PerCentNetLastTrade",, "T")/100,"0.00%")</f>
        <v>3M Company    0.95%</v>
      </c>
      <c r="Q6" s="87"/>
      <c r="R6" s="88"/>
      <c r="S6" s="55" t="s">
        <v>51</v>
      </c>
      <c r="T6" s="58"/>
      <c r="AA6" s="10"/>
    </row>
    <row r="7" spans="2:27" x14ac:dyDescent="0.3">
      <c r="B7" s="21" t="s">
        <v>3</v>
      </c>
      <c r="C7" s="4">
        <f>RTD("cqg.rtd", ,"ContractData", B7, "LastTradeToday",, "T")</f>
        <v>226.96</v>
      </c>
      <c r="D7" s="4">
        <f>RTD("cqg.rtd", ,"ContractData", B7, "NetLastTradeToday",, "T")</f>
        <v>-0.52</v>
      </c>
      <c r="E7" s="64"/>
      <c r="F7" s="5">
        <f>RTD("cqg.rtd", ,"ContractData", B7, "PerCentNetLastTrade",, "T")/100</f>
        <v>-2.2859152452962897E-3</v>
      </c>
      <c r="G7" s="5">
        <f t="shared" ref="G7:G35" si="0">F7</f>
        <v>-2.2859152452962897E-3</v>
      </c>
      <c r="H7" s="6">
        <f>RTD("cqg.rtd", ,"ContractData",B7, "T_CVol",, "T")</f>
        <v>38328824</v>
      </c>
      <c r="I7" s="7">
        <f>RTD("cqg.rtd", ,"ContractData",B7, "MT_LastBidVolume",, "T")</f>
        <v>600</v>
      </c>
      <c r="J7" s="26">
        <f>RTD("cqg.rtd", ,"ContractData",B7, "Bid",, "T")</f>
        <v>226.95000000000002</v>
      </c>
      <c r="K7" s="27">
        <f>RTD("cqg.rtd", ,"ContractData",B7, "Ask",, "T")</f>
        <v>226.96</v>
      </c>
      <c r="L7" s="8">
        <f>RTD("cqg.rtd", ,"ContractData",B7, "MT_LastAskVolume",, "T")</f>
        <v>400</v>
      </c>
      <c r="M7" s="3">
        <f>RTD("cqg.rtd", ,"ContractData", B7, "OPen",, "T")</f>
        <v>227.17000000000002</v>
      </c>
      <c r="N7" s="3">
        <f>RTD("cqg.rtd", ,"ContractData", B7, "HIgh",, "T")</f>
        <v>228.66</v>
      </c>
      <c r="O7" s="62">
        <f>RTD("cqg.rtd", ,"ContractData", B7, "LOw",, "T")</f>
        <v>226.4</v>
      </c>
      <c r="P7" s="89" t="str">
        <f>RTD("cqg.rtd", ,"ContractData", B7, "LongDescription",, "T")&amp;"    "&amp;TEXT(RTD("cqg.rtd", ,"ContractData", B7, "PerCentNetLastTrade",, "T")/100,"0.00%")</f>
        <v>Apple Inc    -0.23%</v>
      </c>
      <c r="Q7" s="90"/>
      <c r="R7" s="91"/>
      <c r="S7" s="56" t="s">
        <v>51</v>
      </c>
      <c r="T7" s="59"/>
      <c r="AA7" s="10"/>
    </row>
    <row r="8" spans="2:27" x14ac:dyDescent="0.3">
      <c r="B8" s="20" t="s">
        <v>59</v>
      </c>
      <c r="C8" s="4">
        <f>RTD("cqg.rtd", ,"ContractData", B8, "LastTradeToday",, "T")</f>
        <v>325.28000000000003</v>
      </c>
      <c r="D8" s="4">
        <f>RTD("cqg.rtd", ,"ContractData", B8, "NetLastTradeToday",, "T")</f>
        <v>3.37</v>
      </c>
      <c r="E8" s="64"/>
      <c r="F8" s="5">
        <f>RTD("cqg.rtd", ,"ContractData", B8, "PerCentNetLastTrade",, "T")/100</f>
        <v>1.0468764561523408E-2</v>
      </c>
      <c r="G8" s="5">
        <f t="shared" si="0"/>
        <v>1.0468764561523408E-2</v>
      </c>
      <c r="H8" s="6">
        <f>RTD("cqg.rtd", ,"ContractData",B8, "T_CVol",, "T")</f>
        <v>1978146</v>
      </c>
      <c r="I8" s="7">
        <f>RTD("cqg.rtd", ,"ContractData",B8, "MT_LastBidVolume",, "T")</f>
        <v>100</v>
      </c>
      <c r="J8" s="26">
        <f>RTD("cqg.rtd", ,"ContractData",B8, "Bid",, "T")</f>
        <v>323.62</v>
      </c>
      <c r="K8" s="27">
        <f>RTD("cqg.rtd", ,"ContractData",B8, "Ask",, "T")</f>
        <v>327.89</v>
      </c>
      <c r="L8" s="8">
        <f>RTD("cqg.rtd", ,"ContractData",B8, "MT_LastAskVolume",, "T")</f>
        <v>100</v>
      </c>
      <c r="M8" s="3">
        <f>RTD("cqg.rtd", ,"ContractData", B8, "OPen",, "T")</f>
        <v>322.48</v>
      </c>
      <c r="N8" s="3">
        <f>RTD("cqg.rtd", ,"ContractData", B8, "HIgh",, "T")</f>
        <v>328.25</v>
      </c>
      <c r="O8" s="62">
        <f>RTD("cqg.rtd", ,"ContractData", B8, "LOw",, "T")</f>
        <v>321.28000000000003</v>
      </c>
      <c r="P8" s="86" t="str">
        <f>RTD("cqg.rtd", ,"ContractData", B8, "LongDescription",, "T")&amp;"    "&amp;TEXT(RTD("cqg.rtd", ,"ContractData", B8, "PerCentNetLastTrade",, "T")/100,"0.00%")</f>
        <v>Amgen Inc    1.05%</v>
      </c>
      <c r="Q8" s="87"/>
      <c r="R8" s="88"/>
      <c r="S8" s="55" t="s">
        <v>51</v>
      </c>
      <c r="T8" s="58"/>
      <c r="AA8" s="10"/>
    </row>
    <row r="9" spans="2:27" x14ac:dyDescent="0.3">
      <c r="B9" s="20" t="s">
        <v>63</v>
      </c>
      <c r="C9" s="4">
        <f>RTD("cqg.rtd", ,"ContractData", B9, "LastTradeToday",, "T")</f>
        <v>208.18</v>
      </c>
      <c r="D9" s="4">
        <f>RTD("cqg.rtd", ,"ContractData", B9, "NetLastTradeToday",, "T")</f>
        <v>-1.87</v>
      </c>
      <c r="E9" s="64"/>
      <c r="F9" s="5">
        <f>RTD("cqg.rtd", ,"ContractData", B9, "PerCentNetLastTrade",, "T")/100</f>
        <v>-8.9026422280409426E-3</v>
      </c>
      <c r="G9" s="5">
        <f t="shared" si="0"/>
        <v>-8.9026422280409426E-3</v>
      </c>
      <c r="H9" s="6">
        <f>RTD("cqg.rtd", ,"ContractData",B9, "T_CVol",, "T")</f>
        <v>36075846</v>
      </c>
      <c r="I9" s="7">
        <f>RTD("cqg.rtd", ,"ContractData",B9, "MT_LastBidVolume",, "T")</f>
        <v>600</v>
      </c>
      <c r="J9" s="26">
        <f>RTD("cqg.rtd", ,"ContractData",B9, "Bid",, "T")</f>
        <v>208.20000000000002</v>
      </c>
      <c r="K9" s="27">
        <f>RTD("cqg.rtd", ,"ContractData",B9, "Ask",, "T")</f>
        <v>208.29</v>
      </c>
      <c r="L9" s="8">
        <f>RTD("cqg.rtd", ,"ContractData",B9, "MT_LastAskVolume",, "T")</f>
        <v>1000</v>
      </c>
      <c r="M9" s="3">
        <f>RTD("cqg.rtd", ,"ContractData", B9, "OPen",, "T")</f>
        <v>209.72</v>
      </c>
      <c r="N9" s="3">
        <f>RTD("cqg.rtd", ,"ContractData", B9, "HIgh",, "T")</f>
        <v>209.96</v>
      </c>
      <c r="O9" s="62">
        <f>RTD("cqg.rtd", ,"ContractData", B9, "LOw",, "T")</f>
        <v>207.44</v>
      </c>
      <c r="P9" s="89" t="str">
        <f>RTD("cqg.rtd", ,"ContractData", B9, "LongDescription",, "T")&amp;"    "&amp;TEXT(RTD("cqg.rtd", ,"ContractData", B9, "PerCentNetLastTrade",, "T")/100,"0.00%")</f>
        <v>Amazon.com Inc    -0.89%</v>
      </c>
      <c r="Q9" s="90"/>
      <c r="R9" s="91"/>
      <c r="S9" s="56" t="s">
        <v>51</v>
      </c>
      <c r="T9" s="58"/>
      <c r="AA9" s="10"/>
    </row>
    <row r="10" spans="2:27" x14ac:dyDescent="0.3">
      <c r="B10" s="21" t="s">
        <v>13</v>
      </c>
      <c r="C10" s="4">
        <f>RTD("cqg.rtd", ,"ContractData", B10, "LastTradeToday",, "T")</f>
        <v>287.60000000000002</v>
      </c>
      <c r="D10" s="4">
        <f>RTD("cqg.rtd", ,"ContractData", B10, "NetLastTradeToday",, "T")</f>
        <v>0.78</v>
      </c>
      <c r="E10" s="64"/>
      <c r="F10" s="5">
        <f>RTD("cqg.rtd", ,"ContractData", B10, "PerCentNetLastTrade",, "T")/100</f>
        <v>2.7194756293145526E-3</v>
      </c>
      <c r="G10" s="5">
        <f t="shared" si="0"/>
        <v>2.7194756293145526E-3</v>
      </c>
      <c r="H10" s="6">
        <f>RTD("cqg.rtd", ,"ContractData",B10, "T_CVol",, "T")</f>
        <v>1814377</v>
      </c>
      <c r="I10" s="7">
        <f>RTD("cqg.rtd", ,"ContractData",B10, "MT_LastBidVolume",, "T")</f>
        <v>300</v>
      </c>
      <c r="J10" s="26">
        <f>RTD("cqg.rtd", ,"ContractData",B10, "Bid",, "T")</f>
        <v>287.02</v>
      </c>
      <c r="K10" s="27">
        <f>RTD("cqg.rtd", ,"ContractData",B10, "Ask",, "T")</f>
        <v>287.85000000000002</v>
      </c>
      <c r="L10" s="8">
        <f>RTD("cqg.rtd", ,"ContractData",B10, "MT_LastAskVolume",, "T")</f>
        <v>300</v>
      </c>
      <c r="M10" s="3">
        <f>RTD("cqg.rtd", ,"ContractData", B10, "OPen",, "T")</f>
        <v>286.68</v>
      </c>
      <c r="N10" s="3">
        <f>RTD("cqg.rtd", ,"ContractData", B10, "HIgh",, "T")</f>
        <v>290.10000000000002</v>
      </c>
      <c r="O10" s="62">
        <f>RTD("cqg.rtd", ,"ContractData", B10, "LOw",, "T")</f>
        <v>285.94</v>
      </c>
      <c r="P10" s="86" t="str">
        <f>RTD("cqg.rtd", ,"ContractData", B10, "LongDescription",, "T")&amp;"    "&amp;TEXT(RTD("cqg.rtd", ,"ContractData", B10, "PerCentNetLastTrade",, "T")/100,"0.00%")</f>
        <v>American Express Co    0.27%</v>
      </c>
      <c r="Q10" s="87"/>
      <c r="R10" s="88"/>
      <c r="S10" s="55" t="s">
        <v>51</v>
      </c>
      <c r="T10" s="58"/>
      <c r="AA10" s="10"/>
    </row>
    <row r="11" spans="2:27" x14ac:dyDescent="0.3">
      <c r="B11" s="21" t="s">
        <v>14</v>
      </c>
      <c r="C11" s="4">
        <f>RTD("cqg.rtd", ,"ContractData", B11, "LastTradeToday",, "T")</f>
        <v>151.68</v>
      </c>
      <c r="D11" s="4">
        <f>RTD("cqg.rtd", ,"ContractData", B11, "NetLastTradeToday",, "T")</f>
        <v>0.70000000000000007</v>
      </c>
      <c r="E11" s="64"/>
      <c r="F11" s="5">
        <f>RTD("cqg.rtd", ,"ContractData", B11, "PerCentNetLastTrade",, "T")/100</f>
        <v>4.6363756788978675E-3</v>
      </c>
      <c r="G11" s="5">
        <f t="shared" si="0"/>
        <v>4.6363756788978675E-3</v>
      </c>
      <c r="H11" s="6">
        <f>RTD("cqg.rtd", ,"ContractData",B11, "T_CVol",, "T")</f>
        <v>12996805</v>
      </c>
      <c r="I11" s="7">
        <f>RTD("cqg.rtd", ,"ContractData",B11, "MT_LastBidVolume",, "T")</f>
        <v>500</v>
      </c>
      <c r="J11" s="26">
        <f>RTD("cqg.rtd", ,"ContractData",B11, "Bid",, "T")</f>
        <v>151.65</v>
      </c>
      <c r="K11" s="27">
        <f>RTD("cqg.rtd", ,"ContractData",B11, "Ask",, "T")</f>
        <v>151.75</v>
      </c>
      <c r="L11" s="8">
        <f>RTD("cqg.rtd", ,"ContractData",B11, "MT_LastAskVolume",, "T")</f>
        <v>3900</v>
      </c>
      <c r="M11" s="3">
        <f>RTD("cqg.rtd", ,"ContractData", B11, "OPen",, "T")</f>
        <v>151.12</v>
      </c>
      <c r="N11" s="3">
        <f>RTD("cqg.rtd", ,"ContractData", B11, "HIgh",, "T")</f>
        <v>152.6</v>
      </c>
      <c r="O11" s="62">
        <f>RTD("cqg.rtd", ,"ContractData", B11, "LOw",, "T")</f>
        <v>149.43</v>
      </c>
      <c r="P11" s="89" t="str">
        <f>RTD("cqg.rtd", ,"ContractData", B11, "LongDescription",, "T")&amp;"    "&amp;TEXT(RTD("cqg.rtd", ,"ContractData", B11, "PerCentNetLastTrade",, "T")/100,"0.00%")</f>
        <v>Boeing Company    0.46%</v>
      </c>
      <c r="Q11" s="90"/>
      <c r="R11" s="91"/>
      <c r="S11" s="56" t="s">
        <v>51</v>
      </c>
      <c r="T11" s="58"/>
      <c r="AA11" s="10"/>
    </row>
    <row r="12" spans="2:27" x14ac:dyDescent="0.3">
      <c r="B12" s="20" t="s">
        <v>15</v>
      </c>
      <c r="C12" s="4">
        <f>RTD("cqg.rtd", ,"ContractData", B12, "LastTradeToday",, "T")</f>
        <v>393.37</v>
      </c>
      <c r="D12" s="4">
        <f>RTD("cqg.rtd", ,"ContractData", B12, "NetLastTradeToday",, "T")</f>
        <v>-14.84</v>
      </c>
      <c r="E12" s="64"/>
      <c r="F12" s="5">
        <f>RTD("cqg.rtd", ,"ContractData", B12, "PerCentNetLastTrade",, "T")/100</f>
        <v>-3.6353837485607901E-2</v>
      </c>
      <c r="G12" s="5">
        <f t="shared" si="0"/>
        <v>-3.6353837485607901E-2</v>
      </c>
      <c r="H12" s="6">
        <f>RTD("cqg.rtd", ,"ContractData",B12, "T_CVol",, "T")</f>
        <v>3345862</v>
      </c>
      <c r="I12" s="7">
        <f>RTD("cqg.rtd", ,"ContractData",B12, "MT_LastBidVolume",, "T")</f>
        <v>100</v>
      </c>
      <c r="J12" s="26">
        <f>RTD("cqg.rtd", ,"ContractData",B12, "Bid",, "T")</f>
        <v>393.5</v>
      </c>
      <c r="K12" s="27">
        <f>RTD("cqg.rtd", ,"ContractData",B12, "Ask",, "T")</f>
        <v>393.99</v>
      </c>
      <c r="L12" s="8">
        <f>RTD("cqg.rtd", ,"ContractData",B12, "MT_LastAskVolume",, "T")</f>
        <v>100</v>
      </c>
      <c r="M12" s="3">
        <f>RTD("cqg.rtd", ,"ContractData", B12, "OPen",, "T")</f>
        <v>400.96000000000004</v>
      </c>
      <c r="N12" s="3">
        <f>RTD("cqg.rtd", ,"ContractData", B12, "HIgh",, "T")</f>
        <v>403.06</v>
      </c>
      <c r="O12" s="62">
        <f>RTD("cqg.rtd", ,"ContractData", B12, "LOw",, "T")</f>
        <v>392.40000000000003</v>
      </c>
      <c r="P12" s="86" t="str">
        <f>RTD("cqg.rtd", ,"ContractData", B12, "LongDescription",, "T")&amp;"    "&amp;TEXT(RTD("cqg.rtd", ,"ContractData", B12, "PerCentNetLastTrade",, "T")/100,"0.00%")</f>
        <v>Caterpillar Inc    -3.64%</v>
      </c>
      <c r="Q12" s="87"/>
      <c r="R12" s="88"/>
      <c r="S12" s="55" t="s">
        <v>51</v>
      </c>
      <c r="T12" s="58"/>
      <c r="AA12" s="10"/>
    </row>
    <row r="13" spans="2:27" x14ac:dyDescent="0.3">
      <c r="B13" s="21" t="s">
        <v>60</v>
      </c>
      <c r="C13" s="4">
        <f>RTD("cqg.rtd", ,"ContractData", B13, "LastTradeToday",, "T")</f>
        <v>321.95</v>
      </c>
      <c r="D13" s="4">
        <f>RTD("cqg.rtd", ,"ContractData", B13, "NetLastTradeToday",, "T")</f>
        <v>11.17</v>
      </c>
      <c r="E13" s="64"/>
      <c r="F13" s="5">
        <f>RTD("cqg.rtd", ,"ContractData", B13, "PerCentNetLastTrade",, "T")/100</f>
        <v>3.594182379818521E-2</v>
      </c>
      <c r="G13" s="5">
        <f t="shared" si="0"/>
        <v>3.594182379818521E-2</v>
      </c>
      <c r="H13" s="6">
        <f>RTD("cqg.rtd", ,"ContractData",B13, "T_CVol",, "T")</f>
        <v>8484970</v>
      </c>
      <c r="I13" s="7">
        <f>RTD("cqg.rtd", ,"ContractData",B13, "MT_LastBidVolume",, "T")</f>
        <v>100</v>
      </c>
      <c r="J13" s="26">
        <f>RTD("cqg.rtd", ,"ContractData",B13, "Bid",, "T")</f>
        <v>321.95999999999998</v>
      </c>
      <c r="K13" s="27">
        <f>RTD("cqg.rtd", ,"ContractData",B13, "Ask",, "T")</f>
        <v>322.27</v>
      </c>
      <c r="L13" s="8">
        <f>RTD("cqg.rtd", ,"ContractData",B13, "MT_LastAskVolume",, "T")</f>
        <v>100</v>
      </c>
      <c r="M13" s="3">
        <f>RTD("cqg.rtd", ,"ContractData", B13, "OPen",, "T")</f>
        <v>310.03000000000003</v>
      </c>
      <c r="N13" s="3">
        <f>RTD("cqg.rtd", ,"ContractData", B13, "HIgh",, "T")</f>
        <v>322.81</v>
      </c>
      <c r="O13" s="62">
        <f>RTD("cqg.rtd", ,"ContractData", B13, "LOw",, "T")</f>
        <v>309.43</v>
      </c>
      <c r="P13" s="89" t="str">
        <f>RTD("cqg.rtd", ,"ContractData", B13, "LongDescription",, "T")&amp;"    "&amp;TEXT(RTD("cqg.rtd", ,"ContractData", B13, "PerCentNetLastTrade",, "T")/100,"0.00%")</f>
        <v>Salesforce, Inc.    3.59%</v>
      </c>
      <c r="Q13" s="90"/>
      <c r="R13" s="91"/>
      <c r="S13" s="56" t="s">
        <v>51</v>
      </c>
      <c r="T13" s="58"/>
      <c r="AA13" s="10"/>
    </row>
    <row r="14" spans="2:27" x14ac:dyDescent="0.3">
      <c r="B14" s="20" t="s">
        <v>16</v>
      </c>
      <c r="C14" s="4">
        <f>RTD("cqg.rtd", ,"ContractData", B14, "LastTradeToday",, "T")</f>
        <v>58.06</v>
      </c>
      <c r="D14" s="4">
        <f>RTD("cqg.rtd", ,"ContractData", B14, "NetLastTradeToday",, "T")</f>
        <v>-0.02</v>
      </c>
      <c r="E14" s="64"/>
      <c r="F14" s="5">
        <f>RTD("cqg.rtd", ,"ContractData", B14, "PerCentNetLastTrade",, "T")/100</f>
        <v>-3.4435261707988982E-4</v>
      </c>
      <c r="G14" s="5">
        <f t="shared" si="0"/>
        <v>-3.4435261707988982E-4</v>
      </c>
      <c r="H14" s="6">
        <f>RTD("cqg.rtd", ,"ContractData",B14, "T_CVol",, "T")</f>
        <v>17517686</v>
      </c>
      <c r="I14" s="7">
        <f>RTD("cqg.rtd", ,"ContractData",B14, "MT_LastBidVolume",, "T")</f>
        <v>500</v>
      </c>
      <c r="J14" s="26">
        <f>RTD("cqg.rtd", ,"ContractData",B14, "Bid",, "T")</f>
        <v>57.92</v>
      </c>
      <c r="K14" s="27">
        <f>RTD("cqg.rtd", ,"ContractData",B14, "Ask",, "T")</f>
        <v>57.96</v>
      </c>
      <c r="L14" s="8">
        <f>RTD("cqg.rtd", ,"ContractData",B14, "MT_LastAskVolume",, "T")</f>
        <v>400</v>
      </c>
      <c r="M14" s="3">
        <f>RTD("cqg.rtd", ,"ContractData", B14, "OPen",, "T")</f>
        <v>58.09</v>
      </c>
      <c r="N14" s="3">
        <f>RTD("cqg.rtd", ,"ContractData", B14, "HIgh",, "T")</f>
        <v>58.19</v>
      </c>
      <c r="O14" s="62">
        <f>RTD("cqg.rtd", ,"ContractData", B14, "LOw",, "T")</f>
        <v>57.65</v>
      </c>
      <c r="P14" s="86" t="str">
        <f>RTD("cqg.rtd", ,"ContractData", B14, "LongDescription",, "T")&amp;"    "&amp;TEXT(RTD("cqg.rtd", ,"ContractData", B14, "PerCentNetLastTrade",, "T")/100,"0.00%")</f>
        <v>Cisco Systems Inc    -0.03%</v>
      </c>
      <c r="Q14" s="87"/>
      <c r="R14" s="88"/>
      <c r="S14" s="55" t="s">
        <v>51</v>
      </c>
      <c r="T14" s="58"/>
      <c r="AA14" s="10"/>
    </row>
    <row r="15" spans="2:27" x14ac:dyDescent="0.3">
      <c r="B15" s="21" t="s">
        <v>17</v>
      </c>
      <c r="C15" s="4">
        <f>RTD("cqg.rtd", ,"ContractData", B15, "LastTradeToday",, "T")</f>
        <v>156.93</v>
      </c>
      <c r="D15" s="4">
        <f>RTD("cqg.rtd", ,"ContractData", B15, "NetLastTradeToday",, "T")</f>
        <v>0.16</v>
      </c>
      <c r="E15" s="64"/>
      <c r="F15" s="5">
        <f>RTD("cqg.rtd", ,"ContractData", B15, "PerCentNetLastTrade",, "T")/100</f>
        <v>1.0206034317790393E-3</v>
      </c>
      <c r="G15" s="5">
        <f t="shared" si="0"/>
        <v>1.0206034317790393E-3</v>
      </c>
      <c r="H15" s="6">
        <f>RTD("cqg.rtd", ,"ContractData",B15, "T_CVol",, "T")</f>
        <v>6041457</v>
      </c>
      <c r="I15" s="7">
        <f>RTD("cqg.rtd", ,"ContractData",B15, "MT_LastBidVolume",, "T")</f>
        <v>700</v>
      </c>
      <c r="J15" s="26">
        <f>RTD("cqg.rtd", ,"ContractData",B15, "Bid",, "T")</f>
        <v>157</v>
      </c>
      <c r="K15" s="27">
        <f>RTD("cqg.rtd", ,"ContractData",B15, "Ask",, "T")</f>
        <v>157.25</v>
      </c>
      <c r="L15" s="8">
        <f>RTD("cqg.rtd", ,"ContractData",B15, "MT_LastAskVolume",, "T")</f>
        <v>100</v>
      </c>
      <c r="M15" s="3">
        <f>RTD("cqg.rtd", ,"ContractData", B15, "OPen",, "T")</f>
        <v>156.6</v>
      </c>
      <c r="N15" s="3">
        <f>RTD("cqg.rtd", ,"ContractData", B15, "HIgh",, "T")</f>
        <v>157.58000000000001</v>
      </c>
      <c r="O15" s="62">
        <f>RTD("cqg.rtd", ,"ContractData", B15, "LOw",, "T")</f>
        <v>155.67000000000002</v>
      </c>
      <c r="P15" s="89" t="str">
        <f>RTD("cqg.rtd", ,"ContractData", B15, "LongDescription",, "T")&amp;"    "&amp;TEXT(RTD("cqg.rtd", ,"ContractData", B15, "PerCentNetLastTrade",, "T")/100,"0.00%")</f>
        <v>Chevron Corp    0.10%</v>
      </c>
      <c r="Q15" s="90"/>
      <c r="R15" s="91"/>
      <c r="S15" s="56" t="s">
        <v>51</v>
      </c>
      <c r="T15" s="58"/>
      <c r="AA15" s="10"/>
    </row>
    <row r="16" spans="2:27" x14ac:dyDescent="0.3">
      <c r="B16" s="21" t="s">
        <v>18</v>
      </c>
      <c r="C16" s="4">
        <f>RTD("cqg.rtd", ,"ContractData", B16, "LastTradeToday",, "T")</f>
        <v>99.02</v>
      </c>
      <c r="D16" s="4">
        <f>RTD("cqg.rtd", ,"ContractData", B16, "NetLastTradeToday",, "T")</f>
        <v>0.09</v>
      </c>
      <c r="E16" s="64"/>
      <c r="F16" s="5">
        <f>RTD("cqg.rtd", ,"ContractData", B16, "PerCentNetLastTrade",, "T")/100</f>
        <v>9.0973415546345899E-4</v>
      </c>
      <c r="G16" s="5">
        <f t="shared" si="0"/>
        <v>9.0973415546345899E-4</v>
      </c>
      <c r="H16" s="6">
        <f>RTD("cqg.rtd", ,"ContractData",B16, "T_CVol",, "T")</f>
        <v>7982113</v>
      </c>
      <c r="I16" s="7">
        <f>RTD("cqg.rtd", ,"ContractData",B16, "MT_LastBidVolume",, "T")</f>
        <v>200</v>
      </c>
      <c r="J16" s="26">
        <f>RTD("cqg.rtd", ,"ContractData",B16, "Bid",, "T")</f>
        <v>98.9</v>
      </c>
      <c r="K16" s="27">
        <f>RTD("cqg.rtd", ,"ContractData",B16, "Ask",, "T")</f>
        <v>98.990000000000009</v>
      </c>
      <c r="L16" s="8">
        <f>RTD("cqg.rtd", ,"ContractData",B16, "MT_LastAskVolume",, "T")</f>
        <v>100</v>
      </c>
      <c r="M16" s="3">
        <f>RTD("cqg.rtd", ,"ContractData", B16, "OPen",, "T")</f>
        <v>98.73</v>
      </c>
      <c r="N16" s="3">
        <f>RTD("cqg.rtd", ,"ContractData", B16, "HIgh",, "T")</f>
        <v>99.26</v>
      </c>
      <c r="O16" s="62">
        <f>RTD("cqg.rtd", ,"ContractData", B16, "LOw",, "T")</f>
        <v>97.61</v>
      </c>
      <c r="P16" s="86" t="str">
        <f>RTD("cqg.rtd", ,"ContractData", B16, "LongDescription",, "T")&amp;"    "&amp;TEXT(RTD("cqg.rtd", ,"ContractData", B16, "PerCentNetLastTrade",, "T")/100,"0.00%")</f>
        <v>The Walt Disney Company    0.09%</v>
      </c>
      <c r="Q16" s="87"/>
      <c r="R16" s="88"/>
      <c r="S16" s="55" t="s">
        <v>51</v>
      </c>
      <c r="T16" s="58"/>
      <c r="AA16" s="10"/>
    </row>
    <row r="17" spans="2:27" x14ac:dyDescent="0.3">
      <c r="B17" s="21" t="s">
        <v>19</v>
      </c>
      <c r="C17" s="4">
        <f>RTD("cqg.rtd", ,"ContractData", B17, "LastTradeToday",, "T")</f>
        <v>589.26</v>
      </c>
      <c r="D17" s="4">
        <f>RTD("cqg.rtd", ,"ContractData", B17, "NetLastTradeToday",, "T")</f>
        <v>7.09</v>
      </c>
      <c r="E17" s="64"/>
      <c r="F17" s="5">
        <f>RTD("cqg.rtd", ,"ContractData", B17, "PerCentNetLastTrade",, "T")/100</f>
        <v>1.2178573268976416E-2</v>
      </c>
      <c r="G17" s="5">
        <f t="shared" si="0"/>
        <v>1.2178573268976416E-2</v>
      </c>
      <c r="H17" s="6">
        <f>RTD("cqg.rtd", ,"ContractData",B17, "T_CVol",, "T")</f>
        <v>2713956</v>
      </c>
      <c r="I17" s="7">
        <f>RTD("cqg.rtd", ,"ContractData",B17, "MT_LastBidVolume",, "T")</f>
        <v>100</v>
      </c>
      <c r="J17" s="26">
        <f>RTD("cqg.rtd", ,"ContractData",B17, "Bid",, "T")</f>
        <v>589.26</v>
      </c>
      <c r="K17" s="27">
        <f>RTD("cqg.rtd", ,"ContractData",B17, "Ask",, "T")</f>
        <v>590.5</v>
      </c>
      <c r="L17" s="8">
        <f>RTD("cqg.rtd", ,"ContractData",B17, "MT_LastAskVolume",, "T")</f>
        <v>200</v>
      </c>
      <c r="M17" s="3">
        <f>RTD("cqg.rtd", ,"ContractData", B17, "OPen",, "T")</f>
        <v>586.41999999999996</v>
      </c>
      <c r="N17" s="3">
        <f>RTD("cqg.rtd", ,"ContractData", B17, "HIgh",, "T")</f>
        <v>595.15</v>
      </c>
      <c r="O17" s="62">
        <f>RTD("cqg.rtd", ,"ContractData", B17, "LOw",, "T")</f>
        <v>581.30000000000007</v>
      </c>
      <c r="P17" s="89" t="str">
        <f>RTD("cqg.rtd", ,"ContractData", B17, "LongDescription",, "T")&amp;"    "&amp;TEXT(RTD("cqg.rtd", ,"ContractData", B17, "PerCentNetLastTrade",, "T")/100,"0.00%")</f>
        <v>Goldman Sachs Group    1.22%</v>
      </c>
      <c r="Q17" s="90"/>
      <c r="R17" s="91"/>
      <c r="S17" s="56" t="s">
        <v>51</v>
      </c>
      <c r="T17" s="58"/>
      <c r="AA17" s="10"/>
    </row>
    <row r="18" spans="2:27" x14ac:dyDescent="0.3">
      <c r="B18" s="20" t="s">
        <v>20</v>
      </c>
      <c r="C18" s="4">
        <f>RTD("cqg.rtd", ,"ContractData", B18, "LastTradeToday",, "T")</f>
        <v>405.90000000000003</v>
      </c>
      <c r="D18" s="4">
        <f>RTD("cqg.rtd", ,"ContractData", B18, "NetLastTradeToday",, "T")</f>
        <v>6.46</v>
      </c>
      <c r="E18" s="64"/>
      <c r="F18" s="5">
        <f>RTD("cqg.rtd", ,"ContractData", B18, "PerCentNetLastTrade",, "T")/100</f>
        <v>1.6172641698377729E-2</v>
      </c>
      <c r="G18" s="5">
        <f t="shared" si="0"/>
        <v>1.6172641698377729E-2</v>
      </c>
      <c r="H18" s="6">
        <f>RTD("cqg.rtd", ,"ContractData",B18, "T_CVol",, "T")</f>
        <v>3448699</v>
      </c>
      <c r="I18" s="7">
        <f>RTD("cqg.rtd", ,"ContractData",B18, "MT_LastBidVolume",, "T")</f>
        <v>500</v>
      </c>
      <c r="J18" s="26">
        <f>RTD("cqg.rtd", ,"ContractData",B18, "Bid",, "T")</f>
        <v>406</v>
      </c>
      <c r="K18" s="27">
        <f>RTD("cqg.rtd", ,"ContractData",B18, "Ask",, "T")</f>
        <v>406.33</v>
      </c>
      <c r="L18" s="8">
        <f>RTD("cqg.rtd", ,"ContractData",B18, "MT_LastAskVolume",, "T")</f>
        <v>300</v>
      </c>
      <c r="M18" s="3">
        <f>RTD("cqg.rtd", ,"ContractData", B18, "OPen",, "T")</f>
        <v>404</v>
      </c>
      <c r="N18" s="3">
        <f>RTD("cqg.rtd", ,"ContractData", B18, "HIgh",, "T")</f>
        <v>406.40000000000003</v>
      </c>
      <c r="O18" s="62">
        <f>RTD("cqg.rtd", ,"ContractData", B18, "LOw",, "T")</f>
        <v>402.3</v>
      </c>
      <c r="P18" s="86" t="str">
        <f>RTD("cqg.rtd", ,"ContractData", B18, "LongDescription",, "T")&amp;"    "&amp;TEXT(RTD("cqg.rtd", ,"ContractData", B18, "PerCentNetLastTrade",, "T")/100,"0.00%")</f>
        <v>Home Depot, Inc.    1.62%</v>
      </c>
      <c r="Q18" s="87"/>
      <c r="R18" s="88"/>
      <c r="S18" s="55" t="s">
        <v>51</v>
      </c>
      <c r="T18" s="58"/>
      <c r="AA18" s="10"/>
    </row>
    <row r="19" spans="2:27" x14ac:dyDescent="0.3">
      <c r="B19" s="21" t="s">
        <v>58</v>
      </c>
      <c r="C19" s="4">
        <f>RTD("cqg.rtd", ,"ContractData", B19, "LastTradeToday",, "T")</f>
        <v>219.49</v>
      </c>
      <c r="D19" s="4">
        <f>RTD("cqg.rtd", ,"ContractData", B19, "NetLastTradeToday",, "T")</f>
        <v>1.99</v>
      </c>
      <c r="E19" s="64"/>
      <c r="F19" s="5">
        <f>RTD("cqg.rtd", ,"ContractData", B19, "PerCentNetLastTrade",, "T")/100</f>
        <v>9.149425287356322E-3</v>
      </c>
      <c r="G19" s="5">
        <f t="shared" si="0"/>
        <v>9.149425287356322E-3</v>
      </c>
      <c r="H19" s="6">
        <f>RTD("cqg.rtd", ,"ContractData",B19, "T_CVol",, "T")</f>
        <v>5694771</v>
      </c>
      <c r="I19" s="7">
        <f>RTD("cqg.rtd", ,"ContractData",B19, "MT_LastBidVolume",, "T")</f>
        <v>200</v>
      </c>
      <c r="J19" s="26">
        <f>RTD("cqg.rtd", ,"ContractData",B19, "Bid",, "T")</f>
        <v>219.49</v>
      </c>
      <c r="K19" s="27">
        <f>RTD("cqg.rtd", ,"ContractData",B19, "Ask",, "T")</f>
        <v>219.99</v>
      </c>
      <c r="L19" s="8">
        <f>RTD("cqg.rtd", ,"ContractData",B19, "MT_LastAskVolume",, "T")</f>
        <v>100</v>
      </c>
      <c r="M19" s="3">
        <f>RTD("cqg.rtd", ,"ContractData", B19, "OPen",, "T")</f>
        <v>217.45000000000002</v>
      </c>
      <c r="N19" s="3">
        <f>RTD("cqg.rtd", ,"ContractData", B19, "HIgh",, "T")</f>
        <v>219.71</v>
      </c>
      <c r="O19" s="62">
        <f>RTD("cqg.rtd", ,"ContractData", B19, "LOw",, "T")</f>
        <v>216.51</v>
      </c>
      <c r="P19" s="89" t="str">
        <f>RTD("cqg.rtd", ,"ContractData", B19, "LongDescription",, "T")&amp;"    "&amp;TEXT(RTD("cqg.rtd", ,"ContractData", B19, "PerCentNetLastTrade",, "T")/100,"0.00%")</f>
        <v>Honeywell Intl    0.91%</v>
      </c>
      <c r="Q19" s="90"/>
      <c r="R19" s="91"/>
      <c r="S19" s="56" t="s">
        <v>51</v>
      </c>
      <c r="T19" s="58"/>
      <c r="AA19" s="10"/>
    </row>
    <row r="20" spans="2:27" x14ac:dyDescent="0.3">
      <c r="B20" s="21" t="s">
        <v>21</v>
      </c>
      <c r="C20" s="4">
        <f>RTD("cqg.rtd", ,"ContractData", B20, "LastTradeToday",, "T")</f>
        <v>213.72</v>
      </c>
      <c r="D20" s="4">
        <f>RTD("cqg.rtd", ,"ContractData", B20, "NetLastTradeToday",, "T")</f>
        <v>0.03</v>
      </c>
      <c r="E20" s="64"/>
      <c r="F20" s="5">
        <f>RTD("cqg.rtd", ,"ContractData", B20, "PerCentNetLastTrade",, "T")/100</f>
        <v>1.4039028499227853E-4</v>
      </c>
      <c r="G20" s="5">
        <f t="shared" si="0"/>
        <v>1.4039028499227853E-4</v>
      </c>
      <c r="H20" s="6">
        <f>RTD("cqg.rtd", ,"ContractData",B20, "T_CVol",, "T")</f>
        <v>3201038</v>
      </c>
      <c r="I20" s="7">
        <f>RTD("cqg.rtd", ,"ContractData",B20, "MT_LastBidVolume",, "T")</f>
        <v>300</v>
      </c>
      <c r="J20" s="26">
        <f>RTD("cqg.rtd", ,"ContractData",B20, "Bid",, "T")</f>
        <v>213.5</v>
      </c>
      <c r="K20" s="27">
        <f>RTD("cqg.rtd", ,"ContractData",B20, "Ask",, "T")</f>
        <v>213.85</v>
      </c>
      <c r="L20" s="8">
        <f>RTD("cqg.rtd", ,"ContractData",B20, "MT_LastAskVolume",, "T")</f>
        <v>300</v>
      </c>
      <c r="M20" s="3">
        <f>RTD("cqg.rtd", ,"ContractData", B20, "OPen",, "T")</f>
        <v>214.16</v>
      </c>
      <c r="N20" s="3">
        <f>RTD("cqg.rtd", ,"ContractData", B20, "HIgh",, "T")</f>
        <v>216.70000000000002</v>
      </c>
      <c r="O20" s="62">
        <f>RTD("cqg.rtd", ,"ContractData", B20, "LOw",, "T")</f>
        <v>212.78</v>
      </c>
      <c r="P20" s="86" t="str">
        <f>RTD("cqg.rtd", ,"ContractData", B20, "LongDescription",, "T")&amp;"    "&amp;TEXT(RTD("cqg.rtd", ,"ContractData", B20, "PerCentNetLastTrade",, "T")/100,"0.00%")</f>
        <v>International Business Machines    0.01%</v>
      </c>
      <c r="Q20" s="87"/>
      <c r="R20" s="88"/>
      <c r="S20" s="55" t="s">
        <v>51</v>
      </c>
      <c r="T20" s="58"/>
      <c r="AA20" s="10"/>
    </row>
    <row r="21" spans="2:27" x14ac:dyDescent="0.3">
      <c r="B21" s="20" t="s">
        <v>22</v>
      </c>
      <c r="C21" s="4">
        <f>RTD("cqg.rtd", ,"ContractData", B21, "LastTradeToday",, "T")</f>
        <v>155.47</v>
      </c>
      <c r="D21" s="4">
        <f>RTD("cqg.rtd", ,"ContractData", B21, "NetLastTradeToday",, "T")</f>
        <v>-1.26</v>
      </c>
      <c r="E21" s="64"/>
      <c r="F21" s="5">
        <f>RTD("cqg.rtd", ,"ContractData", B21, "PerCentNetLastTrade",, "T")/100</f>
        <v>-8.0393032603840991E-3</v>
      </c>
      <c r="G21" s="5">
        <f t="shared" si="0"/>
        <v>-8.0393032603840991E-3</v>
      </c>
      <c r="H21" s="6">
        <f>RTD("cqg.rtd", ,"ContractData",B21, "T_CVol",, "T")</f>
        <v>8926134</v>
      </c>
      <c r="I21" s="7">
        <f>RTD("cqg.rtd", ,"ContractData",B21, "MT_LastBidVolume",, "T")</f>
        <v>4000</v>
      </c>
      <c r="J21" s="26">
        <f>RTD("cqg.rtd", ,"ContractData",B21, "Bid",, "T")</f>
        <v>155.5</v>
      </c>
      <c r="K21" s="27">
        <f>RTD("cqg.rtd", ,"ContractData",B21, "Ask",, "T")</f>
        <v>155.6</v>
      </c>
      <c r="L21" s="8">
        <f>RTD("cqg.rtd", ,"ContractData",B21, "MT_LastAskVolume",, "T")</f>
        <v>200</v>
      </c>
      <c r="M21" s="3">
        <f>RTD("cqg.rtd", ,"ContractData", B21, "OPen",, "T")</f>
        <v>157</v>
      </c>
      <c r="N21" s="3">
        <f>RTD("cqg.rtd", ,"ContractData", B21, "HIgh",, "T")</f>
        <v>157.08000000000001</v>
      </c>
      <c r="O21" s="62">
        <f>RTD("cqg.rtd", ,"ContractData", B21, "LOw",, "T")</f>
        <v>155.41</v>
      </c>
      <c r="P21" s="89" t="str">
        <f>RTD("cqg.rtd", ,"ContractData", B21, "LongDescription",, "T")&amp;"    "&amp;TEXT(RTD("cqg.rtd", ,"ContractData", B21, "PerCentNetLastTrade",, "T")/100,"0.00%")</f>
        <v>Johnson &amp; Johnson    -0.80%</v>
      </c>
      <c r="Q21" s="90"/>
      <c r="R21" s="91"/>
      <c r="S21" s="56" t="s">
        <v>51</v>
      </c>
      <c r="T21" s="58"/>
      <c r="AA21" s="10"/>
    </row>
    <row r="22" spans="2:27" x14ac:dyDescent="0.3">
      <c r="B22" s="21" t="s">
        <v>23</v>
      </c>
      <c r="C22" s="4">
        <f>RTD("cqg.rtd", ,"ContractData", B22, "LastTradeToday",, "T")</f>
        <v>236.98000000000002</v>
      </c>
      <c r="D22" s="4">
        <f>RTD("cqg.rtd", ,"ContractData", B22, "NetLastTradeToday",, "T")</f>
        <v>0.6</v>
      </c>
      <c r="E22" s="64"/>
      <c r="F22" s="5">
        <f>RTD("cqg.rtd", ,"ContractData", B22, "PerCentNetLastTrade",, "T")/100</f>
        <v>2.5382858109823164E-3</v>
      </c>
      <c r="G22" s="5">
        <f t="shared" si="0"/>
        <v>2.5382858109823164E-3</v>
      </c>
      <c r="H22" s="6">
        <f>RTD("cqg.rtd", ,"ContractData",B22, "T_CVol",, "T")</f>
        <v>9502100</v>
      </c>
      <c r="I22" s="7">
        <f>RTD("cqg.rtd", ,"ContractData",B22, "MT_LastBidVolume",, "T")</f>
        <v>100</v>
      </c>
      <c r="J22" s="26">
        <f>RTD("cqg.rtd", ,"ContractData",B22, "Bid",, "T")</f>
        <v>237</v>
      </c>
      <c r="K22" s="27">
        <f>RTD("cqg.rtd", ,"ContractData",B22, "Ask",, "T")</f>
        <v>237.36</v>
      </c>
      <c r="L22" s="8">
        <f>RTD("cqg.rtd", ,"ContractData",B22, "MT_LastAskVolume",, "T")</f>
        <v>100</v>
      </c>
      <c r="M22" s="3">
        <f>RTD("cqg.rtd", ,"ContractData", B22, "OPen",, "T")</f>
        <v>239.34</v>
      </c>
      <c r="N22" s="3">
        <f>RTD("cqg.rtd", ,"ContractData", B22, "HIgh",, "T")</f>
        <v>239.34</v>
      </c>
      <c r="O22" s="62">
        <f>RTD("cqg.rtd", ,"ContractData", B22, "LOw",, "T")</f>
        <v>235.78</v>
      </c>
      <c r="P22" s="86" t="str">
        <f>RTD("cqg.rtd", ,"ContractData", B22, "LongDescription",, "T")&amp;"    "&amp;TEXT(RTD("cqg.rtd", ,"ContractData", B22, "PerCentNetLastTrade",, "T")/100,"0.00%")</f>
        <v>JPMorgan Chase &amp; Co.    0.25%</v>
      </c>
      <c r="Q22" s="87"/>
      <c r="R22" s="88"/>
      <c r="S22" s="55" t="s">
        <v>51</v>
      </c>
      <c r="T22" s="58"/>
      <c r="AA22" s="10"/>
    </row>
    <row r="23" spans="2:27" x14ac:dyDescent="0.3">
      <c r="B23" s="21" t="s">
        <v>24</v>
      </c>
      <c r="C23" s="4">
        <f>RTD("cqg.rtd", ,"ContractData", B23, "LastTradeToday",, "T")</f>
        <v>63.92</v>
      </c>
      <c r="D23" s="4">
        <f>RTD("cqg.rtd", ,"ContractData", B23, "NetLastTradeToday",, "T")</f>
        <v>0.26</v>
      </c>
      <c r="E23" s="64"/>
      <c r="F23" s="5">
        <f>RTD("cqg.rtd", ,"ContractData", B23, "PerCentNetLastTrade",, "T")/100</f>
        <v>4.0841972981464029E-3</v>
      </c>
      <c r="G23" s="5">
        <f t="shared" si="0"/>
        <v>4.0841972981464029E-3</v>
      </c>
      <c r="H23" s="6">
        <f>RTD("cqg.rtd", ,"ContractData",B23, "T_CVol",, "T")</f>
        <v>14719308</v>
      </c>
      <c r="I23" s="7">
        <f>RTD("cqg.rtd", ,"ContractData",B23, "MT_LastBidVolume",, "T")</f>
        <v>100</v>
      </c>
      <c r="J23" s="26">
        <f>RTD("cqg.rtd", ,"ContractData",B23, "Bid",, "T")</f>
        <v>63.95</v>
      </c>
      <c r="K23" s="27">
        <f>RTD("cqg.rtd", ,"ContractData",B23, "Ask",, "T")</f>
        <v>64.040000000000006</v>
      </c>
      <c r="L23" s="8">
        <f>RTD("cqg.rtd", ,"ContractData",B23, "MT_LastAskVolume",, "T")</f>
        <v>200</v>
      </c>
      <c r="M23" s="3">
        <f>RTD("cqg.rtd", ,"ContractData", B23, "OPen",, "T")</f>
        <v>63.910000000000004</v>
      </c>
      <c r="N23" s="3">
        <f>RTD("cqg.rtd", ,"ContractData", B23, "HIgh",, "T")</f>
        <v>64.239999999999995</v>
      </c>
      <c r="O23" s="62">
        <f>RTD("cqg.rtd", ,"ContractData", B23, "LOw",, "T")</f>
        <v>63.74</v>
      </c>
      <c r="P23" s="89" t="str">
        <f>RTD("cqg.rtd", ,"ContractData", B23, "LongDescription",, "T")&amp;"    "&amp;TEXT(RTD("cqg.rtd", ,"ContractData", B23, "PerCentNetLastTrade",, "T")/100,"0.00%")</f>
        <v>Coca-Cola Company    0.41%</v>
      </c>
      <c r="Q23" s="90"/>
      <c r="R23" s="91"/>
      <c r="S23" s="56" t="s">
        <v>51</v>
      </c>
      <c r="T23" s="58"/>
      <c r="AA23" s="10"/>
    </row>
    <row r="24" spans="2:27" x14ac:dyDescent="0.3">
      <c r="B24" s="20" t="s">
        <v>25</v>
      </c>
      <c r="C24" s="4">
        <f>RTD("cqg.rtd", ,"ContractData", B24, "LastTradeToday",, "T")</f>
        <v>298.97000000000003</v>
      </c>
      <c r="D24" s="4">
        <f>RTD("cqg.rtd", ,"ContractData", B24, "NetLastTradeToday",, "T")</f>
        <v>4.3100000000000005</v>
      </c>
      <c r="E24" s="64"/>
      <c r="F24" s="5">
        <f>RTD("cqg.rtd", ,"ContractData", B24, "PerCentNetLastTrade",, "T")/100</f>
        <v>1.4627027760809068E-2</v>
      </c>
      <c r="G24" s="5">
        <f t="shared" si="0"/>
        <v>1.4627027760809068E-2</v>
      </c>
      <c r="H24" s="6">
        <f>RTD("cqg.rtd", ,"ContractData",B24, "T_CVol",, "T")</f>
        <v>3279284</v>
      </c>
      <c r="I24" s="7">
        <f>RTD("cqg.rtd", ,"ContractData",B24, "MT_LastBidVolume",, "T")</f>
        <v>400</v>
      </c>
      <c r="J24" s="26">
        <f>RTD("cqg.rtd", ,"ContractData",B24, "Bid",, "T")</f>
        <v>298.97000000000003</v>
      </c>
      <c r="K24" s="27">
        <f>RTD("cqg.rtd", ,"ContractData",B24, "Ask",, "T")</f>
        <v>299.45</v>
      </c>
      <c r="L24" s="8">
        <f>RTD("cqg.rtd", ,"ContractData",B24, "MT_LastAskVolume",, "T")</f>
        <v>100</v>
      </c>
      <c r="M24" s="3">
        <f>RTD("cqg.rtd", ,"ContractData", B24, "OPen",, "T")</f>
        <v>295.60000000000002</v>
      </c>
      <c r="N24" s="3">
        <f>RTD("cqg.rtd", ,"ContractData", B24, "HIgh",, "T")</f>
        <v>301.83</v>
      </c>
      <c r="O24" s="62">
        <f>RTD("cqg.rtd", ,"ContractData", B24, "LOw",, "T")</f>
        <v>295.25</v>
      </c>
      <c r="P24" s="86" t="str">
        <f>RTD("cqg.rtd", ,"ContractData", B24, "LongDescription",, "T")&amp;"    "&amp;TEXT(RTD("cqg.rtd", ,"ContractData", B24, "PerCentNetLastTrade",, "T")/100,"0.00%")</f>
        <v>McDonald's Corporation    1.46%</v>
      </c>
      <c r="Q24" s="87"/>
      <c r="R24" s="88"/>
      <c r="S24" s="55" t="s">
        <v>51</v>
      </c>
      <c r="T24" s="58"/>
      <c r="AA24" s="10"/>
    </row>
    <row r="25" spans="2:27" x14ac:dyDescent="0.3">
      <c r="B25" s="21" t="s">
        <v>27</v>
      </c>
      <c r="C25" s="4">
        <f>RTD("cqg.rtd", ,"ContractData", B25, "LastTradeToday",, "T")</f>
        <v>102.92</v>
      </c>
      <c r="D25" s="4">
        <f>RTD("cqg.rtd", ,"ContractData", B25, "NetLastTradeToday",, "T")</f>
        <v>1.75</v>
      </c>
      <c r="E25" s="64"/>
      <c r="F25" s="5">
        <f>RTD("cqg.rtd", ,"ContractData", B25, "PerCentNetLastTrade",, "T")/100</f>
        <v>1.7297617870910349E-2</v>
      </c>
      <c r="G25" s="5">
        <f t="shared" si="0"/>
        <v>1.7297617870910349E-2</v>
      </c>
      <c r="H25" s="6">
        <f>RTD("cqg.rtd", ,"ContractData",B25, "T_CVol",, "T")</f>
        <v>9208036</v>
      </c>
      <c r="I25" s="7">
        <f>RTD("cqg.rtd", ,"ContractData",B25, "MT_LastBidVolume",, "T")</f>
        <v>100</v>
      </c>
      <c r="J25" s="26">
        <f>RTD("cqg.rtd", ,"ContractData",B25, "Bid",, "T")</f>
        <v>103</v>
      </c>
      <c r="K25" s="27">
        <f>RTD("cqg.rtd", ,"ContractData",B25, "Ask",, "T")</f>
        <v>103.15</v>
      </c>
      <c r="L25" s="8">
        <f>RTD("cqg.rtd", ,"ContractData",B25, "MT_LastAskVolume",, "T")</f>
        <v>300</v>
      </c>
      <c r="M25" s="3">
        <f>RTD("cqg.rtd", ,"ContractData", B25, "OPen",, "T")</f>
        <v>101.48</v>
      </c>
      <c r="N25" s="3">
        <f>RTD("cqg.rtd", ,"ContractData", B25, "HIgh",, "T")</f>
        <v>103.23</v>
      </c>
      <c r="O25" s="62">
        <f>RTD("cqg.rtd", ,"ContractData", B25, "LOw",, "T")</f>
        <v>101</v>
      </c>
      <c r="P25" s="89" t="str">
        <f>RTD("cqg.rtd", ,"ContractData", B25, "LongDescription",, "T")&amp;"    "&amp;TEXT(RTD("cqg.rtd", ,"ContractData", B25, "PerCentNetLastTrade",, "T")/100,"0.00%")</f>
        <v>Merck &amp; Co Inc    1.73%</v>
      </c>
      <c r="Q25" s="90"/>
      <c r="R25" s="91"/>
      <c r="S25" s="56" t="s">
        <v>51</v>
      </c>
      <c r="T25" s="58"/>
      <c r="AA25" s="10"/>
    </row>
    <row r="26" spans="2:27" x14ac:dyDescent="0.3">
      <c r="B26" s="20" t="s">
        <v>35</v>
      </c>
      <c r="C26" s="4">
        <f>RTD("cqg.rtd", ,"ContractData", B26, "LastTradeToday",, "T")</f>
        <v>422.54</v>
      </c>
      <c r="D26" s="4">
        <f>RTD("cqg.rtd", ,"ContractData", B26, "NetLastTradeToday",, "T")</f>
        <v>-2.89</v>
      </c>
      <c r="E26" s="64"/>
      <c r="F26" s="5">
        <f>RTD("cqg.rtd", ,"ContractData", B26, "PerCentNetLastTrade",, "T")/100</f>
        <v>-6.7931269539054607E-3</v>
      </c>
      <c r="G26" s="5">
        <f t="shared" si="0"/>
        <v>-6.7931269539054607E-3</v>
      </c>
      <c r="H26" s="6">
        <f>RTD("cqg.rtd", ,"ContractData",B26, "T_CVol",, "T")</f>
        <v>16891414</v>
      </c>
      <c r="I26" s="7">
        <f>RTD("cqg.rtd", ,"ContractData",B26, "MT_LastBidVolume",, "T")</f>
        <v>200</v>
      </c>
      <c r="J26" s="26">
        <f>RTD("cqg.rtd", ,"ContractData",B26, "Bid",, "T")</f>
        <v>422.36</v>
      </c>
      <c r="K26" s="27">
        <f>RTD("cqg.rtd", ,"ContractData",B26, "Ask",, "T")</f>
        <v>422.79</v>
      </c>
      <c r="L26" s="8">
        <f>RTD("cqg.rtd", ,"ContractData",B26, "MT_LastAskVolume",, "T")</f>
        <v>300</v>
      </c>
      <c r="M26" s="3">
        <f>RTD("cqg.rtd", ,"ContractData", B26, "OPen",, "T")</f>
        <v>425.32</v>
      </c>
      <c r="N26" s="3">
        <f>RTD("cqg.rtd", ,"ContractData", B26, "HIgh",, "T")</f>
        <v>426.5</v>
      </c>
      <c r="O26" s="62">
        <f>RTD("cqg.rtd", ,"ContractData", B26, "LOw",, "T")</f>
        <v>421.78000000000003</v>
      </c>
      <c r="P26" s="86" t="str">
        <f>RTD("cqg.rtd", ,"ContractData", B26, "LongDescription",, "T")&amp;"    "&amp;TEXT(RTD("cqg.rtd", ,"ContractData", B26, "PerCentNetLastTrade",, "T")/100,"0.00%")</f>
        <v>Microsoft Corporation    -0.68%</v>
      </c>
      <c r="Q26" s="87"/>
      <c r="R26" s="88"/>
      <c r="S26" s="55" t="s">
        <v>51</v>
      </c>
      <c r="T26" s="58"/>
      <c r="AA26" s="10"/>
    </row>
    <row r="27" spans="2:27" x14ac:dyDescent="0.3">
      <c r="B27" s="21" t="s">
        <v>28</v>
      </c>
      <c r="C27" s="4">
        <f>RTD("cqg.rtd", ,"ContractData", B27, "LastTradeToday",, "T")</f>
        <v>75.88</v>
      </c>
      <c r="D27" s="4">
        <f>RTD("cqg.rtd", ,"ContractData", B27, "NetLastTradeToday",, "T")</f>
        <v>-0.04</v>
      </c>
      <c r="E27" s="64"/>
      <c r="F27" s="5">
        <f>RTD("cqg.rtd", ,"ContractData", B27, "PerCentNetLastTrade",, "T")/100</f>
        <v>-5.2687038988408859E-4</v>
      </c>
      <c r="G27" s="5">
        <f t="shared" si="0"/>
        <v>-5.2687038988408859E-4</v>
      </c>
      <c r="H27" s="6">
        <f>RTD("cqg.rtd", ,"ContractData",B27, "T_CVol",, "T")</f>
        <v>8140788</v>
      </c>
      <c r="I27" s="7">
        <f>RTD("cqg.rtd", ,"ContractData",B27, "MT_LastBidVolume",, "T")</f>
        <v>100</v>
      </c>
      <c r="J27" s="26">
        <f>RTD("cqg.rtd", ,"ContractData",B27, "Bid",, "T")</f>
        <v>75.88</v>
      </c>
      <c r="K27" s="27">
        <f>RTD("cqg.rtd", ,"ContractData",B27, "Ask",, "T")</f>
        <v>75.98</v>
      </c>
      <c r="L27" s="8">
        <f>RTD("cqg.rtd", ,"ContractData",B27, "MT_LastAskVolume",, "T")</f>
        <v>100</v>
      </c>
      <c r="M27" s="3">
        <f>RTD("cqg.rtd", ,"ContractData", B27, "OPen",, "T")</f>
        <v>75.5</v>
      </c>
      <c r="N27" s="3">
        <f>RTD("cqg.rtd", ,"ContractData", B27, "HIgh",, "T")</f>
        <v>76.55</v>
      </c>
      <c r="O27" s="62">
        <f>RTD("cqg.rtd", ,"ContractData", B27, "LOw",, "T")</f>
        <v>75.25</v>
      </c>
      <c r="P27" s="89" t="str">
        <f>RTD("cqg.rtd", ,"ContractData", B27, "LongDescription",, "T")&amp;"    "&amp;TEXT(RTD("cqg.rtd", ,"ContractData", B27, "PerCentNetLastTrade",, "T")/100,"0.00%")</f>
        <v>NIKE Inc ClsB    -0.05%</v>
      </c>
      <c r="Q27" s="90"/>
      <c r="R27" s="91"/>
      <c r="S27" s="56" t="s">
        <v>51</v>
      </c>
      <c r="T27" s="58"/>
      <c r="AA27" s="10"/>
    </row>
    <row r="28" spans="2:27" x14ac:dyDescent="0.3">
      <c r="B28" s="20" t="s">
        <v>64</v>
      </c>
      <c r="C28" s="4">
        <f>RTD("cqg.rtd", ,"ContractData", B28, "LastTradeToday",, "T")</f>
        <v>147.65</v>
      </c>
      <c r="D28" s="4">
        <f>RTD("cqg.rtd", ,"ContractData", B28, "NetLastTradeToday",, "T")</f>
        <v>-1.25</v>
      </c>
      <c r="E28" s="64"/>
      <c r="F28" s="5">
        <f>RTD("cqg.rtd", ,"ContractData", B28, "PerCentNetLastTrade",, "T")/100</f>
        <v>-8.3960236432025787E-3</v>
      </c>
      <c r="G28" s="5">
        <f t="shared" si="0"/>
        <v>-8.3960236432025787E-3</v>
      </c>
      <c r="H28" s="6">
        <f>RTD("cqg.rtd", ,"ContractData",B28, "T_CVol",, "T")</f>
        <v>175665830</v>
      </c>
      <c r="I28" s="7">
        <f>RTD("cqg.rtd", ,"ContractData",B28, "MT_LastBidVolume",, "T")</f>
        <v>6000</v>
      </c>
      <c r="J28" s="26">
        <f>RTD("cqg.rtd", ,"ContractData",B28, "Bid",, "T")</f>
        <v>147.51</v>
      </c>
      <c r="K28" s="27">
        <f>RTD("cqg.rtd", ,"ContractData",B28, "Ask",, "T")</f>
        <v>147.53</v>
      </c>
      <c r="L28" s="8">
        <f>RTD("cqg.rtd", ,"ContractData",B28, "MT_LastAskVolume",, "T")</f>
        <v>1100</v>
      </c>
      <c r="M28" s="3">
        <f>RTD("cqg.rtd", ,"ContractData", B28, "OPen",, "T")</f>
        <v>148.77000000000001</v>
      </c>
      <c r="N28" s="3">
        <f>RTD("cqg.rtd", ,"ContractData", B28, "HIgh",, "T")</f>
        <v>149.77000000000001</v>
      </c>
      <c r="O28" s="62">
        <f>RTD("cqg.rtd", ,"ContractData", B28, "LOw",, "T")</f>
        <v>146.26</v>
      </c>
      <c r="P28" s="86" t="str">
        <f>RTD("cqg.rtd", ,"ContractData", B28, "LongDescription",, "T")&amp;"    "&amp;TEXT(RTD("cqg.rtd", ,"ContractData", B28, "PerCentNetLastTrade",, "T")/100,"0.00%")</f>
        <v>NVIDIA Corp    -0.84%</v>
      </c>
      <c r="Q28" s="87"/>
      <c r="R28" s="88"/>
      <c r="S28" s="55" t="s">
        <v>51</v>
      </c>
      <c r="T28" s="58"/>
      <c r="AA28" s="10"/>
    </row>
    <row r="29" spans="2:27" x14ac:dyDescent="0.3">
      <c r="B29" s="20" t="s">
        <v>29</v>
      </c>
      <c r="C29" s="4">
        <f>RTD("cqg.rtd", ,"ContractData", B29, "LastTradeToday",, "T")</f>
        <v>167.71</v>
      </c>
      <c r="D29" s="4">
        <f>RTD("cqg.rtd", ,"ContractData", B29, "NetLastTradeToday",, "T")</f>
        <v>4.3</v>
      </c>
      <c r="E29" s="64"/>
      <c r="F29" s="5">
        <f>RTD("cqg.rtd", ,"ContractData", B29, "PerCentNetLastTrade",, "T")/100</f>
        <v>2.6314179058809128E-2</v>
      </c>
      <c r="G29" s="5">
        <f t="shared" si="0"/>
        <v>2.6314179058809128E-2</v>
      </c>
      <c r="H29" s="6">
        <f>RTD("cqg.rtd", ,"ContractData",B29, "T_CVol",, "T")</f>
        <v>7506566</v>
      </c>
      <c r="I29" s="7">
        <f>RTD("cqg.rtd", ,"ContractData",B29, "MT_LastBidVolume",, "T")</f>
        <v>500</v>
      </c>
      <c r="J29" s="26">
        <f>RTD("cqg.rtd", ,"ContractData",B29, "Bid",, "T")</f>
        <v>167.52</v>
      </c>
      <c r="K29" s="27">
        <f>RTD("cqg.rtd", ,"ContractData",B29, "Ask",, "T")</f>
        <v>167.71</v>
      </c>
      <c r="L29" s="8">
        <f>RTD("cqg.rtd", ,"ContractData",B29, "MT_LastAskVolume",, "T")</f>
        <v>600</v>
      </c>
      <c r="M29" s="3">
        <f>RTD("cqg.rtd", ,"ContractData", B29, "OPen",, "T")</f>
        <v>164.01</v>
      </c>
      <c r="N29" s="3">
        <f>RTD("cqg.rtd", ,"ContractData", B29, "HIgh",, "T")</f>
        <v>167.75</v>
      </c>
      <c r="O29" s="62">
        <f>RTD("cqg.rtd", ,"ContractData", B29, "LOw",, "T")</f>
        <v>163.93</v>
      </c>
      <c r="P29" s="89" t="str">
        <f>RTD("cqg.rtd", ,"ContractData", B29, "LongDescription",, "T")&amp;"    "&amp;TEXT(RTD("cqg.rtd", ,"ContractData", B29, "PerCentNetLastTrade",, "T")/100,"0.00%")</f>
        <v>Procter &amp; Gamble Co    2.63%</v>
      </c>
      <c r="Q29" s="90"/>
      <c r="R29" s="91"/>
      <c r="S29" s="56" t="s">
        <v>51</v>
      </c>
      <c r="T29" s="58"/>
      <c r="AA29" s="10"/>
    </row>
    <row r="30" spans="2:27" x14ac:dyDescent="0.3">
      <c r="B30" s="20" t="s">
        <v>65</v>
      </c>
      <c r="C30" s="4">
        <f>RTD("cqg.rtd", ,"ContractData", B30, "LastTradeToday",, "T")</f>
        <v>386.67</v>
      </c>
      <c r="D30" s="4">
        <f>RTD("cqg.rtd", ,"ContractData", B30, "NetLastTradeToday",, "T")</f>
        <v>2.67</v>
      </c>
      <c r="E30" s="64"/>
      <c r="F30" s="5">
        <f>RTD("cqg.rtd", ,"ContractData", B30, "PerCentNetLastTrade",, "T")/100</f>
        <v>6.9531250000000001E-3</v>
      </c>
      <c r="G30" s="5">
        <f t="shared" si="0"/>
        <v>6.9531250000000001E-3</v>
      </c>
      <c r="H30" s="6">
        <f>RTD("cqg.rtd", ,"ContractData",B30, "T_CVol",, "T")</f>
        <v>2209492</v>
      </c>
      <c r="I30" s="7">
        <f>RTD("cqg.rtd", ,"ContractData",B30, "MT_LastBidVolume",, "T")</f>
        <v>100</v>
      </c>
      <c r="J30" s="26">
        <f>RTD("cqg.rtd", ,"ContractData",B30, "Bid",, "T")</f>
        <v>385.1</v>
      </c>
      <c r="K30" s="27">
        <f>RTD("cqg.rtd", ,"ContractData",B30, "Ask",, "T")</f>
        <v>386.67</v>
      </c>
      <c r="L30" s="8">
        <f>RTD("cqg.rtd", ,"ContractData",B30, "MT_LastAskVolume",, "T")</f>
        <v>100</v>
      </c>
      <c r="M30" s="3">
        <f>RTD("cqg.rtd", ,"ContractData", B30, "OPen",, "T")</f>
        <v>384.97</v>
      </c>
      <c r="N30" s="3">
        <f>RTD("cqg.rtd", ,"ContractData", B30, "HIgh",, "T")</f>
        <v>389.74</v>
      </c>
      <c r="O30" s="62">
        <f>RTD("cqg.rtd", ,"ContractData", B30, "LOw",, "T")</f>
        <v>381.31</v>
      </c>
      <c r="P30" s="86" t="str">
        <f>RTD("cqg.rtd", ,"ContractData", B30, "LongDescription",, "T")&amp;"    "&amp;TEXT(RTD("cqg.rtd", ,"ContractData", B30, "PerCentNetLastTrade",, "T")/100,"0.00%")</f>
        <v>Sherwin-Williams Co    0.70%</v>
      </c>
      <c r="Q30" s="87"/>
      <c r="R30" s="88"/>
      <c r="S30" s="55" t="s">
        <v>51</v>
      </c>
      <c r="T30" s="58"/>
      <c r="AA30" s="10"/>
    </row>
    <row r="31" spans="2:27" x14ac:dyDescent="0.3">
      <c r="B31" s="20" t="s">
        <v>30</v>
      </c>
      <c r="C31" s="4">
        <f>RTD("cqg.rtd", ,"ContractData", B31, "LastTradeToday",, "T")</f>
        <v>256.89</v>
      </c>
      <c r="D31" s="4">
        <f>RTD("cqg.rtd", ,"ContractData", B31, "NetLastTradeToday",, "T")</f>
        <v>4.6100000000000003</v>
      </c>
      <c r="E31" s="64"/>
      <c r="F31" s="5">
        <f>RTD("cqg.rtd", ,"ContractData", B31, "PerCentNetLastTrade",, "T")/100</f>
        <v>1.8273347074678929E-2</v>
      </c>
      <c r="G31" s="5">
        <f t="shared" si="0"/>
        <v>1.8273347074678929E-2</v>
      </c>
      <c r="H31" s="6">
        <f>RTD("cqg.rtd", ,"ContractData",B31, "T_CVol",, "T")</f>
        <v>1333510</v>
      </c>
      <c r="I31" s="7">
        <f>RTD("cqg.rtd", ,"ContractData",B31, "MT_LastBidVolume",, "T")</f>
        <v>200</v>
      </c>
      <c r="J31" s="26">
        <f>RTD("cqg.rtd", ,"ContractData",B31, "Bid",, "T")</f>
        <v>253</v>
      </c>
      <c r="K31" s="27" t="str">
        <f>RTD("cqg.rtd", ,"ContractData",B31, "Ask",, "T")</f>
        <v/>
      </c>
      <c r="L31" s="8">
        <f>RTD("cqg.rtd", ,"ContractData",B31, "MT_LastAskVolume",, "T")</f>
        <v>0</v>
      </c>
      <c r="M31" s="3">
        <f>RTD("cqg.rtd", ,"ContractData", B31, "OPen",, "T")</f>
        <v>254.32</v>
      </c>
      <c r="N31" s="3">
        <f>RTD("cqg.rtd", ,"ContractData", B31, "HIgh",, "T")</f>
        <v>256.95</v>
      </c>
      <c r="O31" s="62">
        <f>RTD("cqg.rtd", ,"ContractData", B31, "LOw",, "T")</f>
        <v>252.99</v>
      </c>
      <c r="P31" s="89" t="str">
        <f>RTD("cqg.rtd", ,"ContractData", B31, "LongDescription",, "T")&amp;"    "&amp;TEXT(RTD("cqg.rtd", ,"ContractData", B31, "PerCentNetLastTrade",, "T")/100,"0.00%")</f>
        <v>Travelers Companies, Inc    1.83%</v>
      </c>
      <c r="Q31" s="90"/>
      <c r="R31" s="91"/>
      <c r="S31" s="56" t="s">
        <v>51</v>
      </c>
      <c r="T31" s="58"/>
      <c r="AA31" s="10"/>
    </row>
    <row r="32" spans="2:27" x14ac:dyDescent="0.3">
      <c r="B32" s="21" t="s">
        <v>31</v>
      </c>
      <c r="C32" s="4">
        <f>RTD("cqg.rtd", ,"ContractData", B32, "LastTradeToday",, "T")</f>
        <v>615.81000000000006</v>
      </c>
      <c r="D32" s="4">
        <f>RTD("cqg.rtd", ,"ContractData", B32, "NetLastTradeToday",, "T")</f>
        <v>10.36</v>
      </c>
      <c r="E32" s="64"/>
      <c r="F32" s="5">
        <f>RTD("cqg.rtd", ,"ContractData", B32, "PerCentNetLastTrade",, "T")/100</f>
        <v>1.7111239573870677E-2</v>
      </c>
      <c r="G32" s="5">
        <f t="shared" si="0"/>
        <v>1.7111239573870677E-2</v>
      </c>
      <c r="H32" s="6">
        <f>RTD("cqg.rtd", ,"ContractData",B32, "T_CVol",, "T")</f>
        <v>3875838</v>
      </c>
      <c r="I32" s="7">
        <f>RTD("cqg.rtd", ,"ContractData",B32, "MT_LastBidVolume",, "T")</f>
        <v>100</v>
      </c>
      <c r="J32" s="26">
        <f>RTD("cqg.rtd", ,"ContractData",B32, "Bid",, "T")</f>
        <v>615.1</v>
      </c>
      <c r="K32" s="27">
        <f>RTD("cqg.rtd", ,"ContractData",B32, "Ask",, "T")</f>
        <v>617.1</v>
      </c>
      <c r="L32" s="8">
        <f>RTD("cqg.rtd", ,"ContractData",B32, "MT_LastAskVolume",, "T")</f>
        <v>100</v>
      </c>
      <c r="M32" s="3">
        <f>RTD("cqg.rtd", ,"ContractData", B32, "OPen",, "T")</f>
        <v>609</v>
      </c>
      <c r="N32" s="3">
        <f>RTD("cqg.rtd", ,"ContractData", B32, "HIgh",, "T")</f>
        <v>619.80000000000007</v>
      </c>
      <c r="O32" s="62">
        <f>RTD("cqg.rtd", ,"ContractData", B32, "LOw",, "T")</f>
        <v>605.20000000000005</v>
      </c>
      <c r="P32" s="86" t="str">
        <f>RTD("cqg.rtd", ,"ContractData", B32, "LongDescription",, "T")&amp;"    "&amp;TEXT(RTD("cqg.rtd", ,"ContractData", B32, "PerCentNetLastTrade",, "T")/100,"0.00%")</f>
        <v>United Health Group Inc    1.71%</v>
      </c>
      <c r="Q32" s="87"/>
      <c r="R32" s="88"/>
      <c r="S32" s="55" t="s">
        <v>51</v>
      </c>
      <c r="T32" s="58"/>
      <c r="AA32" s="10"/>
    </row>
    <row r="33" spans="2:27" x14ac:dyDescent="0.3">
      <c r="B33" s="21" t="s">
        <v>32</v>
      </c>
      <c r="C33" s="4">
        <f>RTD("cqg.rtd", ,"ContractData", B33, "LastTradeToday",, "T")</f>
        <v>307.87</v>
      </c>
      <c r="D33" s="4">
        <f>RTD("cqg.rtd", ,"ContractData", B33, "NetLastTradeToday",, "T")</f>
        <v>2.0699999999999998</v>
      </c>
      <c r="E33" s="64"/>
      <c r="F33" s="5">
        <f>RTD("cqg.rtd", ,"ContractData", B33, "PerCentNetLastTrade",, "T")/100</f>
        <v>6.7691301504251141E-3</v>
      </c>
      <c r="G33" s="5">
        <f t="shared" si="0"/>
        <v>6.7691301504251141E-3</v>
      </c>
      <c r="H33" s="6">
        <f>RTD("cqg.rtd", ,"ContractData",B33, "T_CVol",, "T")</f>
        <v>6240616</v>
      </c>
      <c r="I33" s="7">
        <f>RTD("cqg.rtd", ,"ContractData",B33, "MT_LastBidVolume",, "T")</f>
        <v>100</v>
      </c>
      <c r="J33" s="26">
        <f>RTD("cqg.rtd", ,"ContractData",B33, "Bid",, "T")</f>
        <v>307.90000000000003</v>
      </c>
      <c r="K33" s="27">
        <f>RTD("cqg.rtd", ,"ContractData",B33, "Ask",, "T")</f>
        <v>308.49</v>
      </c>
      <c r="L33" s="8">
        <f>RTD("cqg.rtd", ,"ContractData",B33, "MT_LastAskVolume",, "T")</f>
        <v>100</v>
      </c>
      <c r="M33" s="3">
        <f>RTD("cqg.rtd", ,"ContractData", B33, "OPen",, "T")</f>
        <v>306.89</v>
      </c>
      <c r="N33" s="3">
        <f>RTD("cqg.rtd", ,"ContractData", B33, "HIgh",, "T")</f>
        <v>311.15000000000003</v>
      </c>
      <c r="O33" s="62">
        <f>RTD("cqg.rtd", ,"ContractData", B33, "LOw",, "T")</f>
        <v>305.69</v>
      </c>
      <c r="P33" s="89" t="str">
        <f>RTD("cqg.rtd", ,"ContractData", B33, "LongDescription",, "T")&amp;"    "&amp;TEXT(RTD("cqg.rtd", ,"ContractData", B33, "PerCentNetLastTrade",, "T")/100,"0.00%")</f>
        <v>Visa Inc.    0.68%</v>
      </c>
      <c r="Q33" s="90"/>
      <c r="R33" s="91"/>
      <c r="S33" s="56" t="s">
        <v>51</v>
      </c>
      <c r="T33" s="58"/>
      <c r="AA33" s="10"/>
    </row>
    <row r="34" spans="2:27" x14ac:dyDescent="0.3">
      <c r="B34" s="20" t="s">
        <v>33</v>
      </c>
      <c r="C34" s="4">
        <f>RTD("cqg.rtd", ,"ContractData", B34, "LastTradeToday",, "T")</f>
        <v>40.480000000000004</v>
      </c>
      <c r="D34" s="4">
        <f>RTD("cqg.rtd", ,"ContractData", B34, "NetLastTradeToday",, "T")</f>
        <v>-0.09</v>
      </c>
      <c r="E34" s="64"/>
      <c r="F34" s="5">
        <f>RTD("cqg.rtd", ,"ContractData", B34, "PerCentNetLastTrade",, "T")/100</f>
        <v>-2.2183879714074441E-3</v>
      </c>
      <c r="G34" s="5">
        <f t="shared" si="0"/>
        <v>-2.2183879714074441E-3</v>
      </c>
      <c r="H34" s="6">
        <f>RTD("cqg.rtd", ,"ContractData",B34, "T_CVol",, "T")</f>
        <v>21305883</v>
      </c>
      <c r="I34" s="7">
        <f>RTD("cqg.rtd", ,"ContractData",B34, "MT_LastBidVolume",, "T")</f>
        <v>1500</v>
      </c>
      <c r="J34" s="26">
        <f>RTD("cqg.rtd", ,"ContractData",B34, "Bid",, "T")</f>
        <v>40.49</v>
      </c>
      <c r="K34" s="27">
        <f>RTD("cqg.rtd", ,"ContractData",B34, "Ask",, "T")</f>
        <v>40.5</v>
      </c>
      <c r="L34" s="8">
        <f>RTD("cqg.rtd", ,"ContractData",B34, "MT_LastAskVolume",, "T")</f>
        <v>400</v>
      </c>
      <c r="M34" s="3">
        <f>RTD("cqg.rtd", ,"ContractData", B34, "OPen",, "T")</f>
        <v>40.74</v>
      </c>
      <c r="N34" s="3">
        <f>RTD("cqg.rtd", ,"ContractData", B34, "HIgh",, "T")</f>
        <v>40.85</v>
      </c>
      <c r="O34" s="62">
        <f>RTD("cqg.rtd", ,"ContractData", B34, "LOw",, "T")</f>
        <v>40.42</v>
      </c>
      <c r="P34" s="86" t="str">
        <f>RTD("cqg.rtd", ,"ContractData", B34, "LongDescription",, "T")&amp;"    "&amp;TEXT(RTD("cqg.rtd", ,"ContractData", B34, "PerCentNetLastTrade",, "T")/100,"0.00%")</f>
        <v>Verizon Communications    -0.22%</v>
      </c>
      <c r="Q34" s="87"/>
      <c r="R34" s="88"/>
      <c r="S34" s="55" t="s">
        <v>51</v>
      </c>
      <c r="T34" s="58"/>
      <c r="AA34" s="10"/>
    </row>
    <row r="35" spans="2:27" x14ac:dyDescent="0.3">
      <c r="B35" s="80" t="s">
        <v>34</v>
      </c>
      <c r="C35" s="13">
        <f>RTD("cqg.rtd", ,"ContractData", B35, "LastTradeToday",, "T")</f>
        <v>84.83</v>
      </c>
      <c r="D35" s="13">
        <f>RTD("cqg.rtd", ,"ContractData", B35, "NetLastTradeToday",, "T")</f>
        <v>0.98</v>
      </c>
      <c r="E35" s="64"/>
      <c r="F35" s="14">
        <f>RTD("cqg.rtd", ,"ContractData", B35, "PerCentNetLastTrade",, "T")/100</f>
        <v>1.1687537268932617E-2</v>
      </c>
      <c r="G35" s="14">
        <f t="shared" si="0"/>
        <v>1.1687537268932617E-2</v>
      </c>
      <c r="H35" s="15">
        <f>RTD("cqg.rtd", ,"ContractData",B35, "T_CVol",, "T")</f>
        <v>14396543</v>
      </c>
      <c r="I35" s="16">
        <f>RTD("cqg.rtd", ,"ContractData",B35, "MT_LastBidVolume",, "T")</f>
        <v>500</v>
      </c>
      <c r="J35" s="28">
        <f>RTD("cqg.rtd", ,"ContractData",B35, "Bid",, "T")</f>
        <v>84.88</v>
      </c>
      <c r="K35" s="29">
        <f>RTD("cqg.rtd", ,"ContractData",B35, "Ask",, "T")</f>
        <v>84.9</v>
      </c>
      <c r="L35" s="17">
        <f>RTD("cqg.rtd", ,"ContractData",B35, "MT_LastAskVolume",, "T")</f>
        <v>1000</v>
      </c>
      <c r="M35" s="41">
        <f>RTD("cqg.rtd", ,"ContractData", B35, "OPen",, "T")</f>
        <v>84.28</v>
      </c>
      <c r="N35" s="41">
        <f>RTD("cqg.rtd", ,"ContractData", B35, "HIgh",, "T")</f>
        <v>85.42</v>
      </c>
      <c r="O35" s="63">
        <f>RTD("cqg.rtd", ,"ContractData", B35, "LOw",, "T")</f>
        <v>84.23</v>
      </c>
      <c r="P35" s="107" t="str">
        <f>RTD("cqg.rtd", ,"ContractData", B35, "LongDescription",, "T")&amp;"    "&amp;TEXT(RTD("cqg.rtd", ,"ContractData", B35, "PerCentNetLastTrade",, "T")/100,"0.00%")</f>
        <v>Walmart Inc.    1.17%</v>
      </c>
      <c r="Q35" s="108"/>
      <c r="R35" s="109"/>
      <c r="S35" s="57" t="s">
        <v>51</v>
      </c>
      <c r="T35" s="60"/>
      <c r="U35" s="12"/>
      <c r="V35" s="12"/>
      <c r="W35" s="12"/>
      <c r="X35" s="12"/>
      <c r="Y35" s="12"/>
      <c r="Z35" s="12"/>
      <c r="AA35" s="10"/>
    </row>
    <row r="36" spans="2:27" x14ac:dyDescent="0.3">
      <c r="B36" s="45"/>
      <c r="C36" s="43"/>
      <c r="D36" s="110" t="str">
        <f>H51</f>
        <v>DJ Industrial Average Last Quote 43988.90   NC 259.60</v>
      </c>
      <c r="E36" s="111"/>
      <c r="F36" s="111"/>
      <c r="G36" s="111"/>
      <c r="H36" s="111"/>
      <c r="I36" s="111"/>
      <c r="J36" s="111"/>
      <c r="K36" s="112"/>
      <c r="L36" s="44"/>
      <c r="M36" s="43"/>
      <c r="N36" s="49" t="s">
        <v>52</v>
      </c>
      <c r="O36" s="53"/>
      <c r="P36" s="42"/>
      <c r="Q36" s="43"/>
      <c r="R36" s="111" t="str">
        <f>O51</f>
        <v>Amazon.com Inc Last Quote 208.18   NC -1.87</v>
      </c>
      <c r="S36" s="111"/>
      <c r="T36" s="111"/>
      <c r="U36" s="111"/>
      <c r="V36" s="111"/>
      <c r="W36" s="111"/>
      <c r="X36" s="111"/>
      <c r="Y36" s="46"/>
      <c r="Z36" s="43"/>
      <c r="AA36" s="39"/>
    </row>
    <row r="37" spans="2:27" x14ac:dyDescent="0.3">
      <c r="B37" s="10"/>
      <c r="N37" s="50" t="s">
        <v>53</v>
      </c>
      <c r="O37" s="47">
        <f>RTD("cqg.rtd", ,"ContractData","DJIA", "OPen",, "T")</f>
        <v>43768.5</v>
      </c>
      <c r="AA37" s="39"/>
    </row>
    <row r="38" spans="2:27" x14ac:dyDescent="0.3">
      <c r="B38" s="10"/>
      <c r="N38" s="50" t="s">
        <v>54</v>
      </c>
      <c r="O38" s="47">
        <f>RTD("cqg.rtd", ,"ContractData","DJIA", "High",, "T")</f>
        <v>44157.200000000004</v>
      </c>
      <c r="T38" s="25"/>
      <c r="AA38" s="39"/>
    </row>
    <row r="39" spans="2:27" x14ac:dyDescent="0.3">
      <c r="B39" s="10"/>
      <c r="N39" s="50" t="s">
        <v>56</v>
      </c>
      <c r="O39" s="47">
        <f>RTD("cqg.rtd", ,"ContractData","DJIA", "Low",, "T")</f>
        <v>43733.8</v>
      </c>
      <c r="AA39" s="39"/>
    </row>
    <row r="40" spans="2:27" x14ac:dyDescent="0.3">
      <c r="B40" s="10"/>
      <c r="N40" s="50" t="s">
        <v>57</v>
      </c>
      <c r="O40" s="47">
        <f>RTD("cqg.rtd", ,"ContractData","DJIA", "LastQuoteToday",, "T")</f>
        <v>43988.9</v>
      </c>
      <c r="AA40" s="39"/>
    </row>
    <row r="41" spans="2:27" x14ac:dyDescent="0.3">
      <c r="B41" s="10"/>
      <c r="N41" s="50" t="s">
        <v>55</v>
      </c>
      <c r="O41" s="47">
        <f>RTD("cqg.rtd",,"ContractData","DJI","NetLastQuoteToday",,"T")</f>
        <v>259.60000000000002</v>
      </c>
      <c r="AA41" s="39"/>
    </row>
    <row r="42" spans="2:27" x14ac:dyDescent="0.3">
      <c r="B42" s="10"/>
      <c r="N42" s="51" t="s">
        <v>63</v>
      </c>
      <c r="O42" s="54"/>
      <c r="AA42" s="39"/>
    </row>
    <row r="43" spans="2:27" x14ac:dyDescent="0.3">
      <c r="B43" s="10"/>
      <c r="N43" s="50" t="s">
        <v>53</v>
      </c>
      <c r="O43" s="47">
        <f>RTD("cqg.rtd", ,"ContractData",N42, "OPen",, "T")</f>
        <v>209.72</v>
      </c>
      <c r="AA43" s="39"/>
    </row>
    <row r="44" spans="2:27" x14ac:dyDescent="0.3">
      <c r="B44" s="10"/>
      <c r="N44" s="50" t="s">
        <v>54</v>
      </c>
      <c r="O44" s="47">
        <f>RTD("cqg.rtd", ,"ContractData",N42, "High",, "T")</f>
        <v>209.96</v>
      </c>
      <c r="AA44" s="39"/>
    </row>
    <row r="45" spans="2:27" x14ac:dyDescent="0.3">
      <c r="B45" s="10"/>
      <c r="N45" s="50" t="s">
        <v>56</v>
      </c>
      <c r="O45" s="47">
        <f>RTD("cqg.rtd", ,"ContractData",N42, "Low",, "T")</f>
        <v>207.44</v>
      </c>
      <c r="AA45" s="39"/>
    </row>
    <row r="46" spans="2:27" x14ac:dyDescent="0.3">
      <c r="B46" s="10"/>
      <c r="N46" s="50" t="s">
        <v>57</v>
      </c>
      <c r="O46" s="47">
        <f>RTD("cqg.rtd", ,"ContractData",N42, "LastQuoteToday",, "T")</f>
        <v>208.18</v>
      </c>
      <c r="AA46" s="39"/>
    </row>
    <row r="47" spans="2:27" x14ac:dyDescent="0.3">
      <c r="B47" s="11"/>
      <c r="C47" s="24"/>
      <c r="D47" s="12"/>
      <c r="E47" s="12"/>
      <c r="F47" s="12"/>
      <c r="G47" s="12"/>
      <c r="H47" s="37"/>
      <c r="I47" s="12"/>
      <c r="J47" s="12"/>
      <c r="K47" s="37"/>
      <c r="L47" s="12"/>
      <c r="M47" s="12"/>
      <c r="N47" s="52" t="s">
        <v>55</v>
      </c>
      <c r="O47" s="48">
        <f>RTD("cqg.rtd",,"ContractData",N42,"NetLastQuoteToday",,"T")</f>
        <v>-1.87</v>
      </c>
      <c r="AA47" s="39"/>
    </row>
    <row r="48" spans="2:27" x14ac:dyDescent="0.3">
      <c r="B48" s="22"/>
      <c r="C48" s="23" t="s">
        <v>62</v>
      </c>
      <c r="D48" s="23"/>
      <c r="E48" s="23"/>
      <c r="F48" s="23"/>
      <c r="G48" s="23" t="s">
        <v>38</v>
      </c>
      <c r="H48" s="30"/>
      <c r="I48" s="23"/>
      <c r="J48" s="104" t="s">
        <v>49</v>
      </c>
      <c r="K48" s="105"/>
      <c r="L48" s="105"/>
      <c r="M48" s="105"/>
      <c r="N48" s="106"/>
      <c r="O48" s="106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39"/>
    </row>
    <row r="51" spans="8:15" x14ac:dyDescent="0.3">
      <c r="H51" s="38" t="str">
        <f>RTD("cqg.rtd",,"ContractData","DJI","LongDescription",,"T")&amp;" "&amp;"Last Quote "&amp;TEXT(RTD("cqg.rtd",,"ContractData","DJI","LastTradeToday",,"T"),"#.00")&amp;"   NC "&amp;TEXT(RTD("cqg.rtd",,"ContractData","DJI","NetLastTradeToday",,"T"),"#.00")</f>
        <v>DJ Industrial Average Last Quote 43988.90   NC 259.60</v>
      </c>
      <c r="O51" s="40" t="str">
        <f>RTD("cqg.rtd",,"ContractData",N42,"LongDescription",,"T")&amp;" "&amp;"Last Quote "&amp;TEXT(RTD("cqg.rtd",,"ContractData",N42,"LastTradeToday",,"T"),"#.00")&amp;"   NC "&amp;TEXT(RTD("cqg.rtd",,"ContractData",N42,"NetLastTradeToday",,"T"),"#.00")</f>
        <v>Amazon.com Inc Last Quote 208.18   NC -1.87</v>
      </c>
    </row>
  </sheetData>
  <sheetProtection algorithmName="SHA-512" hashValue="z0YHx4qtCl8Ge6DLVbzLnX7AsTnnFkzvmKx+FpFxYC5cC/MfRTrjMjDVT7qKNx6OUyKM+OqsPOiCARG4aS+Lkg==" saltValue="N+QtsMgU0xMGSMeq16LNfQ==" spinCount="100000" sheet="1" objects="1" scenarios="1" selectLockedCells="1"/>
  <mergeCells count="38">
    <mergeCell ref="J48:Z48"/>
    <mergeCell ref="P34:R34"/>
    <mergeCell ref="P32:R32"/>
    <mergeCell ref="P30:R30"/>
    <mergeCell ref="P28:R28"/>
    <mergeCell ref="P35:R35"/>
    <mergeCell ref="P33:R33"/>
    <mergeCell ref="P31:R31"/>
    <mergeCell ref="P29:R29"/>
    <mergeCell ref="D36:K36"/>
    <mergeCell ref="R36:X36"/>
    <mergeCell ref="B2:E3"/>
    <mergeCell ref="W2:Z3"/>
    <mergeCell ref="F2:V3"/>
    <mergeCell ref="P25:R25"/>
    <mergeCell ref="P23:R23"/>
    <mergeCell ref="P21:R21"/>
    <mergeCell ref="P19:R19"/>
    <mergeCell ref="P17:R17"/>
    <mergeCell ref="P16:R16"/>
    <mergeCell ref="P14:R14"/>
    <mergeCell ref="P12:R12"/>
    <mergeCell ref="P24:R24"/>
    <mergeCell ref="P22:R22"/>
    <mergeCell ref="P20:R20"/>
    <mergeCell ref="P18:R18"/>
    <mergeCell ref="T5:Z5"/>
    <mergeCell ref="P27:R27"/>
    <mergeCell ref="P9:R9"/>
    <mergeCell ref="P7:R7"/>
    <mergeCell ref="P10:R10"/>
    <mergeCell ref="P8:R8"/>
    <mergeCell ref="P5:S5"/>
    <mergeCell ref="P6:R6"/>
    <mergeCell ref="P11:R11"/>
    <mergeCell ref="P26:R26"/>
    <mergeCell ref="P15:R15"/>
    <mergeCell ref="P13:R13"/>
  </mergeCells>
  <conditionalFormatting sqref="F6:F35">
    <cfRule type="colorScale" priority="6">
      <colorScale>
        <cfvo type="min"/>
        <cfvo type="num" val="0"/>
        <cfvo type="max"/>
        <color rgb="FFFF0000"/>
        <color rgb="FF00000F"/>
        <color rgb="FF00B050"/>
      </colorScale>
    </cfRule>
  </conditionalFormatting>
  <conditionalFormatting sqref="G6:G35">
    <cfRule type="dataBar" priority="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{6E6D785E-AD0B-4D61-AF0E-B008DD9BAD72}</x14:id>
        </ext>
      </extLst>
    </cfRule>
  </conditionalFormatting>
  <conditionalFormatting sqref="N6:N35">
    <cfRule type="expression" dxfId="1" priority="3">
      <formula>(N6-C6)&lt;0.03</formula>
    </cfRule>
  </conditionalFormatting>
  <conditionalFormatting sqref="O6:O35">
    <cfRule type="expression" dxfId="0" priority="1">
      <formula>(C6-O6)&lt;0.03</formula>
    </cfRule>
  </conditionalFormatting>
  <hyperlinks>
    <hyperlink ref="S6" r:id="rId1" xr:uid="{00000000-0004-0000-0000-000000000000}"/>
    <hyperlink ref="S7" r:id="rId2" xr:uid="{00000000-0004-0000-0000-000001000000}"/>
    <hyperlink ref="S8" r:id="rId3" xr:uid="{00000000-0004-0000-0000-000002000000}"/>
    <hyperlink ref="S9" r:id="rId4" xr:uid="{00000000-0004-0000-0000-000003000000}"/>
    <hyperlink ref="S10" r:id="rId5" xr:uid="{00000000-0004-0000-0000-000004000000}"/>
    <hyperlink ref="S11" r:id="rId6" xr:uid="{00000000-0004-0000-0000-000005000000}"/>
    <hyperlink ref="S12" r:id="rId7" xr:uid="{00000000-0004-0000-0000-000006000000}"/>
    <hyperlink ref="S13" r:id="rId8" xr:uid="{00000000-0004-0000-0000-000007000000}"/>
    <hyperlink ref="S14" r:id="rId9" xr:uid="{00000000-0004-0000-0000-000008000000}"/>
    <hyperlink ref="S15" r:id="rId10" xr:uid="{00000000-0004-0000-0000-000009000000}"/>
    <hyperlink ref="S16" r:id="rId11" xr:uid="{00000000-0004-0000-0000-00000A000000}"/>
    <hyperlink ref="S17" r:id="rId12" xr:uid="{00000000-0004-0000-0000-00000B000000}"/>
    <hyperlink ref="S18" r:id="rId13" xr:uid="{00000000-0004-0000-0000-00000C000000}"/>
    <hyperlink ref="S19" r:id="rId14" xr:uid="{00000000-0004-0000-0000-00000D000000}"/>
    <hyperlink ref="S20" r:id="rId15" xr:uid="{00000000-0004-0000-0000-00000E000000}"/>
    <hyperlink ref="S21" r:id="rId16" xr:uid="{00000000-0004-0000-0000-00000F000000}"/>
    <hyperlink ref="S22" r:id="rId17" xr:uid="{00000000-0004-0000-0000-000010000000}"/>
    <hyperlink ref="S23" r:id="rId18" xr:uid="{00000000-0004-0000-0000-000011000000}"/>
    <hyperlink ref="S24" r:id="rId19" xr:uid="{00000000-0004-0000-0000-000012000000}"/>
    <hyperlink ref="S25" r:id="rId20" xr:uid="{00000000-0004-0000-0000-000013000000}"/>
    <hyperlink ref="S26" r:id="rId21" xr:uid="{00000000-0004-0000-0000-000014000000}"/>
    <hyperlink ref="S27" r:id="rId22" xr:uid="{00000000-0004-0000-0000-000015000000}"/>
    <hyperlink ref="S28" r:id="rId23" xr:uid="{00000000-0004-0000-0000-000016000000}"/>
    <hyperlink ref="S29" r:id="rId24" xr:uid="{00000000-0004-0000-0000-000017000000}"/>
    <hyperlink ref="S30" r:id="rId25" xr:uid="{00000000-0004-0000-0000-000018000000}"/>
    <hyperlink ref="S31" r:id="rId26" xr:uid="{00000000-0004-0000-0000-000019000000}"/>
    <hyperlink ref="S32" r:id="rId27" xr:uid="{00000000-0004-0000-0000-00001A000000}"/>
    <hyperlink ref="S33" r:id="rId28" xr:uid="{00000000-0004-0000-0000-00001B000000}"/>
    <hyperlink ref="S34" r:id="rId29" xr:uid="{00000000-0004-0000-0000-00001C000000}"/>
    <hyperlink ref="S35" r:id="rId30" xr:uid="{00000000-0004-0000-0000-00001D000000}"/>
  </hyperlinks>
  <pageMargins left="0.7" right="0.7" top="0.75" bottom="0.75" header="0.3" footer="0.3"/>
  <pageSetup orientation="portrait" horizontalDpi="4294967295" verticalDpi="4294967295" r:id="rId31"/>
  <drawing r:id="rId3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E6D785E-AD0B-4D61-AF0E-B008DD9BAD7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G6:G35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00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Data3!B4:B81</xm:f>
              <xm:sqref>E6</xm:sqref>
            </x14:sparkline>
          </x14:sparklines>
        </x14:sparklineGroup>
        <x14:sparklineGroup displayEmptyCellsAs="gap" xr2:uid="{00000000-0003-0000-0000-000001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Data3!F4:F81</xm:f>
              <xm:sqref>E7</xm:sqref>
            </x14:sparkline>
          </x14:sparklines>
        </x14:sparklineGroup>
        <x14:sparklineGroup displayEmptyCellsAs="gap" xr2:uid="{00000000-0003-0000-0000-000002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Data3!H4:H81</xm:f>
              <xm:sqref>E8</xm:sqref>
            </x14:sparkline>
          </x14:sparklines>
        </x14:sparklineGroup>
        <x14:sparklineGroup displayEmptyCellsAs="gap" xr2:uid="{00000000-0003-0000-0000-000003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Data3!J4:J81</xm:f>
              <xm:sqref>E9</xm:sqref>
            </x14:sparkline>
          </x14:sparklines>
        </x14:sparklineGroup>
        <x14:sparklineGroup displayEmptyCellsAs="gap" xr2:uid="{00000000-0003-0000-0000-000004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Data3!L4:L81</xm:f>
              <xm:sqref>E10</xm:sqref>
            </x14:sparkline>
          </x14:sparklines>
        </x14:sparklineGroup>
        <x14:sparklineGroup displayEmptyCellsAs="gap" xr2:uid="{00000000-0003-0000-0000-000005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Data3!N4:N81</xm:f>
              <xm:sqref>E11</xm:sqref>
            </x14:sparkline>
          </x14:sparklines>
        </x14:sparklineGroup>
        <x14:sparklineGroup displayEmptyCellsAs="gap" xr2:uid="{00000000-0003-0000-0000-000006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Data3!P4:P81</xm:f>
              <xm:sqref>E12</xm:sqref>
            </x14:sparkline>
          </x14:sparklines>
        </x14:sparklineGroup>
        <x14:sparklineGroup displayEmptyCellsAs="gap" xr2:uid="{00000000-0003-0000-0000-000007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Data3!R4:R81</xm:f>
              <xm:sqref>E13</xm:sqref>
            </x14:sparkline>
          </x14:sparklines>
        </x14:sparklineGroup>
        <x14:sparklineGroup displayEmptyCellsAs="gap" xr2:uid="{00000000-0003-0000-0000-000008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Data3!T4:T81</xm:f>
              <xm:sqref>E14</xm:sqref>
            </x14:sparkline>
          </x14:sparklines>
        </x14:sparklineGroup>
        <x14:sparklineGroup displayEmptyCellsAs="gap" xr2:uid="{00000000-0003-0000-0000-000009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Data3!V4:V81</xm:f>
              <xm:sqref>E15</xm:sqref>
            </x14:sparkline>
          </x14:sparklines>
        </x14:sparklineGroup>
        <x14:sparklineGroup displayEmptyCellsAs="gap" xr2:uid="{00000000-0003-0000-0000-00000A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Data3!X4:X81</xm:f>
              <xm:sqref>E16</xm:sqref>
            </x14:sparkline>
          </x14:sparklines>
        </x14:sparklineGroup>
        <x14:sparklineGroup displayEmptyCellsAs="gap" xr2:uid="{00000000-0003-0000-0000-00000B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Data3!Z4:Z81</xm:f>
              <xm:sqref>E17</xm:sqref>
            </x14:sparkline>
          </x14:sparklines>
        </x14:sparklineGroup>
        <x14:sparklineGroup displayEmptyCellsAs="gap" xr2:uid="{00000000-0003-0000-0000-00000C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Data3!AB4:AB81</xm:f>
              <xm:sqref>E18</xm:sqref>
            </x14:sparkline>
          </x14:sparklines>
        </x14:sparklineGroup>
        <x14:sparklineGroup displayEmptyCellsAs="gap" xr2:uid="{00000000-0003-0000-0000-00000D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Data3!AD4:AD81</xm:f>
              <xm:sqref>E19</xm:sqref>
            </x14:sparkline>
          </x14:sparklines>
        </x14:sparklineGroup>
        <x14:sparklineGroup displayEmptyCellsAs="gap" xr2:uid="{00000000-0003-0000-0000-00000E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Data3!AF4:AF81</xm:f>
              <xm:sqref>E20</xm:sqref>
            </x14:sparkline>
          </x14:sparklines>
        </x14:sparklineGroup>
        <x14:sparklineGroup displayEmptyCellsAs="gap" xr2:uid="{00000000-0003-0000-0000-00000F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Data3!AH4:AH81</xm:f>
              <xm:sqref>E21</xm:sqref>
            </x14:sparkline>
          </x14:sparklines>
        </x14:sparklineGroup>
        <x14:sparklineGroup displayEmptyCellsAs="gap" xr2:uid="{00000000-0003-0000-0000-000010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Data3!AJ4:AJ81</xm:f>
              <xm:sqref>E22</xm:sqref>
            </x14:sparkline>
          </x14:sparklines>
        </x14:sparklineGroup>
        <x14:sparklineGroup displayEmptyCellsAs="gap" xr2:uid="{00000000-0003-0000-0000-000011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Data3!AL4:AL81</xm:f>
              <xm:sqref>E23</xm:sqref>
            </x14:sparkline>
          </x14:sparklines>
        </x14:sparklineGroup>
        <x14:sparklineGroup displayEmptyCellsAs="gap" xr2:uid="{00000000-0003-0000-0000-000012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Data3!AN4:AN81</xm:f>
              <xm:sqref>E24</xm:sqref>
            </x14:sparkline>
          </x14:sparklines>
        </x14:sparklineGroup>
        <x14:sparklineGroup displayEmptyCellsAs="gap" xr2:uid="{00000000-0003-0000-0000-000013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Data3!AP4:AP81</xm:f>
              <xm:sqref>E25</xm:sqref>
            </x14:sparkline>
          </x14:sparklines>
        </x14:sparklineGroup>
        <x14:sparklineGroup displayEmptyCellsAs="gap" xr2:uid="{00000000-0003-0000-0000-000014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Data3!AR4:AR81</xm:f>
              <xm:sqref>E26</xm:sqref>
            </x14:sparkline>
          </x14:sparklines>
        </x14:sparklineGroup>
        <x14:sparklineGroup displayEmptyCellsAs="gap" xr2:uid="{00000000-0003-0000-0000-000015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Data3!AT4:AT81</xm:f>
              <xm:sqref>E27</xm:sqref>
            </x14:sparkline>
          </x14:sparklines>
        </x14:sparklineGroup>
        <x14:sparklineGroup displayEmptyCellsAs="gap" xr2:uid="{00000000-0003-0000-0000-000016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Data3!AV4:AV81</xm:f>
              <xm:sqref>E28</xm:sqref>
            </x14:sparkline>
          </x14:sparklines>
        </x14:sparklineGroup>
        <x14:sparklineGroup displayEmptyCellsAs="gap" xr2:uid="{00000000-0003-0000-0000-000017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Data3!AX4:AX81</xm:f>
              <xm:sqref>E29</xm:sqref>
            </x14:sparkline>
          </x14:sparklines>
        </x14:sparklineGroup>
        <x14:sparklineGroup displayEmptyCellsAs="gap" xr2:uid="{00000000-0003-0000-0000-000018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Data3!AZ4:AZ81</xm:f>
              <xm:sqref>E30</xm:sqref>
            </x14:sparkline>
          </x14:sparklines>
        </x14:sparklineGroup>
        <x14:sparklineGroup displayEmptyCellsAs="gap" xr2:uid="{00000000-0003-0000-0000-000019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Data3!BB4:BB81</xm:f>
              <xm:sqref>E31</xm:sqref>
            </x14:sparkline>
          </x14:sparklines>
        </x14:sparklineGroup>
        <x14:sparklineGroup displayEmptyCellsAs="gap" xr2:uid="{00000000-0003-0000-0000-00001A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Data3!BD4:BD81</xm:f>
              <xm:sqref>E32</xm:sqref>
            </x14:sparkline>
          </x14:sparklines>
        </x14:sparklineGroup>
        <x14:sparklineGroup displayEmptyCellsAs="gap" xr2:uid="{00000000-0003-0000-0000-00001B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Data3!BF4:BF81</xm:f>
              <xm:sqref>E33</xm:sqref>
            </x14:sparkline>
          </x14:sparklines>
        </x14:sparklineGroup>
        <x14:sparklineGroup displayEmptyCellsAs="gap" xr2:uid="{00000000-0003-0000-0000-00001C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Data3!BH4:BH81</xm:f>
              <xm:sqref>E34</xm:sqref>
            </x14:sparkline>
          </x14:sparklines>
        </x14:sparklineGroup>
        <x14:sparklineGroup displayEmptyCellsAs="gap" xr2:uid="{00000000-0003-0000-0000-00001D000000}">
          <x14:colorSeries rgb="FFC6EFCE"/>
          <x14:colorNegative rgb="FFFFC7CE"/>
          <x14:colorAxis rgb="FF000000"/>
          <x14:colorMarkers rgb="FF8CADD6"/>
          <x14:colorFirst rgb="FFFFDC47"/>
          <x14:colorLast rgb="FFFFEB9C"/>
          <x14:colorHigh rgb="FF60D276"/>
          <x14:colorLow rgb="FFFF5367"/>
          <x14:sparklines>
            <x14:sparkline>
              <xm:f>Data3!BJ4:BJ81</xm:f>
              <xm:sqref>E35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4:S41"/>
  <sheetViews>
    <sheetView workbookViewId="0">
      <selection sqref="A1:XFD1048576"/>
    </sheetView>
  </sheetViews>
  <sheetFormatPr defaultColWidth="9" defaultRowHeight="16.5" x14ac:dyDescent="0.3"/>
  <cols>
    <col min="1" max="4" width="9" style="68"/>
    <col min="5" max="5" width="12.5" style="68" customWidth="1"/>
    <col min="6" max="14" width="9" style="68"/>
    <col min="15" max="15" width="14.625" style="68" customWidth="1"/>
    <col min="16" max="16384" width="9" style="68"/>
  </cols>
  <sheetData>
    <row r="4" spans="2:19" x14ac:dyDescent="0.3">
      <c r="R4" s="73"/>
    </row>
    <row r="5" spans="2:19" x14ac:dyDescent="0.3">
      <c r="R5" s="73"/>
    </row>
    <row r="6" spans="2:19" x14ac:dyDescent="0.3">
      <c r="B6" s="68" t="str">
        <f>MainDisplay!B6</f>
        <v>S.MMM</v>
      </c>
      <c r="C6" s="77">
        <f>MainDisplay!F6</f>
        <v>9.5438491019764031E-3</v>
      </c>
      <c r="D6" s="78">
        <f>RANK($C6,$C$6:C$35)+COUNTIF($C$6:C6,C6)-1</f>
        <v>11</v>
      </c>
      <c r="E6" s="68" t="str">
        <f>B6</f>
        <v>S.MMM</v>
      </c>
      <c r="F6" s="68">
        <v>1</v>
      </c>
      <c r="G6" s="68" t="str">
        <f>VLOOKUP($F6,$D$6:$E$35,2,FALSE)</f>
        <v>S.CRM</v>
      </c>
      <c r="H6" s="77">
        <f>RTD("cqg.rtd", ,"ContractData", G6, "PerCentNetLastTrade",, "T")/100</f>
        <v>3.594182379818521E-2</v>
      </c>
      <c r="I6" s="77">
        <f>IF(H6&lt;0,"",H6)</f>
        <v>3.594182379818521E-2</v>
      </c>
      <c r="J6" s="77" t="str">
        <f>IF(H6&gt;=0,"",-H6)</f>
        <v/>
      </c>
      <c r="K6" s="77" t="str">
        <f>IF(J6="","",H6)</f>
        <v/>
      </c>
      <c r="O6" s="79"/>
      <c r="R6" s="73"/>
    </row>
    <row r="7" spans="2:19" x14ac:dyDescent="0.3">
      <c r="B7" s="68" t="str">
        <f>MainDisplay!B7</f>
        <v>S.AAPL</v>
      </c>
      <c r="C7" s="77">
        <f>MainDisplay!F7</f>
        <v>-2.2859152452962897E-3</v>
      </c>
      <c r="D7" s="78">
        <f>RANK($C7,$C$6:C$35)+COUNTIF($C$6:C7,C7)-1</f>
        <v>25</v>
      </c>
      <c r="E7" s="68" t="str">
        <f t="shared" ref="E7:E35" si="0">B7</f>
        <v>S.AAPL</v>
      </c>
      <c r="F7" s="68">
        <f>F6+1</f>
        <v>2</v>
      </c>
      <c r="G7" s="68" t="str">
        <f t="shared" ref="G7:G35" si="1">VLOOKUP($F7,$D$6:$E$35,2,FALSE)</f>
        <v>S.PG</v>
      </c>
      <c r="H7" s="77">
        <f>RTD("cqg.rtd", ,"ContractData", G7, "PerCentNetLastTrade",, "T")/100</f>
        <v>2.6314179058809128E-2</v>
      </c>
      <c r="I7" s="77">
        <f t="shared" ref="I7:I35" si="2">IF(H7&lt;0,"",H7)</f>
        <v>2.6314179058809128E-2</v>
      </c>
      <c r="J7" s="77" t="str">
        <f t="shared" ref="J7:J35" si="3">IF(H7&gt;=0,"",-H7)</f>
        <v/>
      </c>
      <c r="K7" s="77" t="str">
        <f t="shared" ref="K7:K35" si="4">IF(J7="","",H7)</f>
        <v/>
      </c>
      <c r="O7" s="79"/>
      <c r="R7" s="73"/>
    </row>
    <row r="8" spans="2:19" x14ac:dyDescent="0.3">
      <c r="B8" s="68" t="str">
        <f>MainDisplay!B8</f>
        <v>S.AMGN</v>
      </c>
      <c r="C8" s="77">
        <f>MainDisplay!F8</f>
        <v>1.0468764561523408E-2</v>
      </c>
      <c r="D8" s="78">
        <f>RANK($C8,$C$6:C$35)+COUNTIF($C$6:C8,C8)-1</f>
        <v>10</v>
      </c>
      <c r="E8" s="68" t="str">
        <f t="shared" si="0"/>
        <v>S.AMGN</v>
      </c>
      <c r="F8" s="68">
        <f t="shared" ref="F8:F35" si="5">F7+1</f>
        <v>3</v>
      </c>
      <c r="G8" s="68" t="str">
        <f t="shared" si="1"/>
        <v>S.TRV</v>
      </c>
      <c r="H8" s="77">
        <f>RTD("cqg.rtd", ,"ContractData", G8, "PerCentNetLastTrade",, "T")/100</f>
        <v>1.8273347074678929E-2</v>
      </c>
      <c r="I8" s="77">
        <f t="shared" si="2"/>
        <v>1.8273347074678929E-2</v>
      </c>
      <c r="J8" s="77" t="str">
        <f t="shared" si="3"/>
        <v/>
      </c>
      <c r="K8" s="77" t="str">
        <f t="shared" si="4"/>
        <v/>
      </c>
      <c r="O8" s="79"/>
      <c r="P8" s="79"/>
      <c r="R8" s="73"/>
    </row>
    <row r="9" spans="2:19" x14ac:dyDescent="0.3">
      <c r="B9" s="68" t="str">
        <f>MainDisplay!B9</f>
        <v>S.AMZN</v>
      </c>
      <c r="C9" s="77">
        <f>MainDisplay!F9</f>
        <v>-8.9026422280409426E-3</v>
      </c>
      <c r="D9" s="78">
        <f>RANK($C9,$C$6:C$35)+COUNTIF($C$6:C9,C9)-1</f>
        <v>29</v>
      </c>
      <c r="E9" s="68" t="str">
        <f t="shared" si="0"/>
        <v>S.AMZN</v>
      </c>
      <c r="F9" s="68">
        <f t="shared" si="5"/>
        <v>4</v>
      </c>
      <c r="G9" s="68" t="str">
        <f t="shared" si="1"/>
        <v>S.MRK</v>
      </c>
      <c r="H9" s="77">
        <f>RTD("cqg.rtd", ,"ContractData", G9, "PerCentNetLastTrade",, "T")/100</f>
        <v>1.7297617870910349E-2</v>
      </c>
      <c r="I9" s="77">
        <f t="shared" si="2"/>
        <v>1.7297617870910349E-2</v>
      </c>
      <c r="J9" s="77" t="str">
        <f t="shared" si="3"/>
        <v/>
      </c>
      <c r="K9" s="77" t="str">
        <f t="shared" si="4"/>
        <v/>
      </c>
      <c r="O9" s="79"/>
      <c r="R9" s="73"/>
    </row>
    <row r="10" spans="2:19" x14ac:dyDescent="0.3">
      <c r="B10" s="68" t="str">
        <f>MainDisplay!B10</f>
        <v>S.AXP</v>
      </c>
      <c r="C10" s="77">
        <f>MainDisplay!F10</f>
        <v>2.7194756293145526E-3</v>
      </c>
      <c r="D10" s="78">
        <f>RANK($C10,$C$6:C$35)+COUNTIF($C$6:C10,C10)-1</f>
        <v>17</v>
      </c>
      <c r="E10" s="68" t="str">
        <f t="shared" si="0"/>
        <v>S.AXP</v>
      </c>
      <c r="F10" s="68">
        <f t="shared" si="5"/>
        <v>5</v>
      </c>
      <c r="G10" s="68" t="str">
        <f t="shared" si="1"/>
        <v>S.UNH</v>
      </c>
      <c r="H10" s="77">
        <f>RTD("cqg.rtd", ,"ContractData", G10, "PerCentNetLastTrade",, "T")/100</f>
        <v>1.7111239573870677E-2</v>
      </c>
      <c r="I10" s="77">
        <f t="shared" si="2"/>
        <v>1.7111239573870677E-2</v>
      </c>
      <c r="J10" s="77" t="str">
        <f t="shared" si="3"/>
        <v/>
      </c>
      <c r="K10" s="77" t="str">
        <f t="shared" si="4"/>
        <v/>
      </c>
      <c r="O10" s="79"/>
    </row>
    <row r="11" spans="2:19" x14ac:dyDescent="0.3">
      <c r="B11" s="68" t="str">
        <f>MainDisplay!B11</f>
        <v>S.BA</v>
      </c>
      <c r="C11" s="77">
        <f>MainDisplay!F11</f>
        <v>4.6363756788978675E-3</v>
      </c>
      <c r="D11" s="78">
        <f>RANK($C11,$C$6:C$35)+COUNTIF($C$6:C11,C11)-1</f>
        <v>15</v>
      </c>
      <c r="E11" s="68" t="str">
        <f t="shared" si="0"/>
        <v>S.BA</v>
      </c>
      <c r="F11" s="68">
        <f t="shared" si="5"/>
        <v>6</v>
      </c>
      <c r="G11" s="68" t="str">
        <f t="shared" si="1"/>
        <v>S.HD</v>
      </c>
      <c r="H11" s="77">
        <f>RTD("cqg.rtd", ,"ContractData", G11, "PerCentNetLastTrade",, "T")/100</f>
        <v>1.6172641698377729E-2</v>
      </c>
      <c r="I11" s="77">
        <f t="shared" si="2"/>
        <v>1.6172641698377729E-2</v>
      </c>
      <c r="J11" s="77" t="str">
        <f t="shared" si="3"/>
        <v/>
      </c>
      <c r="K11" s="77" t="str">
        <f t="shared" si="4"/>
        <v/>
      </c>
      <c r="O11" s="79"/>
    </row>
    <row r="12" spans="2:19" x14ac:dyDescent="0.3">
      <c r="B12" s="68" t="str">
        <f>MainDisplay!B12</f>
        <v>S.CAT</v>
      </c>
      <c r="C12" s="77">
        <f>MainDisplay!F12</f>
        <v>-3.6353837485607901E-2</v>
      </c>
      <c r="D12" s="78">
        <f>RANK($C12,$C$6:C$35)+COUNTIF($C$6:C12,C12)-1</f>
        <v>30</v>
      </c>
      <c r="E12" s="68" t="str">
        <f t="shared" si="0"/>
        <v>S.CAT</v>
      </c>
      <c r="F12" s="68">
        <f t="shared" si="5"/>
        <v>7</v>
      </c>
      <c r="G12" s="68" t="str">
        <f t="shared" si="1"/>
        <v>S.MCD</v>
      </c>
      <c r="H12" s="77">
        <f>RTD("cqg.rtd", ,"ContractData", G12, "PerCentNetLastTrade",, "T")/100</f>
        <v>1.4627027760809068E-2</v>
      </c>
      <c r="I12" s="77">
        <f t="shared" si="2"/>
        <v>1.4627027760809068E-2</v>
      </c>
      <c r="J12" s="77" t="str">
        <f t="shared" si="3"/>
        <v/>
      </c>
      <c r="K12" s="77" t="str">
        <f t="shared" si="4"/>
        <v/>
      </c>
      <c r="O12" s="79"/>
    </row>
    <row r="13" spans="2:19" x14ac:dyDescent="0.3">
      <c r="B13" s="68" t="str">
        <f>MainDisplay!B13</f>
        <v>S.CRM</v>
      </c>
      <c r="C13" s="77">
        <f>MainDisplay!F13</f>
        <v>3.594182379818521E-2</v>
      </c>
      <c r="D13" s="78">
        <f>RANK($C13,$C$6:C$35)+COUNTIF($C$6:C13,C13)-1</f>
        <v>1</v>
      </c>
      <c r="E13" s="68" t="str">
        <f t="shared" si="0"/>
        <v>S.CRM</v>
      </c>
      <c r="F13" s="68">
        <f t="shared" si="5"/>
        <v>8</v>
      </c>
      <c r="G13" s="68" t="str">
        <f t="shared" si="1"/>
        <v>S.GS</v>
      </c>
      <c r="H13" s="77">
        <f>RTD("cqg.rtd", ,"ContractData", G13, "PerCentNetLastTrade",, "T")/100</f>
        <v>1.2178573268976416E-2</v>
      </c>
      <c r="I13" s="77">
        <f t="shared" si="2"/>
        <v>1.2178573268976416E-2</v>
      </c>
      <c r="J13" s="77" t="str">
        <f t="shared" si="3"/>
        <v/>
      </c>
      <c r="K13" s="77" t="str">
        <f t="shared" si="4"/>
        <v/>
      </c>
      <c r="O13" s="79"/>
      <c r="S13" s="73"/>
    </row>
    <row r="14" spans="2:19" x14ac:dyDescent="0.3">
      <c r="B14" s="68" t="str">
        <f>MainDisplay!B14</f>
        <v>S.CSCO</v>
      </c>
      <c r="C14" s="77">
        <f>MainDisplay!F14</f>
        <v>-3.4435261707988982E-4</v>
      </c>
      <c r="D14" s="78">
        <f>RANK($C14,$C$6:C$35)+COUNTIF($C$6:C14,C14)-1</f>
        <v>22</v>
      </c>
      <c r="E14" s="68" t="str">
        <f t="shared" si="0"/>
        <v>S.CSCO</v>
      </c>
      <c r="F14" s="68">
        <f t="shared" si="5"/>
        <v>9</v>
      </c>
      <c r="G14" s="68" t="str">
        <f t="shared" si="1"/>
        <v>S.WMT</v>
      </c>
      <c r="H14" s="77">
        <f>RTD("cqg.rtd", ,"ContractData", G14, "PerCentNetLastTrade",, "T")/100</f>
        <v>1.1687537268932617E-2</v>
      </c>
      <c r="I14" s="77">
        <f t="shared" si="2"/>
        <v>1.1687537268932617E-2</v>
      </c>
      <c r="J14" s="77" t="str">
        <f t="shared" si="3"/>
        <v/>
      </c>
      <c r="K14" s="77" t="str">
        <f t="shared" si="4"/>
        <v/>
      </c>
      <c r="M14" s="77"/>
      <c r="O14" s="79"/>
      <c r="S14" s="73"/>
    </row>
    <row r="15" spans="2:19" x14ac:dyDescent="0.3">
      <c r="B15" s="68" t="str">
        <f>MainDisplay!B15</f>
        <v>S.CVX</v>
      </c>
      <c r="C15" s="77">
        <f>MainDisplay!F15</f>
        <v>1.0206034317790393E-3</v>
      </c>
      <c r="D15" s="78">
        <f>RANK($C15,$C$6:C$35)+COUNTIF($C$6:C15,C15)-1</f>
        <v>19</v>
      </c>
      <c r="E15" s="68" t="str">
        <f t="shared" si="0"/>
        <v>S.CVX</v>
      </c>
      <c r="F15" s="68">
        <f t="shared" si="5"/>
        <v>10</v>
      </c>
      <c r="G15" s="68" t="str">
        <f t="shared" si="1"/>
        <v>S.AMGN</v>
      </c>
      <c r="H15" s="77">
        <f>RTD("cqg.rtd", ,"ContractData", G15, "PerCentNetLastTrade",, "T")/100</f>
        <v>1.0468764561523408E-2</v>
      </c>
      <c r="I15" s="77">
        <f t="shared" si="2"/>
        <v>1.0468764561523408E-2</v>
      </c>
      <c r="J15" s="77" t="str">
        <f t="shared" si="3"/>
        <v/>
      </c>
      <c r="K15" s="77" t="str">
        <f t="shared" si="4"/>
        <v/>
      </c>
      <c r="O15" s="79"/>
      <c r="S15" s="73"/>
    </row>
    <row r="16" spans="2:19" x14ac:dyDescent="0.3">
      <c r="B16" s="68" t="str">
        <f>MainDisplay!B16</f>
        <v>S.DIS</v>
      </c>
      <c r="C16" s="77">
        <f>MainDisplay!F16</f>
        <v>9.0973415546345899E-4</v>
      </c>
      <c r="D16" s="78">
        <f>RANK($C16,$C$6:C$35)+COUNTIF($C$6:C16,C16)-1</f>
        <v>20</v>
      </c>
      <c r="E16" s="68" t="str">
        <f t="shared" si="0"/>
        <v>S.DIS</v>
      </c>
      <c r="F16" s="68">
        <f t="shared" si="5"/>
        <v>11</v>
      </c>
      <c r="G16" s="68" t="str">
        <f t="shared" si="1"/>
        <v>S.MMM</v>
      </c>
      <c r="H16" s="77">
        <f>RTD("cqg.rtd", ,"ContractData", G16, "PerCentNetLastTrade",, "T")/100</f>
        <v>9.5438491019764031E-3</v>
      </c>
      <c r="I16" s="77">
        <f t="shared" si="2"/>
        <v>9.5438491019764031E-3</v>
      </c>
      <c r="J16" s="77" t="str">
        <f t="shared" si="3"/>
        <v/>
      </c>
      <c r="K16" s="77" t="str">
        <f t="shared" si="4"/>
        <v/>
      </c>
      <c r="O16" s="79"/>
      <c r="S16" s="73"/>
    </row>
    <row r="17" spans="2:19" x14ac:dyDescent="0.3">
      <c r="B17" s="68" t="str">
        <f>MainDisplay!B17</f>
        <v>S.GS</v>
      </c>
      <c r="C17" s="77">
        <f>MainDisplay!F17</f>
        <v>1.2178573268976416E-2</v>
      </c>
      <c r="D17" s="78">
        <f>RANK($C17,$C$6:C$35)+COUNTIF($C$6:C17,C17)-1</f>
        <v>8</v>
      </c>
      <c r="E17" s="68" t="str">
        <f t="shared" si="0"/>
        <v>S.GS</v>
      </c>
      <c r="F17" s="68">
        <f t="shared" si="5"/>
        <v>12</v>
      </c>
      <c r="G17" s="68" t="str">
        <f t="shared" si="1"/>
        <v>S.HON</v>
      </c>
      <c r="H17" s="77">
        <f>RTD("cqg.rtd", ,"ContractData", G17, "PerCentNetLastTrade",, "T")/100</f>
        <v>9.149425287356322E-3</v>
      </c>
      <c r="I17" s="77">
        <f t="shared" si="2"/>
        <v>9.149425287356322E-3</v>
      </c>
      <c r="J17" s="77" t="str">
        <f t="shared" si="3"/>
        <v/>
      </c>
      <c r="K17" s="77" t="str">
        <f t="shared" si="4"/>
        <v/>
      </c>
      <c r="O17" s="79"/>
      <c r="S17" s="73"/>
    </row>
    <row r="18" spans="2:19" x14ac:dyDescent="0.3">
      <c r="B18" s="68" t="str">
        <f>MainDisplay!B18</f>
        <v>S.HD</v>
      </c>
      <c r="C18" s="77">
        <f>MainDisplay!F18</f>
        <v>1.6172641698377729E-2</v>
      </c>
      <c r="D18" s="78">
        <f>RANK($C18,$C$6:C$35)+COUNTIF($C$6:C18,C18)-1</f>
        <v>6</v>
      </c>
      <c r="E18" s="68" t="str">
        <f t="shared" si="0"/>
        <v>S.HD</v>
      </c>
      <c r="F18" s="68">
        <f t="shared" si="5"/>
        <v>13</v>
      </c>
      <c r="G18" s="68" t="str">
        <f t="shared" si="1"/>
        <v>S.SHW</v>
      </c>
      <c r="H18" s="77">
        <f>RTD("cqg.rtd", ,"ContractData", G18, "PerCentNetLastTrade",, "T")/100</f>
        <v>6.9531250000000001E-3</v>
      </c>
      <c r="I18" s="77">
        <f t="shared" si="2"/>
        <v>6.9531250000000001E-3</v>
      </c>
      <c r="J18" s="77" t="str">
        <f t="shared" si="3"/>
        <v/>
      </c>
      <c r="K18" s="77" t="str">
        <f t="shared" si="4"/>
        <v/>
      </c>
      <c r="O18" s="79"/>
    </row>
    <row r="19" spans="2:19" x14ac:dyDescent="0.3">
      <c r="B19" s="68" t="str">
        <f>MainDisplay!B19</f>
        <v>S.HON</v>
      </c>
      <c r="C19" s="77">
        <f>MainDisplay!F19</f>
        <v>9.149425287356322E-3</v>
      </c>
      <c r="D19" s="78">
        <f>RANK($C19,$C$6:C$35)+COUNTIF($C$6:C19,C19)-1</f>
        <v>12</v>
      </c>
      <c r="E19" s="68" t="str">
        <f t="shared" si="0"/>
        <v>S.HON</v>
      </c>
      <c r="F19" s="68">
        <f t="shared" si="5"/>
        <v>14</v>
      </c>
      <c r="G19" s="68" t="str">
        <f t="shared" si="1"/>
        <v>S.V</v>
      </c>
      <c r="H19" s="77">
        <f>RTD("cqg.rtd", ,"ContractData", G19, "PerCentNetLastTrade",, "T")/100</f>
        <v>6.7691301504251141E-3</v>
      </c>
      <c r="I19" s="77">
        <f t="shared" si="2"/>
        <v>6.7691301504251141E-3</v>
      </c>
      <c r="J19" s="77" t="str">
        <f t="shared" si="3"/>
        <v/>
      </c>
      <c r="K19" s="77" t="str">
        <f t="shared" si="4"/>
        <v/>
      </c>
      <c r="O19" s="79"/>
      <c r="Q19" s="79"/>
    </row>
    <row r="20" spans="2:19" x14ac:dyDescent="0.3">
      <c r="B20" s="68" t="str">
        <f>MainDisplay!B20</f>
        <v>S.IBM</v>
      </c>
      <c r="C20" s="77">
        <f>MainDisplay!F20</f>
        <v>1.4039028499227853E-4</v>
      </c>
      <c r="D20" s="78">
        <f>RANK($C20,$C$6:C$35)+COUNTIF($C$6:C20,C20)-1</f>
        <v>21</v>
      </c>
      <c r="E20" s="68" t="str">
        <f t="shared" si="0"/>
        <v>S.IBM</v>
      </c>
      <c r="F20" s="68">
        <f t="shared" si="5"/>
        <v>15</v>
      </c>
      <c r="G20" s="68" t="str">
        <f t="shared" si="1"/>
        <v>S.BA</v>
      </c>
      <c r="H20" s="77">
        <f>RTD("cqg.rtd", ,"ContractData", G20, "PerCentNetLastTrade",, "T")/100</f>
        <v>4.6363756788978675E-3</v>
      </c>
      <c r="I20" s="77">
        <f t="shared" si="2"/>
        <v>4.6363756788978675E-3</v>
      </c>
      <c r="J20" s="77" t="str">
        <f t="shared" si="3"/>
        <v/>
      </c>
      <c r="K20" s="77" t="str">
        <f t="shared" si="4"/>
        <v/>
      </c>
      <c r="O20" s="79"/>
    </row>
    <row r="21" spans="2:19" x14ac:dyDescent="0.3">
      <c r="B21" s="68" t="str">
        <f>MainDisplay!B21</f>
        <v>S.JNJ</v>
      </c>
      <c r="C21" s="77">
        <f>MainDisplay!F21</f>
        <v>-8.0393032603840991E-3</v>
      </c>
      <c r="D21" s="78">
        <f>RANK($C21,$C$6:C$35)+COUNTIF($C$6:C21,C21)-1</f>
        <v>27</v>
      </c>
      <c r="E21" s="68" t="str">
        <f t="shared" si="0"/>
        <v>S.JNJ</v>
      </c>
      <c r="F21" s="68">
        <f t="shared" si="5"/>
        <v>16</v>
      </c>
      <c r="G21" s="68" t="str">
        <f t="shared" si="1"/>
        <v>S.KO</v>
      </c>
      <c r="H21" s="77">
        <f>RTD("cqg.rtd", ,"ContractData", G21, "PerCentNetLastTrade",, "T")/100</f>
        <v>4.0841972981464029E-3</v>
      </c>
      <c r="I21" s="77">
        <f t="shared" si="2"/>
        <v>4.0841972981464029E-3</v>
      </c>
      <c r="J21" s="77" t="str">
        <f t="shared" si="3"/>
        <v/>
      </c>
      <c r="K21" s="77" t="str">
        <f t="shared" si="4"/>
        <v/>
      </c>
      <c r="O21" s="79"/>
    </row>
    <row r="22" spans="2:19" x14ac:dyDescent="0.3">
      <c r="B22" s="68" t="str">
        <f>MainDisplay!B22</f>
        <v>S.JPM</v>
      </c>
      <c r="C22" s="77">
        <f>MainDisplay!F22</f>
        <v>2.5382858109823164E-3</v>
      </c>
      <c r="D22" s="78">
        <f>RANK($C22,$C$6:C$35)+COUNTIF($C$6:C22,C22)-1</f>
        <v>18</v>
      </c>
      <c r="E22" s="68" t="str">
        <f t="shared" si="0"/>
        <v>S.JPM</v>
      </c>
      <c r="F22" s="68">
        <f t="shared" si="5"/>
        <v>17</v>
      </c>
      <c r="G22" s="68" t="str">
        <f t="shared" si="1"/>
        <v>S.AXP</v>
      </c>
      <c r="H22" s="77">
        <f>RTD("cqg.rtd", ,"ContractData", G22, "PerCentNetLastTrade",, "T")/100</f>
        <v>2.7194756293145526E-3</v>
      </c>
      <c r="I22" s="77">
        <f t="shared" si="2"/>
        <v>2.7194756293145526E-3</v>
      </c>
      <c r="J22" s="77" t="str">
        <f t="shared" si="3"/>
        <v/>
      </c>
      <c r="K22" s="77" t="str">
        <f t="shared" si="4"/>
        <v/>
      </c>
      <c r="O22" s="79"/>
    </row>
    <row r="23" spans="2:19" x14ac:dyDescent="0.3">
      <c r="B23" s="68" t="str">
        <f>MainDisplay!B23</f>
        <v>S.KO</v>
      </c>
      <c r="C23" s="77">
        <f>MainDisplay!F23</f>
        <v>4.0841972981464029E-3</v>
      </c>
      <c r="D23" s="78">
        <f>RANK($C23,$C$6:C$35)+COUNTIF($C$6:C23,C23)-1</f>
        <v>16</v>
      </c>
      <c r="E23" s="68" t="str">
        <f t="shared" si="0"/>
        <v>S.KO</v>
      </c>
      <c r="F23" s="68">
        <f t="shared" si="5"/>
        <v>18</v>
      </c>
      <c r="G23" s="68" t="str">
        <f t="shared" si="1"/>
        <v>S.JPM</v>
      </c>
      <c r="H23" s="77">
        <f>RTD("cqg.rtd", ,"ContractData", G23, "PerCentNetLastTrade",, "T")/100</f>
        <v>2.5382858109823164E-3</v>
      </c>
      <c r="I23" s="77">
        <f t="shared" si="2"/>
        <v>2.5382858109823164E-3</v>
      </c>
      <c r="J23" s="77" t="str">
        <f t="shared" si="3"/>
        <v/>
      </c>
      <c r="K23" s="77" t="str">
        <f t="shared" si="4"/>
        <v/>
      </c>
      <c r="O23" s="79"/>
    </row>
    <row r="24" spans="2:19" x14ac:dyDescent="0.3">
      <c r="B24" s="68" t="str">
        <f>MainDisplay!B24</f>
        <v>S.MCD</v>
      </c>
      <c r="C24" s="77">
        <f>MainDisplay!F24</f>
        <v>1.4627027760809068E-2</v>
      </c>
      <c r="D24" s="78">
        <f>RANK($C24,$C$6:C$35)+COUNTIF($C$6:C24,C24)-1</f>
        <v>7</v>
      </c>
      <c r="E24" s="68" t="str">
        <f t="shared" si="0"/>
        <v>S.MCD</v>
      </c>
      <c r="F24" s="68">
        <f t="shared" si="5"/>
        <v>19</v>
      </c>
      <c r="G24" s="68" t="str">
        <f t="shared" si="1"/>
        <v>S.CVX</v>
      </c>
      <c r="H24" s="77">
        <f>RTD("cqg.rtd", ,"ContractData", G24, "PerCentNetLastTrade",, "T")/100</f>
        <v>1.0206034317790393E-3</v>
      </c>
      <c r="I24" s="77">
        <f t="shared" si="2"/>
        <v>1.0206034317790393E-3</v>
      </c>
      <c r="J24" s="77" t="str">
        <f t="shared" si="3"/>
        <v/>
      </c>
      <c r="K24" s="77" t="str">
        <f t="shared" si="4"/>
        <v/>
      </c>
      <c r="O24" s="79"/>
    </row>
    <row r="25" spans="2:19" x14ac:dyDescent="0.3">
      <c r="B25" s="68" t="str">
        <f>MainDisplay!B25</f>
        <v>S.MRK</v>
      </c>
      <c r="C25" s="77">
        <f>MainDisplay!F25</f>
        <v>1.7297617870910349E-2</v>
      </c>
      <c r="D25" s="78">
        <f>RANK($C25,$C$6:C$35)+COUNTIF($C$6:C25,C25)-1</f>
        <v>4</v>
      </c>
      <c r="E25" s="68" t="str">
        <f t="shared" si="0"/>
        <v>S.MRK</v>
      </c>
      <c r="F25" s="68">
        <f t="shared" si="5"/>
        <v>20</v>
      </c>
      <c r="G25" s="68" t="str">
        <f t="shared" si="1"/>
        <v>S.DIS</v>
      </c>
      <c r="H25" s="77">
        <f>RTD("cqg.rtd", ,"ContractData", G25, "PerCentNetLastTrade",, "T")/100</f>
        <v>9.0973415546345899E-4</v>
      </c>
      <c r="I25" s="77">
        <f t="shared" si="2"/>
        <v>9.0973415546345899E-4</v>
      </c>
      <c r="J25" s="77" t="str">
        <f t="shared" si="3"/>
        <v/>
      </c>
      <c r="K25" s="77" t="str">
        <f t="shared" si="4"/>
        <v/>
      </c>
      <c r="O25" s="79"/>
    </row>
    <row r="26" spans="2:19" x14ac:dyDescent="0.3">
      <c r="B26" s="68" t="str">
        <f>MainDisplay!B26</f>
        <v>S.MSFT</v>
      </c>
      <c r="C26" s="77">
        <f>MainDisplay!F26</f>
        <v>-6.7931269539054607E-3</v>
      </c>
      <c r="D26" s="78">
        <f>RANK($C26,$C$6:C$35)+COUNTIF($C$6:C26,C26)-1</f>
        <v>26</v>
      </c>
      <c r="E26" s="68" t="str">
        <f t="shared" si="0"/>
        <v>S.MSFT</v>
      </c>
      <c r="F26" s="68">
        <f t="shared" si="5"/>
        <v>21</v>
      </c>
      <c r="G26" s="68" t="str">
        <f t="shared" si="1"/>
        <v>S.IBM</v>
      </c>
      <c r="H26" s="77">
        <f>RTD("cqg.rtd", ,"ContractData", G26, "PerCentNetLastTrade",, "T")/100</f>
        <v>1.4039028499227853E-4</v>
      </c>
      <c r="I26" s="77">
        <f t="shared" si="2"/>
        <v>1.4039028499227853E-4</v>
      </c>
      <c r="J26" s="77" t="str">
        <f t="shared" si="3"/>
        <v/>
      </c>
      <c r="K26" s="77" t="str">
        <f t="shared" si="4"/>
        <v/>
      </c>
      <c r="O26" s="79"/>
    </row>
    <row r="27" spans="2:19" x14ac:dyDescent="0.3">
      <c r="B27" s="68" t="str">
        <f>MainDisplay!B27</f>
        <v>S.NKE</v>
      </c>
      <c r="C27" s="77">
        <f>MainDisplay!F27</f>
        <v>-5.2687038988408859E-4</v>
      </c>
      <c r="D27" s="78">
        <f>RANK($C27,$C$6:C$35)+COUNTIF($C$6:C27,C27)-1</f>
        <v>23</v>
      </c>
      <c r="E27" s="68" t="str">
        <f t="shared" si="0"/>
        <v>S.NKE</v>
      </c>
      <c r="F27" s="68">
        <f t="shared" si="5"/>
        <v>22</v>
      </c>
      <c r="G27" s="68" t="str">
        <f t="shared" si="1"/>
        <v>S.CSCO</v>
      </c>
      <c r="H27" s="77">
        <f>RTD("cqg.rtd", ,"ContractData", G27, "PerCentNetLastTrade",, "T")/100</f>
        <v>-3.4435261707988982E-4</v>
      </c>
      <c r="I27" s="77" t="str">
        <f t="shared" si="2"/>
        <v/>
      </c>
      <c r="J27" s="77">
        <f t="shared" si="3"/>
        <v>3.4435261707988982E-4</v>
      </c>
      <c r="K27" s="77">
        <f t="shared" si="4"/>
        <v>-3.4435261707988982E-4</v>
      </c>
      <c r="O27" s="79"/>
    </row>
    <row r="28" spans="2:19" x14ac:dyDescent="0.3">
      <c r="B28" s="68" t="str">
        <f>MainDisplay!B28</f>
        <v>S.NVDA</v>
      </c>
      <c r="C28" s="77">
        <f>MainDisplay!F28</f>
        <v>-8.3960236432025787E-3</v>
      </c>
      <c r="D28" s="78">
        <f>RANK($C28,$C$6:C$35)+COUNTIF($C$6:C28,C28)-1</f>
        <v>28</v>
      </c>
      <c r="E28" s="68" t="str">
        <f t="shared" si="0"/>
        <v>S.NVDA</v>
      </c>
      <c r="F28" s="68">
        <f t="shared" si="5"/>
        <v>23</v>
      </c>
      <c r="G28" s="68" t="str">
        <f t="shared" si="1"/>
        <v>S.NKE</v>
      </c>
      <c r="H28" s="77">
        <f>RTD("cqg.rtd", ,"ContractData", G28, "PerCentNetLastTrade",, "T")/100</f>
        <v>-5.2687038988408859E-4</v>
      </c>
      <c r="I28" s="77" t="str">
        <f t="shared" si="2"/>
        <v/>
      </c>
      <c r="J28" s="77">
        <f t="shared" si="3"/>
        <v>5.2687038988408859E-4</v>
      </c>
      <c r="K28" s="77">
        <f t="shared" si="4"/>
        <v>-5.2687038988408859E-4</v>
      </c>
      <c r="O28" s="79"/>
    </row>
    <row r="29" spans="2:19" x14ac:dyDescent="0.3">
      <c r="B29" s="68" t="str">
        <f>MainDisplay!B29</f>
        <v>S.PG</v>
      </c>
      <c r="C29" s="77">
        <f>MainDisplay!F29</f>
        <v>2.6314179058809128E-2</v>
      </c>
      <c r="D29" s="78">
        <f>RANK($C29,$C$6:C$35)+COUNTIF($C$6:C29,C29)-1</f>
        <v>2</v>
      </c>
      <c r="E29" s="68" t="str">
        <f t="shared" si="0"/>
        <v>S.PG</v>
      </c>
      <c r="F29" s="68">
        <f t="shared" si="5"/>
        <v>24</v>
      </c>
      <c r="G29" s="68" t="str">
        <f t="shared" si="1"/>
        <v>S.VZ</v>
      </c>
      <c r="H29" s="77">
        <f>RTD("cqg.rtd", ,"ContractData", G29, "PerCentNetLastTrade",, "T")/100</f>
        <v>-2.2183879714074441E-3</v>
      </c>
      <c r="I29" s="77" t="str">
        <f t="shared" si="2"/>
        <v/>
      </c>
      <c r="J29" s="77">
        <f t="shared" si="3"/>
        <v>2.2183879714074441E-3</v>
      </c>
      <c r="K29" s="77">
        <f t="shared" si="4"/>
        <v>-2.2183879714074441E-3</v>
      </c>
      <c r="O29" s="79"/>
    </row>
    <row r="30" spans="2:19" x14ac:dyDescent="0.3">
      <c r="B30" s="68" t="str">
        <f>MainDisplay!B30</f>
        <v>S.SHW</v>
      </c>
      <c r="C30" s="77">
        <f>MainDisplay!F30</f>
        <v>6.9531250000000001E-3</v>
      </c>
      <c r="D30" s="78">
        <f>RANK($C30,$C$6:C$35)+COUNTIF($C$6:C30,C30)-1</f>
        <v>13</v>
      </c>
      <c r="E30" s="68" t="str">
        <f t="shared" si="0"/>
        <v>S.SHW</v>
      </c>
      <c r="F30" s="68">
        <f t="shared" si="5"/>
        <v>25</v>
      </c>
      <c r="G30" s="68" t="str">
        <f t="shared" si="1"/>
        <v>S.AAPL</v>
      </c>
      <c r="H30" s="77">
        <f>RTD("cqg.rtd", ,"ContractData", G30, "PerCentNetLastTrade",, "T")/100</f>
        <v>-2.2859152452962897E-3</v>
      </c>
      <c r="I30" s="77" t="str">
        <f t="shared" si="2"/>
        <v/>
      </c>
      <c r="J30" s="77">
        <f t="shared" si="3"/>
        <v>2.2859152452962897E-3</v>
      </c>
      <c r="K30" s="77">
        <f t="shared" si="4"/>
        <v>-2.2859152452962897E-3</v>
      </c>
      <c r="O30" s="79"/>
    </row>
    <row r="31" spans="2:19" x14ac:dyDescent="0.3">
      <c r="B31" s="68" t="str">
        <f>MainDisplay!B31</f>
        <v>S.TRV</v>
      </c>
      <c r="C31" s="77">
        <f>MainDisplay!F31</f>
        <v>1.8273347074678929E-2</v>
      </c>
      <c r="D31" s="78">
        <f>RANK($C31,$C$6:C$35)+COUNTIF($C$6:C31,C31)-1</f>
        <v>3</v>
      </c>
      <c r="E31" s="68" t="str">
        <f t="shared" si="0"/>
        <v>S.TRV</v>
      </c>
      <c r="F31" s="68">
        <f t="shared" si="5"/>
        <v>26</v>
      </c>
      <c r="G31" s="68" t="str">
        <f t="shared" si="1"/>
        <v>S.MSFT</v>
      </c>
      <c r="H31" s="77">
        <f>RTD("cqg.rtd", ,"ContractData", G31, "PerCentNetLastTrade",, "T")/100</f>
        <v>-6.7931269539054607E-3</v>
      </c>
      <c r="I31" s="77" t="str">
        <f t="shared" si="2"/>
        <v/>
      </c>
      <c r="J31" s="77">
        <f t="shared" si="3"/>
        <v>6.7931269539054607E-3</v>
      </c>
      <c r="K31" s="77">
        <f t="shared" si="4"/>
        <v>-6.7931269539054607E-3</v>
      </c>
      <c r="O31" s="79"/>
      <c r="Q31" s="79"/>
    </row>
    <row r="32" spans="2:19" x14ac:dyDescent="0.3">
      <c r="B32" s="68" t="str">
        <f>MainDisplay!B32</f>
        <v>S.UNH</v>
      </c>
      <c r="C32" s="77">
        <f>MainDisplay!F32</f>
        <v>1.7111239573870677E-2</v>
      </c>
      <c r="D32" s="78">
        <f>RANK($C32,$C$6:C$35)+COUNTIF($C$6:C32,C32)-1</f>
        <v>5</v>
      </c>
      <c r="E32" s="68" t="str">
        <f t="shared" si="0"/>
        <v>S.UNH</v>
      </c>
      <c r="F32" s="68">
        <f t="shared" si="5"/>
        <v>27</v>
      </c>
      <c r="G32" s="68" t="str">
        <f t="shared" si="1"/>
        <v>S.JNJ</v>
      </c>
      <c r="H32" s="77">
        <f>RTD("cqg.rtd", ,"ContractData", G32, "PerCentNetLastTrade",, "T")/100</f>
        <v>-8.0393032603840991E-3</v>
      </c>
      <c r="I32" s="77" t="str">
        <f t="shared" si="2"/>
        <v/>
      </c>
      <c r="J32" s="77">
        <f t="shared" si="3"/>
        <v>8.0393032603840991E-3</v>
      </c>
      <c r="K32" s="77">
        <f t="shared" si="4"/>
        <v>-8.0393032603840991E-3</v>
      </c>
      <c r="O32" s="79"/>
    </row>
    <row r="33" spans="2:15" x14ac:dyDescent="0.3">
      <c r="B33" s="68" t="str">
        <f>MainDisplay!B33</f>
        <v>S.V</v>
      </c>
      <c r="C33" s="77">
        <f>MainDisplay!F33</f>
        <v>6.7691301504251141E-3</v>
      </c>
      <c r="D33" s="78">
        <f>RANK($C33,$C$6:C$35)+COUNTIF($C$6:C33,C33)-1</f>
        <v>14</v>
      </c>
      <c r="E33" s="68" t="str">
        <f t="shared" si="0"/>
        <v>S.V</v>
      </c>
      <c r="F33" s="68">
        <f t="shared" si="5"/>
        <v>28</v>
      </c>
      <c r="G33" s="68" t="str">
        <f t="shared" si="1"/>
        <v>S.NVDA</v>
      </c>
      <c r="H33" s="77">
        <f>RTD("cqg.rtd", ,"ContractData", G33, "PerCentNetLastTrade",, "T")/100</f>
        <v>-8.3960236432025787E-3</v>
      </c>
      <c r="I33" s="77" t="str">
        <f t="shared" si="2"/>
        <v/>
      </c>
      <c r="J33" s="77">
        <f t="shared" si="3"/>
        <v>8.3960236432025787E-3</v>
      </c>
      <c r="K33" s="77">
        <f t="shared" si="4"/>
        <v>-8.3960236432025787E-3</v>
      </c>
      <c r="O33" s="79"/>
    </row>
    <row r="34" spans="2:15" x14ac:dyDescent="0.3">
      <c r="B34" s="68" t="str">
        <f>MainDisplay!B34</f>
        <v>S.VZ</v>
      </c>
      <c r="C34" s="77">
        <f>MainDisplay!F34</f>
        <v>-2.2183879714074441E-3</v>
      </c>
      <c r="D34" s="78">
        <f>RANK($C34,$C$6:C$35)+COUNTIF($C$6:C34,C34)-1</f>
        <v>24</v>
      </c>
      <c r="E34" s="68" t="str">
        <f t="shared" si="0"/>
        <v>S.VZ</v>
      </c>
      <c r="F34" s="68">
        <f t="shared" si="5"/>
        <v>29</v>
      </c>
      <c r="G34" s="68" t="str">
        <f t="shared" si="1"/>
        <v>S.AMZN</v>
      </c>
      <c r="H34" s="77">
        <f>RTD("cqg.rtd", ,"ContractData", G34, "PerCentNetLastTrade",, "T")/100</f>
        <v>-8.9026422280409426E-3</v>
      </c>
      <c r="I34" s="77" t="str">
        <f t="shared" si="2"/>
        <v/>
      </c>
      <c r="J34" s="77">
        <f t="shared" si="3"/>
        <v>8.9026422280409426E-3</v>
      </c>
      <c r="K34" s="77">
        <f t="shared" si="4"/>
        <v>-8.9026422280409426E-3</v>
      </c>
      <c r="O34" s="79"/>
    </row>
    <row r="35" spans="2:15" x14ac:dyDescent="0.3">
      <c r="B35" s="68" t="str">
        <f>MainDisplay!B35</f>
        <v>S.WMT</v>
      </c>
      <c r="C35" s="77">
        <f>MainDisplay!F35</f>
        <v>1.1687537268932617E-2</v>
      </c>
      <c r="D35" s="78">
        <f>RANK($C35,$C$6:C$35)+COUNTIF($C$6:C35,C35)-1</f>
        <v>9</v>
      </c>
      <c r="E35" s="68" t="str">
        <f t="shared" si="0"/>
        <v>S.WMT</v>
      </c>
      <c r="F35" s="68">
        <f t="shared" si="5"/>
        <v>30</v>
      </c>
      <c r="G35" s="68" t="str">
        <f t="shared" si="1"/>
        <v>S.CAT</v>
      </c>
      <c r="H35" s="77">
        <f>RTD("cqg.rtd", ,"ContractData", G35, "PerCentNetLastTrade",, "T")/100</f>
        <v>-3.6353837485607901E-2</v>
      </c>
      <c r="I35" s="77" t="str">
        <f t="shared" si="2"/>
        <v/>
      </c>
      <c r="J35" s="77">
        <f t="shared" si="3"/>
        <v>3.6353837485607901E-2</v>
      </c>
      <c r="K35" s="77">
        <f t="shared" si="4"/>
        <v>-3.6353837485607901E-2</v>
      </c>
      <c r="O35" s="79"/>
    </row>
    <row r="36" spans="2:15" x14ac:dyDescent="0.3">
      <c r="C36" s="77"/>
    </row>
    <row r="37" spans="2:15" x14ac:dyDescent="0.3">
      <c r="C37" s="77"/>
    </row>
    <row r="38" spans="2:15" x14ac:dyDescent="0.3">
      <c r="C38" s="77"/>
    </row>
    <row r="39" spans="2:15" x14ac:dyDescent="0.3">
      <c r="C39" s="77"/>
    </row>
    <row r="40" spans="2:15" x14ac:dyDescent="0.3">
      <c r="C40" s="77"/>
    </row>
    <row r="41" spans="2:15" x14ac:dyDescent="0.3">
      <c r="C41" s="77"/>
    </row>
  </sheetData>
  <sheetProtection algorithmName="SHA-512" hashValue="rXjW75vME81MJ4aHwy8MTyYq4Dbml1MKOgsG1+yGVaWIr5sWS+RkCjMU20Qs7hmf7xm8spgMwDkkaHQS7PBYig==" saltValue="zJH4ANBcPNJY8F436O9OFA==" spinCount="100000" sheet="1" objects="1" scenarios="1" selectLockedCells="1" selectUnlockedCells="1"/>
  <sortState xmlns:xlrd2="http://schemas.microsoft.com/office/spreadsheetml/2017/richdata2" ref="W7:W34">
    <sortCondition ref="W7"/>
  </sortState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81"/>
  <sheetViews>
    <sheetView workbookViewId="0">
      <selection sqref="A1:XFD1048576"/>
    </sheetView>
  </sheetViews>
  <sheetFormatPr defaultColWidth="9" defaultRowHeight="16.5" x14ac:dyDescent="0.3"/>
  <cols>
    <col min="1" max="1" width="10.625" style="68" customWidth="1"/>
    <col min="2" max="2" width="10.625" style="75" customWidth="1"/>
    <col min="3" max="3" width="10.625" style="76" customWidth="1"/>
    <col min="4" max="7" width="10.625" style="73" customWidth="1"/>
    <col min="8" max="10" width="10.625" style="68" customWidth="1"/>
    <col min="11" max="12" width="9" style="68"/>
    <col min="13" max="13" width="10.375" style="68" bestFit="1" customWidth="1"/>
    <col min="14" max="18" width="9" style="68"/>
    <col min="19" max="19" width="13" style="68" customWidth="1"/>
    <col min="20" max="16384" width="9" style="68"/>
  </cols>
  <sheetData>
    <row r="1" spans="1:20" x14ac:dyDescent="0.3">
      <c r="A1" s="66" t="s">
        <v>42</v>
      </c>
      <c r="B1" s="66" t="s">
        <v>36</v>
      </c>
      <c r="C1" s="66" t="s">
        <v>43</v>
      </c>
      <c r="D1" s="66" t="s">
        <v>44</v>
      </c>
      <c r="E1" s="66" t="s">
        <v>45</v>
      </c>
      <c r="F1" s="66" t="s">
        <v>46</v>
      </c>
      <c r="G1" s="66" t="s">
        <v>47</v>
      </c>
      <c r="H1" s="66">
        <f ca="1">YEAR(TODAY())</f>
        <v>2024</v>
      </c>
      <c r="I1" s="66">
        <f ca="1">MONTH(TODAY())</f>
        <v>11</v>
      </c>
      <c r="J1" s="67">
        <f ca="1">DAY(TODAY())</f>
        <v>10</v>
      </c>
      <c r="K1" s="69"/>
      <c r="M1" s="68" t="str">
        <f>MainDisplay!N42</f>
        <v>S.AMZN</v>
      </c>
      <c r="S1" s="68">
        <f>MOD(RTD("cqg.rtd", ,"SystemInfo", "Linetime"),1)</f>
        <v>0.36716435185371665</v>
      </c>
    </row>
    <row r="2" spans="1:20" x14ac:dyDescent="0.3">
      <c r="A2" s="66">
        <v>5</v>
      </c>
      <c r="B2" s="66" t="s">
        <v>41</v>
      </c>
      <c r="C2" s="66" t="b">
        <v>0</v>
      </c>
      <c r="D2" s="66" t="s">
        <v>39</v>
      </c>
      <c r="E2" s="66"/>
      <c r="F2" s="66" t="s">
        <v>40</v>
      </c>
      <c r="G2" s="66">
        <v>5</v>
      </c>
      <c r="H2" s="66"/>
      <c r="I2" s="66"/>
      <c r="J2" s="69"/>
      <c r="K2" s="69"/>
    </row>
    <row r="3" spans="1:20" x14ac:dyDescent="0.3">
      <c r="A3" s="66"/>
      <c r="B3" s="66"/>
      <c r="C3" s="66"/>
      <c r="D3" s="66" t="s">
        <v>4</v>
      </c>
      <c r="E3" s="66" t="s">
        <v>5</v>
      </c>
      <c r="F3" s="66" t="s">
        <v>6</v>
      </c>
      <c r="G3" s="66" t="s">
        <v>48</v>
      </c>
      <c r="H3" s="66"/>
      <c r="I3" s="66"/>
      <c r="J3" s="69"/>
      <c r="K3" s="71"/>
      <c r="N3" s="66" t="s">
        <v>4</v>
      </c>
      <c r="O3" s="66" t="s">
        <v>5</v>
      </c>
      <c r="P3" s="66" t="s">
        <v>6</v>
      </c>
      <c r="Q3" s="66" t="s">
        <v>48</v>
      </c>
      <c r="S3" s="72"/>
    </row>
    <row r="4" spans="1:20" x14ac:dyDescent="0.3">
      <c r="A4" s="70">
        <v>0.35416666666666669</v>
      </c>
      <c r="B4" s="67">
        <f>HOUR(A4)</f>
        <v>8</v>
      </c>
      <c r="C4" s="68">
        <f>MINUTE(A4)</f>
        <v>30</v>
      </c>
      <c r="D4" s="69">
        <f>IF(S4=0,NA(), RTD("cqg.rtd",,"StudyData", "Open("&amp;$B$2&amp;") When Barix("&amp;$B$2&amp;",reference:=StartOfDay)="&amp;H4&amp;"", "Bar", "", "Open","5","0","All",,,"False","T","EveryTick"))</f>
        <v>43768.5</v>
      </c>
      <c r="E4" s="69">
        <f>IF(S4=0,NA(),RTD("cqg.rtd",,"StudyData", "High("&amp;$B$2&amp;") When Barix("&amp;$B$2&amp;",reference:=StartOfDay)="&amp;H4&amp;"", "Bar", "", "High","5","0","All",,,"False","T","EveryTick"))</f>
        <v>43897.8</v>
      </c>
      <c r="F4" s="69">
        <f>IF(S4=0,NA(), RTD("cqg.rtd",,"StudyData", "Low("&amp;$B$2&amp;") When Barix("&amp;$B$2&amp;",reference:=StartOfDay)="&amp;H4&amp;"", "Bar", "", "Low","5","0","All",,,"False","T","EveryTick"))</f>
        <v>43768.5</v>
      </c>
      <c r="G4" s="69">
        <f>IF(S4=0,NA(),RTD("cqg.rtd",,"StudyData", "Close("&amp;$B$2&amp;") When Barix("&amp;$B$2&amp;",reference:=StartOfDay)="&amp;H4&amp;"", "Bar", "", "Close","5","0","All",,,"False","T","EveryTick"))</f>
        <v>43811.9</v>
      </c>
      <c r="H4" s="68">
        <v>0</v>
      </c>
      <c r="N4" s="73">
        <f>IF(S4=0,NA(),RTD("cqg.rtd",,"StudyData", "Open("&amp;$M$1&amp;") When Barix("&amp;$M$1&amp;",reference:=StartOfSession)="&amp;H4&amp;"", "Bar", "", "Open","5","0","All",,,"False","T","EveryTick"))</f>
        <v>209.72</v>
      </c>
      <c r="O4" s="73">
        <f>IF(S4=0,NA(), RTD("cqg.rtd",,"StudyData", "High("&amp;$M$1&amp;") When Barix("&amp;$M$1&amp;",reference:=StartOfSession)="&amp;H4&amp;"", "Bar", "", "High","5","0","All",,,"False","T","EveryTick"))</f>
        <v>209.96</v>
      </c>
      <c r="P4" s="73">
        <f>IF(S4=0,NA(),RTD("cqg.rtd",,"StudyData", "Low("&amp;$M$1&amp;") When Barix("&amp;$M$1&amp;",reference:=StartOfSession)="&amp;H4&amp;"", "Bar", "", "Low","5","0","All",,,"False","T","EveryTick"))</f>
        <v>208.5</v>
      </c>
      <c r="Q4" s="69">
        <f>IF(S4=0,NA(),RTD("cqg.rtd",,"StudyData", "Close("&amp;$M$1&amp;") When Barix("&amp;$M$1&amp;",reference:=StartOfSession)="&amp;H4&amp;"", "Bar", "", "Close","5","0","All",,,"False","T","EveryTick"))</f>
        <v>209.03</v>
      </c>
      <c r="R4" s="70">
        <v>0.35416666666666669</v>
      </c>
      <c r="S4" s="68">
        <f>IF($S$1&gt;R4,1,0)</f>
        <v>1</v>
      </c>
    </row>
    <row r="5" spans="1:20" x14ac:dyDescent="0.3">
      <c r="A5" s="70">
        <v>0.3576388888888889</v>
      </c>
      <c r="B5" s="67">
        <f t="shared" ref="B5:B68" si="0">HOUR(A5)</f>
        <v>8</v>
      </c>
      <c r="C5" s="68">
        <f t="shared" ref="C5:C68" si="1">MINUTE(A5)</f>
        <v>35</v>
      </c>
      <c r="D5" s="69">
        <f>IF(S5=0,NA(), RTD("cqg.rtd",,"StudyData", "Open("&amp;$B$2&amp;") When Barix("&amp;$B$2&amp;",reference:=StartOfDay)="&amp;H5&amp;"", "Bar", "", "Open","5","0","All",,,"False","T","EveryTick"))</f>
        <v>43809.2</v>
      </c>
      <c r="E5" s="69">
        <f>IF(S5=0,NA(),RTD("cqg.rtd",,"StudyData", "High("&amp;$B$2&amp;") When Barix("&amp;$B$2&amp;",reference:=StartOfDay)="&amp;H5&amp;"", "Bar", "", "High","5","0","All",,,"False","T","EveryTick"))</f>
        <v>43831.3</v>
      </c>
      <c r="F5" s="69">
        <f>IF(S5=0,NA(), RTD("cqg.rtd",,"StudyData", "Low("&amp;$B$2&amp;") When Barix("&amp;$B$2&amp;",reference:=StartOfDay)="&amp;H5&amp;"", "Bar", "", "Low","5","0","All",,,"False","T","EveryTick"))</f>
        <v>43733.8</v>
      </c>
      <c r="G5" s="69">
        <f>IF(S5=0,NA(),RTD("cqg.rtd",,"StudyData", "Close("&amp;$B$2&amp;") When Barix("&amp;$B$2&amp;",reference:=StartOfDay)="&amp;H5&amp;"", "Bar", "", "Close","5","0","All",,,"False","T","EveryTick"))</f>
        <v>43736.2</v>
      </c>
      <c r="H5" s="68">
        <f>H4+1</f>
        <v>1</v>
      </c>
      <c r="N5" s="73">
        <f>IF(S5=0,NA(),RTD("cqg.rtd",,"StudyData", "Open("&amp;$M$1&amp;") When Barix("&amp;$M$1&amp;",reference:=StartOfSession)="&amp;H5&amp;"", "Bar", "", "Open","5","0","All",,,"False","T","EveryTick"))</f>
        <v>209.01</v>
      </c>
      <c r="O5" s="73">
        <f>IF(S5=0,NA(), RTD("cqg.rtd",,"StudyData", "High("&amp;$M$1&amp;") When Barix("&amp;$M$1&amp;",reference:=StartOfSession)="&amp;H5&amp;"", "Bar", "", "High","5","0","All",,,"False","T","EveryTick"))</f>
        <v>209.84</v>
      </c>
      <c r="P5" s="73">
        <f>IF(S5=0,NA(),RTD("cqg.rtd",,"StudyData", "Low("&amp;$M$1&amp;") When Barix("&amp;$M$1&amp;",reference:=StartOfSession)="&amp;H5&amp;"", "Bar", "", "Low","5","0","All",,,"False","T","EveryTick"))</f>
        <v>208.94</v>
      </c>
      <c r="Q5" s="69">
        <f>IF(S5=0,NA(),RTD("cqg.rtd",,"StudyData", "Close("&amp;$M$1&amp;") When Barix("&amp;$M$1&amp;",reference:=StartOfSession)="&amp;H5&amp;"", "Bar", "", "Close","5","0","All",,,"False","T","EveryTick"))</f>
        <v>209.3</v>
      </c>
      <c r="R5" s="70">
        <v>0.3576388888888889</v>
      </c>
      <c r="S5" s="68">
        <f t="shared" ref="S5:S68" si="2">IF($S$1&gt;R5,1,0)</f>
        <v>1</v>
      </c>
      <c r="T5" s="74"/>
    </row>
    <row r="6" spans="1:20" x14ac:dyDescent="0.3">
      <c r="A6" s="70">
        <v>0.3611111111111111</v>
      </c>
      <c r="B6" s="67">
        <f t="shared" si="0"/>
        <v>8</v>
      </c>
      <c r="C6" s="68">
        <f t="shared" si="1"/>
        <v>40</v>
      </c>
      <c r="D6" s="69">
        <f>IF(S6=0,NA(), RTD("cqg.rtd",,"StudyData", "Open("&amp;$B$2&amp;") When Barix("&amp;$B$2&amp;",reference:=StartOfDay)="&amp;H6&amp;"", "Bar", "", "Open","5","0","All",,,"False","T","EveryTick"))</f>
        <v>43738.1</v>
      </c>
      <c r="E6" s="69">
        <f>IF(S6=0,NA(),RTD("cqg.rtd",,"StudyData", "High("&amp;$B$2&amp;") When Barix("&amp;$B$2&amp;",reference:=StartOfDay)="&amp;H6&amp;"", "Bar", "", "High","5","0","All",,,"False","T","EveryTick"))</f>
        <v>43815.9</v>
      </c>
      <c r="F6" s="69">
        <f>IF(S6=0,NA(), RTD("cqg.rtd",,"StudyData", "Low("&amp;$B$2&amp;") When Barix("&amp;$B$2&amp;",reference:=StartOfDay)="&amp;H6&amp;"", "Bar", "", "Low","5","0","All",,,"False","T","EveryTick"))</f>
        <v>43738.1</v>
      </c>
      <c r="G6" s="69">
        <f>IF(S6=0,NA(),RTD("cqg.rtd",,"StudyData", "Close("&amp;$B$2&amp;") When Barix("&amp;$B$2&amp;",reference:=StartOfDay)="&amp;H6&amp;"", "Bar", "", "Close","5","0","All",,,"False","T","EveryTick"))</f>
        <v>43815.9</v>
      </c>
      <c r="H6" s="68">
        <f t="shared" ref="H6:H69" si="3">H5+1</f>
        <v>2</v>
      </c>
      <c r="M6" s="72"/>
      <c r="N6" s="73">
        <f>IF(S6=0,NA(),RTD("cqg.rtd",,"StudyData", "Open("&amp;$M$1&amp;") When Barix("&amp;$M$1&amp;",reference:=StartOfSession)="&amp;H6&amp;"", "Bar", "", "Open","5","0","All",,,"False","T","EveryTick"))</f>
        <v>209.33</v>
      </c>
      <c r="O6" s="73">
        <f>IF(S6=0,NA(), RTD("cqg.rtd",,"StudyData", "High("&amp;$M$1&amp;") When Barix("&amp;$M$1&amp;",reference:=StartOfSession)="&amp;H6&amp;"", "Bar", "", "High","5","0","All",,,"False","T","EveryTick"))</f>
        <v>209.55</v>
      </c>
      <c r="P6" s="73">
        <f>IF(S6=0,NA(),RTD("cqg.rtd",,"StudyData", "Low("&amp;$M$1&amp;") When Barix("&amp;$M$1&amp;",reference:=StartOfSession)="&amp;H6&amp;"", "Bar", "", "Low","5","0","All",,,"False","T","EveryTick"))</f>
        <v>209</v>
      </c>
      <c r="Q6" s="69">
        <f>IF(S6=0,NA(),RTD("cqg.rtd",,"StudyData", "Close("&amp;$M$1&amp;") When Barix("&amp;$M$1&amp;",reference:=StartOfSession)="&amp;H6&amp;"", "Bar", "", "Close","5","0","All",,,"False","T","EveryTick"))</f>
        <v>209.14</v>
      </c>
      <c r="R6" s="70">
        <v>0.3611111111111111</v>
      </c>
      <c r="S6" s="68">
        <f t="shared" si="2"/>
        <v>1</v>
      </c>
      <c r="T6" s="74"/>
    </row>
    <row r="7" spans="1:20" x14ac:dyDescent="0.3">
      <c r="A7" s="70">
        <v>0.36458333333333331</v>
      </c>
      <c r="B7" s="67">
        <f t="shared" si="0"/>
        <v>8</v>
      </c>
      <c r="C7" s="68">
        <f t="shared" si="1"/>
        <v>45</v>
      </c>
      <c r="D7" s="69">
        <f>IF(S7=0,NA(), RTD("cqg.rtd",,"StudyData", "Open("&amp;$B$2&amp;") When Barix("&amp;$B$2&amp;",reference:=StartOfDay)="&amp;H7&amp;"", "Bar", "", "Open","5","0","All",,,"False","T","EveryTick"))</f>
        <v>43814.5</v>
      </c>
      <c r="E7" s="69">
        <f>IF(S7=0,NA(),RTD("cqg.rtd",,"StudyData", "High("&amp;$B$2&amp;") When Barix("&amp;$B$2&amp;",reference:=StartOfDay)="&amp;H7&amp;"", "Bar", "", "High","5","0","All",,,"False","T","EveryTick"))</f>
        <v>43862.8</v>
      </c>
      <c r="F7" s="69">
        <f>IF(S7=0,NA(), RTD("cqg.rtd",,"StudyData", "Low("&amp;$B$2&amp;") When Barix("&amp;$B$2&amp;",reference:=StartOfDay)="&amp;H7&amp;"", "Bar", "", "Low","5","0","All",,,"False","T","EveryTick"))</f>
        <v>43797.2</v>
      </c>
      <c r="G7" s="69">
        <f>IF(S7=0,NA(),RTD("cqg.rtd",,"StudyData", "Close("&amp;$B$2&amp;") When Barix("&amp;$B$2&amp;",reference:=StartOfDay)="&amp;H7&amp;"", "Bar", "", "Close","5","0","All",,,"False","T","EveryTick"))</f>
        <v>43851.4</v>
      </c>
      <c r="H7" s="68">
        <f t="shared" si="3"/>
        <v>3</v>
      </c>
      <c r="N7" s="73">
        <f>IF(S7=0,NA(),RTD("cqg.rtd",,"StudyData", "Open("&amp;$M$1&amp;") When Barix("&amp;$M$1&amp;",reference:=StartOfSession)="&amp;H7&amp;"", "Bar", "", "Open","5","0","All",,,"False","T","EveryTick"))</f>
        <v>209.13</v>
      </c>
      <c r="O7" s="73">
        <f>IF(S7=0,NA(), RTD("cqg.rtd",,"StudyData", "High("&amp;$M$1&amp;") When Barix("&amp;$M$1&amp;",reference:=StartOfSession)="&amp;H7&amp;"", "Bar", "", "High","5","0","All",,,"False","T","EveryTick"))</f>
        <v>209.43</v>
      </c>
      <c r="P7" s="73">
        <f>IF(S7=0,NA(),RTD("cqg.rtd",,"StudyData", "Low("&amp;$M$1&amp;") When Barix("&amp;$M$1&amp;",reference:=StartOfSession)="&amp;H7&amp;"", "Bar", "", "Low","5","0","All",,,"False","T","EveryTick"))</f>
        <v>208.89</v>
      </c>
      <c r="Q7" s="69">
        <f>IF(S7=0,NA(),RTD("cqg.rtd",,"StudyData", "Close("&amp;$M$1&amp;") When Barix("&amp;$M$1&amp;",reference:=StartOfSession)="&amp;H7&amp;"", "Bar", "", "Close","5","0","All",,,"False","T","EveryTick"))</f>
        <v>209.32</v>
      </c>
      <c r="R7" s="70">
        <v>0.36458333333333331</v>
      </c>
      <c r="S7" s="68">
        <f t="shared" si="2"/>
        <v>1</v>
      </c>
      <c r="T7" s="74"/>
    </row>
    <row r="8" spans="1:20" x14ac:dyDescent="0.3">
      <c r="A8" s="70">
        <v>0.36805555555555558</v>
      </c>
      <c r="B8" s="67">
        <f t="shared" si="0"/>
        <v>8</v>
      </c>
      <c r="C8" s="68">
        <f t="shared" si="1"/>
        <v>50</v>
      </c>
      <c r="D8" s="69" t="e">
        <f>IF(S8=0,NA(), RTD("cqg.rtd",,"StudyData", "Open("&amp;$B$2&amp;") When Barix("&amp;$B$2&amp;",reference:=StartOfDay)="&amp;H8&amp;"", "Bar", "", "Open","5","0","All",,,"False","T","EveryTick"))</f>
        <v>#N/A</v>
      </c>
      <c r="E8" s="69" t="e">
        <f>IF(S8=0,NA(),RTD("cqg.rtd",,"StudyData", "High("&amp;$B$2&amp;") When Barix("&amp;$B$2&amp;",reference:=StartOfDay)="&amp;H8&amp;"", "Bar", "", "High","5","0","All",,,"False","T","EveryTick"))</f>
        <v>#N/A</v>
      </c>
      <c r="F8" s="69" t="e">
        <f>IF(S8=0,NA(), RTD("cqg.rtd",,"StudyData", "Low("&amp;$B$2&amp;") When Barix("&amp;$B$2&amp;",reference:=StartOfDay)="&amp;H8&amp;"", "Bar", "", "Low","5","0","All",,,"False","T","EveryTick"))</f>
        <v>#N/A</v>
      </c>
      <c r="G8" s="69" t="e">
        <f>IF(S8=0,NA(),RTD("cqg.rtd",,"StudyData", "Close("&amp;$B$2&amp;") When Barix("&amp;$B$2&amp;",reference:=StartOfDay)="&amp;H8&amp;"", "Bar", "", "Close","5","0","All",,,"False","T","EveryTick"))</f>
        <v>#N/A</v>
      </c>
      <c r="H8" s="68">
        <f t="shared" si="3"/>
        <v>4</v>
      </c>
      <c r="N8" s="73" t="e">
        <f>IF(S8=0,NA(),RTD("cqg.rtd",,"StudyData", "Open("&amp;$M$1&amp;") When Barix("&amp;$M$1&amp;",reference:=StartOfSession)="&amp;H8&amp;"", "Bar", "", "Open","5","0","All",,,"False","T","EveryTick"))</f>
        <v>#N/A</v>
      </c>
      <c r="O8" s="73" t="e">
        <f>IF(S8=0,NA(), RTD("cqg.rtd",,"StudyData", "High("&amp;$M$1&amp;") When Barix("&amp;$M$1&amp;",reference:=StartOfSession)="&amp;H8&amp;"", "Bar", "", "High","5","0","All",,,"False","T","EveryTick"))</f>
        <v>#N/A</v>
      </c>
      <c r="P8" s="73" t="e">
        <f>IF(S8=0,NA(),RTD("cqg.rtd",,"StudyData", "Low("&amp;$M$1&amp;") When Barix("&amp;$M$1&amp;",reference:=StartOfSession)="&amp;H8&amp;"", "Bar", "", "Low","5","0","All",,,"False","T","EveryTick"))</f>
        <v>#N/A</v>
      </c>
      <c r="Q8" s="69" t="e">
        <f>IF(S8=0,NA(),RTD("cqg.rtd",,"StudyData", "Close("&amp;$M$1&amp;") When Barix("&amp;$M$1&amp;",reference:=StartOfSession)="&amp;H8&amp;"", "Bar", "", "Close","5","0","All",,,"False","T","EveryTick"))</f>
        <v>#N/A</v>
      </c>
      <c r="R8" s="70">
        <v>0.36805555555555558</v>
      </c>
      <c r="S8" s="68">
        <f t="shared" si="2"/>
        <v>0</v>
      </c>
      <c r="T8" s="74"/>
    </row>
    <row r="9" spans="1:20" x14ac:dyDescent="0.3">
      <c r="A9" s="70">
        <v>0.37152777777777773</v>
      </c>
      <c r="B9" s="67">
        <f t="shared" si="0"/>
        <v>8</v>
      </c>
      <c r="C9" s="68">
        <f t="shared" si="1"/>
        <v>55</v>
      </c>
      <c r="D9" s="69" t="e">
        <f>IF(S9=0,NA(), RTD("cqg.rtd",,"StudyData", "Open("&amp;$B$2&amp;") When Barix("&amp;$B$2&amp;",reference:=StartOfDay)="&amp;H9&amp;"", "Bar", "", "Open","5","0","All",,,"False","T","EveryTick"))</f>
        <v>#N/A</v>
      </c>
      <c r="E9" s="69" t="e">
        <f>IF(S9=0,NA(),RTD("cqg.rtd",,"StudyData", "High("&amp;$B$2&amp;") When Barix("&amp;$B$2&amp;",reference:=StartOfDay)="&amp;H9&amp;"", "Bar", "", "High","5","0","All",,,"False","T","EveryTick"))</f>
        <v>#N/A</v>
      </c>
      <c r="F9" s="69" t="e">
        <f>IF(S9=0,NA(), RTD("cqg.rtd",,"StudyData", "Low("&amp;$B$2&amp;") When Barix("&amp;$B$2&amp;",reference:=StartOfDay)="&amp;H9&amp;"", "Bar", "", "Low","5","0","All",,,"False","T","EveryTick"))</f>
        <v>#N/A</v>
      </c>
      <c r="G9" s="69" t="e">
        <f>IF(S9=0,NA(),RTD("cqg.rtd",,"StudyData", "Close("&amp;$B$2&amp;") When Barix("&amp;$B$2&amp;",reference:=StartOfDay)="&amp;H9&amp;"", "Bar", "", "Close","5","0","All",,,"False","T","EveryTick"))</f>
        <v>#N/A</v>
      </c>
      <c r="H9" s="68">
        <f t="shared" si="3"/>
        <v>5</v>
      </c>
      <c r="N9" s="73" t="e">
        <f>IF(S9=0,NA(),RTD("cqg.rtd",,"StudyData", "Open("&amp;$M$1&amp;") When Barix("&amp;$M$1&amp;",reference:=StartOfSession)="&amp;H9&amp;"", "Bar", "", "Open","5","0","All",,,"False","T","EveryTick"))</f>
        <v>#N/A</v>
      </c>
      <c r="O9" s="73" t="e">
        <f>IF(S9=0,NA(), RTD("cqg.rtd",,"StudyData", "High("&amp;$M$1&amp;") When Barix("&amp;$M$1&amp;",reference:=StartOfSession)="&amp;H9&amp;"", "Bar", "", "High","5","0","All",,,"False","T","EveryTick"))</f>
        <v>#N/A</v>
      </c>
      <c r="P9" s="73" t="e">
        <f>IF(S9=0,NA(),RTD("cqg.rtd",,"StudyData", "Low("&amp;$M$1&amp;") When Barix("&amp;$M$1&amp;",reference:=StartOfSession)="&amp;H9&amp;"", "Bar", "", "Low","5","0","All",,,"False","T","EveryTick"))</f>
        <v>#N/A</v>
      </c>
      <c r="Q9" s="69" t="e">
        <f>IF(S9=0,NA(),RTD("cqg.rtd",,"StudyData", "Close("&amp;$M$1&amp;") When Barix("&amp;$M$1&amp;",reference:=StartOfSession)="&amp;H9&amp;"", "Bar", "", "Close","5","0","All",,,"False","T","EveryTick"))</f>
        <v>#N/A</v>
      </c>
      <c r="R9" s="70">
        <v>0.37152777777777773</v>
      </c>
      <c r="S9" s="68">
        <f t="shared" si="2"/>
        <v>0</v>
      </c>
      <c r="T9" s="74"/>
    </row>
    <row r="10" spans="1:20" x14ac:dyDescent="0.3">
      <c r="A10" s="70">
        <v>0.375</v>
      </c>
      <c r="B10" s="67">
        <f t="shared" si="0"/>
        <v>9</v>
      </c>
      <c r="C10" s="68">
        <f t="shared" si="1"/>
        <v>0</v>
      </c>
      <c r="D10" s="69" t="e">
        <f>IF(S10=0,NA(), RTD("cqg.rtd",,"StudyData", "Open("&amp;$B$2&amp;") When Barix("&amp;$B$2&amp;",reference:=StartOfDay)="&amp;H10&amp;"", "Bar", "", "Open","5","0","All",,,"False","T","EveryTick"))</f>
        <v>#N/A</v>
      </c>
      <c r="E10" s="69" t="e">
        <f>IF(S10=0,NA(),RTD("cqg.rtd",,"StudyData", "High("&amp;$B$2&amp;") When Barix("&amp;$B$2&amp;",reference:=StartOfDay)="&amp;H10&amp;"", "Bar", "", "High","5","0","All",,,"False","T","EveryTick"))</f>
        <v>#N/A</v>
      </c>
      <c r="F10" s="69" t="e">
        <f>IF(S10=0,NA(), RTD("cqg.rtd",,"StudyData", "Low("&amp;$B$2&amp;") When Barix("&amp;$B$2&amp;",reference:=StartOfDay)="&amp;H10&amp;"", "Bar", "", "Low","5","0","All",,,"False","T","EveryTick"))</f>
        <v>#N/A</v>
      </c>
      <c r="G10" s="69" t="e">
        <f>IF(S10=0,NA(),RTD("cqg.rtd",,"StudyData", "Close("&amp;$B$2&amp;") When Barix("&amp;$B$2&amp;",reference:=StartOfDay)="&amp;H10&amp;"", "Bar", "", "Close","5","0","All",,,"False","T","EveryTick"))</f>
        <v>#N/A</v>
      </c>
      <c r="H10" s="68">
        <f t="shared" si="3"/>
        <v>6</v>
      </c>
      <c r="N10" s="73" t="e">
        <f>IF(S10=0,NA(),RTD("cqg.rtd",,"StudyData", "Open("&amp;$M$1&amp;") When Barix("&amp;$M$1&amp;",reference:=StartOfSession)="&amp;H10&amp;"", "Bar", "", "Open","5","0","All",,,"False","T","EveryTick"))</f>
        <v>#N/A</v>
      </c>
      <c r="O10" s="73" t="e">
        <f>IF(S10=0,NA(), RTD("cqg.rtd",,"StudyData", "High("&amp;$M$1&amp;") When Barix("&amp;$M$1&amp;",reference:=StartOfSession)="&amp;H10&amp;"", "Bar", "", "High","5","0","All",,,"False","T","EveryTick"))</f>
        <v>#N/A</v>
      </c>
      <c r="P10" s="73" t="e">
        <f>IF(S10=0,NA(),RTD("cqg.rtd",,"StudyData", "Low("&amp;$M$1&amp;") When Barix("&amp;$M$1&amp;",reference:=StartOfSession)="&amp;H10&amp;"", "Bar", "", "Low","5","0","All",,,"False","T","EveryTick"))</f>
        <v>#N/A</v>
      </c>
      <c r="Q10" s="69" t="e">
        <f>IF(S10=0,NA(),RTD("cqg.rtd",,"StudyData", "Close("&amp;$M$1&amp;") When Barix("&amp;$M$1&amp;",reference:=StartOfSession)="&amp;H10&amp;"", "Bar", "", "Close","5","0","All",,,"False","T","EveryTick"))</f>
        <v>#N/A</v>
      </c>
      <c r="R10" s="70">
        <v>0.375</v>
      </c>
      <c r="S10" s="68">
        <f t="shared" si="2"/>
        <v>0</v>
      </c>
      <c r="T10" s="74"/>
    </row>
    <row r="11" spans="1:20" x14ac:dyDescent="0.3">
      <c r="A11" s="70">
        <v>0.37847222222222227</v>
      </c>
      <c r="B11" s="67">
        <f t="shared" si="0"/>
        <v>9</v>
      </c>
      <c r="C11" s="68">
        <f t="shared" si="1"/>
        <v>5</v>
      </c>
      <c r="D11" s="69" t="e">
        <f>IF(S11=0,NA(), RTD("cqg.rtd",,"StudyData", "Open("&amp;$B$2&amp;") When Barix("&amp;$B$2&amp;",reference:=StartOfDay)="&amp;H11&amp;"", "Bar", "", "Open","5","0","All",,,"False","T","EveryTick"))</f>
        <v>#N/A</v>
      </c>
      <c r="E11" s="69" t="e">
        <f>IF(S11=0,NA(),RTD("cqg.rtd",,"StudyData", "High("&amp;$B$2&amp;") When Barix("&amp;$B$2&amp;",reference:=StartOfDay)="&amp;H11&amp;"", "Bar", "", "High","5","0","All",,,"False","T","EveryTick"))</f>
        <v>#N/A</v>
      </c>
      <c r="F11" s="69" t="e">
        <f>IF(S11=0,NA(), RTD("cqg.rtd",,"StudyData", "Low("&amp;$B$2&amp;") When Barix("&amp;$B$2&amp;",reference:=StartOfDay)="&amp;H11&amp;"", "Bar", "", "Low","5","0","All",,,"False","T","EveryTick"))</f>
        <v>#N/A</v>
      </c>
      <c r="G11" s="69" t="e">
        <f>IF(S11=0,NA(),RTD("cqg.rtd",,"StudyData", "Close("&amp;$B$2&amp;") When Barix("&amp;$B$2&amp;",reference:=StartOfDay)="&amp;H11&amp;"", "Bar", "", "Close","5","0","All",,,"False","T","EveryTick"))</f>
        <v>#N/A</v>
      </c>
      <c r="H11" s="68">
        <f t="shared" si="3"/>
        <v>7</v>
      </c>
      <c r="N11" s="73" t="e">
        <f>IF(S11=0,NA(),RTD("cqg.rtd",,"StudyData", "Open("&amp;$M$1&amp;") When Barix("&amp;$M$1&amp;",reference:=StartOfSession)="&amp;H11&amp;"", "Bar", "", "Open","5","0","All",,,"False","T","EveryTick"))</f>
        <v>#N/A</v>
      </c>
      <c r="O11" s="73" t="e">
        <f>IF(S11=0,NA(), RTD("cqg.rtd",,"StudyData", "High("&amp;$M$1&amp;") When Barix("&amp;$M$1&amp;",reference:=StartOfSession)="&amp;H11&amp;"", "Bar", "", "High","5","0","All",,,"False","T","EveryTick"))</f>
        <v>#N/A</v>
      </c>
      <c r="P11" s="73" t="e">
        <f>IF(S11=0,NA(),RTD("cqg.rtd",,"StudyData", "Low("&amp;$M$1&amp;") When Barix("&amp;$M$1&amp;",reference:=StartOfSession)="&amp;H11&amp;"", "Bar", "", "Low","5","0","All",,,"False","T","EveryTick"))</f>
        <v>#N/A</v>
      </c>
      <c r="Q11" s="69" t="e">
        <f>IF(S11=0,NA(),RTD("cqg.rtd",,"StudyData", "Close("&amp;$M$1&amp;") When Barix("&amp;$M$1&amp;",reference:=StartOfSession)="&amp;H11&amp;"", "Bar", "", "Close","5","0","All",,,"False","T","EveryTick"))</f>
        <v>#N/A</v>
      </c>
      <c r="R11" s="70">
        <v>0.37847222222222227</v>
      </c>
      <c r="S11" s="68">
        <f t="shared" si="2"/>
        <v>0</v>
      </c>
      <c r="T11" s="74"/>
    </row>
    <row r="12" spans="1:20" x14ac:dyDescent="0.3">
      <c r="A12" s="70">
        <v>0.38194444444444442</v>
      </c>
      <c r="B12" s="67">
        <f t="shared" si="0"/>
        <v>9</v>
      </c>
      <c r="C12" s="68">
        <f t="shared" si="1"/>
        <v>10</v>
      </c>
      <c r="D12" s="69" t="e">
        <f>IF(S12=0,NA(), RTD("cqg.rtd",,"StudyData", "Open("&amp;$B$2&amp;") When Barix("&amp;$B$2&amp;",reference:=StartOfDay)="&amp;H12&amp;"", "Bar", "", "Open","5","0","All",,,"False","T","EveryTick"))</f>
        <v>#N/A</v>
      </c>
      <c r="E12" s="69" t="e">
        <f>IF(S12=0,NA(),RTD("cqg.rtd",,"StudyData", "High("&amp;$B$2&amp;") When Barix("&amp;$B$2&amp;",reference:=StartOfDay)="&amp;H12&amp;"", "Bar", "", "High","5","0","All",,,"False","T","EveryTick"))</f>
        <v>#N/A</v>
      </c>
      <c r="F12" s="69" t="e">
        <f>IF(S12=0,NA(), RTD("cqg.rtd",,"StudyData", "Low("&amp;$B$2&amp;") When Barix("&amp;$B$2&amp;",reference:=StartOfDay)="&amp;H12&amp;"", "Bar", "", "Low","5","0","All",,,"False","T","EveryTick"))</f>
        <v>#N/A</v>
      </c>
      <c r="G12" s="69" t="e">
        <f>IF(S12=0,NA(),RTD("cqg.rtd",,"StudyData", "Close("&amp;$B$2&amp;") When Barix("&amp;$B$2&amp;",reference:=StartOfDay)="&amp;H12&amp;"", "Bar", "", "Close","5","0","All",,,"False","T","EveryTick"))</f>
        <v>#N/A</v>
      </c>
      <c r="H12" s="68">
        <f t="shared" si="3"/>
        <v>8</v>
      </c>
      <c r="N12" s="73" t="e">
        <f>IF(S12=0,NA(),RTD("cqg.rtd",,"StudyData", "Open("&amp;$M$1&amp;") When Barix("&amp;$M$1&amp;",reference:=StartOfSession)="&amp;H12&amp;"", "Bar", "", "Open","5","0","All",,,"False","T","EveryTick"))</f>
        <v>#N/A</v>
      </c>
      <c r="O12" s="73" t="e">
        <f>IF(S12=0,NA(), RTD("cqg.rtd",,"StudyData", "High("&amp;$M$1&amp;") When Barix("&amp;$M$1&amp;",reference:=StartOfSession)="&amp;H12&amp;"", "Bar", "", "High","5","0","All",,,"False","T","EveryTick"))</f>
        <v>#N/A</v>
      </c>
      <c r="P12" s="73" t="e">
        <f>IF(S12=0,NA(),RTD("cqg.rtd",,"StudyData", "Low("&amp;$M$1&amp;") When Barix("&amp;$M$1&amp;",reference:=StartOfSession)="&amp;H12&amp;"", "Bar", "", "Low","5","0","All",,,"False","T","EveryTick"))</f>
        <v>#N/A</v>
      </c>
      <c r="Q12" s="69" t="e">
        <f>IF(S12=0,NA(),RTD("cqg.rtd",,"StudyData", "Close("&amp;$M$1&amp;") When Barix("&amp;$M$1&amp;",reference:=StartOfSession)="&amp;H12&amp;"", "Bar", "", "Close","5","0","All",,,"False","T","EveryTick"))</f>
        <v>#N/A</v>
      </c>
      <c r="R12" s="70">
        <v>0.38194444444444442</v>
      </c>
      <c r="S12" s="68">
        <f t="shared" si="2"/>
        <v>0</v>
      </c>
      <c r="T12" s="74"/>
    </row>
    <row r="13" spans="1:20" x14ac:dyDescent="0.3">
      <c r="A13" s="70">
        <v>0.38541666666666669</v>
      </c>
      <c r="B13" s="67">
        <f t="shared" si="0"/>
        <v>9</v>
      </c>
      <c r="C13" s="68">
        <f t="shared" si="1"/>
        <v>15</v>
      </c>
      <c r="D13" s="69" t="e">
        <f>IF(S13=0,NA(), RTD("cqg.rtd",,"StudyData", "Open("&amp;$B$2&amp;") When Barix("&amp;$B$2&amp;",reference:=StartOfDay)="&amp;H13&amp;"", "Bar", "", "Open","5","0","All",,,"False","T","EveryTick"))</f>
        <v>#N/A</v>
      </c>
      <c r="E13" s="69" t="e">
        <f>IF(S13=0,NA(),RTD("cqg.rtd",,"StudyData", "High("&amp;$B$2&amp;") When Barix("&amp;$B$2&amp;",reference:=StartOfDay)="&amp;H13&amp;"", "Bar", "", "High","5","0","All",,,"False","T","EveryTick"))</f>
        <v>#N/A</v>
      </c>
      <c r="F13" s="69" t="e">
        <f>IF(S13=0,NA(), RTD("cqg.rtd",,"StudyData", "Low("&amp;$B$2&amp;") When Barix("&amp;$B$2&amp;",reference:=StartOfDay)="&amp;H13&amp;"", "Bar", "", "Low","5","0","All",,,"False","T","EveryTick"))</f>
        <v>#N/A</v>
      </c>
      <c r="G13" s="69" t="e">
        <f>IF(S13=0,NA(),RTD("cqg.rtd",,"StudyData", "Close("&amp;$B$2&amp;") When Barix("&amp;$B$2&amp;",reference:=StartOfDay)="&amp;H13&amp;"", "Bar", "", "Close","5","0","All",,,"False","T","EveryTick"))</f>
        <v>#N/A</v>
      </c>
      <c r="H13" s="68">
        <f t="shared" si="3"/>
        <v>9</v>
      </c>
      <c r="N13" s="73" t="e">
        <f>IF(S13=0,NA(),RTD("cqg.rtd",,"StudyData", "Open("&amp;$M$1&amp;") When Barix("&amp;$M$1&amp;",reference:=StartOfSession)="&amp;H13&amp;"", "Bar", "", "Open","5","0","All",,,"False","T","EveryTick"))</f>
        <v>#N/A</v>
      </c>
      <c r="O13" s="73" t="e">
        <f>IF(S13=0,NA(), RTD("cqg.rtd",,"StudyData", "High("&amp;$M$1&amp;") When Barix("&amp;$M$1&amp;",reference:=StartOfSession)="&amp;H13&amp;"", "Bar", "", "High","5","0","All",,,"False","T","EveryTick"))</f>
        <v>#N/A</v>
      </c>
      <c r="P13" s="73" t="e">
        <f>IF(S13=0,NA(),RTD("cqg.rtd",,"StudyData", "Low("&amp;$M$1&amp;") When Barix("&amp;$M$1&amp;",reference:=StartOfSession)="&amp;H13&amp;"", "Bar", "", "Low","5","0","All",,,"False","T","EveryTick"))</f>
        <v>#N/A</v>
      </c>
      <c r="Q13" s="69" t="e">
        <f>IF(S13=0,NA(),RTD("cqg.rtd",,"StudyData", "Close("&amp;$M$1&amp;") When Barix("&amp;$M$1&amp;",reference:=StartOfSession)="&amp;H13&amp;"", "Bar", "", "Close","5","0","All",,,"False","T","EveryTick"))</f>
        <v>#N/A</v>
      </c>
      <c r="R13" s="70">
        <v>0.38541666666666669</v>
      </c>
      <c r="S13" s="68">
        <f t="shared" si="2"/>
        <v>0</v>
      </c>
      <c r="T13" s="74"/>
    </row>
    <row r="14" spans="1:20" x14ac:dyDescent="0.3">
      <c r="A14" s="70">
        <v>0.3888888888888889</v>
      </c>
      <c r="B14" s="67">
        <f t="shared" si="0"/>
        <v>9</v>
      </c>
      <c r="C14" s="68">
        <f t="shared" si="1"/>
        <v>20</v>
      </c>
      <c r="D14" s="69" t="e">
        <f>IF(S14=0,NA(), RTD("cqg.rtd",,"StudyData", "Open("&amp;$B$2&amp;") When Barix("&amp;$B$2&amp;",reference:=StartOfDay)="&amp;H14&amp;"", "Bar", "", "Open","5","0","All",,,"False","T","EveryTick"))</f>
        <v>#N/A</v>
      </c>
      <c r="E14" s="69" t="e">
        <f>IF(S14=0,NA(),RTD("cqg.rtd",,"StudyData", "High("&amp;$B$2&amp;") When Barix("&amp;$B$2&amp;",reference:=StartOfDay)="&amp;H14&amp;"", "Bar", "", "High","5","0","All",,,"False","T","EveryTick"))</f>
        <v>#N/A</v>
      </c>
      <c r="F14" s="69" t="e">
        <f>IF(S14=0,NA(), RTD("cqg.rtd",,"StudyData", "Low("&amp;$B$2&amp;") When Barix("&amp;$B$2&amp;",reference:=StartOfDay)="&amp;H14&amp;"", "Bar", "", "Low","5","0","All",,,"False","T","EveryTick"))</f>
        <v>#N/A</v>
      </c>
      <c r="G14" s="69" t="e">
        <f>IF(S14=0,NA(),RTD("cqg.rtd",,"StudyData", "Close("&amp;$B$2&amp;") When Barix("&amp;$B$2&amp;",reference:=StartOfDay)="&amp;H14&amp;"", "Bar", "", "Close","5","0","All",,,"False","T","EveryTick"))</f>
        <v>#N/A</v>
      </c>
      <c r="H14" s="68">
        <f t="shared" si="3"/>
        <v>10</v>
      </c>
      <c r="N14" s="73" t="e">
        <f>IF(S14=0,NA(),RTD("cqg.rtd",,"StudyData", "Open("&amp;$M$1&amp;") When Barix("&amp;$M$1&amp;",reference:=StartOfSession)="&amp;H14&amp;"", "Bar", "", "Open","5","0","All",,,"False","T","EveryTick"))</f>
        <v>#N/A</v>
      </c>
      <c r="O14" s="73" t="e">
        <f>IF(S14=0,NA(), RTD("cqg.rtd",,"StudyData", "High("&amp;$M$1&amp;") When Barix("&amp;$M$1&amp;",reference:=StartOfSession)="&amp;H14&amp;"", "Bar", "", "High","5","0","All",,,"False","T","EveryTick"))</f>
        <v>#N/A</v>
      </c>
      <c r="P14" s="73" t="e">
        <f>IF(S14=0,NA(),RTD("cqg.rtd",,"StudyData", "Low("&amp;$M$1&amp;") When Barix("&amp;$M$1&amp;",reference:=StartOfSession)="&amp;H14&amp;"", "Bar", "", "Low","5","0","All",,,"False","T","EveryTick"))</f>
        <v>#N/A</v>
      </c>
      <c r="Q14" s="69" t="e">
        <f>IF(S14=0,NA(),RTD("cqg.rtd",,"StudyData", "Close("&amp;$M$1&amp;") When Barix("&amp;$M$1&amp;",reference:=StartOfSession)="&amp;H14&amp;"", "Bar", "", "Close","5","0","All",,,"False","T","EveryTick"))</f>
        <v>#N/A</v>
      </c>
      <c r="R14" s="70">
        <v>0.3888888888888889</v>
      </c>
      <c r="S14" s="68">
        <f t="shared" si="2"/>
        <v>0</v>
      </c>
      <c r="T14" s="74"/>
    </row>
    <row r="15" spans="1:20" x14ac:dyDescent="0.3">
      <c r="A15" s="70">
        <v>0.3923611111111111</v>
      </c>
      <c r="B15" s="67">
        <f t="shared" si="0"/>
        <v>9</v>
      </c>
      <c r="C15" s="68">
        <f t="shared" si="1"/>
        <v>25</v>
      </c>
      <c r="D15" s="69" t="e">
        <f>IF(S15=0,NA(), RTD("cqg.rtd",,"StudyData", "Open("&amp;$B$2&amp;") When Barix("&amp;$B$2&amp;",reference:=StartOfDay)="&amp;H15&amp;"", "Bar", "", "Open","5","0","All",,,"False","T","EveryTick"))</f>
        <v>#N/A</v>
      </c>
      <c r="E15" s="69" t="e">
        <f>IF(S15=0,NA(),RTD("cqg.rtd",,"StudyData", "High("&amp;$B$2&amp;") When Barix("&amp;$B$2&amp;",reference:=StartOfDay)="&amp;H15&amp;"", "Bar", "", "High","5","0","All",,,"False","T","EveryTick"))</f>
        <v>#N/A</v>
      </c>
      <c r="F15" s="69" t="e">
        <f>IF(S15=0,NA(), RTD("cqg.rtd",,"StudyData", "Low("&amp;$B$2&amp;") When Barix("&amp;$B$2&amp;",reference:=StartOfDay)="&amp;H15&amp;"", "Bar", "", "Low","5","0","All",,,"False","T","EveryTick"))</f>
        <v>#N/A</v>
      </c>
      <c r="G15" s="69" t="e">
        <f>IF(S15=0,NA(),RTD("cqg.rtd",,"StudyData", "Close("&amp;$B$2&amp;") When Barix("&amp;$B$2&amp;",reference:=StartOfDay)="&amp;H15&amp;"", "Bar", "", "Close","5","0","All",,,"False","T","EveryTick"))</f>
        <v>#N/A</v>
      </c>
      <c r="H15" s="68">
        <f t="shared" si="3"/>
        <v>11</v>
      </c>
      <c r="N15" s="73" t="e">
        <f>IF(S15=0,NA(),RTD("cqg.rtd",,"StudyData", "Open("&amp;$M$1&amp;") When Barix("&amp;$M$1&amp;",reference:=StartOfSession)="&amp;H15&amp;"", "Bar", "", "Open","5","0","All",,,"False","T","EveryTick"))</f>
        <v>#N/A</v>
      </c>
      <c r="O15" s="73" t="e">
        <f>IF(S15=0,NA(), RTD("cqg.rtd",,"StudyData", "High("&amp;$M$1&amp;") When Barix("&amp;$M$1&amp;",reference:=StartOfSession)="&amp;H15&amp;"", "Bar", "", "High","5","0","All",,,"False","T","EveryTick"))</f>
        <v>#N/A</v>
      </c>
      <c r="P15" s="73" t="e">
        <f>IF(S15=0,NA(),RTD("cqg.rtd",,"StudyData", "Low("&amp;$M$1&amp;") When Barix("&amp;$M$1&amp;",reference:=StartOfSession)="&amp;H15&amp;"", "Bar", "", "Low","5","0","All",,,"False","T","EveryTick"))</f>
        <v>#N/A</v>
      </c>
      <c r="Q15" s="69" t="e">
        <f>IF(S15=0,NA(),RTD("cqg.rtd",,"StudyData", "Close("&amp;$M$1&amp;") When Barix("&amp;$M$1&amp;",reference:=StartOfSession)="&amp;H15&amp;"", "Bar", "", "Close","5","0","All",,,"False","T","EveryTick"))</f>
        <v>#N/A</v>
      </c>
      <c r="R15" s="70">
        <v>0.3923611111111111</v>
      </c>
      <c r="S15" s="68">
        <f t="shared" si="2"/>
        <v>0</v>
      </c>
      <c r="T15" s="74"/>
    </row>
    <row r="16" spans="1:20" x14ac:dyDescent="0.3">
      <c r="A16" s="70">
        <v>0.39583333333333331</v>
      </c>
      <c r="B16" s="67">
        <f t="shared" si="0"/>
        <v>9</v>
      </c>
      <c r="C16" s="68">
        <f t="shared" si="1"/>
        <v>30</v>
      </c>
      <c r="D16" s="69" t="e">
        <f>IF(S16=0,NA(), RTD("cqg.rtd",,"StudyData", "Open("&amp;$B$2&amp;") When Barix("&amp;$B$2&amp;",reference:=StartOfDay)="&amp;H16&amp;"", "Bar", "", "Open","5","0","All",,,"False","T","EveryTick"))</f>
        <v>#N/A</v>
      </c>
      <c r="E16" s="69" t="e">
        <f>IF(S16=0,NA(),RTD("cqg.rtd",,"StudyData", "High("&amp;$B$2&amp;") When Barix("&amp;$B$2&amp;",reference:=StartOfDay)="&amp;H16&amp;"", "Bar", "", "High","5","0","All",,,"False","T","EveryTick"))</f>
        <v>#N/A</v>
      </c>
      <c r="F16" s="69" t="e">
        <f>IF(S16=0,NA(), RTD("cqg.rtd",,"StudyData", "Low("&amp;$B$2&amp;") When Barix("&amp;$B$2&amp;",reference:=StartOfDay)="&amp;H16&amp;"", "Bar", "", "Low","5","0","All",,,"False","T","EveryTick"))</f>
        <v>#N/A</v>
      </c>
      <c r="G16" s="69" t="e">
        <f>IF(S16=0,NA(),RTD("cqg.rtd",,"StudyData", "Close("&amp;$B$2&amp;") When Barix("&amp;$B$2&amp;",reference:=StartOfDay)="&amp;H16&amp;"", "Bar", "", "Close","5","0","All",,,"False","T","EveryTick"))</f>
        <v>#N/A</v>
      </c>
      <c r="H16" s="68">
        <f t="shared" si="3"/>
        <v>12</v>
      </c>
      <c r="N16" s="73" t="e">
        <f>IF(S16=0,NA(),RTD("cqg.rtd",,"StudyData", "Open("&amp;$M$1&amp;") When Barix("&amp;$M$1&amp;",reference:=StartOfSession)="&amp;H16&amp;"", "Bar", "", "Open","5","0","All",,,"False","T","EveryTick"))</f>
        <v>#N/A</v>
      </c>
      <c r="O16" s="73" t="e">
        <f>IF(S16=0,NA(), RTD("cqg.rtd",,"StudyData", "High("&amp;$M$1&amp;") When Barix("&amp;$M$1&amp;",reference:=StartOfSession)="&amp;H16&amp;"", "Bar", "", "High","5","0","All",,,"False","T","EveryTick"))</f>
        <v>#N/A</v>
      </c>
      <c r="P16" s="73" t="e">
        <f>IF(S16=0,NA(),RTD("cqg.rtd",,"StudyData", "Low("&amp;$M$1&amp;") When Barix("&amp;$M$1&amp;",reference:=StartOfSession)="&amp;H16&amp;"", "Bar", "", "Low","5","0","All",,,"False","T","EveryTick"))</f>
        <v>#N/A</v>
      </c>
      <c r="Q16" s="69" t="e">
        <f>IF(S16=0,NA(),RTD("cqg.rtd",,"StudyData", "Close("&amp;$M$1&amp;") When Barix("&amp;$M$1&amp;",reference:=StartOfSession)="&amp;H16&amp;"", "Bar", "", "Close","5","0","All",,,"False","T","EveryTick"))</f>
        <v>#N/A</v>
      </c>
      <c r="R16" s="70">
        <v>0.39583333333333331</v>
      </c>
      <c r="S16" s="68">
        <f t="shared" si="2"/>
        <v>0</v>
      </c>
      <c r="T16" s="74"/>
    </row>
    <row r="17" spans="1:20" x14ac:dyDescent="0.3">
      <c r="A17" s="70">
        <v>0.39930555555555558</v>
      </c>
      <c r="B17" s="67">
        <f t="shared" si="0"/>
        <v>9</v>
      </c>
      <c r="C17" s="68">
        <f t="shared" si="1"/>
        <v>35</v>
      </c>
      <c r="D17" s="69" t="e">
        <f>IF(S17=0,NA(), RTD("cqg.rtd",,"StudyData", "Open("&amp;$B$2&amp;") When Barix("&amp;$B$2&amp;",reference:=StartOfDay)="&amp;H17&amp;"", "Bar", "", "Open","5","0","All",,,"False","T","EveryTick"))</f>
        <v>#N/A</v>
      </c>
      <c r="E17" s="69" t="e">
        <f>IF(S17=0,NA(),RTD("cqg.rtd",,"StudyData", "High("&amp;$B$2&amp;") When Barix("&amp;$B$2&amp;",reference:=StartOfDay)="&amp;H17&amp;"", "Bar", "", "High","5","0","All",,,"False","T","EveryTick"))</f>
        <v>#N/A</v>
      </c>
      <c r="F17" s="69" t="e">
        <f>IF(S17=0,NA(), RTD("cqg.rtd",,"StudyData", "Low("&amp;$B$2&amp;") When Barix("&amp;$B$2&amp;",reference:=StartOfDay)="&amp;H17&amp;"", "Bar", "", "Low","5","0","All",,,"False","T","EveryTick"))</f>
        <v>#N/A</v>
      </c>
      <c r="G17" s="69" t="e">
        <f>IF(S17=0,NA(),RTD("cqg.rtd",,"StudyData", "Close("&amp;$B$2&amp;") When Barix("&amp;$B$2&amp;",reference:=StartOfDay)="&amp;H17&amp;"", "Bar", "", "Close","5","0","All",,,"False","T","EveryTick"))</f>
        <v>#N/A</v>
      </c>
      <c r="H17" s="68">
        <f t="shared" si="3"/>
        <v>13</v>
      </c>
      <c r="N17" s="73" t="e">
        <f>IF(S17=0,NA(),RTD("cqg.rtd",,"StudyData", "Open("&amp;$M$1&amp;") When Barix("&amp;$M$1&amp;",reference:=StartOfSession)="&amp;H17&amp;"", "Bar", "", "Open","5","0","All",,,"False","T","EveryTick"))</f>
        <v>#N/A</v>
      </c>
      <c r="O17" s="73" t="e">
        <f>IF(S17=0,NA(), RTD("cqg.rtd",,"StudyData", "High("&amp;$M$1&amp;") When Barix("&amp;$M$1&amp;",reference:=StartOfSession)="&amp;H17&amp;"", "Bar", "", "High","5","0","All",,,"False","T","EveryTick"))</f>
        <v>#N/A</v>
      </c>
      <c r="P17" s="73" t="e">
        <f>IF(S17=0,NA(),RTD("cqg.rtd",,"StudyData", "Low("&amp;$M$1&amp;") When Barix("&amp;$M$1&amp;",reference:=StartOfSession)="&amp;H17&amp;"", "Bar", "", "Low","5","0","All",,,"False","T","EveryTick"))</f>
        <v>#N/A</v>
      </c>
      <c r="Q17" s="69" t="e">
        <f>IF(S17=0,NA(),RTD("cqg.rtd",,"StudyData", "Close("&amp;$M$1&amp;") When Barix("&amp;$M$1&amp;",reference:=StartOfSession)="&amp;H17&amp;"", "Bar", "", "Close","5","0","All",,,"False","T","EveryTick"))</f>
        <v>#N/A</v>
      </c>
      <c r="R17" s="70">
        <v>0.39930555555555558</v>
      </c>
      <c r="S17" s="68">
        <f t="shared" si="2"/>
        <v>0</v>
      </c>
      <c r="T17" s="74"/>
    </row>
    <row r="18" spans="1:20" x14ac:dyDescent="0.3">
      <c r="A18" s="70">
        <v>0.40277777777777773</v>
      </c>
      <c r="B18" s="67">
        <f t="shared" si="0"/>
        <v>9</v>
      </c>
      <c r="C18" s="68">
        <f t="shared" si="1"/>
        <v>40</v>
      </c>
      <c r="D18" s="69" t="e">
        <f>IF(S18=0,NA(), RTD("cqg.rtd",,"StudyData", "Open("&amp;$B$2&amp;") When Barix("&amp;$B$2&amp;",reference:=StartOfDay)="&amp;H18&amp;"", "Bar", "", "Open","5","0","All",,,"False","T","EveryTick"))</f>
        <v>#N/A</v>
      </c>
      <c r="E18" s="69" t="e">
        <f>IF(S18=0,NA(),RTD("cqg.rtd",,"StudyData", "High("&amp;$B$2&amp;") When Barix("&amp;$B$2&amp;",reference:=StartOfDay)="&amp;H18&amp;"", "Bar", "", "High","5","0","All",,,"False","T","EveryTick"))</f>
        <v>#N/A</v>
      </c>
      <c r="F18" s="69" t="e">
        <f>IF(S18=0,NA(), RTD("cqg.rtd",,"StudyData", "Low("&amp;$B$2&amp;") When Barix("&amp;$B$2&amp;",reference:=StartOfDay)="&amp;H18&amp;"", "Bar", "", "Low","5","0","All",,,"False","T","EveryTick"))</f>
        <v>#N/A</v>
      </c>
      <c r="G18" s="69" t="e">
        <f>IF(S18=0,NA(),RTD("cqg.rtd",,"StudyData", "Close("&amp;$B$2&amp;") When Barix("&amp;$B$2&amp;",reference:=StartOfDay)="&amp;H18&amp;"", "Bar", "", "Close","5","0","All",,,"False","T","EveryTick"))</f>
        <v>#N/A</v>
      </c>
      <c r="H18" s="68">
        <f t="shared" si="3"/>
        <v>14</v>
      </c>
      <c r="N18" s="73" t="e">
        <f>IF(S18=0,NA(),RTD("cqg.rtd",,"StudyData", "Open("&amp;$M$1&amp;") When Barix("&amp;$M$1&amp;",reference:=StartOfSession)="&amp;H18&amp;"", "Bar", "", "Open","5","0","All",,,"False","T","EveryTick"))</f>
        <v>#N/A</v>
      </c>
      <c r="O18" s="73" t="e">
        <f>IF(S18=0,NA(), RTD("cqg.rtd",,"StudyData", "High("&amp;$M$1&amp;") When Barix("&amp;$M$1&amp;",reference:=StartOfSession)="&amp;H18&amp;"", "Bar", "", "High","5","0","All",,,"False","T","EveryTick"))</f>
        <v>#N/A</v>
      </c>
      <c r="P18" s="73" t="e">
        <f>IF(S18=0,NA(),RTD("cqg.rtd",,"StudyData", "Low("&amp;$M$1&amp;") When Barix("&amp;$M$1&amp;",reference:=StartOfSession)="&amp;H18&amp;"", "Bar", "", "Low","5","0","All",,,"False","T","EveryTick"))</f>
        <v>#N/A</v>
      </c>
      <c r="Q18" s="69" t="e">
        <f>IF(S18=0,NA(),RTD("cqg.rtd",,"StudyData", "Close("&amp;$M$1&amp;") When Barix("&amp;$M$1&amp;",reference:=StartOfSession)="&amp;H18&amp;"", "Bar", "", "Close","5","0","All",,,"False","T","EveryTick"))</f>
        <v>#N/A</v>
      </c>
      <c r="R18" s="70">
        <v>0.40277777777777773</v>
      </c>
      <c r="S18" s="68">
        <f t="shared" si="2"/>
        <v>0</v>
      </c>
      <c r="T18" s="74"/>
    </row>
    <row r="19" spans="1:20" x14ac:dyDescent="0.3">
      <c r="A19" s="70">
        <v>0.40625</v>
      </c>
      <c r="B19" s="67">
        <f t="shared" si="0"/>
        <v>9</v>
      </c>
      <c r="C19" s="68">
        <f t="shared" si="1"/>
        <v>45</v>
      </c>
      <c r="D19" s="69" t="e">
        <f>IF(S19=0,NA(), RTD("cqg.rtd",,"StudyData", "Open("&amp;$B$2&amp;") When Barix("&amp;$B$2&amp;",reference:=StartOfDay)="&amp;H19&amp;"", "Bar", "", "Open","5","0","All",,,"False","T","EveryTick"))</f>
        <v>#N/A</v>
      </c>
      <c r="E19" s="69" t="e">
        <f>IF(S19=0,NA(),RTD("cqg.rtd",,"StudyData", "High("&amp;$B$2&amp;") When Barix("&amp;$B$2&amp;",reference:=StartOfDay)="&amp;H19&amp;"", "Bar", "", "High","5","0","All",,,"False","T","EveryTick"))</f>
        <v>#N/A</v>
      </c>
      <c r="F19" s="69" t="e">
        <f>IF(S19=0,NA(), RTD("cqg.rtd",,"StudyData", "Low("&amp;$B$2&amp;") When Barix("&amp;$B$2&amp;",reference:=StartOfDay)="&amp;H19&amp;"", "Bar", "", "Low","5","0","All",,,"False","T","EveryTick"))</f>
        <v>#N/A</v>
      </c>
      <c r="G19" s="69" t="e">
        <f>IF(S19=0,NA(),RTD("cqg.rtd",,"StudyData", "Close("&amp;$B$2&amp;") When Barix("&amp;$B$2&amp;",reference:=StartOfDay)="&amp;H19&amp;"", "Bar", "", "Close","5","0","All",,,"False","T","EveryTick"))</f>
        <v>#N/A</v>
      </c>
      <c r="H19" s="68">
        <f t="shared" si="3"/>
        <v>15</v>
      </c>
      <c r="N19" s="73" t="e">
        <f>IF(S19=0,NA(),RTD("cqg.rtd",,"StudyData", "Open("&amp;$M$1&amp;") When Barix("&amp;$M$1&amp;",reference:=StartOfSession)="&amp;H19&amp;"", "Bar", "", "Open","5","0","All",,,"False","T","EveryTick"))</f>
        <v>#N/A</v>
      </c>
      <c r="O19" s="73" t="e">
        <f>IF(S19=0,NA(), RTD("cqg.rtd",,"StudyData", "High("&amp;$M$1&amp;") When Barix("&amp;$M$1&amp;",reference:=StartOfSession)="&amp;H19&amp;"", "Bar", "", "High","5","0","All",,,"False","T","EveryTick"))</f>
        <v>#N/A</v>
      </c>
      <c r="P19" s="73" t="e">
        <f>IF(S19=0,NA(),RTD("cqg.rtd",,"StudyData", "Low("&amp;$M$1&amp;") When Barix("&amp;$M$1&amp;",reference:=StartOfSession)="&amp;H19&amp;"", "Bar", "", "Low","5","0","All",,,"False","T","EveryTick"))</f>
        <v>#N/A</v>
      </c>
      <c r="Q19" s="69" t="e">
        <f>IF(S19=0,NA(),RTD("cqg.rtd",,"StudyData", "Close("&amp;$M$1&amp;") When Barix("&amp;$M$1&amp;",reference:=StartOfSession)="&amp;H19&amp;"", "Bar", "", "Close","5","0","All",,,"False","T","EveryTick"))</f>
        <v>#N/A</v>
      </c>
      <c r="R19" s="70">
        <v>0.40625</v>
      </c>
      <c r="S19" s="68">
        <f t="shared" si="2"/>
        <v>0</v>
      </c>
      <c r="T19" s="74"/>
    </row>
    <row r="20" spans="1:20" x14ac:dyDescent="0.3">
      <c r="A20" s="70">
        <v>0.40972222222222227</v>
      </c>
      <c r="B20" s="67">
        <f t="shared" si="0"/>
        <v>9</v>
      </c>
      <c r="C20" s="68">
        <f t="shared" si="1"/>
        <v>50</v>
      </c>
      <c r="D20" s="69" t="e">
        <f>IF(S20=0,NA(), RTD("cqg.rtd",,"StudyData", "Open("&amp;$B$2&amp;") When Barix("&amp;$B$2&amp;",reference:=StartOfDay)="&amp;H20&amp;"", "Bar", "", "Open","5","0","All",,,"False","T","EveryTick"))</f>
        <v>#N/A</v>
      </c>
      <c r="E20" s="69" t="e">
        <f>IF(S20=0,NA(),RTD("cqg.rtd",,"StudyData", "High("&amp;$B$2&amp;") When Barix("&amp;$B$2&amp;",reference:=StartOfDay)="&amp;H20&amp;"", "Bar", "", "High","5","0","All",,,"False","T","EveryTick"))</f>
        <v>#N/A</v>
      </c>
      <c r="F20" s="69" t="e">
        <f>IF(S20=0,NA(), RTD("cqg.rtd",,"StudyData", "Low("&amp;$B$2&amp;") When Barix("&amp;$B$2&amp;",reference:=StartOfDay)="&amp;H20&amp;"", "Bar", "", "Low","5","0","All",,,"False","T","EveryTick"))</f>
        <v>#N/A</v>
      </c>
      <c r="G20" s="69" t="e">
        <f>IF(S20=0,NA(),RTD("cqg.rtd",,"StudyData", "Close("&amp;$B$2&amp;") When Barix("&amp;$B$2&amp;",reference:=StartOfDay)="&amp;H20&amp;"", "Bar", "", "Close","5","0","All",,,"False","T","EveryTick"))</f>
        <v>#N/A</v>
      </c>
      <c r="H20" s="68">
        <f t="shared" si="3"/>
        <v>16</v>
      </c>
      <c r="N20" s="73" t="e">
        <f>IF(S20=0,NA(),RTD("cqg.rtd",,"StudyData", "Open("&amp;$M$1&amp;") When Barix("&amp;$M$1&amp;",reference:=StartOfSession)="&amp;H20&amp;"", "Bar", "", "Open","5","0","All",,,"False","T","EveryTick"))</f>
        <v>#N/A</v>
      </c>
      <c r="O20" s="73" t="e">
        <f>IF(S20=0,NA(), RTD("cqg.rtd",,"StudyData", "High("&amp;$M$1&amp;") When Barix("&amp;$M$1&amp;",reference:=StartOfSession)="&amp;H20&amp;"", "Bar", "", "High","5","0","All",,,"False","T","EveryTick"))</f>
        <v>#N/A</v>
      </c>
      <c r="P20" s="73" t="e">
        <f>IF(S20=0,NA(),RTD("cqg.rtd",,"StudyData", "Low("&amp;$M$1&amp;") When Barix("&amp;$M$1&amp;",reference:=StartOfSession)="&amp;H20&amp;"", "Bar", "", "Low","5","0","All",,,"False","T","EveryTick"))</f>
        <v>#N/A</v>
      </c>
      <c r="Q20" s="69" t="e">
        <f>IF(S20=0,NA(),RTD("cqg.rtd",,"StudyData", "Close("&amp;$M$1&amp;") When Barix("&amp;$M$1&amp;",reference:=StartOfSession)="&amp;H20&amp;"", "Bar", "", "Close","5","0","All",,,"False","T","EveryTick"))</f>
        <v>#N/A</v>
      </c>
      <c r="R20" s="70">
        <v>0.40972222222222227</v>
      </c>
      <c r="S20" s="68">
        <f t="shared" si="2"/>
        <v>0</v>
      </c>
      <c r="T20" s="74"/>
    </row>
    <row r="21" spans="1:20" x14ac:dyDescent="0.3">
      <c r="A21" s="70">
        <v>0.41319444444444442</v>
      </c>
      <c r="B21" s="67">
        <f t="shared" si="0"/>
        <v>9</v>
      </c>
      <c r="C21" s="68">
        <f t="shared" si="1"/>
        <v>55</v>
      </c>
      <c r="D21" s="69" t="e">
        <f>IF(S21=0,NA(), RTD("cqg.rtd",,"StudyData", "Open("&amp;$B$2&amp;") When Barix("&amp;$B$2&amp;",reference:=StartOfDay)="&amp;H21&amp;"", "Bar", "", "Open","5","0","All",,,"False","T","EveryTick"))</f>
        <v>#N/A</v>
      </c>
      <c r="E21" s="69" t="e">
        <f>IF(S21=0,NA(),RTD("cqg.rtd",,"StudyData", "High("&amp;$B$2&amp;") When Barix("&amp;$B$2&amp;",reference:=StartOfDay)="&amp;H21&amp;"", "Bar", "", "High","5","0","All",,,"False","T","EveryTick"))</f>
        <v>#N/A</v>
      </c>
      <c r="F21" s="69" t="e">
        <f>IF(S21=0,NA(), RTD("cqg.rtd",,"StudyData", "Low("&amp;$B$2&amp;") When Barix("&amp;$B$2&amp;",reference:=StartOfDay)="&amp;H21&amp;"", "Bar", "", "Low","5","0","All",,,"False","T","EveryTick"))</f>
        <v>#N/A</v>
      </c>
      <c r="G21" s="69" t="e">
        <f>IF(S21=0,NA(),RTD("cqg.rtd",,"StudyData", "Close("&amp;$B$2&amp;") When Barix("&amp;$B$2&amp;",reference:=StartOfDay)="&amp;H21&amp;"", "Bar", "", "Close","5","0","All",,,"False","T","EveryTick"))</f>
        <v>#N/A</v>
      </c>
      <c r="H21" s="68">
        <f t="shared" si="3"/>
        <v>17</v>
      </c>
      <c r="N21" s="73" t="e">
        <f>IF(S21=0,NA(),RTD("cqg.rtd",,"StudyData", "Open("&amp;$M$1&amp;") When Barix("&amp;$M$1&amp;",reference:=StartOfSession)="&amp;H21&amp;"", "Bar", "", "Open","5","0","All",,,"False","T","EveryTick"))</f>
        <v>#N/A</v>
      </c>
      <c r="O21" s="73" t="e">
        <f>IF(S21=0,NA(), RTD("cqg.rtd",,"StudyData", "High("&amp;$M$1&amp;") When Barix("&amp;$M$1&amp;",reference:=StartOfSession)="&amp;H21&amp;"", "Bar", "", "High","5","0","All",,,"False","T","EveryTick"))</f>
        <v>#N/A</v>
      </c>
      <c r="P21" s="73" t="e">
        <f>IF(S21=0,NA(),RTD("cqg.rtd",,"StudyData", "Low("&amp;$M$1&amp;") When Barix("&amp;$M$1&amp;",reference:=StartOfSession)="&amp;H21&amp;"", "Bar", "", "Low","5","0","All",,,"False","T","EveryTick"))</f>
        <v>#N/A</v>
      </c>
      <c r="Q21" s="69" t="e">
        <f>IF(S21=0,NA(),RTD("cqg.rtd",,"StudyData", "Close("&amp;$M$1&amp;") When Barix("&amp;$M$1&amp;",reference:=StartOfSession)="&amp;H21&amp;"", "Bar", "", "Close","5","0","All",,,"False","T","EveryTick"))</f>
        <v>#N/A</v>
      </c>
      <c r="R21" s="70">
        <v>0.41319444444444442</v>
      </c>
      <c r="S21" s="68">
        <f t="shared" si="2"/>
        <v>0</v>
      </c>
      <c r="T21" s="74"/>
    </row>
    <row r="22" spans="1:20" x14ac:dyDescent="0.3">
      <c r="A22" s="70">
        <v>0.41666666666666669</v>
      </c>
      <c r="B22" s="67">
        <f t="shared" si="0"/>
        <v>10</v>
      </c>
      <c r="C22" s="68">
        <f t="shared" si="1"/>
        <v>0</v>
      </c>
      <c r="D22" s="69" t="e">
        <f>IF(S22=0,NA(), RTD("cqg.rtd",,"StudyData", "Open("&amp;$B$2&amp;") When Barix("&amp;$B$2&amp;",reference:=StartOfDay)="&amp;H22&amp;"", "Bar", "", "Open","5","0","All",,,"False","T","EveryTick"))</f>
        <v>#N/A</v>
      </c>
      <c r="E22" s="69" t="e">
        <f>IF(S22=0,NA(),RTD("cqg.rtd",,"StudyData", "High("&amp;$B$2&amp;") When Barix("&amp;$B$2&amp;",reference:=StartOfDay)="&amp;H22&amp;"", "Bar", "", "High","5","0","All",,,"False","T","EveryTick"))</f>
        <v>#N/A</v>
      </c>
      <c r="F22" s="69" t="e">
        <f>IF(S22=0,NA(), RTD("cqg.rtd",,"StudyData", "Low("&amp;$B$2&amp;") When Barix("&amp;$B$2&amp;",reference:=StartOfDay)="&amp;H22&amp;"", "Bar", "", "Low","5","0","All",,,"False","T","EveryTick"))</f>
        <v>#N/A</v>
      </c>
      <c r="G22" s="69" t="e">
        <f>IF(S22=0,NA(),RTD("cqg.rtd",,"StudyData", "Close("&amp;$B$2&amp;") When Barix("&amp;$B$2&amp;",reference:=StartOfDay)="&amp;H22&amp;"", "Bar", "", "Close","5","0","All",,,"False","T","EveryTick"))</f>
        <v>#N/A</v>
      </c>
      <c r="H22" s="68">
        <f t="shared" si="3"/>
        <v>18</v>
      </c>
      <c r="N22" s="73" t="e">
        <f>IF(S22=0,NA(),RTD("cqg.rtd",,"StudyData", "Open("&amp;$M$1&amp;") When Barix("&amp;$M$1&amp;",reference:=StartOfSession)="&amp;H22&amp;"", "Bar", "", "Open","5","0","All",,,"False","T","EveryTick"))</f>
        <v>#N/A</v>
      </c>
      <c r="O22" s="73" t="e">
        <f>IF(S22=0,NA(), RTD("cqg.rtd",,"StudyData", "High("&amp;$M$1&amp;") When Barix("&amp;$M$1&amp;",reference:=StartOfSession)="&amp;H22&amp;"", "Bar", "", "High","5","0","All",,,"False","T","EveryTick"))</f>
        <v>#N/A</v>
      </c>
      <c r="P22" s="73" t="e">
        <f>IF(S22=0,NA(),RTD("cqg.rtd",,"StudyData", "Low("&amp;$M$1&amp;") When Barix("&amp;$M$1&amp;",reference:=StartOfSession)="&amp;H22&amp;"", "Bar", "", "Low","5","0","All",,,"False","T","EveryTick"))</f>
        <v>#N/A</v>
      </c>
      <c r="Q22" s="69" t="e">
        <f>IF(S22=0,NA(),RTD("cqg.rtd",,"StudyData", "Close("&amp;$M$1&amp;") When Barix("&amp;$M$1&amp;",reference:=StartOfSession)="&amp;H22&amp;"", "Bar", "", "Close","5","0","All",,,"False","T","EveryTick"))</f>
        <v>#N/A</v>
      </c>
      <c r="R22" s="70">
        <v>0.41666666666666669</v>
      </c>
      <c r="S22" s="68">
        <f t="shared" si="2"/>
        <v>0</v>
      </c>
      <c r="T22" s="74"/>
    </row>
    <row r="23" spans="1:20" x14ac:dyDescent="0.3">
      <c r="A23" s="70">
        <v>0.4201388888888889</v>
      </c>
      <c r="B23" s="67">
        <f t="shared" si="0"/>
        <v>10</v>
      </c>
      <c r="C23" s="68">
        <f t="shared" si="1"/>
        <v>5</v>
      </c>
      <c r="D23" s="69" t="e">
        <f>IF(S23=0,NA(), RTD("cqg.rtd",,"StudyData", "Open("&amp;$B$2&amp;") When Barix("&amp;$B$2&amp;",reference:=StartOfDay)="&amp;H23&amp;"", "Bar", "", "Open","5","0","All",,,"False","T","EveryTick"))</f>
        <v>#N/A</v>
      </c>
      <c r="E23" s="69" t="e">
        <f>IF(S23=0,NA(),RTD("cqg.rtd",,"StudyData", "High("&amp;$B$2&amp;") When Barix("&amp;$B$2&amp;",reference:=StartOfDay)="&amp;H23&amp;"", "Bar", "", "High","5","0","All",,,"False","T","EveryTick"))</f>
        <v>#N/A</v>
      </c>
      <c r="F23" s="69" t="e">
        <f>IF(S23=0,NA(), RTD("cqg.rtd",,"StudyData", "Low("&amp;$B$2&amp;") When Barix("&amp;$B$2&amp;",reference:=StartOfDay)="&amp;H23&amp;"", "Bar", "", "Low","5","0","All",,,"False","T","EveryTick"))</f>
        <v>#N/A</v>
      </c>
      <c r="G23" s="69" t="e">
        <f>IF(S23=0,NA(),RTD("cqg.rtd",,"StudyData", "Close("&amp;$B$2&amp;") When Barix("&amp;$B$2&amp;",reference:=StartOfDay)="&amp;H23&amp;"", "Bar", "", "Close","5","0","All",,,"False","T","EveryTick"))</f>
        <v>#N/A</v>
      </c>
      <c r="H23" s="68">
        <f t="shared" si="3"/>
        <v>19</v>
      </c>
      <c r="N23" s="73" t="e">
        <f>IF(S23=0,NA(),RTD("cqg.rtd",,"StudyData", "Open("&amp;$M$1&amp;") When Barix("&amp;$M$1&amp;",reference:=StartOfSession)="&amp;H23&amp;"", "Bar", "", "Open","5","0","All",,,"False","T","EveryTick"))</f>
        <v>#N/A</v>
      </c>
      <c r="O23" s="73" t="e">
        <f>IF(S23=0,NA(), RTD("cqg.rtd",,"StudyData", "High("&amp;$M$1&amp;") When Barix("&amp;$M$1&amp;",reference:=StartOfSession)="&amp;H23&amp;"", "Bar", "", "High","5","0","All",,,"False","T","EveryTick"))</f>
        <v>#N/A</v>
      </c>
      <c r="P23" s="73" t="e">
        <f>IF(S23=0,NA(),RTD("cqg.rtd",,"StudyData", "Low("&amp;$M$1&amp;") When Barix("&amp;$M$1&amp;",reference:=StartOfSession)="&amp;H23&amp;"", "Bar", "", "Low","5","0","All",,,"False","T","EveryTick"))</f>
        <v>#N/A</v>
      </c>
      <c r="Q23" s="69" t="e">
        <f>IF(S23=0,NA(),RTD("cqg.rtd",,"StudyData", "Close("&amp;$M$1&amp;") When Barix("&amp;$M$1&amp;",reference:=StartOfSession)="&amp;H23&amp;"", "Bar", "", "Close","5","0","All",,,"False","T","EveryTick"))</f>
        <v>#N/A</v>
      </c>
      <c r="R23" s="70">
        <v>0.4201388888888889</v>
      </c>
      <c r="S23" s="68">
        <f t="shared" si="2"/>
        <v>0</v>
      </c>
      <c r="T23" s="74"/>
    </row>
    <row r="24" spans="1:20" x14ac:dyDescent="0.3">
      <c r="A24" s="70">
        <v>0.4236111111111111</v>
      </c>
      <c r="B24" s="67">
        <f t="shared" si="0"/>
        <v>10</v>
      </c>
      <c r="C24" s="68">
        <f t="shared" si="1"/>
        <v>10</v>
      </c>
      <c r="D24" s="69" t="e">
        <f>IF(S24=0,NA(), RTD("cqg.rtd",,"StudyData", "Open("&amp;$B$2&amp;") When Barix("&amp;$B$2&amp;",reference:=StartOfDay)="&amp;H24&amp;"", "Bar", "", "Open","5","0","All",,,"False","T","EveryTick"))</f>
        <v>#N/A</v>
      </c>
      <c r="E24" s="69" t="e">
        <f>IF(S24=0,NA(),RTD("cqg.rtd",,"StudyData", "High("&amp;$B$2&amp;") When Barix("&amp;$B$2&amp;",reference:=StartOfDay)="&amp;H24&amp;"", "Bar", "", "High","5","0","All",,,"False","T","EveryTick"))</f>
        <v>#N/A</v>
      </c>
      <c r="F24" s="69" t="e">
        <f>IF(S24=0,NA(), RTD("cqg.rtd",,"StudyData", "Low("&amp;$B$2&amp;") When Barix("&amp;$B$2&amp;",reference:=StartOfDay)="&amp;H24&amp;"", "Bar", "", "Low","5","0","All",,,"False","T","EveryTick"))</f>
        <v>#N/A</v>
      </c>
      <c r="G24" s="69" t="e">
        <f>IF(S24=0,NA(),RTD("cqg.rtd",,"StudyData", "Close("&amp;$B$2&amp;") When Barix("&amp;$B$2&amp;",reference:=StartOfDay)="&amp;H24&amp;"", "Bar", "", "Close","5","0","All",,,"False","T","EveryTick"))</f>
        <v>#N/A</v>
      </c>
      <c r="H24" s="68">
        <f t="shared" si="3"/>
        <v>20</v>
      </c>
      <c r="N24" s="73" t="e">
        <f>IF(S24=0,NA(),RTD("cqg.rtd",,"StudyData", "Open("&amp;$M$1&amp;") When Barix("&amp;$M$1&amp;",reference:=StartOfSession)="&amp;H24&amp;"", "Bar", "", "Open","5","0","All",,,"False","T","EveryTick"))</f>
        <v>#N/A</v>
      </c>
      <c r="O24" s="73" t="e">
        <f>IF(S24=0,NA(), RTD("cqg.rtd",,"StudyData", "High("&amp;$M$1&amp;") When Barix("&amp;$M$1&amp;",reference:=StartOfSession)="&amp;H24&amp;"", "Bar", "", "High","5","0","All",,,"False","T","EveryTick"))</f>
        <v>#N/A</v>
      </c>
      <c r="P24" s="73" t="e">
        <f>IF(S24=0,NA(),RTD("cqg.rtd",,"StudyData", "Low("&amp;$M$1&amp;") When Barix("&amp;$M$1&amp;",reference:=StartOfSession)="&amp;H24&amp;"", "Bar", "", "Low","5","0","All",,,"False","T","EveryTick"))</f>
        <v>#N/A</v>
      </c>
      <c r="Q24" s="69" t="e">
        <f>IF(S24=0,NA(),RTD("cqg.rtd",,"StudyData", "Close("&amp;$M$1&amp;") When Barix("&amp;$M$1&amp;",reference:=StartOfSession)="&amp;H24&amp;"", "Bar", "", "Close","5","0","All",,,"False","T","EveryTick"))</f>
        <v>#N/A</v>
      </c>
      <c r="R24" s="70">
        <v>0.4236111111111111</v>
      </c>
      <c r="S24" s="68">
        <f t="shared" si="2"/>
        <v>0</v>
      </c>
      <c r="T24" s="74"/>
    </row>
    <row r="25" spans="1:20" x14ac:dyDescent="0.3">
      <c r="A25" s="70">
        <v>0.42708333333333331</v>
      </c>
      <c r="B25" s="67">
        <f t="shared" si="0"/>
        <v>10</v>
      </c>
      <c r="C25" s="68">
        <f t="shared" si="1"/>
        <v>15</v>
      </c>
      <c r="D25" s="69" t="e">
        <f>IF(S25=0,NA(), RTD("cqg.rtd",,"StudyData", "Open("&amp;$B$2&amp;") When Barix("&amp;$B$2&amp;",reference:=StartOfDay)="&amp;H25&amp;"", "Bar", "", "Open","5","0","All",,,"False","T","EveryTick"))</f>
        <v>#N/A</v>
      </c>
      <c r="E25" s="69" t="e">
        <f>IF(S25=0,NA(),RTD("cqg.rtd",,"StudyData", "High("&amp;$B$2&amp;") When Barix("&amp;$B$2&amp;",reference:=StartOfDay)="&amp;H25&amp;"", "Bar", "", "High","5","0","All",,,"False","T","EveryTick"))</f>
        <v>#N/A</v>
      </c>
      <c r="F25" s="69" t="e">
        <f>IF(S25=0,NA(), RTD("cqg.rtd",,"StudyData", "Low("&amp;$B$2&amp;") When Barix("&amp;$B$2&amp;",reference:=StartOfDay)="&amp;H25&amp;"", "Bar", "", "Low","5","0","All",,,"False","T","EveryTick"))</f>
        <v>#N/A</v>
      </c>
      <c r="G25" s="69" t="e">
        <f>IF(S25=0,NA(),RTD("cqg.rtd",,"StudyData", "Close("&amp;$B$2&amp;") When Barix("&amp;$B$2&amp;",reference:=StartOfDay)="&amp;H25&amp;"", "Bar", "", "Close","5","0","All",,,"False","T","EveryTick"))</f>
        <v>#N/A</v>
      </c>
      <c r="H25" s="68">
        <f t="shared" si="3"/>
        <v>21</v>
      </c>
      <c r="N25" s="73" t="e">
        <f>IF(S25=0,NA(),RTD("cqg.rtd",,"StudyData", "Open("&amp;$M$1&amp;") When Barix("&amp;$M$1&amp;",reference:=StartOfSession)="&amp;H25&amp;"", "Bar", "", "Open","5","0","All",,,"False","T","EveryTick"))</f>
        <v>#N/A</v>
      </c>
      <c r="O25" s="73" t="e">
        <f>IF(S25=0,NA(), RTD("cqg.rtd",,"StudyData", "High("&amp;$M$1&amp;") When Barix("&amp;$M$1&amp;",reference:=StartOfSession)="&amp;H25&amp;"", "Bar", "", "High","5","0","All",,,"False","T","EveryTick"))</f>
        <v>#N/A</v>
      </c>
      <c r="P25" s="73" t="e">
        <f>IF(S25=0,NA(),RTD("cqg.rtd",,"StudyData", "Low("&amp;$M$1&amp;") When Barix("&amp;$M$1&amp;",reference:=StartOfSession)="&amp;H25&amp;"", "Bar", "", "Low","5","0","All",,,"False","T","EveryTick"))</f>
        <v>#N/A</v>
      </c>
      <c r="Q25" s="69" t="e">
        <f>IF(S25=0,NA(),RTD("cqg.rtd",,"StudyData", "Close("&amp;$M$1&amp;") When Barix("&amp;$M$1&amp;",reference:=StartOfSession)="&amp;H25&amp;"", "Bar", "", "Close","5","0","All",,,"False","T","EveryTick"))</f>
        <v>#N/A</v>
      </c>
      <c r="R25" s="70">
        <v>0.42708333333333331</v>
      </c>
      <c r="S25" s="68">
        <f t="shared" si="2"/>
        <v>0</v>
      </c>
      <c r="T25" s="74"/>
    </row>
    <row r="26" spans="1:20" x14ac:dyDescent="0.3">
      <c r="A26" s="70">
        <v>0.43055555555555558</v>
      </c>
      <c r="B26" s="67">
        <f t="shared" si="0"/>
        <v>10</v>
      </c>
      <c r="C26" s="68">
        <f t="shared" si="1"/>
        <v>20</v>
      </c>
      <c r="D26" s="69" t="e">
        <f>IF(S26=0,NA(), RTD("cqg.rtd",,"StudyData", "Open("&amp;$B$2&amp;") When Barix("&amp;$B$2&amp;",reference:=StartOfDay)="&amp;H26&amp;"", "Bar", "", "Open","5","0","All",,,"False","T","EveryTick"))</f>
        <v>#N/A</v>
      </c>
      <c r="E26" s="69" t="e">
        <f>IF(S26=0,NA(),RTD("cqg.rtd",,"StudyData", "High("&amp;$B$2&amp;") When Barix("&amp;$B$2&amp;",reference:=StartOfDay)="&amp;H26&amp;"", "Bar", "", "High","5","0","All",,,"False","T","EveryTick"))</f>
        <v>#N/A</v>
      </c>
      <c r="F26" s="69" t="e">
        <f>IF(S26=0,NA(), RTD("cqg.rtd",,"StudyData", "Low("&amp;$B$2&amp;") When Barix("&amp;$B$2&amp;",reference:=StartOfDay)="&amp;H26&amp;"", "Bar", "", "Low","5","0","All",,,"False","T","EveryTick"))</f>
        <v>#N/A</v>
      </c>
      <c r="G26" s="69" t="e">
        <f>IF(S26=0,NA(),RTD("cqg.rtd",,"StudyData", "Close("&amp;$B$2&amp;") When Barix("&amp;$B$2&amp;",reference:=StartOfDay)="&amp;H26&amp;"", "Bar", "", "Close","5","0","All",,,"False","T","EveryTick"))</f>
        <v>#N/A</v>
      </c>
      <c r="H26" s="68">
        <f t="shared" si="3"/>
        <v>22</v>
      </c>
      <c r="N26" s="73" t="e">
        <f>IF(S26=0,NA(),RTD("cqg.rtd",,"StudyData", "Open("&amp;$M$1&amp;") When Barix("&amp;$M$1&amp;",reference:=StartOfSession)="&amp;H26&amp;"", "Bar", "", "Open","5","0","All",,,"False","T","EveryTick"))</f>
        <v>#N/A</v>
      </c>
      <c r="O26" s="73" t="e">
        <f>IF(S26=0,NA(), RTD("cqg.rtd",,"StudyData", "High("&amp;$M$1&amp;") When Barix("&amp;$M$1&amp;",reference:=StartOfSession)="&amp;H26&amp;"", "Bar", "", "High","5","0","All",,,"False","T","EveryTick"))</f>
        <v>#N/A</v>
      </c>
      <c r="P26" s="73" t="e">
        <f>IF(S26=0,NA(),RTD("cqg.rtd",,"StudyData", "Low("&amp;$M$1&amp;") When Barix("&amp;$M$1&amp;",reference:=StartOfSession)="&amp;H26&amp;"", "Bar", "", "Low","5","0","All",,,"False","T","EveryTick"))</f>
        <v>#N/A</v>
      </c>
      <c r="Q26" s="69" t="e">
        <f>IF(S26=0,NA(),RTD("cqg.rtd",,"StudyData", "Close("&amp;$M$1&amp;") When Barix("&amp;$M$1&amp;",reference:=StartOfSession)="&amp;H26&amp;"", "Bar", "", "Close","5","0","All",,,"False","T","EveryTick"))</f>
        <v>#N/A</v>
      </c>
      <c r="R26" s="70">
        <v>0.43055555555555558</v>
      </c>
      <c r="S26" s="68">
        <f t="shared" si="2"/>
        <v>0</v>
      </c>
    </row>
    <row r="27" spans="1:20" x14ac:dyDescent="0.3">
      <c r="A27" s="70">
        <v>0.43402777777777773</v>
      </c>
      <c r="B27" s="67">
        <f t="shared" si="0"/>
        <v>10</v>
      </c>
      <c r="C27" s="68">
        <f t="shared" si="1"/>
        <v>25</v>
      </c>
      <c r="D27" s="69" t="e">
        <f>IF(S27=0,NA(), RTD("cqg.rtd",,"StudyData", "Open("&amp;$B$2&amp;") When Barix("&amp;$B$2&amp;",reference:=StartOfDay)="&amp;H27&amp;"", "Bar", "", "Open","5","0","All",,,"False","T","EveryTick"))</f>
        <v>#N/A</v>
      </c>
      <c r="E27" s="69" t="e">
        <f>IF(S27=0,NA(),RTD("cqg.rtd",,"StudyData", "High("&amp;$B$2&amp;") When Barix("&amp;$B$2&amp;",reference:=StartOfDay)="&amp;H27&amp;"", "Bar", "", "High","5","0","All",,,"False","T","EveryTick"))</f>
        <v>#N/A</v>
      </c>
      <c r="F27" s="69" t="e">
        <f>IF(S27=0,NA(), RTD("cqg.rtd",,"StudyData", "Low("&amp;$B$2&amp;") When Barix("&amp;$B$2&amp;",reference:=StartOfDay)="&amp;H27&amp;"", "Bar", "", "Low","5","0","All",,,"False","T","EveryTick"))</f>
        <v>#N/A</v>
      </c>
      <c r="G27" s="69" t="e">
        <f>IF(S27=0,NA(),RTD("cqg.rtd",,"StudyData", "Close("&amp;$B$2&amp;") When Barix("&amp;$B$2&amp;",reference:=StartOfDay)="&amp;H27&amp;"", "Bar", "", "Close","5","0","All",,,"False","T","EveryTick"))</f>
        <v>#N/A</v>
      </c>
      <c r="H27" s="68">
        <f t="shared" si="3"/>
        <v>23</v>
      </c>
      <c r="N27" s="73" t="e">
        <f>IF(S27=0,NA(),RTD("cqg.rtd",,"StudyData", "Open("&amp;$M$1&amp;") When Barix("&amp;$M$1&amp;",reference:=StartOfSession)="&amp;H27&amp;"", "Bar", "", "Open","5","0","All",,,"False","T","EveryTick"))</f>
        <v>#N/A</v>
      </c>
      <c r="O27" s="73" t="e">
        <f>IF(S27=0,NA(), RTD("cqg.rtd",,"StudyData", "High("&amp;$M$1&amp;") When Barix("&amp;$M$1&amp;",reference:=StartOfSession)="&amp;H27&amp;"", "Bar", "", "High","5","0","All",,,"False","T","EveryTick"))</f>
        <v>#N/A</v>
      </c>
      <c r="P27" s="73" t="e">
        <f>IF(S27=0,NA(),RTD("cqg.rtd",,"StudyData", "Low("&amp;$M$1&amp;") When Barix("&amp;$M$1&amp;",reference:=StartOfSession)="&amp;H27&amp;"", "Bar", "", "Low","5","0","All",,,"False","T","EveryTick"))</f>
        <v>#N/A</v>
      </c>
      <c r="Q27" s="69" t="e">
        <f>IF(S27=0,NA(),RTD("cqg.rtd",,"StudyData", "Close("&amp;$M$1&amp;") When Barix("&amp;$M$1&amp;",reference:=StartOfSession)="&amp;H27&amp;"", "Bar", "", "Close","5","0","All",,,"False","T","EveryTick"))</f>
        <v>#N/A</v>
      </c>
      <c r="R27" s="70">
        <v>0.43402777777777773</v>
      </c>
      <c r="S27" s="68">
        <f t="shared" si="2"/>
        <v>0</v>
      </c>
    </row>
    <row r="28" spans="1:20" x14ac:dyDescent="0.3">
      <c r="A28" s="70">
        <v>0.4375</v>
      </c>
      <c r="B28" s="67">
        <f t="shared" si="0"/>
        <v>10</v>
      </c>
      <c r="C28" s="68">
        <f t="shared" si="1"/>
        <v>30</v>
      </c>
      <c r="D28" s="69" t="e">
        <f>IF(S28=0,NA(), RTD("cqg.rtd",,"StudyData", "Open("&amp;$B$2&amp;") When Barix("&amp;$B$2&amp;",reference:=StartOfDay)="&amp;H28&amp;"", "Bar", "", "Open","5","0","All",,,"False","T","EveryTick"))</f>
        <v>#N/A</v>
      </c>
      <c r="E28" s="69" t="e">
        <f>IF(S28=0,NA(),RTD("cqg.rtd",,"StudyData", "High("&amp;$B$2&amp;") When Barix("&amp;$B$2&amp;",reference:=StartOfDay)="&amp;H28&amp;"", "Bar", "", "High","5","0","All",,,"False","T","EveryTick"))</f>
        <v>#N/A</v>
      </c>
      <c r="F28" s="69" t="e">
        <f>IF(S28=0,NA(), RTD("cqg.rtd",,"StudyData", "Low("&amp;$B$2&amp;") When Barix("&amp;$B$2&amp;",reference:=StartOfDay)="&amp;H28&amp;"", "Bar", "", "Low","5","0","All",,,"False","T","EveryTick"))</f>
        <v>#N/A</v>
      </c>
      <c r="G28" s="69" t="e">
        <f>IF(S28=0,NA(),RTD("cqg.rtd",,"StudyData", "Close("&amp;$B$2&amp;") When Barix("&amp;$B$2&amp;",reference:=StartOfDay)="&amp;H28&amp;"", "Bar", "", "Close","5","0","All",,,"False","T","EveryTick"))</f>
        <v>#N/A</v>
      </c>
      <c r="H28" s="68">
        <f t="shared" si="3"/>
        <v>24</v>
      </c>
      <c r="N28" s="73" t="e">
        <f>IF(S28=0,NA(),RTD("cqg.rtd",,"StudyData", "Open("&amp;$M$1&amp;") When Barix("&amp;$M$1&amp;",reference:=StartOfSession)="&amp;H28&amp;"", "Bar", "", "Open","5","0","All",,,"False","T","EveryTick"))</f>
        <v>#N/A</v>
      </c>
      <c r="O28" s="73" t="e">
        <f>IF(S28=0,NA(), RTD("cqg.rtd",,"StudyData", "High("&amp;$M$1&amp;") When Barix("&amp;$M$1&amp;",reference:=StartOfSession)="&amp;H28&amp;"", "Bar", "", "High","5","0","All",,,"False","T","EveryTick"))</f>
        <v>#N/A</v>
      </c>
      <c r="P28" s="73" t="e">
        <f>IF(S28=0,NA(),RTD("cqg.rtd",,"StudyData", "Low("&amp;$M$1&amp;") When Barix("&amp;$M$1&amp;",reference:=StartOfSession)="&amp;H28&amp;"", "Bar", "", "Low","5","0","All",,,"False","T","EveryTick"))</f>
        <v>#N/A</v>
      </c>
      <c r="Q28" s="69" t="e">
        <f>IF(S28=0,NA(),RTD("cqg.rtd",,"StudyData", "Close("&amp;$M$1&amp;") When Barix("&amp;$M$1&amp;",reference:=StartOfSession)="&amp;H28&amp;"", "Bar", "", "Close","5","0","All",,,"False","T","EveryTick"))</f>
        <v>#N/A</v>
      </c>
      <c r="R28" s="70">
        <v>0.4375</v>
      </c>
      <c r="S28" s="68">
        <f t="shared" si="2"/>
        <v>0</v>
      </c>
    </row>
    <row r="29" spans="1:20" x14ac:dyDescent="0.3">
      <c r="A29" s="70">
        <v>0.44097222222222227</v>
      </c>
      <c r="B29" s="67">
        <f t="shared" si="0"/>
        <v>10</v>
      </c>
      <c r="C29" s="68">
        <f t="shared" si="1"/>
        <v>35</v>
      </c>
      <c r="D29" s="69" t="e">
        <f>IF(S29=0,NA(), RTD("cqg.rtd",,"StudyData", "Open("&amp;$B$2&amp;") When Barix("&amp;$B$2&amp;",reference:=StartOfDay)="&amp;H29&amp;"", "Bar", "", "Open","5","0","All",,,"False","T","EveryTick"))</f>
        <v>#N/A</v>
      </c>
      <c r="E29" s="69" t="e">
        <f>IF(S29=0,NA(),RTD("cqg.rtd",,"StudyData", "High("&amp;$B$2&amp;") When Barix("&amp;$B$2&amp;",reference:=StartOfDay)="&amp;H29&amp;"", "Bar", "", "High","5","0","All",,,"False","T","EveryTick"))</f>
        <v>#N/A</v>
      </c>
      <c r="F29" s="69" t="e">
        <f>IF(S29=0,NA(), RTD("cqg.rtd",,"StudyData", "Low("&amp;$B$2&amp;") When Barix("&amp;$B$2&amp;",reference:=StartOfDay)="&amp;H29&amp;"", "Bar", "", "Low","5","0","All",,,"False","T","EveryTick"))</f>
        <v>#N/A</v>
      </c>
      <c r="G29" s="69" t="e">
        <f>IF(S29=0,NA(),RTD("cqg.rtd",,"StudyData", "Close("&amp;$B$2&amp;") When Barix("&amp;$B$2&amp;",reference:=StartOfDay)="&amp;H29&amp;"", "Bar", "", "Close","5","0","All",,,"False","T","EveryTick"))</f>
        <v>#N/A</v>
      </c>
      <c r="H29" s="68">
        <f t="shared" si="3"/>
        <v>25</v>
      </c>
      <c r="N29" s="73" t="e">
        <f>IF(S29=0,NA(),RTD("cqg.rtd",,"StudyData", "Open("&amp;$M$1&amp;") When Barix("&amp;$M$1&amp;",reference:=StartOfSession)="&amp;H29&amp;"", "Bar", "", "Open","5","0","All",,,"False","T","EveryTick"))</f>
        <v>#N/A</v>
      </c>
      <c r="O29" s="73" t="e">
        <f>IF(S29=0,NA(), RTD("cqg.rtd",,"StudyData", "High("&amp;$M$1&amp;") When Barix("&amp;$M$1&amp;",reference:=StartOfSession)="&amp;H29&amp;"", "Bar", "", "High","5","0","All",,,"False","T","EveryTick"))</f>
        <v>#N/A</v>
      </c>
      <c r="P29" s="73" t="e">
        <f>IF(S29=0,NA(),RTD("cqg.rtd",,"StudyData", "Low("&amp;$M$1&amp;") When Barix("&amp;$M$1&amp;",reference:=StartOfSession)="&amp;H29&amp;"", "Bar", "", "Low","5","0","All",,,"False","T","EveryTick"))</f>
        <v>#N/A</v>
      </c>
      <c r="Q29" s="69" t="e">
        <f>IF(S29=0,NA(),RTD("cqg.rtd",,"StudyData", "Close("&amp;$M$1&amp;") When Barix("&amp;$M$1&amp;",reference:=StartOfSession)="&amp;H29&amp;"", "Bar", "", "Close","5","0","All",,,"False","T","EveryTick"))</f>
        <v>#N/A</v>
      </c>
      <c r="R29" s="70">
        <v>0.44097222222222227</v>
      </c>
      <c r="S29" s="68">
        <f t="shared" si="2"/>
        <v>0</v>
      </c>
    </row>
    <row r="30" spans="1:20" x14ac:dyDescent="0.3">
      <c r="A30" s="70">
        <v>0.44444444444444442</v>
      </c>
      <c r="B30" s="67">
        <f t="shared" si="0"/>
        <v>10</v>
      </c>
      <c r="C30" s="68">
        <f t="shared" si="1"/>
        <v>40</v>
      </c>
      <c r="D30" s="69" t="e">
        <f>IF(S30=0,NA(), RTD("cqg.rtd",,"StudyData", "Open("&amp;$B$2&amp;") When Barix("&amp;$B$2&amp;",reference:=StartOfDay)="&amp;H30&amp;"", "Bar", "", "Open","5","0","All",,,"False","T","EveryTick"))</f>
        <v>#N/A</v>
      </c>
      <c r="E30" s="69" t="e">
        <f>IF(S30=0,NA(),RTD("cqg.rtd",,"StudyData", "High("&amp;$B$2&amp;") When Barix("&amp;$B$2&amp;",reference:=StartOfDay)="&amp;H30&amp;"", "Bar", "", "High","5","0","All",,,"False","T","EveryTick"))</f>
        <v>#N/A</v>
      </c>
      <c r="F30" s="69" t="e">
        <f>IF(S30=0,NA(), RTD("cqg.rtd",,"StudyData", "Low("&amp;$B$2&amp;") When Barix("&amp;$B$2&amp;",reference:=StartOfDay)="&amp;H30&amp;"", "Bar", "", "Low","5","0","All",,,"False","T","EveryTick"))</f>
        <v>#N/A</v>
      </c>
      <c r="G30" s="69" t="e">
        <f>IF(S30=0,NA(),RTD("cqg.rtd",,"StudyData", "Close("&amp;$B$2&amp;") When Barix("&amp;$B$2&amp;",reference:=StartOfDay)="&amp;H30&amp;"", "Bar", "", "Close","5","0","All",,,"False","T","EveryTick"))</f>
        <v>#N/A</v>
      </c>
      <c r="H30" s="68">
        <f t="shared" si="3"/>
        <v>26</v>
      </c>
      <c r="N30" s="73" t="e">
        <f>IF(S30=0,NA(),RTD("cqg.rtd",,"StudyData", "Open("&amp;$M$1&amp;") When Barix("&amp;$M$1&amp;",reference:=StartOfSession)="&amp;H30&amp;"", "Bar", "", "Open","5","0","All",,,"False","T","EveryTick"))</f>
        <v>#N/A</v>
      </c>
      <c r="O30" s="73" t="e">
        <f>IF(S30=0,NA(), RTD("cqg.rtd",,"StudyData", "High("&amp;$M$1&amp;") When Barix("&amp;$M$1&amp;",reference:=StartOfSession)="&amp;H30&amp;"", "Bar", "", "High","5","0","All",,,"False","T","EveryTick"))</f>
        <v>#N/A</v>
      </c>
      <c r="P30" s="73" t="e">
        <f>IF(S30=0,NA(),RTD("cqg.rtd",,"StudyData", "Low("&amp;$M$1&amp;") When Barix("&amp;$M$1&amp;",reference:=StartOfSession)="&amp;H30&amp;"", "Bar", "", "Low","5","0","All",,,"False","T","EveryTick"))</f>
        <v>#N/A</v>
      </c>
      <c r="Q30" s="69" t="e">
        <f>IF(S30=0,NA(),RTD("cqg.rtd",,"StudyData", "Close("&amp;$M$1&amp;") When Barix("&amp;$M$1&amp;",reference:=StartOfSession)="&amp;H30&amp;"", "Bar", "", "Close","5","0","All",,,"False","T","EveryTick"))</f>
        <v>#N/A</v>
      </c>
      <c r="R30" s="70">
        <v>0.44444444444444442</v>
      </c>
      <c r="S30" s="68">
        <f t="shared" si="2"/>
        <v>0</v>
      </c>
    </row>
    <row r="31" spans="1:20" x14ac:dyDescent="0.3">
      <c r="A31" s="70">
        <v>0.44791666666666669</v>
      </c>
      <c r="B31" s="67">
        <f t="shared" si="0"/>
        <v>10</v>
      </c>
      <c r="C31" s="68">
        <f t="shared" si="1"/>
        <v>45</v>
      </c>
      <c r="D31" s="69" t="e">
        <f>IF(S31=0,NA(), RTD("cqg.rtd",,"StudyData", "Open("&amp;$B$2&amp;") When Barix("&amp;$B$2&amp;",reference:=StartOfDay)="&amp;H31&amp;"", "Bar", "", "Open","5","0","All",,,"False","T","EveryTick"))</f>
        <v>#N/A</v>
      </c>
      <c r="E31" s="69" t="e">
        <f>IF(S31=0,NA(),RTD("cqg.rtd",,"StudyData", "High("&amp;$B$2&amp;") When Barix("&amp;$B$2&amp;",reference:=StartOfDay)="&amp;H31&amp;"", "Bar", "", "High","5","0","All",,,"False","T","EveryTick"))</f>
        <v>#N/A</v>
      </c>
      <c r="F31" s="69" t="e">
        <f>IF(S31=0,NA(), RTD("cqg.rtd",,"StudyData", "Low("&amp;$B$2&amp;") When Barix("&amp;$B$2&amp;",reference:=StartOfDay)="&amp;H31&amp;"", "Bar", "", "Low","5","0","All",,,"False","T","EveryTick"))</f>
        <v>#N/A</v>
      </c>
      <c r="G31" s="69" t="e">
        <f>IF(S31=0,NA(),RTD("cqg.rtd",,"StudyData", "Close("&amp;$B$2&amp;") When Barix("&amp;$B$2&amp;",reference:=StartOfDay)="&amp;H31&amp;"", "Bar", "", "Close","5","0","All",,,"False","T","EveryTick"))</f>
        <v>#N/A</v>
      </c>
      <c r="H31" s="68">
        <f t="shared" si="3"/>
        <v>27</v>
      </c>
      <c r="N31" s="73" t="e">
        <f>IF(S31=0,NA(),RTD("cqg.rtd",,"StudyData", "Open("&amp;$M$1&amp;") When Barix("&amp;$M$1&amp;",reference:=StartOfSession)="&amp;H31&amp;"", "Bar", "", "Open","5","0","All",,,"False","T","EveryTick"))</f>
        <v>#N/A</v>
      </c>
      <c r="O31" s="73" t="e">
        <f>IF(S31=0,NA(), RTD("cqg.rtd",,"StudyData", "High("&amp;$M$1&amp;") When Barix("&amp;$M$1&amp;",reference:=StartOfSession)="&amp;H31&amp;"", "Bar", "", "High","5","0","All",,,"False","T","EveryTick"))</f>
        <v>#N/A</v>
      </c>
      <c r="P31" s="73" t="e">
        <f>IF(S31=0,NA(),RTD("cqg.rtd",,"StudyData", "Low("&amp;$M$1&amp;") When Barix("&amp;$M$1&amp;",reference:=StartOfSession)="&amp;H31&amp;"", "Bar", "", "Low","5","0","All",,,"False","T","EveryTick"))</f>
        <v>#N/A</v>
      </c>
      <c r="Q31" s="69" t="e">
        <f>IF(S31=0,NA(),RTD("cqg.rtd",,"StudyData", "Close("&amp;$M$1&amp;") When Barix("&amp;$M$1&amp;",reference:=StartOfSession)="&amp;H31&amp;"", "Bar", "", "Close","5","0","All",,,"False","T","EveryTick"))</f>
        <v>#N/A</v>
      </c>
      <c r="R31" s="70">
        <v>0.44791666666666669</v>
      </c>
      <c r="S31" s="68">
        <f t="shared" si="2"/>
        <v>0</v>
      </c>
    </row>
    <row r="32" spans="1:20" x14ac:dyDescent="0.3">
      <c r="A32" s="70">
        <v>0.4513888888888889</v>
      </c>
      <c r="B32" s="67">
        <f t="shared" si="0"/>
        <v>10</v>
      </c>
      <c r="C32" s="68">
        <f t="shared" si="1"/>
        <v>50</v>
      </c>
      <c r="D32" s="69" t="e">
        <f>IF(S32=0,NA(), RTD("cqg.rtd",,"StudyData", "Open("&amp;$B$2&amp;") When Barix("&amp;$B$2&amp;",reference:=StartOfDay)="&amp;H32&amp;"", "Bar", "", "Open","5","0","All",,,"False","T","EveryTick"))</f>
        <v>#N/A</v>
      </c>
      <c r="E32" s="69" t="e">
        <f>IF(S32=0,NA(),RTD("cqg.rtd",,"StudyData", "High("&amp;$B$2&amp;") When Barix("&amp;$B$2&amp;",reference:=StartOfDay)="&amp;H32&amp;"", "Bar", "", "High","5","0","All",,,"False","T","EveryTick"))</f>
        <v>#N/A</v>
      </c>
      <c r="F32" s="69" t="e">
        <f>IF(S32=0,NA(), RTD("cqg.rtd",,"StudyData", "Low("&amp;$B$2&amp;") When Barix("&amp;$B$2&amp;",reference:=StartOfDay)="&amp;H32&amp;"", "Bar", "", "Low","5","0","All",,,"False","T","EveryTick"))</f>
        <v>#N/A</v>
      </c>
      <c r="G32" s="69" t="e">
        <f>IF(S32=0,NA(),RTD("cqg.rtd",,"StudyData", "Close("&amp;$B$2&amp;") When Barix("&amp;$B$2&amp;",reference:=StartOfDay)="&amp;H32&amp;"", "Bar", "", "Close","5","0","All",,,"False","T","EveryTick"))</f>
        <v>#N/A</v>
      </c>
      <c r="H32" s="68">
        <f t="shared" si="3"/>
        <v>28</v>
      </c>
      <c r="N32" s="73" t="e">
        <f>IF(S32=0,NA(),RTD("cqg.rtd",,"StudyData", "Open("&amp;$M$1&amp;") When Barix("&amp;$M$1&amp;",reference:=StartOfSession)="&amp;H32&amp;"", "Bar", "", "Open","5","0","All",,,"False","T","EveryTick"))</f>
        <v>#N/A</v>
      </c>
      <c r="O32" s="73" t="e">
        <f>IF(S32=0,NA(), RTD("cqg.rtd",,"StudyData", "High("&amp;$M$1&amp;") When Barix("&amp;$M$1&amp;",reference:=StartOfSession)="&amp;H32&amp;"", "Bar", "", "High","5","0","All",,,"False","T","EveryTick"))</f>
        <v>#N/A</v>
      </c>
      <c r="P32" s="73" t="e">
        <f>IF(S32=0,NA(),RTD("cqg.rtd",,"StudyData", "Low("&amp;$M$1&amp;") When Barix("&amp;$M$1&amp;",reference:=StartOfSession)="&amp;H32&amp;"", "Bar", "", "Low","5","0","All",,,"False","T","EveryTick"))</f>
        <v>#N/A</v>
      </c>
      <c r="Q32" s="69" t="e">
        <f>IF(S32=0,NA(),RTD("cqg.rtd",,"StudyData", "Close("&amp;$M$1&amp;") When Barix("&amp;$M$1&amp;",reference:=StartOfSession)="&amp;H32&amp;"", "Bar", "", "Close","5","0","All",,,"False","T","EveryTick"))</f>
        <v>#N/A</v>
      </c>
      <c r="R32" s="70">
        <v>0.4513888888888889</v>
      </c>
      <c r="S32" s="68">
        <f t="shared" si="2"/>
        <v>0</v>
      </c>
    </row>
    <row r="33" spans="1:19" x14ac:dyDescent="0.3">
      <c r="A33" s="70">
        <v>0.4548611111111111</v>
      </c>
      <c r="B33" s="67">
        <f t="shared" si="0"/>
        <v>10</v>
      </c>
      <c r="C33" s="68">
        <f t="shared" si="1"/>
        <v>55</v>
      </c>
      <c r="D33" s="69" t="e">
        <f>IF(S33=0,NA(), RTD("cqg.rtd",,"StudyData", "Open("&amp;$B$2&amp;") When Barix("&amp;$B$2&amp;",reference:=StartOfDay)="&amp;H33&amp;"", "Bar", "", "Open","5","0","All",,,"False","T","EveryTick"))</f>
        <v>#N/A</v>
      </c>
      <c r="E33" s="69" t="e">
        <f>IF(S33=0,NA(),RTD("cqg.rtd",,"StudyData", "High("&amp;$B$2&amp;") When Barix("&amp;$B$2&amp;",reference:=StartOfDay)="&amp;H33&amp;"", "Bar", "", "High","5","0","All",,,"False","T","EveryTick"))</f>
        <v>#N/A</v>
      </c>
      <c r="F33" s="69" t="e">
        <f>IF(S33=0,NA(), RTD("cqg.rtd",,"StudyData", "Low("&amp;$B$2&amp;") When Barix("&amp;$B$2&amp;",reference:=StartOfDay)="&amp;H33&amp;"", "Bar", "", "Low","5","0","All",,,"False","T","EveryTick"))</f>
        <v>#N/A</v>
      </c>
      <c r="G33" s="69" t="e">
        <f>IF(S33=0,NA(),RTD("cqg.rtd",,"StudyData", "Close("&amp;$B$2&amp;") When Barix("&amp;$B$2&amp;",reference:=StartOfDay)="&amp;H33&amp;"", "Bar", "", "Close","5","0","All",,,"False","T","EveryTick"))</f>
        <v>#N/A</v>
      </c>
      <c r="H33" s="68">
        <f t="shared" si="3"/>
        <v>29</v>
      </c>
      <c r="N33" s="73" t="e">
        <f>IF(S33=0,NA(),RTD("cqg.rtd",,"StudyData", "Open("&amp;$M$1&amp;") When Barix("&amp;$M$1&amp;",reference:=StartOfSession)="&amp;H33&amp;"", "Bar", "", "Open","5","0","All",,,"False","T","EveryTick"))</f>
        <v>#N/A</v>
      </c>
      <c r="O33" s="73" t="e">
        <f>IF(S33=0,NA(), RTD("cqg.rtd",,"StudyData", "High("&amp;$M$1&amp;") When Barix("&amp;$M$1&amp;",reference:=StartOfSession)="&amp;H33&amp;"", "Bar", "", "High","5","0","All",,,"False","T","EveryTick"))</f>
        <v>#N/A</v>
      </c>
      <c r="P33" s="73" t="e">
        <f>IF(S33=0,NA(),RTD("cqg.rtd",,"StudyData", "Low("&amp;$M$1&amp;") When Barix("&amp;$M$1&amp;",reference:=StartOfSession)="&amp;H33&amp;"", "Bar", "", "Low","5","0","All",,,"False","T","EveryTick"))</f>
        <v>#N/A</v>
      </c>
      <c r="Q33" s="69" t="e">
        <f>IF(S33=0,NA(),RTD("cqg.rtd",,"StudyData", "Close("&amp;$M$1&amp;") When Barix("&amp;$M$1&amp;",reference:=StartOfSession)="&amp;H33&amp;"", "Bar", "", "Close","5","0","All",,,"False","T","EveryTick"))</f>
        <v>#N/A</v>
      </c>
      <c r="R33" s="70">
        <v>0.4548611111111111</v>
      </c>
      <c r="S33" s="68">
        <f t="shared" si="2"/>
        <v>0</v>
      </c>
    </row>
    <row r="34" spans="1:19" x14ac:dyDescent="0.3">
      <c r="A34" s="70">
        <v>0.45833333333333331</v>
      </c>
      <c r="B34" s="67">
        <f t="shared" si="0"/>
        <v>11</v>
      </c>
      <c r="C34" s="68">
        <f t="shared" si="1"/>
        <v>0</v>
      </c>
      <c r="D34" s="69" t="e">
        <f>IF(S34=0,NA(), RTD("cqg.rtd",,"StudyData", "Open("&amp;$B$2&amp;") When Barix("&amp;$B$2&amp;",reference:=StartOfDay)="&amp;H34&amp;"", "Bar", "", "Open","5","0","All",,,"False","T","EveryTick"))</f>
        <v>#N/A</v>
      </c>
      <c r="E34" s="69" t="e">
        <f>IF(S34=0,NA(),RTD("cqg.rtd",,"StudyData", "High("&amp;$B$2&amp;") When Barix("&amp;$B$2&amp;",reference:=StartOfDay)="&amp;H34&amp;"", "Bar", "", "High","5","0","All",,,"False","T","EveryTick"))</f>
        <v>#N/A</v>
      </c>
      <c r="F34" s="69" t="e">
        <f>IF(S34=0,NA(), RTD("cqg.rtd",,"StudyData", "Low("&amp;$B$2&amp;") When Barix("&amp;$B$2&amp;",reference:=StartOfDay)="&amp;H34&amp;"", "Bar", "", "Low","5","0","All",,,"False","T","EveryTick"))</f>
        <v>#N/A</v>
      </c>
      <c r="G34" s="69" t="e">
        <f>IF(S34=0,NA(),RTD("cqg.rtd",,"StudyData", "Close("&amp;$B$2&amp;") When Barix("&amp;$B$2&amp;",reference:=StartOfDay)="&amp;H34&amp;"", "Bar", "", "Close","5","0","All",,,"False","T","EveryTick"))</f>
        <v>#N/A</v>
      </c>
      <c r="H34" s="68">
        <f t="shared" si="3"/>
        <v>30</v>
      </c>
      <c r="N34" s="73" t="e">
        <f>IF(S34=0,NA(),RTD("cqg.rtd",,"StudyData", "Open("&amp;$M$1&amp;") When Barix("&amp;$M$1&amp;",reference:=StartOfSession)="&amp;H34&amp;"", "Bar", "", "Open","5","0","All",,,"False","T","EveryTick"))</f>
        <v>#N/A</v>
      </c>
      <c r="O34" s="73" t="e">
        <f>IF(S34=0,NA(), RTD("cqg.rtd",,"StudyData", "High("&amp;$M$1&amp;") When Barix("&amp;$M$1&amp;",reference:=StartOfSession)="&amp;H34&amp;"", "Bar", "", "High","5","0","All",,,"False","T","EveryTick"))</f>
        <v>#N/A</v>
      </c>
      <c r="P34" s="73" t="e">
        <f>IF(S34=0,NA(),RTD("cqg.rtd",,"StudyData", "Low("&amp;$M$1&amp;") When Barix("&amp;$M$1&amp;",reference:=StartOfSession)="&amp;H34&amp;"", "Bar", "", "Low","5","0","All",,,"False","T","EveryTick"))</f>
        <v>#N/A</v>
      </c>
      <c r="Q34" s="69" t="e">
        <f>IF(S34=0,NA(),RTD("cqg.rtd",,"StudyData", "Close("&amp;$M$1&amp;") When Barix("&amp;$M$1&amp;",reference:=StartOfSession)="&amp;H34&amp;"", "Bar", "", "Close","5","0","All",,,"False","T","EveryTick"))</f>
        <v>#N/A</v>
      </c>
      <c r="R34" s="70">
        <v>0.45833333333333331</v>
      </c>
      <c r="S34" s="68">
        <f t="shared" si="2"/>
        <v>0</v>
      </c>
    </row>
    <row r="35" spans="1:19" x14ac:dyDescent="0.3">
      <c r="A35" s="70">
        <v>0.46180555555555558</v>
      </c>
      <c r="B35" s="67">
        <f t="shared" si="0"/>
        <v>11</v>
      </c>
      <c r="C35" s="68">
        <f t="shared" si="1"/>
        <v>5</v>
      </c>
      <c r="D35" s="69" t="e">
        <f>IF(S35=0,NA(), RTD("cqg.rtd",,"StudyData", "Open("&amp;$B$2&amp;") When Barix("&amp;$B$2&amp;",reference:=StartOfDay)="&amp;H35&amp;"", "Bar", "", "Open","5","0","All",,,"False","T","EveryTick"))</f>
        <v>#N/A</v>
      </c>
      <c r="E35" s="69" t="e">
        <f>IF(S35=0,NA(),RTD("cqg.rtd",,"StudyData", "High("&amp;$B$2&amp;") When Barix("&amp;$B$2&amp;",reference:=StartOfDay)="&amp;H35&amp;"", "Bar", "", "High","5","0","All",,,"False","T","EveryTick"))</f>
        <v>#N/A</v>
      </c>
      <c r="F35" s="69" t="e">
        <f>IF(S35=0,NA(), RTD("cqg.rtd",,"StudyData", "Low("&amp;$B$2&amp;") When Barix("&amp;$B$2&amp;",reference:=StartOfDay)="&amp;H35&amp;"", "Bar", "", "Low","5","0","All",,,"False","T","EveryTick"))</f>
        <v>#N/A</v>
      </c>
      <c r="G35" s="69" t="e">
        <f>IF(S35=0,NA(),RTD("cqg.rtd",,"StudyData", "Close("&amp;$B$2&amp;") When Barix("&amp;$B$2&amp;",reference:=StartOfDay)="&amp;H35&amp;"", "Bar", "", "Close","5","0","All",,,"False","T","EveryTick"))</f>
        <v>#N/A</v>
      </c>
      <c r="H35" s="68">
        <f t="shared" si="3"/>
        <v>31</v>
      </c>
      <c r="N35" s="73" t="e">
        <f>IF(S35=0,NA(),RTD("cqg.rtd",,"StudyData", "Open("&amp;$M$1&amp;") When Barix("&amp;$M$1&amp;",reference:=StartOfSession)="&amp;H35&amp;"", "Bar", "", "Open","5","0","All",,,"False","T","EveryTick"))</f>
        <v>#N/A</v>
      </c>
      <c r="O35" s="73" t="e">
        <f>IF(S35=0,NA(), RTD("cqg.rtd",,"StudyData", "High("&amp;$M$1&amp;") When Barix("&amp;$M$1&amp;",reference:=StartOfSession)="&amp;H35&amp;"", "Bar", "", "High","5","0","All",,,"False","T","EveryTick"))</f>
        <v>#N/A</v>
      </c>
      <c r="P35" s="73" t="e">
        <f>IF(S35=0,NA(),RTD("cqg.rtd",,"StudyData", "Low("&amp;$M$1&amp;") When Barix("&amp;$M$1&amp;",reference:=StartOfSession)="&amp;H35&amp;"", "Bar", "", "Low","5","0","All",,,"False","T","EveryTick"))</f>
        <v>#N/A</v>
      </c>
      <c r="Q35" s="69" t="e">
        <f>IF(S35=0,NA(),RTD("cqg.rtd",,"StudyData", "Close("&amp;$M$1&amp;") When Barix("&amp;$M$1&amp;",reference:=StartOfSession)="&amp;H35&amp;"", "Bar", "", "Close","5","0","All",,,"False","T","EveryTick"))</f>
        <v>#N/A</v>
      </c>
      <c r="R35" s="70">
        <v>0.46180555555555558</v>
      </c>
      <c r="S35" s="68">
        <f t="shared" si="2"/>
        <v>0</v>
      </c>
    </row>
    <row r="36" spans="1:19" x14ac:dyDescent="0.3">
      <c r="A36" s="70">
        <v>0.46527777777777773</v>
      </c>
      <c r="B36" s="67">
        <f t="shared" si="0"/>
        <v>11</v>
      </c>
      <c r="C36" s="68">
        <f t="shared" si="1"/>
        <v>10</v>
      </c>
      <c r="D36" s="69" t="e">
        <f>IF(S36=0,NA(), RTD("cqg.rtd",,"StudyData", "Open("&amp;$B$2&amp;") When Barix("&amp;$B$2&amp;",reference:=StartOfDay)="&amp;H36&amp;"", "Bar", "", "Open","5","0","All",,,"False","T","EveryTick"))</f>
        <v>#N/A</v>
      </c>
      <c r="E36" s="69" t="e">
        <f>IF(S36=0,NA(),RTD("cqg.rtd",,"StudyData", "High("&amp;$B$2&amp;") When Barix("&amp;$B$2&amp;",reference:=StartOfDay)="&amp;H36&amp;"", "Bar", "", "High","5","0","All",,,"False","T","EveryTick"))</f>
        <v>#N/A</v>
      </c>
      <c r="F36" s="69" t="e">
        <f>IF(S36=0,NA(), RTD("cqg.rtd",,"StudyData", "Low("&amp;$B$2&amp;") When Barix("&amp;$B$2&amp;",reference:=StartOfDay)="&amp;H36&amp;"", "Bar", "", "Low","5","0","All",,,"False","T","EveryTick"))</f>
        <v>#N/A</v>
      </c>
      <c r="G36" s="69" t="e">
        <f>IF(S36=0,NA(),RTD("cqg.rtd",,"StudyData", "Close("&amp;$B$2&amp;") When Barix("&amp;$B$2&amp;",reference:=StartOfDay)="&amp;H36&amp;"", "Bar", "", "Close","5","0","All",,,"False","T","EveryTick"))</f>
        <v>#N/A</v>
      </c>
      <c r="H36" s="68">
        <f t="shared" si="3"/>
        <v>32</v>
      </c>
      <c r="N36" s="73" t="e">
        <f>IF(S36=0,NA(),RTD("cqg.rtd",,"StudyData", "Open("&amp;$M$1&amp;") When Barix("&amp;$M$1&amp;",reference:=StartOfSession)="&amp;H36&amp;"", "Bar", "", "Open","5","0","All",,,"False","T","EveryTick"))</f>
        <v>#N/A</v>
      </c>
      <c r="O36" s="73" t="e">
        <f>IF(S36=0,NA(), RTD("cqg.rtd",,"StudyData", "High("&amp;$M$1&amp;") When Barix("&amp;$M$1&amp;",reference:=StartOfSession)="&amp;H36&amp;"", "Bar", "", "High","5","0","All",,,"False","T","EveryTick"))</f>
        <v>#N/A</v>
      </c>
      <c r="P36" s="73" t="e">
        <f>IF(S36=0,NA(),RTD("cqg.rtd",,"StudyData", "Low("&amp;$M$1&amp;") When Barix("&amp;$M$1&amp;",reference:=StartOfSession)="&amp;H36&amp;"", "Bar", "", "Low","5","0","All",,,"False","T","EveryTick"))</f>
        <v>#N/A</v>
      </c>
      <c r="Q36" s="69" t="e">
        <f>IF(S36=0,NA(),RTD("cqg.rtd",,"StudyData", "Close("&amp;$M$1&amp;") When Barix("&amp;$M$1&amp;",reference:=StartOfSession)="&amp;H36&amp;"", "Bar", "", "Close","5","0","All",,,"False","T","EveryTick"))</f>
        <v>#N/A</v>
      </c>
      <c r="R36" s="70">
        <v>0.46527777777777773</v>
      </c>
      <c r="S36" s="68">
        <f t="shared" si="2"/>
        <v>0</v>
      </c>
    </row>
    <row r="37" spans="1:19" x14ac:dyDescent="0.3">
      <c r="A37" s="70">
        <v>0.46875</v>
      </c>
      <c r="B37" s="67">
        <f t="shared" si="0"/>
        <v>11</v>
      </c>
      <c r="C37" s="68">
        <f t="shared" si="1"/>
        <v>15</v>
      </c>
      <c r="D37" s="69" t="e">
        <f>IF(S37=0,NA(), RTD("cqg.rtd",,"StudyData", "Open("&amp;$B$2&amp;") When Barix("&amp;$B$2&amp;",reference:=StartOfDay)="&amp;H37&amp;"", "Bar", "", "Open","5","0","All",,,"False","T","EveryTick"))</f>
        <v>#N/A</v>
      </c>
      <c r="E37" s="69" t="e">
        <f>IF(S37=0,NA(),RTD("cqg.rtd",,"StudyData", "High("&amp;$B$2&amp;") When Barix("&amp;$B$2&amp;",reference:=StartOfDay)="&amp;H37&amp;"", "Bar", "", "High","5","0","All",,,"False","T","EveryTick"))</f>
        <v>#N/A</v>
      </c>
      <c r="F37" s="69" t="e">
        <f>IF(S37=0,NA(), RTD("cqg.rtd",,"StudyData", "Low("&amp;$B$2&amp;") When Barix("&amp;$B$2&amp;",reference:=StartOfDay)="&amp;H37&amp;"", "Bar", "", "Low","5","0","All",,,"False","T","EveryTick"))</f>
        <v>#N/A</v>
      </c>
      <c r="G37" s="69" t="e">
        <f>IF(S37=0,NA(),RTD("cqg.rtd",,"StudyData", "Close("&amp;$B$2&amp;") When Barix("&amp;$B$2&amp;",reference:=StartOfDay)="&amp;H37&amp;"", "Bar", "", "Close","5","0","All",,,"False","T","EveryTick"))</f>
        <v>#N/A</v>
      </c>
      <c r="H37" s="68">
        <f t="shared" si="3"/>
        <v>33</v>
      </c>
      <c r="N37" s="73" t="e">
        <f>IF(S37=0,NA(),RTD("cqg.rtd",,"StudyData", "Open("&amp;$M$1&amp;") When Barix("&amp;$M$1&amp;",reference:=StartOfSession)="&amp;H37&amp;"", "Bar", "", "Open","5","0","All",,,"False","T","EveryTick"))</f>
        <v>#N/A</v>
      </c>
      <c r="O37" s="73" t="e">
        <f>IF(S37=0,NA(), RTD("cqg.rtd",,"StudyData", "High("&amp;$M$1&amp;") When Barix("&amp;$M$1&amp;",reference:=StartOfSession)="&amp;H37&amp;"", "Bar", "", "High","5","0","All",,,"False","T","EveryTick"))</f>
        <v>#N/A</v>
      </c>
      <c r="P37" s="73" t="e">
        <f>IF(S37=0,NA(),RTD("cqg.rtd",,"StudyData", "Low("&amp;$M$1&amp;") When Barix("&amp;$M$1&amp;",reference:=StartOfSession)="&amp;H37&amp;"", "Bar", "", "Low","5","0","All",,,"False","T","EveryTick"))</f>
        <v>#N/A</v>
      </c>
      <c r="Q37" s="69" t="e">
        <f>IF(S37=0,NA(),RTD("cqg.rtd",,"StudyData", "Close("&amp;$M$1&amp;") When Barix("&amp;$M$1&amp;",reference:=StartOfSession)="&amp;H37&amp;"", "Bar", "", "Close","5","0","All",,,"False","T","EveryTick"))</f>
        <v>#N/A</v>
      </c>
      <c r="R37" s="70">
        <v>0.46875</v>
      </c>
      <c r="S37" s="68">
        <f t="shared" si="2"/>
        <v>0</v>
      </c>
    </row>
    <row r="38" spans="1:19" x14ac:dyDescent="0.3">
      <c r="A38" s="70">
        <v>0.47222222222222227</v>
      </c>
      <c r="B38" s="67">
        <f t="shared" si="0"/>
        <v>11</v>
      </c>
      <c r="C38" s="68">
        <f t="shared" si="1"/>
        <v>20</v>
      </c>
      <c r="D38" s="69" t="e">
        <f>IF(S38=0,NA(), RTD("cqg.rtd",,"StudyData", "Open("&amp;$B$2&amp;") When Barix("&amp;$B$2&amp;",reference:=StartOfDay)="&amp;H38&amp;"", "Bar", "", "Open","5","0","All",,,"False","T","EveryTick"))</f>
        <v>#N/A</v>
      </c>
      <c r="E38" s="69" t="e">
        <f>IF(S38=0,NA(),RTD("cqg.rtd",,"StudyData", "High("&amp;$B$2&amp;") When Barix("&amp;$B$2&amp;",reference:=StartOfDay)="&amp;H38&amp;"", "Bar", "", "High","5","0","All",,,"False","T","EveryTick"))</f>
        <v>#N/A</v>
      </c>
      <c r="F38" s="69" t="e">
        <f>IF(S38=0,NA(), RTD("cqg.rtd",,"StudyData", "Low("&amp;$B$2&amp;") When Barix("&amp;$B$2&amp;",reference:=StartOfDay)="&amp;H38&amp;"", "Bar", "", "Low","5","0","All",,,"False","T","EveryTick"))</f>
        <v>#N/A</v>
      </c>
      <c r="G38" s="69" t="e">
        <f>IF(S38=0,NA(),RTD("cqg.rtd",,"StudyData", "Close("&amp;$B$2&amp;") When Barix("&amp;$B$2&amp;",reference:=StartOfDay)="&amp;H38&amp;"", "Bar", "", "Close","5","0","All",,,"False","T","EveryTick"))</f>
        <v>#N/A</v>
      </c>
      <c r="H38" s="68">
        <f t="shared" si="3"/>
        <v>34</v>
      </c>
      <c r="N38" s="73" t="e">
        <f>IF(S38=0,NA(),RTD("cqg.rtd",,"StudyData", "Open("&amp;$M$1&amp;") When Barix("&amp;$M$1&amp;",reference:=StartOfSession)="&amp;H38&amp;"", "Bar", "", "Open","5","0","All",,,"False","T","EveryTick"))</f>
        <v>#N/A</v>
      </c>
      <c r="O38" s="73" t="e">
        <f>IF(S38=0,NA(), RTD("cqg.rtd",,"StudyData", "High("&amp;$M$1&amp;") When Barix("&amp;$M$1&amp;",reference:=StartOfSession)="&amp;H38&amp;"", "Bar", "", "High","5","0","All",,,"False","T","EveryTick"))</f>
        <v>#N/A</v>
      </c>
      <c r="P38" s="73" t="e">
        <f>IF(S38=0,NA(),RTD("cqg.rtd",,"StudyData", "Low("&amp;$M$1&amp;") When Barix("&amp;$M$1&amp;",reference:=StartOfSession)="&amp;H38&amp;"", "Bar", "", "Low","5","0","All",,,"False","T","EveryTick"))</f>
        <v>#N/A</v>
      </c>
      <c r="Q38" s="69" t="e">
        <f>IF(S38=0,NA(),RTD("cqg.rtd",,"StudyData", "Close("&amp;$M$1&amp;") When Barix("&amp;$M$1&amp;",reference:=StartOfSession)="&amp;H38&amp;"", "Bar", "", "Close","5","0","All",,,"False","T","EveryTick"))</f>
        <v>#N/A</v>
      </c>
      <c r="R38" s="70">
        <v>0.47222222222222227</v>
      </c>
      <c r="S38" s="68">
        <f t="shared" si="2"/>
        <v>0</v>
      </c>
    </row>
    <row r="39" spans="1:19" x14ac:dyDescent="0.3">
      <c r="A39" s="70">
        <v>0.47569444444444442</v>
      </c>
      <c r="B39" s="67">
        <f t="shared" si="0"/>
        <v>11</v>
      </c>
      <c r="C39" s="68">
        <f t="shared" si="1"/>
        <v>25</v>
      </c>
      <c r="D39" s="69" t="e">
        <f>IF(S39=0,NA(), RTD("cqg.rtd",,"StudyData", "Open("&amp;$B$2&amp;") When Barix("&amp;$B$2&amp;",reference:=StartOfDay)="&amp;H39&amp;"", "Bar", "", "Open","5","0","All",,,"False","T","EveryTick"))</f>
        <v>#N/A</v>
      </c>
      <c r="E39" s="69" t="e">
        <f>IF(S39=0,NA(),RTD("cqg.rtd",,"StudyData", "High("&amp;$B$2&amp;") When Barix("&amp;$B$2&amp;",reference:=StartOfDay)="&amp;H39&amp;"", "Bar", "", "High","5","0","All",,,"False","T","EveryTick"))</f>
        <v>#N/A</v>
      </c>
      <c r="F39" s="69" t="e">
        <f>IF(S39=0,NA(), RTD("cqg.rtd",,"StudyData", "Low("&amp;$B$2&amp;") When Barix("&amp;$B$2&amp;",reference:=StartOfDay)="&amp;H39&amp;"", "Bar", "", "Low","5","0","All",,,"False","T","EveryTick"))</f>
        <v>#N/A</v>
      </c>
      <c r="G39" s="69" t="e">
        <f>IF(S39=0,NA(),RTD("cqg.rtd",,"StudyData", "Close("&amp;$B$2&amp;") When Barix("&amp;$B$2&amp;",reference:=StartOfDay)="&amp;H39&amp;"", "Bar", "", "Close","5","0","All",,,"False","T","EveryTick"))</f>
        <v>#N/A</v>
      </c>
      <c r="H39" s="68">
        <f t="shared" si="3"/>
        <v>35</v>
      </c>
      <c r="N39" s="73" t="e">
        <f>IF(S39=0,NA(),RTD("cqg.rtd",,"StudyData", "Open("&amp;$M$1&amp;") When Barix("&amp;$M$1&amp;",reference:=StartOfSession)="&amp;H39&amp;"", "Bar", "", "Open","5","0","All",,,"False","T","EveryTick"))</f>
        <v>#N/A</v>
      </c>
      <c r="O39" s="73" t="e">
        <f>IF(S39=0,NA(), RTD("cqg.rtd",,"StudyData", "High("&amp;$M$1&amp;") When Barix("&amp;$M$1&amp;",reference:=StartOfSession)="&amp;H39&amp;"", "Bar", "", "High","5","0","All",,,"False","T","EveryTick"))</f>
        <v>#N/A</v>
      </c>
      <c r="P39" s="73" t="e">
        <f>IF(S39=0,NA(),RTD("cqg.rtd",,"StudyData", "Low("&amp;$M$1&amp;") When Barix("&amp;$M$1&amp;",reference:=StartOfSession)="&amp;H39&amp;"", "Bar", "", "Low","5","0","All",,,"False","T","EveryTick"))</f>
        <v>#N/A</v>
      </c>
      <c r="Q39" s="69" t="e">
        <f>IF(S39=0,NA(),RTD("cqg.rtd",,"StudyData", "Close("&amp;$M$1&amp;") When Barix("&amp;$M$1&amp;",reference:=StartOfSession)="&amp;H39&amp;"", "Bar", "", "Close","5","0","All",,,"False","T","EveryTick"))</f>
        <v>#N/A</v>
      </c>
      <c r="R39" s="70">
        <v>0.47569444444444442</v>
      </c>
      <c r="S39" s="68">
        <f t="shared" si="2"/>
        <v>0</v>
      </c>
    </row>
    <row r="40" spans="1:19" x14ac:dyDescent="0.3">
      <c r="A40" s="70">
        <v>0.47916666666666669</v>
      </c>
      <c r="B40" s="67">
        <f t="shared" si="0"/>
        <v>11</v>
      </c>
      <c r="C40" s="68">
        <f t="shared" si="1"/>
        <v>30</v>
      </c>
      <c r="D40" s="69" t="e">
        <f>IF(S40=0,NA(), RTD("cqg.rtd",,"StudyData", "Open("&amp;$B$2&amp;") When Barix("&amp;$B$2&amp;",reference:=StartOfDay)="&amp;H40&amp;"", "Bar", "", "Open","5","0","All",,,"False","T","EveryTick"))</f>
        <v>#N/A</v>
      </c>
      <c r="E40" s="69" t="e">
        <f>IF(S40=0,NA(),RTD("cqg.rtd",,"StudyData", "High("&amp;$B$2&amp;") When Barix("&amp;$B$2&amp;",reference:=StartOfDay)="&amp;H40&amp;"", "Bar", "", "High","5","0","All",,,"False","T","EveryTick"))</f>
        <v>#N/A</v>
      </c>
      <c r="F40" s="69" t="e">
        <f>IF(S40=0,NA(), RTD("cqg.rtd",,"StudyData", "Low("&amp;$B$2&amp;") When Barix("&amp;$B$2&amp;",reference:=StartOfDay)="&amp;H40&amp;"", "Bar", "", "Low","5","0","All",,,"False","T","EveryTick"))</f>
        <v>#N/A</v>
      </c>
      <c r="G40" s="69" t="e">
        <f>IF(S40=0,NA(),RTD("cqg.rtd",,"StudyData", "Close("&amp;$B$2&amp;") When Barix("&amp;$B$2&amp;",reference:=StartOfDay)="&amp;H40&amp;"", "Bar", "", "Close","5","0","All",,,"False","T","EveryTick"))</f>
        <v>#N/A</v>
      </c>
      <c r="H40" s="68">
        <f t="shared" si="3"/>
        <v>36</v>
      </c>
      <c r="N40" s="73" t="e">
        <f>IF(S40=0,NA(),RTD("cqg.rtd",,"StudyData", "Open("&amp;$M$1&amp;") When Barix("&amp;$M$1&amp;",reference:=StartOfSession)="&amp;H40&amp;"", "Bar", "", "Open","5","0","All",,,"False","T","EveryTick"))</f>
        <v>#N/A</v>
      </c>
      <c r="O40" s="73" t="e">
        <f>IF(S40=0,NA(), RTD("cqg.rtd",,"StudyData", "High("&amp;$M$1&amp;") When Barix("&amp;$M$1&amp;",reference:=StartOfSession)="&amp;H40&amp;"", "Bar", "", "High","5","0","All",,,"False","T","EveryTick"))</f>
        <v>#N/A</v>
      </c>
      <c r="P40" s="73" t="e">
        <f>IF(S40=0,NA(),RTD("cqg.rtd",,"StudyData", "Low("&amp;$M$1&amp;") When Barix("&amp;$M$1&amp;",reference:=StartOfSession)="&amp;H40&amp;"", "Bar", "", "Low","5","0","All",,,"False","T","EveryTick"))</f>
        <v>#N/A</v>
      </c>
      <c r="Q40" s="69" t="e">
        <f>IF(S40=0,NA(),RTD("cqg.rtd",,"StudyData", "Close("&amp;$M$1&amp;") When Barix("&amp;$M$1&amp;",reference:=StartOfSession)="&amp;H40&amp;"", "Bar", "", "Close","5","0","All",,,"False","T","EveryTick"))</f>
        <v>#N/A</v>
      </c>
      <c r="R40" s="70">
        <v>0.47916666666666669</v>
      </c>
      <c r="S40" s="68">
        <f t="shared" si="2"/>
        <v>0</v>
      </c>
    </row>
    <row r="41" spans="1:19" x14ac:dyDescent="0.3">
      <c r="A41" s="70">
        <v>0.4826388888888889</v>
      </c>
      <c r="B41" s="67">
        <f t="shared" si="0"/>
        <v>11</v>
      </c>
      <c r="C41" s="68">
        <f t="shared" si="1"/>
        <v>35</v>
      </c>
      <c r="D41" s="69" t="e">
        <f>IF(S41=0,NA(), RTD("cqg.rtd",,"StudyData", "Open("&amp;$B$2&amp;") When Barix("&amp;$B$2&amp;",reference:=StartOfDay)="&amp;H41&amp;"", "Bar", "", "Open","5","0","All",,,"False","T","EveryTick"))</f>
        <v>#N/A</v>
      </c>
      <c r="E41" s="69" t="e">
        <f>IF(S41=0,NA(),RTD("cqg.rtd",,"StudyData", "High("&amp;$B$2&amp;") When Barix("&amp;$B$2&amp;",reference:=StartOfDay)="&amp;H41&amp;"", "Bar", "", "High","5","0","All",,,"False","T","EveryTick"))</f>
        <v>#N/A</v>
      </c>
      <c r="F41" s="69" t="e">
        <f>IF(S41=0,NA(), RTD("cqg.rtd",,"StudyData", "Low("&amp;$B$2&amp;") When Barix("&amp;$B$2&amp;",reference:=StartOfDay)="&amp;H41&amp;"", "Bar", "", "Low","5","0","All",,,"False","T","EveryTick"))</f>
        <v>#N/A</v>
      </c>
      <c r="G41" s="69" t="e">
        <f>IF(S41=0,NA(),RTD("cqg.rtd",,"StudyData", "Close("&amp;$B$2&amp;") When Barix("&amp;$B$2&amp;",reference:=StartOfDay)="&amp;H41&amp;"", "Bar", "", "Close","5","0","All",,,"False","T","EveryTick"))</f>
        <v>#N/A</v>
      </c>
      <c r="H41" s="68">
        <f t="shared" si="3"/>
        <v>37</v>
      </c>
      <c r="N41" s="73" t="e">
        <f>IF(S41=0,NA(),RTD("cqg.rtd",,"StudyData", "Open("&amp;$M$1&amp;") When Barix("&amp;$M$1&amp;",reference:=StartOfSession)="&amp;H41&amp;"", "Bar", "", "Open","5","0","All",,,"False","T","EveryTick"))</f>
        <v>#N/A</v>
      </c>
      <c r="O41" s="73" t="e">
        <f>IF(S41=0,NA(), RTD("cqg.rtd",,"StudyData", "High("&amp;$M$1&amp;") When Barix("&amp;$M$1&amp;",reference:=StartOfSession)="&amp;H41&amp;"", "Bar", "", "High","5","0","All",,,"False","T","EveryTick"))</f>
        <v>#N/A</v>
      </c>
      <c r="P41" s="73" t="e">
        <f>IF(S41=0,NA(),RTD("cqg.rtd",,"StudyData", "Low("&amp;$M$1&amp;") When Barix("&amp;$M$1&amp;",reference:=StartOfSession)="&amp;H41&amp;"", "Bar", "", "Low","5","0","All",,,"False","T","EveryTick"))</f>
        <v>#N/A</v>
      </c>
      <c r="Q41" s="69" t="e">
        <f>IF(S41=0,NA(),RTD("cqg.rtd",,"StudyData", "Close("&amp;$M$1&amp;") When Barix("&amp;$M$1&amp;",reference:=StartOfSession)="&amp;H41&amp;"", "Bar", "", "Close","5","0","All",,,"False","T","EveryTick"))</f>
        <v>#N/A</v>
      </c>
      <c r="R41" s="70">
        <v>0.4826388888888889</v>
      </c>
      <c r="S41" s="68">
        <f t="shared" si="2"/>
        <v>0</v>
      </c>
    </row>
    <row r="42" spans="1:19" x14ac:dyDescent="0.3">
      <c r="A42" s="70">
        <v>0.4861111111111111</v>
      </c>
      <c r="B42" s="67">
        <f t="shared" si="0"/>
        <v>11</v>
      </c>
      <c r="C42" s="68">
        <f t="shared" si="1"/>
        <v>40</v>
      </c>
      <c r="D42" s="69" t="e">
        <f>IF(S42=0,NA(), RTD("cqg.rtd",,"StudyData", "Open("&amp;$B$2&amp;") When Barix("&amp;$B$2&amp;",reference:=StartOfDay)="&amp;H42&amp;"", "Bar", "", "Open","5","0","All",,,"False","T","EveryTick"))</f>
        <v>#N/A</v>
      </c>
      <c r="E42" s="69" t="e">
        <f>IF(S42=0,NA(),RTD("cqg.rtd",,"StudyData", "High("&amp;$B$2&amp;") When Barix("&amp;$B$2&amp;",reference:=StartOfDay)="&amp;H42&amp;"", "Bar", "", "High","5","0","All",,,"False","T","EveryTick"))</f>
        <v>#N/A</v>
      </c>
      <c r="F42" s="69" t="e">
        <f>IF(S42=0,NA(), RTD("cqg.rtd",,"StudyData", "Low("&amp;$B$2&amp;") When Barix("&amp;$B$2&amp;",reference:=StartOfDay)="&amp;H42&amp;"", "Bar", "", "Low","5","0","All",,,"False","T","EveryTick"))</f>
        <v>#N/A</v>
      </c>
      <c r="G42" s="69" t="e">
        <f>IF(S42=0,NA(),RTD("cqg.rtd",,"StudyData", "Close("&amp;$B$2&amp;") When Barix("&amp;$B$2&amp;",reference:=StartOfDay)="&amp;H42&amp;"", "Bar", "", "Close","5","0","All",,,"False","T","EveryTick"))</f>
        <v>#N/A</v>
      </c>
      <c r="H42" s="68">
        <f t="shared" si="3"/>
        <v>38</v>
      </c>
      <c r="N42" s="73" t="e">
        <f>IF(S42=0,NA(),RTD("cqg.rtd",,"StudyData", "Open("&amp;$M$1&amp;") When Barix("&amp;$M$1&amp;",reference:=StartOfSession)="&amp;H42&amp;"", "Bar", "", "Open","5","0","All",,,"False","T","EveryTick"))</f>
        <v>#N/A</v>
      </c>
      <c r="O42" s="73" t="e">
        <f>IF(S42=0,NA(), RTD("cqg.rtd",,"StudyData", "High("&amp;$M$1&amp;") When Barix("&amp;$M$1&amp;",reference:=StartOfSession)="&amp;H42&amp;"", "Bar", "", "High","5","0","All",,,"False","T","EveryTick"))</f>
        <v>#N/A</v>
      </c>
      <c r="P42" s="73" t="e">
        <f>IF(S42=0,NA(),RTD("cqg.rtd",,"StudyData", "Low("&amp;$M$1&amp;") When Barix("&amp;$M$1&amp;",reference:=StartOfSession)="&amp;H42&amp;"", "Bar", "", "Low","5","0","All",,,"False","T","EveryTick"))</f>
        <v>#N/A</v>
      </c>
      <c r="Q42" s="69" t="e">
        <f>IF(S42=0,NA(),RTD("cqg.rtd",,"StudyData", "Close("&amp;$M$1&amp;") When Barix("&amp;$M$1&amp;",reference:=StartOfSession)="&amp;H42&amp;"", "Bar", "", "Close","5","0","All",,,"False","T","EveryTick"))</f>
        <v>#N/A</v>
      </c>
      <c r="R42" s="70">
        <v>0.4861111111111111</v>
      </c>
      <c r="S42" s="68">
        <f t="shared" si="2"/>
        <v>0</v>
      </c>
    </row>
    <row r="43" spans="1:19" x14ac:dyDescent="0.3">
      <c r="A43" s="70">
        <v>0.48958333333333331</v>
      </c>
      <c r="B43" s="67">
        <f t="shared" si="0"/>
        <v>11</v>
      </c>
      <c r="C43" s="68">
        <f t="shared" si="1"/>
        <v>45</v>
      </c>
      <c r="D43" s="69" t="e">
        <f>IF(S43=0,NA(), RTD("cqg.rtd",,"StudyData", "Open("&amp;$B$2&amp;") When Barix("&amp;$B$2&amp;",reference:=StartOfDay)="&amp;H43&amp;"", "Bar", "", "Open","5","0","All",,,"False","T","EveryTick"))</f>
        <v>#N/A</v>
      </c>
      <c r="E43" s="69" t="e">
        <f>IF(S43=0,NA(),RTD("cqg.rtd",,"StudyData", "High("&amp;$B$2&amp;") When Barix("&amp;$B$2&amp;",reference:=StartOfDay)="&amp;H43&amp;"", "Bar", "", "High","5","0","All",,,"False","T","EveryTick"))</f>
        <v>#N/A</v>
      </c>
      <c r="F43" s="69" t="e">
        <f>IF(S43=0,NA(), RTD("cqg.rtd",,"StudyData", "Low("&amp;$B$2&amp;") When Barix("&amp;$B$2&amp;",reference:=StartOfDay)="&amp;H43&amp;"", "Bar", "", "Low","5","0","All",,,"False","T","EveryTick"))</f>
        <v>#N/A</v>
      </c>
      <c r="G43" s="69" t="e">
        <f>IF(S43=0,NA(),RTD("cqg.rtd",,"StudyData", "Close("&amp;$B$2&amp;") When Barix("&amp;$B$2&amp;",reference:=StartOfDay)="&amp;H43&amp;"", "Bar", "", "Close","5","0","All",,,"False","T","EveryTick"))</f>
        <v>#N/A</v>
      </c>
      <c r="H43" s="68">
        <f t="shared" si="3"/>
        <v>39</v>
      </c>
      <c r="N43" s="73" t="e">
        <f>IF(S43=0,NA(),RTD("cqg.rtd",,"StudyData", "Open("&amp;$M$1&amp;") When Barix("&amp;$M$1&amp;",reference:=StartOfSession)="&amp;H43&amp;"", "Bar", "", "Open","5","0","All",,,"False","T","EveryTick"))</f>
        <v>#N/A</v>
      </c>
      <c r="O43" s="73" t="e">
        <f>IF(S43=0,NA(), RTD("cqg.rtd",,"StudyData", "High("&amp;$M$1&amp;") When Barix("&amp;$M$1&amp;",reference:=StartOfSession)="&amp;H43&amp;"", "Bar", "", "High","5","0","All",,,"False","T","EveryTick"))</f>
        <v>#N/A</v>
      </c>
      <c r="P43" s="73" t="e">
        <f>IF(S43=0,NA(),RTD("cqg.rtd",,"StudyData", "Low("&amp;$M$1&amp;") When Barix("&amp;$M$1&amp;",reference:=StartOfSession)="&amp;H43&amp;"", "Bar", "", "Low","5","0","All",,,"False","T","EveryTick"))</f>
        <v>#N/A</v>
      </c>
      <c r="Q43" s="69" t="e">
        <f>IF(S43=0,NA(),RTD("cqg.rtd",,"StudyData", "Close("&amp;$M$1&amp;") When Barix("&amp;$M$1&amp;",reference:=StartOfSession)="&amp;H43&amp;"", "Bar", "", "Close","5","0","All",,,"False","T","EveryTick"))</f>
        <v>#N/A</v>
      </c>
      <c r="R43" s="70">
        <v>0.48958333333333331</v>
      </c>
      <c r="S43" s="68">
        <f t="shared" si="2"/>
        <v>0</v>
      </c>
    </row>
    <row r="44" spans="1:19" x14ac:dyDescent="0.3">
      <c r="A44" s="70">
        <v>0.49305555555555558</v>
      </c>
      <c r="B44" s="67">
        <f t="shared" si="0"/>
        <v>11</v>
      </c>
      <c r="C44" s="68">
        <f t="shared" si="1"/>
        <v>50</v>
      </c>
      <c r="D44" s="69" t="e">
        <f>IF(S44=0,NA(), RTD("cqg.rtd",,"StudyData", "Open("&amp;$B$2&amp;") When Barix("&amp;$B$2&amp;",reference:=StartOfDay)="&amp;H44&amp;"", "Bar", "", "Open","5","0","All",,,"False","T","EveryTick"))</f>
        <v>#N/A</v>
      </c>
      <c r="E44" s="69" t="e">
        <f>IF(S44=0,NA(),RTD("cqg.rtd",,"StudyData", "High("&amp;$B$2&amp;") When Barix("&amp;$B$2&amp;",reference:=StartOfDay)="&amp;H44&amp;"", "Bar", "", "High","5","0","All",,,"False","T","EveryTick"))</f>
        <v>#N/A</v>
      </c>
      <c r="F44" s="69" t="e">
        <f>IF(S44=0,NA(), RTD("cqg.rtd",,"StudyData", "Low("&amp;$B$2&amp;") When Barix("&amp;$B$2&amp;",reference:=StartOfDay)="&amp;H44&amp;"", "Bar", "", "Low","5","0","All",,,"False","T","EveryTick"))</f>
        <v>#N/A</v>
      </c>
      <c r="G44" s="69" t="e">
        <f>IF(S44=0,NA(),RTD("cqg.rtd",,"StudyData", "Close("&amp;$B$2&amp;") When Barix("&amp;$B$2&amp;",reference:=StartOfDay)="&amp;H44&amp;"", "Bar", "", "Close","5","0","All",,,"False","T","EveryTick"))</f>
        <v>#N/A</v>
      </c>
      <c r="H44" s="68">
        <f t="shared" si="3"/>
        <v>40</v>
      </c>
      <c r="N44" s="73" t="e">
        <f>IF(S44=0,NA(),RTD("cqg.rtd",,"StudyData", "Open("&amp;$M$1&amp;") When Barix("&amp;$M$1&amp;",reference:=StartOfSession)="&amp;H44&amp;"", "Bar", "", "Open","5","0","All",,,"False","T","EveryTick"))</f>
        <v>#N/A</v>
      </c>
      <c r="O44" s="73" t="e">
        <f>IF(S44=0,NA(), RTD("cqg.rtd",,"StudyData", "High("&amp;$M$1&amp;") When Barix("&amp;$M$1&amp;",reference:=StartOfSession)="&amp;H44&amp;"", "Bar", "", "High","5","0","All",,,"False","T","EveryTick"))</f>
        <v>#N/A</v>
      </c>
      <c r="P44" s="73" t="e">
        <f>IF(S44=0,NA(),RTD("cqg.rtd",,"StudyData", "Low("&amp;$M$1&amp;") When Barix("&amp;$M$1&amp;",reference:=StartOfSession)="&amp;H44&amp;"", "Bar", "", "Low","5","0","All",,,"False","T","EveryTick"))</f>
        <v>#N/A</v>
      </c>
      <c r="Q44" s="69" t="e">
        <f>IF(S44=0,NA(),RTD("cqg.rtd",,"StudyData", "Close("&amp;$M$1&amp;") When Barix("&amp;$M$1&amp;",reference:=StartOfSession)="&amp;H44&amp;"", "Bar", "", "Close","5","0","All",,,"False","T","EveryTick"))</f>
        <v>#N/A</v>
      </c>
      <c r="R44" s="70">
        <v>0.49305555555555558</v>
      </c>
      <c r="S44" s="68">
        <f t="shared" si="2"/>
        <v>0</v>
      </c>
    </row>
    <row r="45" spans="1:19" x14ac:dyDescent="0.3">
      <c r="A45" s="70">
        <v>0.49652777777777773</v>
      </c>
      <c r="B45" s="67">
        <f t="shared" si="0"/>
        <v>11</v>
      </c>
      <c r="C45" s="68">
        <f t="shared" si="1"/>
        <v>55</v>
      </c>
      <c r="D45" s="69" t="e">
        <f>IF(S45=0,NA(), RTD("cqg.rtd",,"StudyData", "Open("&amp;$B$2&amp;") When Barix("&amp;$B$2&amp;",reference:=StartOfDay)="&amp;H45&amp;"", "Bar", "", "Open","5","0","All",,,"False","T","EveryTick"))</f>
        <v>#N/A</v>
      </c>
      <c r="E45" s="69" t="e">
        <f>IF(S45=0,NA(),RTD("cqg.rtd",,"StudyData", "High("&amp;$B$2&amp;") When Barix("&amp;$B$2&amp;",reference:=StartOfDay)="&amp;H45&amp;"", "Bar", "", "High","5","0","All",,,"False","T","EveryTick"))</f>
        <v>#N/A</v>
      </c>
      <c r="F45" s="69" t="e">
        <f>IF(S45=0,NA(), RTD("cqg.rtd",,"StudyData", "Low("&amp;$B$2&amp;") When Barix("&amp;$B$2&amp;",reference:=StartOfDay)="&amp;H45&amp;"", "Bar", "", "Low","5","0","All",,,"False","T","EveryTick"))</f>
        <v>#N/A</v>
      </c>
      <c r="G45" s="69" t="e">
        <f>IF(S45=0,NA(),RTD("cqg.rtd",,"StudyData", "Close("&amp;$B$2&amp;") When Barix("&amp;$B$2&amp;",reference:=StartOfDay)="&amp;H45&amp;"", "Bar", "", "Close","5","0","All",,,"False","T","EveryTick"))</f>
        <v>#N/A</v>
      </c>
      <c r="H45" s="68">
        <f t="shared" si="3"/>
        <v>41</v>
      </c>
      <c r="N45" s="73" t="e">
        <f>IF(S45=0,NA(),RTD("cqg.rtd",,"StudyData", "Open("&amp;$M$1&amp;") When Barix("&amp;$M$1&amp;",reference:=StartOfSession)="&amp;H45&amp;"", "Bar", "", "Open","5","0","All",,,"False","T","EveryTick"))</f>
        <v>#N/A</v>
      </c>
      <c r="O45" s="73" t="e">
        <f>IF(S45=0,NA(), RTD("cqg.rtd",,"StudyData", "High("&amp;$M$1&amp;") When Barix("&amp;$M$1&amp;",reference:=StartOfSession)="&amp;H45&amp;"", "Bar", "", "High","5","0","All",,,"False","T","EveryTick"))</f>
        <v>#N/A</v>
      </c>
      <c r="P45" s="73" t="e">
        <f>IF(S45=0,NA(),RTD("cqg.rtd",,"StudyData", "Low("&amp;$M$1&amp;") When Barix("&amp;$M$1&amp;",reference:=StartOfSession)="&amp;H45&amp;"", "Bar", "", "Low","5","0","All",,,"False","T","EveryTick"))</f>
        <v>#N/A</v>
      </c>
      <c r="Q45" s="69" t="e">
        <f>IF(S45=0,NA(),RTD("cqg.rtd",,"StudyData", "Close("&amp;$M$1&amp;") When Barix("&amp;$M$1&amp;",reference:=StartOfSession)="&amp;H45&amp;"", "Bar", "", "Close","5","0","All",,,"False","T","EveryTick"))</f>
        <v>#N/A</v>
      </c>
      <c r="R45" s="70">
        <v>0.49652777777777773</v>
      </c>
      <c r="S45" s="68">
        <f t="shared" si="2"/>
        <v>0</v>
      </c>
    </row>
    <row r="46" spans="1:19" x14ac:dyDescent="0.3">
      <c r="A46" s="70">
        <v>0.5</v>
      </c>
      <c r="B46" s="67">
        <f t="shared" si="0"/>
        <v>12</v>
      </c>
      <c r="C46" s="68">
        <f t="shared" si="1"/>
        <v>0</v>
      </c>
      <c r="D46" s="69" t="e">
        <f>IF(S46=0,NA(), RTD("cqg.rtd",,"StudyData", "Open("&amp;$B$2&amp;") When Barix("&amp;$B$2&amp;",reference:=StartOfDay)="&amp;H46&amp;"", "Bar", "", "Open","5","0","All",,,"False","T","EveryTick"))</f>
        <v>#N/A</v>
      </c>
      <c r="E46" s="69" t="e">
        <f>IF(S46=0,NA(),RTD("cqg.rtd",,"StudyData", "High("&amp;$B$2&amp;") When Barix("&amp;$B$2&amp;",reference:=StartOfDay)="&amp;H46&amp;"", "Bar", "", "High","5","0","All",,,"False","T","EveryTick"))</f>
        <v>#N/A</v>
      </c>
      <c r="F46" s="69" t="e">
        <f>IF(S46=0,NA(), RTD("cqg.rtd",,"StudyData", "Low("&amp;$B$2&amp;") When Barix("&amp;$B$2&amp;",reference:=StartOfDay)="&amp;H46&amp;"", "Bar", "", "Low","5","0","All",,,"False","T","EveryTick"))</f>
        <v>#N/A</v>
      </c>
      <c r="G46" s="69" t="e">
        <f>IF(S46=0,NA(),RTD("cqg.rtd",,"StudyData", "Close("&amp;$B$2&amp;") When Barix("&amp;$B$2&amp;",reference:=StartOfDay)="&amp;H46&amp;"", "Bar", "", "Close","5","0","All",,,"False","T","EveryTick"))</f>
        <v>#N/A</v>
      </c>
      <c r="H46" s="68">
        <f t="shared" si="3"/>
        <v>42</v>
      </c>
      <c r="N46" s="73" t="e">
        <f>IF(S46=0,NA(),RTD("cqg.rtd",,"StudyData", "Open("&amp;$M$1&amp;") When Barix("&amp;$M$1&amp;",reference:=StartOfSession)="&amp;H46&amp;"", "Bar", "", "Open","5","0","All",,,"False","T","EveryTick"))</f>
        <v>#N/A</v>
      </c>
      <c r="O46" s="73" t="e">
        <f>IF(S46=0,NA(), RTD("cqg.rtd",,"StudyData", "High("&amp;$M$1&amp;") When Barix("&amp;$M$1&amp;",reference:=StartOfSession)="&amp;H46&amp;"", "Bar", "", "High","5","0","All",,,"False","T","EveryTick"))</f>
        <v>#N/A</v>
      </c>
      <c r="P46" s="73" t="e">
        <f>IF(S46=0,NA(),RTD("cqg.rtd",,"StudyData", "Low("&amp;$M$1&amp;") When Barix("&amp;$M$1&amp;",reference:=StartOfSession)="&amp;H46&amp;"", "Bar", "", "Low","5","0","All",,,"False","T","EveryTick"))</f>
        <v>#N/A</v>
      </c>
      <c r="Q46" s="69" t="e">
        <f>IF(S46=0,NA(),RTD("cqg.rtd",,"StudyData", "Close("&amp;$M$1&amp;") When Barix("&amp;$M$1&amp;",reference:=StartOfSession)="&amp;H46&amp;"", "Bar", "", "Close","5","0","All",,,"False","T","EveryTick"))</f>
        <v>#N/A</v>
      </c>
      <c r="R46" s="70">
        <v>0.5</v>
      </c>
      <c r="S46" s="68">
        <f t="shared" si="2"/>
        <v>0</v>
      </c>
    </row>
    <row r="47" spans="1:19" x14ac:dyDescent="0.3">
      <c r="A47" s="70">
        <v>0.50347222222222221</v>
      </c>
      <c r="B47" s="67">
        <f t="shared" si="0"/>
        <v>12</v>
      </c>
      <c r="C47" s="68">
        <f t="shared" si="1"/>
        <v>5</v>
      </c>
      <c r="D47" s="69" t="e">
        <f>IF(S47=0,NA(), RTD("cqg.rtd",,"StudyData", "Open("&amp;$B$2&amp;") When Barix("&amp;$B$2&amp;",reference:=StartOfDay)="&amp;H47&amp;"", "Bar", "", "Open","5","0","All",,,"False","T","EveryTick"))</f>
        <v>#N/A</v>
      </c>
      <c r="E47" s="69" t="e">
        <f>IF(S47=0,NA(),RTD("cqg.rtd",,"StudyData", "High("&amp;$B$2&amp;") When Barix("&amp;$B$2&amp;",reference:=StartOfDay)="&amp;H47&amp;"", "Bar", "", "High","5","0","All",,,"False","T","EveryTick"))</f>
        <v>#N/A</v>
      </c>
      <c r="F47" s="69" t="e">
        <f>IF(S47=0,NA(), RTD("cqg.rtd",,"StudyData", "Low("&amp;$B$2&amp;") When Barix("&amp;$B$2&amp;",reference:=StartOfDay)="&amp;H47&amp;"", "Bar", "", "Low","5","0","All",,,"False","T","EveryTick"))</f>
        <v>#N/A</v>
      </c>
      <c r="G47" s="69" t="e">
        <f>IF(S47=0,NA(),RTD("cqg.rtd",,"StudyData", "Close("&amp;$B$2&amp;") When Barix("&amp;$B$2&amp;",reference:=StartOfDay)="&amp;H47&amp;"", "Bar", "", "Close","5","0","All",,,"False","T","EveryTick"))</f>
        <v>#N/A</v>
      </c>
      <c r="H47" s="68">
        <f t="shared" si="3"/>
        <v>43</v>
      </c>
      <c r="N47" s="73" t="e">
        <f>IF(S47=0,NA(),RTD("cqg.rtd",,"StudyData", "Open("&amp;$M$1&amp;") When Barix("&amp;$M$1&amp;",reference:=StartOfSession)="&amp;H47&amp;"", "Bar", "", "Open","5","0","All",,,"False","T","EveryTick"))</f>
        <v>#N/A</v>
      </c>
      <c r="O47" s="73" t="e">
        <f>IF(S47=0,NA(), RTD("cqg.rtd",,"StudyData", "High("&amp;$M$1&amp;") When Barix("&amp;$M$1&amp;",reference:=StartOfSession)="&amp;H47&amp;"", "Bar", "", "High","5","0","All",,,"False","T","EveryTick"))</f>
        <v>#N/A</v>
      </c>
      <c r="P47" s="73" t="e">
        <f>IF(S47=0,NA(),RTD("cqg.rtd",,"StudyData", "Low("&amp;$M$1&amp;") When Barix("&amp;$M$1&amp;",reference:=StartOfSession)="&amp;H47&amp;"", "Bar", "", "Low","5","0","All",,,"False","T","EveryTick"))</f>
        <v>#N/A</v>
      </c>
      <c r="Q47" s="69" t="e">
        <f>IF(S47=0,NA(),RTD("cqg.rtd",,"StudyData", "Close("&amp;$M$1&amp;") When Barix("&amp;$M$1&amp;",reference:=StartOfSession)="&amp;H47&amp;"", "Bar", "", "Close","5","0","All",,,"False","T","EveryTick"))</f>
        <v>#N/A</v>
      </c>
      <c r="R47" s="70">
        <v>0.50347222222222221</v>
      </c>
      <c r="S47" s="68">
        <f t="shared" si="2"/>
        <v>0</v>
      </c>
    </row>
    <row r="48" spans="1:19" x14ac:dyDescent="0.3">
      <c r="A48" s="70">
        <v>0.50694444444444442</v>
      </c>
      <c r="B48" s="67">
        <f t="shared" si="0"/>
        <v>12</v>
      </c>
      <c r="C48" s="68">
        <f t="shared" si="1"/>
        <v>10</v>
      </c>
      <c r="D48" s="69" t="e">
        <f>IF(S48=0,NA(), RTD("cqg.rtd",,"StudyData", "Open("&amp;$B$2&amp;") When Barix("&amp;$B$2&amp;",reference:=StartOfDay)="&amp;H48&amp;"", "Bar", "", "Open","5","0","All",,,"False","T","EveryTick"))</f>
        <v>#N/A</v>
      </c>
      <c r="E48" s="69" t="e">
        <f>IF(S48=0,NA(),RTD("cqg.rtd",,"StudyData", "High("&amp;$B$2&amp;") When Barix("&amp;$B$2&amp;",reference:=StartOfDay)="&amp;H48&amp;"", "Bar", "", "High","5","0","All",,,"False","T","EveryTick"))</f>
        <v>#N/A</v>
      </c>
      <c r="F48" s="69" t="e">
        <f>IF(S48=0,NA(), RTD("cqg.rtd",,"StudyData", "Low("&amp;$B$2&amp;") When Barix("&amp;$B$2&amp;",reference:=StartOfDay)="&amp;H48&amp;"", "Bar", "", "Low","5","0","All",,,"False","T","EveryTick"))</f>
        <v>#N/A</v>
      </c>
      <c r="G48" s="69" t="e">
        <f>IF(S48=0,NA(),RTD("cqg.rtd",,"StudyData", "Close("&amp;$B$2&amp;") When Barix("&amp;$B$2&amp;",reference:=StartOfDay)="&amp;H48&amp;"", "Bar", "", "Close","5","0","All",,,"False","T","EveryTick"))</f>
        <v>#N/A</v>
      </c>
      <c r="H48" s="68">
        <f t="shared" si="3"/>
        <v>44</v>
      </c>
      <c r="N48" s="73" t="e">
        <f>IF(S48=0,NA(),RTD("cqg.rtd",,"StudyData", "Open("&amp;$M$1&amp;") When Barix("&amp;$M$1&amp;",reference:=StartOfSession)="&amp;H48&amp;"", "Bar", "", "Open","5","0","All",,,"False","T","EveryTick"))</f>
        <v>#N/A</v>
      </c>
      <c r="O48" s="73" t="e">
        <f>IF(S48=0,NA(), RTD("cqg.rtd",,"StudyData", "High("&amp;$M$1&amp;") When Barix("&amp;$M$1&amp;",reference:=StartOfSession)="&amp;H48&amp;"", "Bar", "", "High","5","0","All",,,"False","T","EveryTick"))</f>
        <v>#N/A</v>
      </c>
      <c r="P48" s="73" t="e">
        <f>IF(S48=0,NA(),RTD("cqg.rtd",,"StudyData", "Low("&amp;$M$1&amp;") When Barix("&amp;$M$1&amp;",reference:=StartOfSession)="&amp;H48&amp;"", "Bar", "", "Low","5","0","All",,,"False","T","EveryTick"))</f>
        <v>#N/A</v>
      </c>
      <c r="Q48" s="69" t="e">
        <f>IF(S48=0,NA(),RTD("cqg.rtd",,"StudyData", "Close("&amp;$M$1&amp;") When Barix("&amp;$M$1&amp;",reference:=StartOfSession)="&amp;H48&amp;"", "Bar", "", "Close","5","0","All",,,"False","T","EveryTick"))</f>
        <v>#N/A</v>
      </c>
      <c r="R48" s="70">
        <v>0.50694444444444442</v>
      </c>
      <c r="S48" s="68">
        <f t="shared" si="2"/>
        <v>0</v>
      </c>
    </row>
    <row r="49" spans="1:19" x14ac:dyDescent="0.3">
      <c r="A49" s="70">
        <v>0.51041666666666663</v>
      </c>
      <c r="B49" s="67">
        <f t="shared" si="0"/>
        <v>12</v>
      </c>
      <c r="C49" s="68">
        <f t="shared" si="1"/>
        <v>15</v>
      </c>
      <c r="D49" s="69" t="e">
        <f>IF(S49=0,NA(), RTD("cqg.rtd",,"StudyData", "Open("&amp;$B$2&amp;") When Barix("&amp;$B$2&amp;",reference:=StartOfDay)="&amp;H49&amp;"", "Bar", "", "Open","5","0","All",,,"False","T","EveryTick"))</f>
        <v>#N/A</v>
      </c>
      <c r="E49" s="69" t="e">
        <f>IF(S49=0,NA(),RTD("cqg.rtd",,"StudyData", "High("&amp;$B$2&amp;") When Barix("&amp;$B$2&amp;",reference:=StartOfDay)="&amp;H49&amp;"", "Bar", "", "High","5","0","All",,,"False","T","EveryTick"))</f>
        <v>#N/A</v>
      </c>
      <c r="F49" s="69" t="e">
        <f>IF(S49=0,NA(), RTD("cqg.rtd",,"StudyData", "Low("&amp;$B$2&amp;") When Barix("&amp;$B$2&amp;",reference:=StartOfDay)="&amp;H49&amp;"", "Bar", "", "Low","5","0","All",,,"False","T","EveryTick"))</f>
        <v>#N/A</v>
      </c>
      <c r="G49" s="69" t="e">
        <f>IF(S49=0,NA(),RTD("cqg.rtd",,"StudyData", "Close("&amp;$B$2&amp;") When Barix("&amp;$B$2&amp;",reference:=StartOfDay)="&amp;H49&amp;"", "Bar", "", "Close","5","0","All",,,"False","T","EveryTick"))</f>
        <v>#N/A</v>
      </c>
      <c r="H49" s="68">
        <f t="shared" si="3"/>
        <v>45</v>
      </c>
      <c r="N49" s="73" t="e">
        <f>IF(S49=0,NA(),RTD("cqg.rtd",,"StudyData", "Open("&amp;$M$1&amp;") When Barix("&amp;$M$1&amp;",reference:=StartOfSession)="&amp;H49&amp;"", "Bar", "", "Open","5","0","All",,,"False","T","EveryTick"))</f>
        <v>#N/A</v>
      </c>
      <c r="O49" s="73" t="e">
        <f>IF(S49=0,NA(), RTD("cqg.rtd",,"StudyData", "High("&amp;$M$1&amp;") When Barix("&amp;$M$1&amp;",reference:=StartOfSession)="&amp;H49&amp;"", "Bar", "", "High","5","0","All",,,"False","T","EveryTick"))</f>
        <v>#N/A</v>
      </c>
      <c r="P49" s="73" t="e">
        <f>IF(S49=0,NA(),RTD("cqg.rtd",,"StudyData", "Low("&amp;$M$1&amp;") When Barix("&amp;$M$1&amp;",reference:=StartOfSession)="&amp;H49&amp;"", "Bar", "", "Low","5","0","All",,,"False","T","EveryTick"))</f>
        <v>#N/A</v>
      </c>
      <c r="Q49" s="69" t="e">
        <f>IF(S49=0,NA(),RTD("cqg.rtd",,"StudyData", "Close("&amp;$M$1&amp;") When Barix("&amp;$M$1&amp;",reference:=StartOfSession)="&amp;H49&amp;"", "Bar", "", "Close","5","0","All",,,"False","T","EveryTick"))</f>
        <v>#N/A</v>
      </c>
      <c r="R49" s="70">
        <v>0.51041666666666663</v>
      </c>
      <c r="S49" s="68">
        <f t="shared" si="2"/>
        <v>0</v>
      </c>
    </row>
    <row r="50" spans="1:19" x14ac:dyDescent="0.3">
      <c r="A50" s="70">
        <v>0.51388888888888895</v>
      </c>
      <c r="B50" s="67">
        <f t="shared" si="0"/>
        <v>12</v>
      </c>
      <c r="C50" s="68">
        <f t="shared" si="1"/>
        <v>20</v>
      </c>
      <c r="D50" s="69" t="e">
        <f>IF(S50=0,NA(), RTD("cqg.rtd",,"StudyData", "Open("&amp;$B$2&amp;") When Barix("&amp;$B$2&amp;",reference:=StartOfDay)="&amp;H50&amp;"", "Bar", "", "Open","5","0","All",,,"False","T","EveryTick"))</f>
        <v>#N/A</v>
      </c>
      <c r="E50" s="69" t="e">
        <f>IF(S50=0,NA(),RTD("cqg.rtd",,"StudyData", "High("&amp;$B$2&amp;") When Barix("&amp;$B$2&amp;",reference:=StartOfDay)="&amp;H50&amp;"", "Bar", "", "High","5","0","All",,,"False","T","EveryTick"))</f>
        <v>#N/A</v>
      </c>
      <c r="F50" s="69" t="e">
        <f>IF(S50=0,NA(), RTD("cqg.rtd",,"StudyData", "Low("&amp;$B$2&amp;") When Barix("&amp;$B$2&amp;",reference:=StartOfDay)="&amp;H50&amp;"", "Bar", "", "Low","5","0","All",,,"False","T","EveryTick"))</f>
        <v>#N/A</v>
      </c>
      <c r="G50" s="69" t="e">
        <f>IF(S50=0,NA(),RTD("cqg.rtd",,"StudyData", "Close("&amp;$B$2&amp;") When Barix("&amp;$B$2&amp;",reference:=StartOfDay)="&amp;H50&amp;"", "Bar", "", "Close","5","0","All",,,"False","T","EveryTick"))</f>
        <v>#N/A</v>
      </c>
      <c r="H50" s="68">
        <f t="shared" si="3"/>
        <v>46</v>
      </c>
      <c r="N50" s="73" t="e">
        <f>IF(S50=0,NA(),RTD("cqg.rtd",,"StudyData", "Open("&amp;$M$1&amp;") When Barix("&amp;$M$1&amp;",reference:=StartOfSession)="&amp;H50&amp;"", "Bar", "", "Open","5","0","All",,,"False","T","EveryTick"))</f>
        <v>#N/A</v>
      </c>
      <c r="O50" s="73" t="e">
        <f>IF(S50=0,NA(), RTD("cqg.rtd",,"StudyData", "High("&amp;$M$1&amp;") When Barix("&amp;$M$1&amp;",reference:=StartOfSession)="&amp;H50&amp;"", "Bar", "", "High","5","0","All",,,"False","T","EveryTick"))</f>
        <v>#N/A</v>
      </c>
      <c r="P50" s="73" t="e">
        <f>IF(S50=0,NA(),RTD("cqg.rtd",,"StudyData", "Low("&amp;$M$1&amp;") When Barix("&amp;$M$1&amp;",reference:=StartOfSession)="&amp;H50&amp;"", "Bar", "", "Low","5","0","All",,,"False","T","EveryTick"))</f>
        <v>#N/A</v>
      </c>
      <c r="Q50" s="69" t="e">
        <f>IF(S50=0,NA(),RTD("cqg.rtd",,"StudyData", "Close("&amp;$M$1&amp;") When Barix("&amp;$M$1&amp;",reference:=StartOfSession)="&amp;H50&amp;"", "Bar", "", "Close","5","0","All",,,"False","T","EveryTick"))</f>
        <v>#N/A</v>
      </c>
      <c r="R50" s="70">
        <v>0.51388888888888895</v>
      </c>
      <c r="S50" s="68">
        <f t="shared" si="2"/>
        <v>0</v>
      </c>
    </row>
    <row r="51" spans="1:19" x14ac:dyDescent="0.3">
      <c r="A51" s="70">
        <v>0.51736111111111105</v>
      </c>
      <c r="B51" s="67">
        <f t="shared" si="0"/>
        <v>12</v>
      </c>
      <c r="C51" s="68">
        <f t="shared" si="1"/>
        <v>25</v>
      </c>
      <c r="D51" s="69" t="e">
        <f>IF(S51=0,NA(), RTD("cqg.rtd",,"StudyData", "Open("&amp;$B$2&amp;") When Barix("&amp;$B$2&amp;",reference:=StartOfDay)="&amp;H51&amp;"", "Bar", "", "Open","5","0","All",,,"False","T","EveryTick"))</f>
        <v>#N/A</v>
      </c>
      <c r="E51" s="69" t="e">
        <f>IF(S51=0,NA(),RTD("cqg.rtd",,"StudyData", "High("&amp;$B$2&amp;") When Barix("&amp;$B$2&amp;",reference:=StartOfDay)="&amp;H51&amp;"", "Bar", "", "High","5","0","All",,,"False","T","EveryTick"))</f>
        <v>#N/A</v>
      </c>
      <c r="F51" s="69" t="e">
        <f>IF(S51=0,NA(), RTD("cqg.rtd",,"StudyData", "Low("&amp;$B$2&amp;") When Barix("&amp;$B$2&amp;",reference:=StartOfDay)="&amp;H51&amp;"", "Bar", "", "Low","5","0","All",,,"False","T","EveryTick"))</f>
        <v>#N/A</v>
      </c>
      <c r="G51" s="69" t="e">
        <f>IF(S51=0,NA(),RTD("cqg.rtd",,"StudyData", "Close("&amp;$B$2&amp;") When Barix("&amp;$B$2&amp;",reference:=StartOfDay)="&amp;H51&amp;"", "Bar", "", "Close","5","0","All",,,"False","T","EveryTick"))</f>
        <v>#N/A</v>
      </c>
      <c r="H51" s="68">
        <f t="shared" si="3"/>
        <v>47</v>
      </c>
      <c r="N51" s="73" t="e">
        <f>IF(S51=0,NA(),RTD("cqg.rtd",,"StudyData", "Open("&amp;$M$1&amp;") When Barix("&amp;$M$1&amp;",reference:=StartOfSession)="&amp;H51&amp;"", "Bar", "", "Open","5","0","All",,,"False","T","EveryTick"))</f>
        <v>#N/A</v>
      </c>
      <c r="O51" s="73" t="e">
        <f>IF(S51=0,NA(), RTD("cqg.rtd",,"StudyData", "High("&amp;$M$1&amp;") When Barix("&amp;$M$1&amp;",reference:=StartOfSession)="&amp;H51&amp;"", "Bar", "", "High","5","0","All",,,"False","T","EveryTick"))</f>
        <v>#N/A</v>
      </c>
      <c r="P51" s="73" t="e">
        <f>IF(S51=0,NA(),RTD("cqg.rtd",,"StudyData", "Low("&amp;$M$1&amp;") When Barix("&amp;$M$1&amp;",reference:=StartOfSession)="&amp;H51&amp;"", "Bar", "", "Low","5","0","All",,,"False","T","EveryTick"))</f>
        <v>#N/A</v>
      </c>
      <c r="Q51" s="69" t="e">
        <f>IF(S51=0,NA(),RTD("cqg.rtd",,"StudyData", "Close("&amp;$M$1&amp;") When Barix("&amp;$M$1&amp;",reference:=StartOfSession)="&amp;H51&amp;"", "Bar", "", "Close","5","0","All",,,"False","T","EveryTick"))</f>
        <v>#N/A</v>
      </c>
      <c r="R51" s="70">
        <v>0.51736111111111105</v>
      </c>
      <c r="S51" s="68">
        <f t="shared" si="2"/>
        <v>0</v>
      </c>
    </row>
    <row r="52" spans="1:19" x14ac:dyDescent="0.3">
      <c r="A52" s="70">
        <v>0.52083333333333337</v>
      </c>
      <c r="B52" s="67">
        <f t="shared" si="0"/>
        <v>12</v>
      </c>
      <c r="C52" s="68">
        <f t="shared" si="1"/>
        <v>30</v>
      </c>
      <c r="D52" s="69" t="e">
        <f>IF(S52=0,NA(), RTD("cqg.rtd",,"StudyData", "Open("&amp;$B$2&amp;") When Barix("&amp;$B$2&amp;",reference:=StartOfDay)="&amp;H52&amp;"", "Bar", "", "Open","5","0","All",,,"False","T","EveryTick"))</f>
        <v>#N/A</v>
      </c>
      <c r="E52" s="69" t="e">
        <f>IF(S52=0,NA(),RTD("cqg.rtd",,"StudyData", "High("&amp;$B$2&amp;") When Barix("&amp;$B$2&amp;",reference:=StartOfDay)="&amp;H52&amp;"", "Bar", "", "High","5","0","All",,,"False","T","EveryTick"))</f>
        <v>#N/A</v>
      </c>
      <c r="F52" s="69" t="e">
        <f>IF(S52=0,NA(), RTD("cqg.rtd",,"StudyData", "Low("&amp;$B$2&amp;") When Barix("&amp;$B$2&amp;",reference:=StartOfDay)="&amp;H52&amp;"", "Bar", "", "Low","5","0","All",,,"False","T","EveryTick"))</f>
        <v>#N/A</v>
      </c>
      <c r="G52" s="69" t="e">
        <f>IF(S52=0,NA(),RTD("cqg.rtd",,"StudyData", "Close("&amp;$B$2&amp;") When Barix("&amp;$B$2&amp;",reference:=StartOfDay)="&amp;H52&amp;"", "Bar", "", "Close","5","0","All",,,"False","T","EveryTick"))</f>
        <v>#N/A</v>
      </c>
      <c r="H52" s="68">
        <f t="shared" si="3"/>
        <v>48</v>
      </c>
      <c r="N52" s="73" t="e">
        <f>IF(S52=0,NA(),RTD("cqg.rtd",,"StudyData", "Open("&amp;$M$1&amp;") When Barix("&amp;$M$1&amp;",reference:=StartOfSession)="&amp;H52&amp;"", "Bar", "", "Open","5","0","All",,,"False","T","EveryTick"))</f>
        <v>#N/A</v>
      </c>
      <c r="O52" s="73" t="e">
        <f>IF(S52=0,NA(), RTD("cqg.rtd",,"StudyData", "High("&amp;$M$1&amp;") When Barix("&amp;$M$1&amp;",reference:=StartOfSession)="&amp;H52&amp;"", "Bar", "", "High","5","0","All",,,"False","T","EveryTick"))</f>
        <v>#N/A</v>
      </c>
      <c r="P52" s="73" t="e">
        <f>IF(S52=0,NA(),RTD("cqg.rtd",,"StudyData", "Low("&amp;$M$1&amp;") When Barix("&amp;$M$1&amp;",reference:=StartOfSession)="&amp;H52&amp;"", "Bar", "", "Low","5","0","All",,,"False","T","EveryTick"))</f>
        <v>#N/A</v>
      </c>
      <c r="Q52" s="69" t="e">
        <f>IF(S52=0,NA(),RTD("cqg.rtd",,"StudyData", "Close("&amp;$M$1&amp;") When Barix("&amp;$M$1&amp;",reference:=StartOfSession)="&amp;H52&amp;"", "Bar", "", "Close","5","0","All",,,"False","T","EveryTick"))</f>
        <v>#N/A</v>
      </c>
      <c r="R52" s="70">
        <v>0.52083333333333337</v>
      </c>
      <c r="S52" s="68">
        <f t="shared" si="2"/>
        <v>0</v>
      </c>
    </row>
    <row r="53" spans="1:19" x14ac:dyDescent="0.3">
      <c r="A53" s="70">
        <v>0.52430555555555558</v>
      </c>
      <c r="B53" s="67">
        <f t="shared" si="0"/>
        <v>12</v>
      </c>
      <c r="C53" s="68">
        <f t="shared" si="1"/>
        <v>35</v>
      </c>
      <c r="D53" s="69" t="e">
        <f>IF(S53=0,NA(), RTD("cqg.rtd",,"StudyData", "Open("&amp;$B$2&amp;") When Barix("&amp;$B$2&amp;",reference:=StartOfDay)="&amp;H53&amp;"", "Bar", "", "Open","5","0","All",,,"False","T","EveryTick"))</f>
        <v>#N/A</v>
      </c>
      <c r="E53" s="69" t="e">
        <f>IF(S53=0,NA(),RTD("cqg.rtd",,"StudyData", "High("&amp;$B$2&amp;") When Barix("&amp;$B$2&amp;",reference:=StartOfDay)="&amp;H53&amp;"", "Bar", "", "High","5","0","All",,,"False","T","EveryTick"))</f>
        <v>#N/A</v>
      </c>
      <c r="F53" s="69" t="e">
        <f>IF(S53=0,NA(), RTD("cqg.rtd",,"StudyData", "Low("&amp;$B$2&amp;") When Barix("&amp;$B$2&amp;",reference:=StartOfDay)="&amp;H53&amp;"", "Bar", "", "Low","5","0","All",,,"False","T","EveryTick"))</f>
        <v>#N/A</v>
      </c>
      <c r="G53" s="69" t="e">
        <f>IF(S53=0,NA(),RTD("cqg.rtd",,"StudyData", "Close("&amp;$B$2&amp;") When Barix("&amp;$B$2&amp;",reference:=StartOfDay)="&amp;H53&amp;"", "Bar", "", "Close","5","0","All",,,"False","T","EveryTick"))</f>
        <v>#N/A</v>
      </c>
      <c r="H53" s="68">
        <f t="shared" si="3"/>
        <v>49</v>
      </c>
      <c r="N53" s="73" t="e">
        <f>IF(S53=0,NA(),RTD("cqg.rtd",,"StudyData", "Open("&amp;$M$1&amp;") When Barix("&amp;$M$1&amp;",reference:=StartOfSession)="&amp;H53&amp;"", "Bar", "", "Open","5","0","All",,,"False","T","EveryTick"))</f>
        <v>#N/A</v>
      </c>
      <c r="O53" s="73" t="e">
        <f>IF(S53=0,NA(), RTD("cqg.rtd",,"StudyData", "High("&amp;$M$1&amp;") When Barix("&amp;$M$1&amp;",reference:=StartOfSession)="&amp;H53&amp;"", "Bar", "", "High","5","0","All",,,"False","T","EveryTick"))</f>
        <v>#N/A</v>
      </c>
      <c r="P53" s="73" t="e">
        <f>IF(S53=0,NA(),RTD("cqg.rtd",,"StudyData", "Low("&amp;$M$1&amp;") When Barix("&amp;$M$1&amp;",reference:=StartOfSession)="&amp;H53&amp;"", "Bar", "", "Low","5","0","All",,,"False","T","EveryTick"))</f>
        <v>#N/A</v>
      </c>
      <c r="Q53" s="69" t="e">
        <f>IF(S53=0,NA(),RTD("cqg.rtd",,"StudyData", "Close("&amp;$M$1&amp;") When Barix("&amp;$M$1&amp;",reference:=StartOfSession)="&amp;H53&amp;"", "Bar", "", "Close","5","0","All",,,"False","T","EveryTick"))</f>
        <v>#N/A</v>
      </c>
      <c r="R53" s="70">
        <v>0.52430555555555558</v>
      </c>
      <c r="S53" s="68">
        <f t="shared" si="2"/>
        <v>0</v>
      </c>
    </row>
    <row r="54" spans="1:19" x14ac:dyDescent="0.3">
      <c r="A54" s="70">
        <v>0.52777777777777779</v>
      </c>
      <c r="B54" s="67">
        <f t="shared" si="0"/>
        <v>12</v>
      </c>
      <c r="C54" s="68">
        <f t="shared" si="1"/>
        <v>40</v>
      </c>
      <c r="D54" s="69" t="e">
        <f>IF(S54=0,NA(), RTD("cqg.rtd",,"StudyData", "Open("&amp;$B$2&amp;") When Barix("&amp;$B$2&amp;",reference:=StartOfDay)="&amp;H54&amp;"", "Bar", "", "Open","5","0","All",,,"False","T","EveryTick"))</f>
        <v>#N/A</v>
      </c>
      <c r="E54" s="69" t="e">
        <f>IF(S54=0,NA(),RTD("cqg.rtd",,"StudyData", "High("&amp;$B$2&amp;") When Barix("&amp;$B$2&amp;",reference:=StartOfDay)="&amp;H54&amp;"", "Bar", "", "High","5","0","All",,,"False","T","EveryTick"))</f>
        <v>#N/A</v>
      </c>
      <c r="F54" s="69" t="e">
        <f>IF(S54=0,NA(), RTD("cqg.rtd",,"StudyData", "Low("&amp;$B$2&amp;") When Barix("&amp;$B$2&amp;",reference:=StartOfDay)="&amp;H54&amp;"", "Bar", "", "Low","5","0","All",,,"False","T","EveryTick"))</f>
        <v>#N/A</v>
      </c>
      <c r="G54" s="69" t="e">
        <f>IF(S54=0,NA(),RTD("cqg.rtd",,"StudyData", "Close("&amp;$B$2&amp;") When Barix("&amp;$B$2&amp;",reference:=StartOfDay)="&amp;H54&amp;"", "Bar", "", "Close","5","0","All",,,"False","T","EveryTick"))</f>
        <v>#N/A</v>
      </c>
      <c r="H54" s="68">
        <f t="shared" si="3"/>
        <v>50</v>
      </c>
      <c r="N54" s="73" t="e">
        <f>IF(S54=0,NA(),RTD("cqg.rtd",,"StudyData", "Open("&amp;$M$1&amp;") When Barix("&amp;$M$1&amp;",reference:=StartOfSession)="&amp;H54&amp;"", "Bar", "", "Open","5","0","All",,,"False","T","EveryTick"))</f>
        <v>#N/A</v>
      </c>
      <c r="O54" s="73" t="e">
        <f>IF(S54=0,NA(), RTD("cqg.rtd",,"StudyData", "High("&amp;$M$1&amp;") When Barix("&amp;$M$1&amp;",reference:=StartOfSession)="&amp;H54&amp;"", "Bar", "", "High","5","0","All",,,"False","T","EveryTick"))</f>
        <v>#N/A</v>
      </c>
      <c r="P54" s="73" t="e">
        <f>IF(S54=0,NA(),RTD("cqg.rtd",,"StudyData", "Low("&amp;$M$1&amp;") When Barix("&amp;$M$1&amp;",reference:=StartOfSession)="&amp;H54&amp;"", "Bar", "", "Low","5","0","All",,,"False","T","EveryTick"))</f>
        <v>#N/A</v>
      </c>
      <c r="Q54" s="69" t="e">
        <f>IF(S54=0,NA(),RTD("cqg.rtd",,"StudyData", "Close("&amp;$M$1&amp;") When Barix("&amp;$M$1&amp;",reference:=StartOfSession)="&amp;H54&amp;"", "Bar", "", "Close","5","0","All",,,"False","T","EveryTick"))</f>
        <v>#N/A</v>
      </c>
      <c r="R54" s="70">
        <v>0.52777777777777779</v>
      </c>
      <c r="S54" s="68">
        <f t="shared" si="2"/>
        <v>0</v>
      </c>
    </row>
    <row r="55" spans="1:19" x14ac:dyDescent="0.3">
      <c r="A55" s="70">
        <v>0.53125</v>
      </c>
      <c r="B55" s="67">
        <f t="shared" si="0"/>
        <v>12</v>
      </c>
      <c r="C55" s="68">
        <f t="shared" si="1"/>
        <v>45</v>
      </c>
      <c r="D55" s="69" t="e">
        <f>IF(S55=0,NA(), RTD("cqg.rtd",,"StudyData", "Open("&amp;$B$2&amp;") When Barix("&amp;$B$2&amp;",reference:=StartOfDay)="&amp;H55&amp;"", "Bar", "", "Open","5","0","All",,,"False","T","EveryTick"))</f>
        <v>#N/A</v>
      </c>
      <c r="E55" s="69" t="e">
        <f>IF(S55=0,NA(),RTD("cqg.rtd",,"StudyData", "High("&amp;$B$2&amp;") When Barix("&amp;$B$2&amp;",reference:=StartOfDay)="&amp;H55&amp;"", "Bar", "", "High","5","0","All",,,"False","T","EveryTick"))</f>
        <v>#N/A</v>
      </c>
      <c r="F55" s="69" t="e">
        <f>IF(S55=0,NA(), RTD("cqg.rtd",,"StudyData", "Low("&amp;$B$2&amp;") When Barix("&amp;$B$2&amp;",reference:=StartOfDay)="&amp;H55&amp;"", "Bar", "", "Low","5","0","All",,,"False","T","EveryTick"))</f>
        <v>#N/A</v>
      </c>
      <c r="G55" s="69" t="e">
        <f>IF(S55=0,NA(),RTD("cqg.rtd",,"StudyData", "Close("&amp;$B$2&amp;") When Barix("&amp;$B$2&amp;",reference:=StartOfDay)="&amp;H55&amp;"", "Bar", "", "Close","5","0","All",,,"False","T","EveryTick"))</f>
        <v>#N/A</v>
      </c>
      <c r="H55" s="68">
        <f t="shared" si="3"/>
        <v>51</v>
      </c>
      <c r="N55" s="73" t="e">
        <f>IF(S55=0,NA(),RTD("cqg.rtd",,"StudyData", "Open("&amp;$M$1&amp;") When Barix("&amp;$M$1&amp;",reference:=StartOfSession)="&amp;H55&amp;"", "Bar", "", "Open","5","0","All",,,"False","T","EveryTick"))</f>
        <v>#N/A</v>
      </c>
      <c r="O55" s="73" t="e">
        <f>IF(S55=0,NA(), RTD("cqg.rtd",,"StudyData", "High("&amp;$M$1&amp;") When Barix("&amp;$M$1&amp;",reference:=StartOfSession)="&amp;H55&amp;"", "Bar", "", "High","5","0","All",,,"False","T","EveryTick"))</f>
        <v>#N/A</v>
      </c>
      <c r="P55" s="73" t="e">
        <f>IF(S55=0,NA(),RTD("cqg.rtd",,"StudyData", "Low("&amp;$M$1&amp;") When Barix("&amp;$M$1&amp;",reference:=StartOfSession)="&amp;H55&amp;"", "Bar", "", "Low","5","0","All",,,"False","T","EveryTick"))</f>
        <v>#N/A</v>
      </c>
      <c r="Q55" s="69" t="e">
        <f>IF(S55=0,NA(),RTD("cqg.rtd",,"StudyData", "Close("&amp;$M$1&amp;") When Barix("&amp;$M$1&amp;",reference:=StartOfSession)="&amp;H55&amp;"", "Bar", "", "Close","5","0","All",,,"False","T","EveryTick"))</f>
        <v>#N/A</v>
      </c>
      <c r="R55" s="70">
        <v>0.53125</v>
      </c>
      <c r="S55" s="68">
        <f t="shared" si="2"/>
        <v>0</v>
      </c>
    </row>
    <row r="56" spans="1:19" x14ac:dyDescent="0.3">
      <c r="A56" s="70">
        <v>0.53472222222222221</v>
      </c>
      <c r="B56" s="67">
        <f t="shared" si="0"/>
        <v>12</v>
      </c>
      <c r="C56" s="68">
        <f t="shared" si="1"/>
        <v>50</v>
      </c>
      <c r="D56" s="69" t="e">
        <f>IF(S56=0,NA(), RTD("cqg.rtd",,"StudyData", "Open("&amp;$B$2&amp;") When Barix("&amp;$B$2&amp;",reference:=StartOfDay)="&amp;H56&amp;"", "Bar", "", "Open","5","0","All",,,"False","T","EveryTick"))</f>
        <v>#N/A</v>
      </c>
      <c r="E56" s="69" t="e">
        <f>IF(S56=0,NA(),RTD("cqg.rtd",,"StudyData", "High("&amp;$B$2&amp;") When Barix("&amp;$B$2&amp;",reference:=StartOfDay)="&amp;H56&amp;"", "Bar", "", "High","5","0","All",,,"False","T","EveryTick"))</f>
        <v>#N/A</v>
      </c>
      <c r="F56" s="69" t="e">
        <f>IF(S56=0,NA(), RTD("cqg.rtd",,"StudyData", "Low("&amp;$B$2&amp;") When Barix("&amp;$B$2&amp;",reference:=StartOfDay)="&amp;H56&amp;"", "Bar", "", "Low","5","0","All",,,"False","T","EveryTick"))</f>
        <v>#N/A</v>
      </c>
      <c r="G56" s="69" t="e">
        <f>IF(S56=0,NA(),RTD("cqg.rtd",,"StudyData", "Close("&amp;$B$2&amp;") When Barix("&amp;$B$2&amp;",reference:=StartOfDay)="&amp;H56&amp;"", "Bar", "", "Close","5","0","All",,,"False","T","EveryTick"))</f>
        <v>#N/A</v>
      </c>
      <c r="H56" s="68">
        <f t="shared" si="3"/>
        <v>52</v>
      </c>
      <c r="N56" s="73" t="e">
        <f>IF(S56=0,NA(),RTD("cqg.rtd",,"StudyData", "Open("&amp;$M$1&amp;") When Barix("&amp;$M$1&amp;",reference:=StartOfSession)="&amp;H56&amp;"", "Bar", "", "Open","5","0","All",,,"False","T","EveryTick"))</f>
        <v>#N/A</v>
      </c>
      <c r="O56" s="73" t="e">
        <f>IF(S56=0,NA(), RTD("cqg.rtd",,"StudyData", "High("&amp;$M$1&amp;") When Barix("&amp;$M$1&amp;",reference:=StartOfSession)="&amp;H56&amp;"", "Bar", "", "High","5","0","All",,,"False","T","EveryTick"))</f>
        <v>#N/A</v>
      </c>
      <c r="P56" s="73" t="e">
        <f>IF(S56=0,NA(),RTD("cqg.rtd",,"StudyData", "Low("&amp;$M$1&amp;") When Barix("&amp;$M$1&amp;",reference:=StartOfSession)="&amp;H56&amp;"", "Bar", "", "Low","5","0","All",,,"False","T","EveryTick"))</f>
        <v>#N/A</v>
      </c>
      <c r="Q56" s="69" t="e">
        <f>IF(S56=0,NA(),RTD("cqg.rtd",,"StudyData", "Close("&amp;$M$1&amp;") When Barix("&amp;$M$1&amp;",reference:=StartOfSession)="&amp;H56&amp;"", "Bar", "", "Close","5","0","All",,,"False","T","EveryTick"))</f>
        <v>#N/A</v>
      </c>
      <c r="R56" s="70">
        <v>0.53472222222222221</v>
      </c>
      <c r="S56" s="68">
        <f t="shared" si="2"/>
        <v>0</v>
      </c>
    </row>
    <row r="57" spans="1:19" x14ac:dyDescent="0.3">
      <c r="A57" s="70">
        <v>0.53819444444444442</v>
      </c>
      <c r="B57" s="67">
        <f t="shared" si="0"/>
        <v>12</v>
      </c>
      <c r="C57" s="68">
        <f t="shared" si="1"/>
        <v>55</v>
      </c>
      <c r="D57" s="69" t="e">
        <f>IF(S57=0,NA(), RTD("cqg.rtd",,"StudyData", "Open("&amp;$B$2&amp;") When Barix("&amp;$B$2&amp;",reference:=StartOfDay)="&amp;H57&amp;"", "Bar", "", "Open","5","0","All",,,"False","T","EveryTick"))</f>
        <v>#N/A</v>
      </c>
      <c r="E57" s="69" t="e">
        <f>IF(S57=0,NA(),RTD("cqg.rtd",,"StudyData", "High("&amp;$B$2&amp;") When Barix("&amp;$B$2&amp;",reference:=StartOfDay)="&amp;H57&amp;"", "Bar", "", "High","5","0","All",,,"False","T","EveryTick"))</f>
        <v>#N/A</v>
      </c>
      <c r="F57" s="69" t="e">
        <f>IF(S57=0,NA(), RTD("cqg.rtd",,"StudyData", "Low("&amp;$B$2&amp;") When Barix("&amp;$B$2&amp;",reference:=StartOfDay)="&amp;H57&amp;"", "Bar", "", "Low","5","0","All",,,"False","T","EveryTick"))</f>
        <v>#N/A</v>
      </c>
      <c r="G57" s="69" t="e">
        <f>IF(S57=0,NA(),RTD("cqg.rtd",,"StudyData", "Close("&amp;$B$2&amp;") When Barix("&amp;$B$2&amp;",reference:=StartOfDay)="&amp;H57&amp;"", "Bar", "", "Close","5","0","All",,,"False","T","EveryTick"))</f>
        <v>#N/A</v>
      </c>
      <c r="H57" s="68">
        <f t="shared" si="3"/>
        <v>53</v>
      </c>
      <c r="N57" s="73" t="e">
        <f>IF(S57=0,NA(),RTD("cqg.rtd",,"StudyData", "Open("&amp;$M$1&amp;") When Barix("&amp;$M$1&amp;",reference:=StartOfSession)="&amp;H57&amp;"", "Bar", "", "Open","5","0","All",,,"False","T","EveryTick"))</f>
        <v>#N/A</v>
      </c>
      <c r="O57" s="73" t="e">
        <f>IF(S57=0,NA(), RTD("cqg.rtd",,"StudyData", "High("&amp;$M$1&amp;") When Barix("&amp;$M$1&amp;",reference:=StartOfSession)="&amp;H57&amp;"", "Bar", "", "High","5","0","All",,,"False","T","EveryTick"))</f>
        <v>#N/A</v>
      </c>
      <c r="P57" s="73" t="e">
        <f>IF(S57=0,NA(),RTD("cqg.rtd",,"StudyData", "Low("&amp;$M$1&amp;") When Barix("&amp;$M$1&amp;",reference:=StartOfSession)="&amp;H57&amp;"", "Bar", "", "Low","5","0","All",,,"False","T","EveryTick"))</f>
        <v>#N/A</v>
      </c>
      <c r="Q57" s="69" t="e">
        <f>IF(S57=0,NA(),RTD("cqg.rtd",,"StudyData", "Close("&amp;$M$1&amp;") When Barix("&amp;$M$1&amp;",reference:=StartOfSession)="&amp;H57&amp;"", "Bar", "", "Close","5","0","All",,,"False","T","EveryTick"))</f>
        <v>#N/A</v>
      </c>
      <c r="R57" s="70">
        <v>0.53819444444444442</v>
      </c>
      <c r="S57" s="68">
        <f t="shared" si="2"/>
        <v>0</v>
      </c>
    </row>
    <row r="58" spans="1:19" x14ac:dyDescent="0.3">
      <c r="A58" s="70">
        <v>0.54166666666666663</v>
      </c>
      <c r="B58" s="67">
        <f t="shared" si="0"/>
        <v>13</v>
      </c>
      <c r="C58" s="68">
        <f t="shared" si="1"/>
        <v>0</v>
      </c>
      <c r="D58" s="69" t="e">
        <f>IF(S58=0,NA(), RTD("cqg.rtd",,"StudyData", "Open("&amp;$B$2&amp;") When Barix("&amp;$B$2&amp;",reference:=StartOfDay)="&amp;H58&amp;"", "Bar", "", "Open","5","0","All",,,"False","T","EveryTick"))</f>
        <v>#N/A</v>
      </c>
      <c r="E58" s="69" t="e">
        <f>IF(S58=0,NA(),RTD("cqg.rtd",,"StudyData", "High("&amp;$B$2&amp;") When Barix("&amp;$B$2&amp;",reference:=StartOfDay)="&amp;H58&amp;"", "Bar", "", "High","5","0","All",,,"False","T","EveryTick"))</f>
        <v>#N/A</v>
      </c>
      <c r="F58" s="69" t="e">
        <f>IF(S58=0,NA(), RTD("cqg.rtd",,"StudyData", "Low("&amp;$B$2&amp;") When Barix("&amp;$B$2&amp;",reference:=StartOfDay)="&amp;H58&amp;"", "Bar", "", "Low","5","0","All",,,"False","T","EveryTick"))</f>
        <v>#N/A</v>
      </c>
      <c r="G58" s="69" t="e">
        <f>IF(S58=0,NA(),RTD("cqg.rtd",,"StudyData", "Close("&amp;$B$2&amp;") When Barix("&amp;$B$2&amp;",reference:=StartOfDay)="&amp;H58&amp;"", "Bar", "", "Close","5","0","All",,,"False","T","EveryTick"))</f>
        <v>#N/A</v>
      </c>
      <c r="H58" s="68">
        <f t="shared" si="3"/>
        <v>54</v>
      </c>
      <c r="N58" s="73" t="e">
        <f>IF(S58=0,NA(),RTD("cqg.rtd",,"StudyData", "Open("&amp;$M$1&amp;") When Barix("&amp;$M$1&amp;",reference:=StartOfSession)="&amp;H58&amp;"", "Bar", "", "Open","5","0","All",,,"False","T","EveryTick"))</f>
        <v>#N/A</v>
      </c>
      <c r="O58" s="73" t="e">
        <f>IF(S58=0,NA(), RTD("cqg.rtd",,"StudyData", "High("&amp;$M$1&amp;") When Barix("&amp;$M$1&amp;",reference:=StartOfSession)="&amp;H58&amp;"", "Bar", "", "High","5","0","All",,,"False","T","EveryTick"))</f>
        <v>#N/A</v>
      </c>
      <c r="P58" s="73" t="e">
        <f>IF(S58=0,NA(),RTD("cqg.rtd",,"StudyData", "Low("&amp;$M$1&amp;") When Barix("&amp;$M$1&amp;",reference:=StartOfSession)="&amp;H58&amp;"", "Bar", "", "Low","5","0","All",,,"False","T","EveryTick"))</f>
        <v>#N/A</v>
      </c>
      <c r="Q58" s="69" t="e">
        <f>IF(S58=0,NA(),RTD("cqg.rtd",,"StudyData", "Close("&amp;$M$1&amp;") When Barix("&amp;$M$1&amp;",reference:=StartOfSession)="&amp;H58&amp;"", "Bar", "", "Close","5","0","All",,,"False","T","EveryTick"))</f>
        <v>#N/A</v>
      </c>
      <c r="R58" s="70">
        <v>0.54166666666666663</v>
      </c>
      <c r="S58" s="68">
        <f t="shared" si="2"/>
        <v>0</v>
      </c>
    </row>
    <row r="59" spans="1:19" x14ac:dyDescent="0.3">
      <c r="A59" s="70">
        <v>0.54513888888888895</v>
      </c>
      <c r="B59" s="67">
        <f t="shared" si="0"/>
        <v>13</v>
      </c>
      <c r="C59" s="68">
        <f t="shared" si="1"/>
        <v>5</v>
      </c>
      <c r="D59" s="69" t="e">
        <f>IF(S59=0,NA(), RTD("cqg.rtd",,"StudyData", "Open("&amp;$B$2&amp;") When Barix("&amp;$B$2&amp;",reference:=StartOfDay)="&amp;H59&amp;"", "Bar", "", "Open","5","0","All",,,"False","T","EveryTick"))</f>
        <v>#N/A</v>
      </c>
      <c r="E59" s="69" t="e">
        <f>IF(S59=0,NA(),RTD("cqg.rtd",,"StudyData", "High("&amp;$B$2&amp;") When Barix("&amp;$B$2&amp;",reference:=StartOfDay)="&amp;H59&amp;"", "Bar", "", "High","5","0","All",,,"False","T","EveryTick"))</f>
        <v>#N/A</v>
      </c>
      <c r="F59" s="69" t="e">
        <f>IF(S59=0,NA(), RTD("cqg.rtd",,"StudyData", "Low("&amp;$B$2&amp;") When Barix("&amp;$B$2&amp;",reference:=StartOfDay)="&amp;H59&amp;"", "Bar", "", "Low","5","0","All",,,"False","T","EveryTick"))</f>
        <v>#N/A</v>
      </c>
      <c r="G59" s="69" t="e">
        <f>IF(S59=0,NA(),RTD("cqg.rtd",,"StudyData", "Close("&amp;$B$2&amp;") When Barix("&amp;$B$2&amp;",reference:=StartOfDay)="&amp;H59&amp;"", "Bar", "", "Close","5","0","All",,,"False","T","EveryTick"))</f>
        <v>#N/A</v>
      </c>
      <c r="H59" s="68">
        <f t="shared" si="3"/>
        <v>55</v>
      </c>
      <c r="N59" s="73" t="e">
        <f>IF(S59=0,NA(),RTD("cqg.rtd",,"StudyData", "Open("&amp;$M$1&amp;") When Barix("&amp;$M$1&amp;",reference:=StartOfSession)="&amp;H59&amp;"", "Bar", "", "Open","5","0","All",,,"False","T","EveryTick"))</f>
        <v>#N/A</v>
      </c>
      <c r="O59" s="73" t="e">
        <f>IF(S59=0,NA(), RTD("cqg.rtd",,"StudyData", "High("&amp;$M$1&amp;") When Barix("&amp;$M$1&amp;",reference:=StartOfSession)="&amp;H59&amp;"", "Bar", "", "High","5","0","All",,,"False","T","EveryTick"))</f>
        <v>#N/A</v>
      </c>
      <c r="P59" s="73" t="e">
        <f>IF(S59=0,NA(),RTD("cqg.rtd",,"StudyData", "Low("&amp;$M$1&amp;") When Barix("&amp;$M$1&amp;",reference:=StartOfSession)="&amp;H59&amp;"", "Bar", "", "Low","5","0","All",,,"False","T","EveryTick"))</f>
        <v>#N/A</v>
      </c>
      <c r="Q59" s="69" t="e">
        <f>IF(S59=0,NA(),RTD("cqg.rtd",,"StudyData", "Close("&amp;$M$1&amp;") When Barix("&amp;$M$1&amp;",reference:=StartOfSession)="&amp;H59&amp;"", "Bar", "", "Close","5","0","All",,,"False","T","EveryTick"))</f>
        <v>#N/A</v>
      </c>
      <c r="R59" s="70">
        <v>0.54513888888888895</v>
      </c>
      <c r="S59" s="68">
        <f t="shared" si="2"/>
        <v>0</v>
      </c>
    </row>
    <row r="60" spans="1:19" x14ac:dyDescent="0.3">
      <c r="A60" s="70">
        <v>0.54861111111111105</v>
      </c>
      <c r="B60" s="67">
        <f t="shared" si="0"/>
        <v>13</v>
      </c>
      <c r="C60" s="68">
        <f t="shared" si="1"/>
        <v>10</v>
      </c>
      <c r="D60" s="69" t="e">
        <f>IF(S60=0,NA(), RTD("cqg.rtd",,"StudyData", "Open("&amp;$B$2&amp;") When Barix("&amp;$B$2&amp;",reference:=StartOfDay)="&amp;H60&amp;"", "Bar", "", "Open","5","0","All",,,"False","T","EveryTick"))</f>
        <v>#N/A</v>
      </c>
      <c r="E60" s="69" t="e">
        <f>IF(S60=0,NA(),RTD("cqg.rtd",,"StudyData", "High("&amp;$B$2&amp;") When Barix("&amp;$B$2&amp;",reference:=StartOfDay)="&amp;H60&amp;"", "Bar", "", "High","5","0","All",,,"False","T","EveryTick"))</f>
        <v>#N/A</v>
      </c>
      <c r="F60" s="69" t="e">
        <f>IF(S60=0,NA(), RTD("cqg.rtd",,"StudyData", "Low("&amp;$B$2&amp;") When Barix("&amp;$B$2&amp;",reference:=StartOfDay)="&amp;H60&amp;"", "Bar", "", "Low","5","0","All",,,"False","T","EveryTick"))</f>
        <v>#N/A</v>
      </c>
      <c r="G60" s="69" t="e">
        <f>IF(S60=0,NA(),RTD("cqg.rtd",,"StudyData", "Close("&amp;$B$2&amp;") When Barix("&amp;$B$2&amp;",reference:=StartOfDay)="&amp;H60&amp;"", "Bar", "", "Close","5","0","All",,,"False","T","EveryTick"))</f>
        <v>#N/A</v>
      </c>
      <c r="H60" s="68">
        <f t="shared" si="3"/>
        <v>56</v>
      </c>
      <c r="N60" s="73" t="e">
        <f>IF(S60=0,NA(),RTD("cqg.rtd",,"StudyData", "Open("&amp;$M$1&amp;") When Barix("&amp;$M$1&amp;",reference:=StartOfSession)="&amp;H60&amp;"", "Bar", "", "Open","5","0","All",,,"False","T","EveryTick"))</f>
        <v>#N/A</v>
      </c>
      <c r="O60" s="73" t="e">
        <f>IF(S60=0,NA(), RTD("cqg.rtd",,"StudyData", "High("&amp;$M$1&amp;") When Barix("&amp;$M$1&amp;",reference:=StartOfSession)="&amp;H60&amp;"", "Bar", "", "High","5","0","All",,,"False","T","EveryTick"))</f>
        <v>#N/A</v>
      </c>
      <c r="P60" s="73" t="e">
        <f>IF(S60=0,NA(),RTD("cqg.rtd",,"StudyData", "Low("&amp;$M$1&amp;") When Barix("&amp;$M$1&amp;",reference:=StartOfSession)="&amp;H60&amp;"", "Bar", "", "Low","5","0","All",,,"False","T","EveryTick"))</f>
        <v>#N/A</v>
      </c>
      <c r="Q60" s="69" t="e">
        <f>IF(S60=0,NA(),RTD("cqg.rtd",,"StudyData", "Close("&amp;$M$1&amp;") When Barix("&amp;$M$1&amp;",reference:=StartOfSession)="&amp;H60&amp;"", "Bar", "", "Close","5","0","All",,,"False","T","EveryTick"))</f>
        <v>#N/A</v>
      </c>
      <c r="R60" s="70">
        <v>0.54861111111111105</v>
      </c>
      <c r="S60" s="68">
        <f t="shared" si="2"/>
        <v>0</v>
      </c>
    </row>
    <row r="61" spans="1:19" x14ac:dyDescent="0.3">
      <c r="A61" s="70">
        <v>0.55208333333333337</v>
      </c>
      <c r="B61" s="67">
        <f t="shared" si="0"/>
        <v>13</v>
      </c>
      <c r="C61" s="68">
        <f t="shared" si="1"/>
        <v>15</v>
      </c>
      <c r="D61" s="69" t="e">
        <f>IF(S61=0,NA(), RTD("cqg.rtd",,"StudyData", "Open("&amp;$B$2&amp;") When Barix("&amp;$B$2&amp;",reference:=StartOfDay)="&amp;H61&amp;"", "Bar", "", "Open","5","0","All",,,"False","T","EveryTick"))</f>
        <v>#N/A</v>
      </c>
      <c r="E61" s="69" t="e">
        <f>IF(S61=0,NA(),RTD("cqg.rtd",,"StudyData", "High("&amp;$B$2&amp;") When Barix("&amp;$B$2&amp;",reference:=StartOfDay)="&amp;H61&amp;"", "Bar", "", "High","5","0","All",,,"False","T","EveryTick"))</f>
        <v>#N/A</v>
      </c>
      <c r="F61" s="69" t="e">
        <f>IF(S61=0,NA(), RTD("cqg.rtd",,"StudyData", "Low("&amp;$B$2&amp;") When Barix("&amp;$B$2&amp;",reference:=StartOfDay)="&amp;H61&amp;"", "Bar", "", "Low","5","0","All",,,"False","T","EveryTick"))</f>
        <v>#N/A</v>
      </c>
      <c r="G61" s="69" t="e">
        <f>IF(S61=0,NA(),RTD("cqg.rtd",,"StudyData", "Close("&amp;$B$2&amp;") When Barix("&amp;$B$2&amp;",reference:=StartOfDay)="&amp;H61&amp;"", "Bar", "", "Close","5","0","All",,,"False","T","EveryTick"))</f>
        <v>#N/A</v>
      </c>
      <c r="H61" s="68">
        <f t="shared" si="3"/>
        <v>57</v>
      </c>
      <c r="N61" s="73" t="e">
        <f>IF(S61=0,NA(),RTD("cqg.rtd",,"StudyData", "Open("&amp;$M$1&amp;") When Barix("&amp;$M$1&amp;",reference:=StartOfSession)="&amp;H61&amp;"", "Bar", "", "Open","5","0","All",,,"False","T","EveryTick"))</f>
        <v>#N/A</v>
      </c>
      <c r="O61" s="73" t="e">
        <f>IF(S61=0,NA(), RTD("cqg.rtd",,"StudyData", "High("&amp;$M$1&amp;") When Barix("&amp;$M$1&amp;",reference:=StartOfSession)="&amp;H61&amp;"", "Bar", "", "High","5","0","All",,,"False","T","EveryTick"))</f>
        <v>#N/A</v>
      </c>
      <c r="P61" s="73" t="e">
        <f>IF(S61=0,NA(),RTD("cqg.rtd",,"StudyData", "Low("&amp;$M$1&amp;") When Barix("&amp;$M$1&amp;",reference:=StartOfSession)="&amp;H61&amp;"", "Bar", "", "Low","5","0","All",,,"False","T","EveryTick"))</f>
        <v>#N/A</v>
      </c>
      <c r="Q61" s="69" t="e">
        <f>IF(S61=0,NA(),RTD("cqg.rtd",,"StudyData", "Close("&amp;$M$1&amp;") When Barix("&amp;$M$1&amp;",reference:=StartOfSession)="&amp;H61&amp;"", "Bar", "", "Close","5","0","All",,,"False","T","EveryTick"))</f>
        <v>#N/A</v>
      </c>
      <c r="R61" s="70">
        <v>0.55208333333333337</v>
      </c>
      <c r="S61" s="68">
        <f t="shared" si="2"/>
        <v>0</v>
      </c>
    </row>
    <row r="62" spans="1:19" x14ac:dyDescent="0.3">
      <c r="A62" s="70">
        <v>0.55555555555555558</v>
      </c>
      <c r="B62" s="67">
        <f t="shared" si="0"/>
        <v>13</v>
      </c>
      <c r="C62" s="68">
        <f t="shared" si="1"/>
        <v>20</v>
      </c>
      <c r="D62" s="69" t="e">
        <f>IF(S62=0,NA(), RTD("cqg.rtd",,"StudyData", "Open("&amp;$B$2&amp;") When Barix("&amp;$B$2&amp;",reference:=StartOfDay)="&amp;H62&amp;"", "Bar", "", "Open","5","0","All",,,"False","T","EveryTick"))</f>
        <v>#N/A</v>
      </c>
      <c r="E62" s="69" t="e">
        <f>IF(S62=0,NA(),RTD("cqg.rtd",,"StudyData", "High("&amp;$B$2&amp;") When Barix("&amp;$B$2&amp;",reference:=StartOfDay)="&amp;H62&amp;"", "Bar", "", "High","5","0","All",,,"False","T","EveryTick"))</f>
        <v>#N/A</v>
      </c>
      <c r="F62" s="69" t="e">
        <f>IF(S62=0,NA(), RTD("cqg.rtd",,"StudyData", "Low("&amp;$B$2&amp;") When Barix("&amp;$B$2&amp;",reference:=StartOfDay)="&amp;H62&amp;"", "Bar", "", "Low","5","0","All",,,"False","T","EveryTick"))</f>
        <v>#N/A</v>
      </c>
      <c r="G62" s="69" t="e">
        <f>IF(S62=0,NA(),RTD("cqg.rtd",,"StudyData", "Close("&amp;$B$2&amp;") When Barix("&amp;$B$2&amp;",reference:=StartOfDay)="&amp;H62&amp;"", "Bar", "", "Close","5","0","All",,,"False","T","EveryTick"))</f>
        <v>#N/A</v>
      </c>
      <c r="H62" s="68">
        <f t="shared" si="3"/>
        <v>58</v>
      </c>
      <c r="N62" s="73" t="e">
        <f>IF(S62=0,NA(),RTD("cqg.rtd",,"StudyData", "Open("&amp;$M$1&amp;") When Barix("&amp;$M$1&amp;",reference:=StartOfSession)="&amp;H62&amp;"", "Bar", "", "Open","5","0","All",,,"False","T","EveryTick"))</f>
        <v>#N/A</v>
      </c>
      <c r="O62" s="73" t="e">
        <f>IF(S62=0,NA(), RTD("cqg.rtd",,"StudyData", "High("&amp;$M$1&amp;") When Barix("&amp;$M$1&amp;",reference:=StartOfSession)="&amp;H62&amp;"", "Bar", "", "High","5","0","All",,,"False","T","EveryTick"))</f>
        <v>#N/A</v>
      </c>
      <c r="P62" s="73" t="e">
        <f>IF(S62=0,NA(),RTD("cqg.rtd",,"StudyData", "Low("&amp;$M$1&amp;") When Barix("&amp;$M$1&amp;",reference:=StartOfSession)="&amp;H62&amp;"", "Bar", "", "Low","5","0","All",,,"False","T","EveryTick"))</f>
        <v>#N/A</v>
      </c>
      <c r="Q62" s="69" t="e">
        <f>IF(S62=0,NA(),RTD("cqg.rtd",,"StudyData", "Close("&amp;$M$1&amp;") When Barix("&amp;$M$1&amp;",reference:=StartOfSession)="&amp;H62&amp;"", "Bar", "", "Close","5","0","All",,,"False","T","EveryTick"))</f>
        <v>#N/A</v>
      </c>
      <c r="R62" s="70">
        <v>0.55555555555555558</v>
      </c>
      <c r="S62" s="68">
        <f t="shared" si="2"/>
        <v>0</v>
      </c>
    </row>
    <row r="63" spans="1:19" x14ac:dyDescent="0.3">
      <c r="A63" s="70">
        <v>0.55902777777777779</v>
      </c>
      <c r="B63" s="67">
        <f t="shared" si="0"/>
        <v>13</v>
      </c>
      <c r="C63" s="68">
        <f t="shared" si="1"/>
        <v>25</v>
      </c>
      <c r="D63" s="69" t="e">
        <f>IF(S63=0,NA(), RTD("cqg.rtd",,"StudyData", "Open("&amp;$B$2&amp;") When Barix("&amp;$B$2&amp;",reference:=StartOfDay)="&amp;H63&amp;"", "Bar", "", "Open","5","0","All",,,"False","T","EveryTick"))</f>
        <v>#N/A</v>
      </c>
      <c r="E63" s="69" t="e">
        <f>IF(S63=0,NA(),RTD("cqg.rtd",,"StudyData", "High("&amp;$B$2&amp;") When Barix("&amp;$B$2&amp;",reference:=StartOfDay)="&amp;H63&amp;"", "Bar", "", "High","5","0","All",,,"False","T","EveryTick"))</f>
        <v>#N/A</v>
      </c>
      <c r="F63" s="69" t="e">
        <f>IF(S63=0,NA(), RTD("cqg.rtd",,"StudyData", "Low("&amp;$B$2&amp;") When Barix("&amp;$B$2&amp;",reference:=StartOfDay)="&amp;H63&amp;"", "Bar", "", "Low","5","0","All",,,"False","T","EveryTick"))</f>
        <v>#N/A</v>
      </c>
      <c r="G63" s="69" t="e">
        <f>IF(S63=0,NA(),RTD("cqg.rtd",,"StudyData", "Close("&amp;$B$2&amp;") When Barix("&amp;$B$2&amp;",reference:=StartOfDay)="&amp;H63&amp;"", "Bar", "", "Close","5","0","All",,,"False","T","EveryTick"))</f>
        <v>#N/A</v>
      </c>
      <c r="H63" s="68">
        <f t="shared" si="3"/>
        <v>59</v>
      </c>
      <c r="N63" s="73" t="e">
        <f>IF(S63=0,NA(),RTD("cqg.rtd",,"StudyData", "Open("&amp;$M$1&amp;") When Barix("&amp;$M$1&amp;",reference:=StartOfSession)="&amp;H63&amp;"", "Bar", "", "Open","5","0","All",,,"False","T","EveryTick"))</f>
        <v>#N/A</v>
      </c>
      <c r="O63" s="73" t="e">
        <f>IF(S63=0,NA(), RTD("cqg.rtd",,"StudyData", "High("&amp;$M$1&amp;") When Barix("&amp;$M$1&amp;",reference:=StartOfSession)="&amp;H63&amp;"", "Bar", "", "High","5","0","All",,,"False","T","EveryTick"))</f>
        <v>#N/A</v>
      </c>
      <c r="P63" s="73" t="e">
        <f>IF(S63=0,NA(),RTD("cqg.rtd",,"StudyData", "Low("&amp;$M$1&amp;") When Barix("&amp;$M$1&amp;",reference:=StartOfSession)="&amp;H63&amp;"", "Bar", "", "Low","5","0","All",,,"False","T","EveryTick"))</f>
        <v>#N/A</v>
      </c>
      <c r="Q63" s="69" t="e">
        <f>IF(S63=0,NA(),RTD("cqg.rtd",,"StudyData", "Close("&amp;$M$1&amp;") When Barix("&amp;$M$1&amp;",reference:=StartOfSession)="&amp;H63&amp;"", "Bar", "", "Close","5","0","All",,,"False","T","EveryTick"))</f>
        <v>#N/A</v>
      </c>
      <c r="R63" s="70">
        <v>0.55902777777777779</v>
      </c>
      <c r="S63" s="68">
        <f t="shared" si="2"/>
        <v>0</v>
      </c>
    </row>
    <row r="64" spans="1:19" x14ac:dyDescent="0.3">
      <c r="A64" s="70">
        <v>0.5625</v>
      </c>
      <c r="B64" s="67">
        <f t="shared" si="0"/>
        <v>13</v>
      </c>
      <c r="C64" s="68">
        <f t="shared" si="1"/>
        <v>30</v>
      </c>
      <c r="D64" s="69" t="e">
        <f>IF(S64=0,NA(), RTD("cqg.rtd",,"StudyData", "Open("&amp;$B$2&amp;") When Barix("&amp;$B$2&amp;",reference:=StartOfDay)="&amp;H64&amp;"", "Bar", "", "Open","5","0","All",,,"False","T","EveryTick"))</f>
        <v>#N/A</v>
      </c>
      <c r="E64" s="69" t="e">
        <f>IF(S64=0,NA(),RTD("cqg.rtd",,"StudyData", "High("&amp;$B$2&amp;") When Barix("&amp;$B$2&amp;",reference:=StartOfDay)="&amp;H64&amp;"", "Bar", "", "High","5","0","All",,,"False","T","EveryTick"))</f>
        <v>#N/A</v>
      </c>
      <c r="F64" s="69" t="e">
        <f>IF(S64=0,NA(), RTD("cqg.rtd",,"StudyData", "Low("&amp;$B$2&amp;") When Barix("&amp;$B$2&amp;",reference:=StartOfDay)="&amp;H64&amp;"", "Bar", "", "Low","5","0","All",,,"False","T","EveryTick"))</f>
        <v>#N/A</v>
      </c>
      <c r="G64" s="69" t="e">
        <f>IF(S64=0,NA(),RTD("cqg.rtd",,"StudyData", "Close("&amp;$B$2&amp;") When Barix("&amp;$B$2&amp;",reference:=StartOfDay)="&amp;H64&amp;"", "Bar", "", "Close","5","0","All",,,"False","T","EveryTick"))</f>
        <v>#N/A</v>
      </c>
      <c r="H64" s="68">
        <f t="shared" si="3"/>
        <v>60</v>
      </c>
      <c r="N64" s="73" t="e">
        <f>IF(S64=0,NA(),RTD("cqg.rtd",,"StudyData", "Open("&amp;$M$1&amp;") When Barix("&amp;$M$1&amp;",reference:=StartOfSession)="&amp;H64&amp;"", "Bar", "", "Open","5","0","All",,,"False","T","EveryTick"))</f>
        <v>#N/A</v>
      </c>
      <c r="O64" s="73" t="e">
        <f>IF(S64=0,NA(), RTD("cqg.rtd",,"StudyData", "High("&amp;$M$1&amp;") When Barix("&amp;$M$1&amp;",reference:=StartOfSession)="&amp;H64&amp;"", "Bar", "", "High","5","0","All",,,"False","T","EveryTick"))</f>
        <v>#N/A</v>
      </c>
      <c r="P64" s="73" t="e">
        <f>IF(S64=0,NA(),RTD("cqg.rtd",,"StudyData", "Low("&amp;$M$1&amp;") When Barix("&amp;$M$1&amp;",reference:=StartOfSession)="&amp;H64&amp;"", "Bar", "", "Low","5","0","All",,,"False","T","EveryTick"))</f>
        <v>#N/A</v>
      </c>
      <c r="Q64" s="69" t="e">
        <f>IF(S64=0,NA(),RTD("cqg.rtd",,"StudyData", "Close("&amp;$M$1&amp;") When Barix("&amp;$M$1&amp;",reference:=StartOfSession)="&amp;H64&amp;"", "Bar", "", "Close","5","0","All",,,"False","T","EveryTick"))</f>
        <v>#N/A</v>
      </c>
      <c r="R64" s="70">
        <v>0.5625</v>
      </c>
      <c r="S64" s="68">
        <f t="shared" si="2"/>
        <v>0</v>
      </c>
    </row>
    <row r="65" spans="1:19" x14ac:dyDescent="0.3">
      <c r="A65" s="70">
        <v>0.56597222222222221</v>
      </c>
      <c r="B65" s="67">
        <f t="shared" si="0"/>
        <v>13</v>
      </c>
      <c r="C65" s="68">
        <f t="shared" si="1"/>
        <v>35</v>
      </c>
      <c r="D65" s="69" t="e">
        <f>IF(S65=0,NA(), RTD("cqg.rtd",,"StudyData", "Open("&amp;$B$2&amp;") When Barix("&amp;$B$2&amp;",reference:=StartOfDay)="&amp;H65&amp;"", "Bar", "", "Open","5","0","All",,,"False","T","EveryTick"))</f>
        <v>#N/A</v>
      </c>
      <c r="E65" s="69" t="e">
        <f>IF(S65=0,NA(),RTD("cqg.rtd",,"StudyData", "High("&amp;$B$2&amp;") When Barix("&amp;$B$2&amp;",reference:=StartOfDay)="&amp;H65&amp;"", "Bar", "", "High","5","0","All",,,"False","T","EveryTick"))</f>
        <v>#N/A</v>
      </c>
      <c r="F65" s="69" t="e">
        <f>IF(S65=0,NA(), RTD("cqg.rtd",,"StudyData", "Low("&amp;$B$2&amp;") When Barix("&amp;$B$2&amp;",reference:=StartOfDay)="&amp;H65&amp;"", "Bar", "", "Low","5","0","All",,,"False","T","EveryTick"))</f>
        <v>#N/A</v>
      </c>
      <c r="G65" s="69" t="e">
        <f>IF(S65=0,NA(),RTD("cqg.rtd",,"StudyData", "Close("&amp;$B$2&amp;") When Barix("&amp;$B$2&amp;",reference:=StartOfDay)="&amp;H65&amp;"", "Bar", "", "Close","5","0","All",,,"False","T","EveryTick"))</f>
        <v>#N/A</v>
      </c>
      <c r="H65" s="68">
        <f t="shared" si="3"/>
        <v>61</v>
      </c>
      <c r="N65" s="73" t="e">
        <f>IF(S65=0,NA(),RTD("cqg.rtd",,"StudyData", "Open("&amp;$M$1&amp;") When Barix("&amp;$M$1&amp;",reference:=StartOfSession)="&amp;H65&amp;"", "Bar", "", "Open","5","0","All",,,"False","T","EveryTick"))</f>
        <v>#N/A</v>
      </c>
      <c r="O65" s="73" t="e">
        <f>IF(S65=0,NA(), RTD("cqg.rtd",,"StudyData", "High("&amp;$M$1&amp;") When Barix("&amp;$M$1&amp;",reference:=StartOfSession)="&amp;H65&amp;"", "Bar", "", "High","5","0","All",,,"False","T","EveryTick"))</f>
        <v>#N/A</v>
      </c>
      <c r="P65" s="73" t="e">
        <f>IF(S65=0,NA(),RTD("cqg.rtd",,"StudyData", "Low("&amp;$M$1&amp;") When Barix("&amp;$M$1&amp;",reference:=StartOfSession)="&amp;H65&amp;"", "Bar", "", "Low","5","0","All",,,"False","T","EveryTick"))</f>
        <v>#N/A</v>
      </c>
      <c r="Q65" s="69" t="e">
        <f>IF(S65=0,NA(),RTD("cqg.rtd",,"StudyData", "Close("&amp;$M$1&amp;") When Barix("&amp;$M$1&amp;",reference:=StartOfSession)="&amp;H65&amp;"", "Bar", "", "Close","5","0","All",,,"False","T","EveryTick"))</f>
        <v>#N/A</v>
      </c>
      <c r="R65" s="70">
        <v>0.56597222222222221</v>
      </c>
      <c r="S65" s="68">
        <f t="shared" si="2"/>
        <v>0</v>
      </c>
    </row>
    <row r="66" spans="1:19" x14ac:dyDescent="0.3">
      <c r="A66" s="70">
        <v>0.56944444444444442</v>
      </c>
      <c r="B66" s="67">
        <f t="shared" si="0"/>
        <v>13</v>
      </c>
      <c r="C66" s="68">
        <f t="shared" si="1"/>
        <v>40</v>
      </c>
      <c r="D66" s="69" t="e">
        <f>IF(S66=0,NA(), RTD("cqg.rtd",,"StudyData", "Open("&amp;$B$2&amp;") When Barix("&amp;$B$2&amp;",reference:=StartOfDay)="&amp;H66&amp;"", "Bar", "", "Open","5","0","All",,,"False","T","EveryTick"))</f>
        <v>#N/A</v>
      </c>
      <c r="E66" s="69" t="e">
        <f>IF(S66=0,NA(),RTD("cqg.rtd",,"StudyData", "High("&amp;$B$2&amp;") When Barix("&amp;$B$2&amp;",reference:=StartOfDay)="&amp;H66&amp;"", "Bar", "", "High","5","0","All",,,"False","T","EveryTick"))</f>
        <v>#N/A</v>
      </c>
      <c r="F66" s="69" t="e">
        <f>IF(S66=0,NA(), RTD("cqg.rtd",,"StudyData", "Low("&amp;$B$2&amp;") When Barix("&amp;$B$2&amp;",reference:=StartOfDay)="&amp;H66&amp;"", "Bar", "", "Low","5","0","All",,,"False","T","EveryTick"))</f>
        <v>#N/A</v>
      </c>
      <c r="G66" s="69" t="e">
        <f>IF(S66=0,NA(),RTD("cqg.rtd",,"StudyData", "Close("&amp;$B$2&amp;") When Barix("&amp;$B$2&amp;",reference:=StartOfDay)="&amp;H66&amp;"", "Bar", "", "Close","5","0","All",,,"False","T","EveryTick"))</f>
        <v>#N/A</v>
      </c>
      <c r="H66" s="68">
        <f t="shared" si="3"/>
        <v>62</v>
      </c>
      <c r="N66" s="73" t="e">
        <f>IF(S66=0,NA(),RTD("cqg.rtd",,"StudyData", "Open("&amp;$M$1&amp;") When Barix("&amp;$M$1&amp;",reference:=StartOfSession)="&amp;H66&amp;"", "Bar", "", "Open","5","0","All",,,"False","T","EveryTick"))</f>
        <v>#N/A</v>
      </c>
      <c r="O66" s="73" t="e">
        <f>IF(S66=0,NA(), RTD("cqg.rtd",,"StudyData", "High("&amp;$M$1&amp;") When Barix("&amp;$M$1&amp;",reference:=StartOfSession)="&amp;H66&amp;"", "Bar", "", "High","5","0","All",,,"False","T","EveryTick"))</f>
        <v>#N/A</v>
      </c>
      <c r="P66" s="73" t="e">
        <f>IF(S66=0,NA(),RTD("cqg.rtd",,"StudyData", "Low("&amp;$M$1&amp;") When Barix("&amp;$M$1&amp;",reference:=StartOfSession)="&amp;H66&amp;"", "Bar", "", "Low","5","0","All",,,"False","T","EveryTick"))</f>
        <v>#N/A</v>
      </c>
      <c r="Q66" s="69" t="e">
        <f>IF(S66=0,NA(),RTD("cqg.rtd",,"StudyData", "Close("&amp;$M$1&amp;") When Barix("&amp;$M$1&amp;",reference:=StartOfSession)="&amp;H66&amp;"", "Bar", "", "Close","5","0","All",,,"False","T","EveryTick"))</f>
        <v>#N/A</v>
      </c>
      <c r="R66" s="70">
        <v>0.56944444444444442</v>
      </c>
      <c r="S66" s="68">
        <f t="shared" si="2"/>
        <v>0</v>
      </c>
    </row>
    <row r="67" spans="1:19" x14ac:dyDescent="0.3">
      <c r="A67" s="70">
        <v>0.57291666666666663</v>
      </c>
      <c r="B67" s="67">
        <f t="shared" si="0"/>
        <v>13</v>
      </c>
      <c r="C67" s="68">
        <f t="shared" si="1"/>
        <v>45</v>
      </c>
      <c r="D67" s="69" t="e">
        <f>IF(S67=0,NA(), RTD("cqg.rtd",,"StudyData", "Open("&amp;$B$2&amp;") When Barix("&amp;$B$2&amp;",reference:=StartOfDay)="&amp;H67&amp;"", "Bar", "", "Open","5","0","All",,,"False","T","EveryTick"))</f>
        <v>#N/A</v>
      </c>
      <c r="E67" s="69" t="e">
        <f>IF(S67=0,NA(),RTD("cqg.rtd",,"StudyData", "High("&amp;$B$2&amp;") When Barix("&amp;$B$2&amp;",reference:=StartOfDay)="&amp;H67&amp;"", "Bar", "", "High","5","0","All",,,"False","T","EveryTick"))</f>
        <v>#N/A</v>
      </c>
      <c r="F67" s="69" t="e">
        <f>IF(S67=0,NA(), RTD("cqg.rtd",,"StudyData", "Low("&amp;$B$2&amp;") When Barix("&amp;$B$2&amp;",reference:=StartOfDay)="&amp;H67&amp;"", "Bar", "", "Low","5","0","All",,,"False","T","EveryTick"))</f>
        <v>#N/A</v>
      </c>
      <c r="G67" s="69" t="e">
        <f>IF(S67=0,NA(),RTD("cqg.rtd",,"StudyData", "Close("&amp;$B$2&amp;") When Barix("&amp;$B$2&amp;",reference:=StartOfDay)="&amp;H67&amp;"", "Bar", "", "Close","5","0","All",,,"False","T","EveryTick"))</f>
        <v>#N/A</v>
      </c>
      <c r="H67" s="68">
        <f t="shared" si="3"/>
        <v>63</v>
      </c>
      <c r="N67" s="73" t="e">
        <f>IF(S67=0,NA(),RTD("cqg.rtd",,"StudyData", "Open("&amp;$M$1&amp;") When Barix("&amp;$M$1&amp;",reference:=StartOfSession)="&amp;H67&amp;"", "Bar", "", "Open","5","0","All",,,"False","T","EveryTick"))</f>
        <v>#N/A</v>
      </c>
      <c r="O67" s="73" t="e">
        <f>IF(S67=0,NA(), RTD("cqg.rtd",,"StudyData", "High("&amp;$M$1&amp;") When Barix("&amp;$M$1&amp;",reference:=StartOfSession)="&amp;H67&amp;"", "Bar", "", "High","5","0","All",,,"False","T","EveryTick"))</f>
        <v>#N/A</v>
      </c>
      <c r="P67" s="73" t="e">
        <f>IF(S67=0,NA(),RTD("cqg.rtd",,"StudyData", "Low("&amp;$M$1&amp;") When Barix("&amp;$M$1&amp;",reference:=StartOfSession)="&amp;H67&amp;"", "Bar", "", "Low","5","0","All",,,"False","T","EveryTick"))</f>
        <v>#N/A</v>
      </c>
      <c r="Q67" s="69" t="e">
        <f>IF(S67=0,NA(),RTD("cqg.rtd",,"StudyData", "Close("&amp;$M$1&amp;") When Barix("&amp;$M$1&amp;",reference:=StartOfSession)="&amp;H67&amp;"", "Bar", "", "Close","5","0","All",,,"False","T","EveryTick"))</f>
        <v>#N/A</v>
      </c>
      <c r="R67" s="70">
        <v>0.57291666666666663</v>
      </c>
      <c r="S67" s="68">
        <f t="shared" si="2"/>
        <v>0</v>
      </c>
    </row>
    <row r="68" spans="1:19" x14ac:dyDescent="0.3">
      <c r="A68" s="70">
        <v>0.57638888888888895</v>
      </c>
      <c r="B68" s="67">
        <f t="shared" si="0"/>
        <v>13</v>
      </c>
      <c r="C68" s="68">
        <f t="shared" si="1"/>
        <v>50</v>
      </c>
      <c r="D68" s="69" t="e">
        <f>IF(S68=0,NA(), RTD("cqg.rtd",,"StudyData", "Open("&amp;$B$2&amp;") When Barix("&amp;$B$2&amp;",reference:=StartOfDay)="&amp;H68&amp;"", "Bar", "", "Open","5","0","All",,,"False","T","EveryTick"))</f>
        <v>#N/A</v>
      </c>
      <c r="E68" s="69" t="e">
        <f>IF(S68=0,NA(),RTD("cqg.rtd",,"StudyData", "High("&amp;$B$2&amp;") When Barix("&amp;$B$2&amp;",reference:=StartOfDay)="&amp;H68&amp;"", "Bar", "", "High","5","0","All",,,"False","T","EveryTick"))</f>
        <v>#N/A</v>
      </c>
      <c r="F68" s="69" t="e">
        <f>IF(S68=0,NA(), RTD("cqg.rtd",,"StudyData", "Low("&amp;$B$2&amp;") When Barix("&amp;$B$2&amp;",reference:=StartOfDay)="&amp;H68&amp;"", "Bar", "", "Low","5","0","All",,,"False","T","EveryTick"))</f>
        <v>#N/A</v>
      </c>
      <c r="G68" s="69" t="e">
        <f>IF(S68=0,NA(),RTD("cqg.rtd",,"StudyData", "Close("&amp;$B$2&amp;") When Barix("&amp;$B$2&amp;",reference:=StartOfDay)="&amp;H68&amp;"", "Bar", "", "Close","5","0","All",,,"False","T","EveryTick"))</f>
        <v>#N/A</v>
      </c>
      <c r="H68" s="68">
        <f t="shared" si="3"/>
        <v>64</v>
      </c>
      <c r="N68" s="73" t="e">
        <f>IF(S68=0,NA(),RTD("cqg.rtd",,"StudyData", "Open("&amp;$M$1&amp;") When Barix("&amp;$M$1&amp;",reference:=StartOfSession)="&amp;H68&amp;"", "Bar", "", "Open","5","0","All",,,"False","T","EveryTick"))</f>
        <v>#N/A</v>
      </c>
      <c r="O68" s="73" t="e">
        <f>IF(S68=0,NA(), RTD("cqg.rtd",,"StudyData", "High("&amp;$M$1&amp;") When Barix("&amp;$M$1&amp;",reference:=StartOfSession)="&amp;H68&amp;"", "Bar", "", "High","5","0","All",,,"False","T","EveryTick"))</f>
        <v>#N/A</v>
      </c>
      <c r="P68" s="73" t="e">
        <f>IF(S68=0,NA(),RTD("cqg.rtd",,"StudyData", "Low("&amp;$M$1&amp;") When Barix("&amp;$M$1&amp;",reference:=StartOfSession)="&amp;H68&amp;"", "Bar", "", "Low","5","0","All",,,"False","T","EveryTick"))</f>
        <v>#N/A</v>
      </c>
      <c r="Q68" s="69" t="e">
        <f>IF(S68=0,NA(),RTD("cqg.rtd",,"StudyData", "Close("&amp;$M$1&amp;") When Barix("&amp;$M$1&amp;",reference:=StartOfSession)="&amp;H68&amp;"", "Bar", "", "Close","5","0","All",,,"False","T","EveryTick"))</f>
        <v>#N/A</v>
      </c>
      <c r="R68" s="70">
        <v>0.57638888888888895</v>
      </c>
      <c r="S68" s="68">
        <f t="shared" si="2"/>
        <v>0</v>
      </c>
    </row>
    <row r="69" spans="1:19" x14ac:dyDescent="0.3">
      <c r="A69" s="70">
        <v>0.57986111111111105</v>
      </c>
      <c r="B69" s="67">
        <f t="shared" ref="B69:B81" si="4">HOUR(A69)</f>
        <v>13</v>
      </c>
      <c r="C69" s="68">
        <f t="shared" ref="C69:C81" si="5">MINUTE(A69)</f>
        <v>55</v>
      </c>
      <c r="D69" s="69" t="e">
        <f>IF(S69=0,NA(), RTD("cqg.rtd",,"StudyData", "Open("&amp;$B$2&amp;") When Barix("&amp;$B$2&amp;",reference:=StartOfDay)="&amp;H69&amp;"", "Bar", "", "Open","5","0","All",,,"False","T","EveryTick"))</f>
        <v>#N/A</v>
      </c>
      <c r="E69" s="69" t="e">
        <f>IF(S69=0,NA(),RTD("cqg.rtd",,"StudyData", "High("&amp;$B$2&amp;") When Barix("&amp;$B$2&amp;",reference:=StartOfDay)="&amp;H69&amp;"", "Bar", "", "High","5","0","All",,,"False","T","EveryTick"))</f>
        <v>#N/A</v>
      </c>
      <c r="F69" s="69" t="e">
        <f>IF(S69=0,NA(), RTD("cqg.rtd",,"StudyData", "Low("&amp;$B$2&amp;") When Barix("&amp;$B$2&amp;",reference:=StartOfDay)="&amp;H69&amp;"", "Bar", "", "Low","5","0","All",,,"False","T","EveryTick"))</f>
        <v>#N/A</v>
      </c>
      <c r="G69" s="69" t="e">
        <f>IF(S69=0,NA(),RTD("cqg.rtd",,"StudyData", "Close("&amp;$B$2&amp;") When Barix("&amp;$B$2&amp;",reference:=StartOfDay)="&amp;H69&amp;"", "Bar", "", "Close","5","0","All",,,"False","T","EveryTick"))</f>
        <v>#N/A</v>
      </c>
      <c r="H69" s="68">
        <f t="shared" si="3"/>
        <v>65</v>
      </c>
      <c r="N69" s="73" t="e">
        <f>IF(S69=0,NA(),RTD("cqg.rtd",,"StudyData", "Open("&amp;$M$1&amp;") When Barix("&amp;$M$1&amp;",reference:=StartOfSession)="&amp;H69&amp;"", "Bar", "", "Open","5","0","All",,,"False","T","EveryTick"))</f>
        <v>#N/A</v>
      </c>
      <c r="O69" s="73" t="e">
        <f>IF(S69=0,NA(), RTD("cqg.rtd",,"StudyData", "High("&amp;$M$1&amp;") When Barix("&amp;$M$1&amp;",reference:=StartOfSession)="&amp;H69&amp;"", "Bar", "", "High","5","0","All",,,"False","T","EveryTick"))</f>
        <v>#N/A</v>
      </c>
      <c r="P69" s="73" t="e">
        <f>IF(S69=0,NA(),RTD("cqg.rtd",,"StudyData", "Low("&amp;$M$1&amp;") When Barix("&amp;$M$1&amp;",reference:=StartOfSession)="&amp;H69&amp;"", "Bar", "", "Low","5","0","All",,,"False","T","EveryTick"))</f>
        <v>#N/A</v>
      </c>
      <c r="Q69" s="69" t="e">
        <f>IF(S69=0,NA(),RTD("cqg.rtd",,"StudyData", "Close("&amp;$M$1&amp;") When Barix("&amp;$M$1&amp;",reference:=StartOfSession)="&amp;H69&amp;"", "Bar", "", "Close","5","0","All",,,"False","T","EveryTick"))</f>
        <v>#N/A</v>
      </c>
      <c r="R69" s="70">
        <v>0.57986111111111105</v>
      </c>
      <c r="S69" s="68">
        <f t="shared" ref="S69:S81" si="6">IF($S$1&gt;R69,1,0)</f>
        <v>0</v>
      </c>
    </row>
    <row r="70" spans="1:19" x14ac:dyDescent="0.3">
      <c r="A70" s="70">
        <v>0.58333333333333337</v>
      </c>
      <c r="B70" s="67">
        <f t="shared" si="4"/>
        <v>14</v>
      </c>
      <c r="C70" s="68">
        <f t="shared" si="5"/>
        <v>0</v>
      </c>
      <c r="D70" s="69" t="e">
        <f>IF(S70=0,NA(), RTD("cqg.rtd",,"StudyData", "Open("&amp;$B$2&amp;") When Barix("&amp;$B$2&amp;",reference:=StartOfDay)="&amp;H70&amp;"", "Bar", "", "Open","5","0","All",,,"False","T","EveryTick"))</f>
        <v>#N/A</v>
      </c>
      <c r="E70" s="69" t="e">
        <f>IF(S70=0,NA(),RTD("cqg.rtd",,"StudyData", "High("&amp;$B$2&amp;") When Barix("&amp;$B$2&amp;",reference:=StartOfDay)="&amp;H70&amp;"", "Bar", "", "High","5","0","All",,,"False","T","EveryTick"))</f>
        <v>#N/A</v>
      </c>
      <c r="F70" s="69" t="e">
        <f>IF(S70=0,NA(), RTD("cqg.rtd",,"StudyData", "Low("&amp;$B$2&amp;") When Barix("&amp;$B$2&amp;",reference:=StartOfDay)="&amp;H70&amp;"", "Bar", "", "Low","5","0","All",,,"False","T","EveryTick"))</f>
        <v>#N/A</v>
      </c>
      <c r="G70" s="69" t="e">
        <f>IF(S70=0,NA(),RTD("cqg.rtd",,"StudyData", "Close("&amp;$B$2&amp;") When Barix("&amp;$B$2&amp;",reference:=StartOfDay)="&amp;H70&amp;"", "Bar", "", "Close","5","0","All",,,"False","T","EveryTick"))</f>
        <v>#N/A</v>
      </c>
      <c r="H70" s="68">
        <f t="shared" ref="H70:H81" si="7">H69+1</f>
        <v>66</v>
      </c>
      <c r="N70" s="73" t="e">
        <f>IF(S70=0,NA(),RTD("cqg.rtd",,"StudyData", "Open("&amp;$M$1&amp;") When Barix("&amp;$M$1&amp;",reference:=StartOfSession)="&amp;H70&amp;"", "Bar", "", "Open","5","0","All",,,"False","T","EveryTick"))</f>
        <v>#N/A</v>
      </c>
      <c r="O70" s="73" t="e">
        <f>IF(S70=0,NA(), RTD("cqg.rtd",,"StudyData", "High("&amp;$M$1&amp;") When Barix("&amp;$M$1&amp;",reference:=StartOfSession)="&amp;H70&amp;"", "Bar", "", "High","5","0","All",,,"False","T","EveryTick"))</f>
        <v>#N/A</v>
      </c>
      <c r="P70" s="73" t="e">
        <f>IF(S70=0,NA(),RTD("cqg.rtd",,"StudyData", "Low("&amp;$M$1&amp;") When Barix("&amp;$M$1&amp;",reference:=StartOfSession)="&amp;H70&amp;"", "Bar", "", "Low","5","0","All",,,"False","T","EveryTick"))</f>
        <v>#N/A</v>
      </c>
      <c r="Q70" s="69" t="e">
        <f>IF(S70=0,NA(),RTD("cqg.rtd",,"StudyData", "Close("&amp;$M$1&amp;") When Barix("&amp;$M$1&amp;",reference:=StartOfSession)="&amp;H70&amp;"", "Bar", "", "Close","5","0","All",,,"False","T","EveryTick"))</f>
        <v>#N/A</v>
      </c>
      <c r="R70" s="70">
        <v>0.58333333333333337</v>
      </c>
      <c r="S70" s="68">
        <f t="shared" si="6"/>
        <v>0</v>
      </c>
    </row>
    <row r="71" spans="1:19" x14ac:dyDescent="0.3">
      <c r="A71" s="70">
        <v>0.58680555555555558</v>
      </c>
      <c r="B71" s="67">
        <f t="shared" si="4"/>
        <v>14</v>
      </c>
      <c r="C71" s="68">
        <f t="shared" si="5"/>
        <v>5</v>
      </c>
      <c r="D71" s="69" t="e">
        <f>IF(S71=0,NA(), RTD("cqg.rtd",,"StudyData", "Open("&amp;$B$2&amp;") When Barix("&amp;$B$2&amp;",reference:=StartOfDay)="&amp;H71&amp;"", "Bar", "", "Open","5","0","All",,,"False","T","EveryTick"))</f>
        <v>#N/A</v>
      </c>
      <c r="E71" s="69" t="e">
        <f>IF(S71=0,NA(),RTD("cqg.rtd",,"StudyData", "High("&amp;$B$2&amp;") When Barix("&amp;$B$2&amp;",reference:=StartOfDay)="&amp;H71&amp;"", "Bar", "", "High","5","0","All",,,"False","T","EveryTick"))</f>
        <v>#N/A</v>
      </c>
      <c r="F71" s="69" t="e">
        <f>IF(S71=0,NA(), RTD("cqg.rtd",,"StudyData", "Low("&amp;$B$2&amp;") When Barix("&amp;$B$2&amp;",reference:=StartOfDay)="&amp;H71&amp;"", "Bar", "", "Low","5","0","All",,,"False","T","EveryTick"))</f>
        <v>#N/A</v>
      </c>
      <c r="G71" s="69" t="e">
        <f>IF(S71=0,NA(),RTD("cqg.rtd",,"StudyData", "Close("&amp;$B$2&amp;") When Barix("&amp;$B$2&amp;",reference:=StartOfDay)="&amp;H71&amp;"", "Bar", "", "Close","5","0","All",,,"False","T","EveryTick"))</f>
        <v>#N/A</v>
      </c>
      <c r="H71" s="68">
        <f t="shared" si="7"/>
        <v>67</v>
      </c>
      <c r="N71" s="73" t="e">
        <f>IF(S71=0,NA(),RTD("cqg.rtd",,"StudyData", "Open("&amp;$M$1&amp;") When Barix("&amp;$M$1&amp;",reference:=StartOfSession)="&amp;H71&amp;"", "Bar", "", "Open","5","0","All",,,"False","T","EveryTick"))</f>
        <v>#N/A</v>
      </c>
      <c r="O71" s="73" t="e">
        <f>IF(S71=0,NA(), RTD("cqg.rtd",,"StudyData", "High("&amp;$M$1&amp;") When Barix("&amp;$M$1&amp;",reference:=StartOfSession)="&amp;H71&amp;"", "Bar", "", "High","5","0","All",,,"False","T","EveryTick"))</f>
        <v>#N/A</v>
      </c>
      <c r="P71" s="73" t="e">
        <f>IF(S71=0,NA(),RTD("cqg.rtd",,"StudyData", "Low("&amp;$M$1&amp;") When Barix("&amp;$M$1&amp;",reference:=StartOfSession)="&amp;H71&amp;"", "Bar", "", "Low","5","0","All",,,"False","T","EveryTick"))</f>
        <v>#N/A</v>
      </c>
      <c r="Q71" s="69" t="e">
        <f>IF(S71=0,NA(),RTD("cqg.rtd",,"StudyData", "Close("&amp;$M$1&amp;") When Barix("&amp;$M$1&amp;",reference:=StartOfSession)="&amp;H71&amp;"", "Bar", "", "Close","5","0","All",,,"False","T","EveryTick"))</f>
        <v>#N/A</v>
      </c>
      <c r="R71" s="70">
        <v>0.58680555555555558</v>
      </c>
      <c r="S71" s="68">
        <f t="shared" si="6"/>
        <v>0</v>
      </c>
    </row>
    <row r="72" spans="1:19" x14ac:dyDescent="0.3">
      <c r="A72" s="70">
        <v>0.59027777777777779</v>
      </c>
      <c r="B72" s="67">
        <f t="shared" si="4"/>
        <v>14</v>
      </c>
      <c r="C72" s="68">
        <f t="shared" si="5"/>
        <v>10</v>
      </c>
      <c r="D72" s="69" t="e">
        <f>IF(S72=0,NA(), RTD("cqg.rtd",,"StudyData", "Open("&amp;$B$2&amp;") When Barix("&amp;$B$2&amp;",reference:=StartOfDay)="&amp;H72&amp;"", "Bar", "", "Open","5","0","All",,,"False","T","EveryTick"))</f>
        <v>#N/A</v>
      </c>
      <c r="E72" s="69" t="e">
        <f>IF(S72=0,NA(),RTD("cqg.rtd",,"StudyData", "High("&amp;$B$2&amp;") When Barix("&amp;$B$2&amp;",reference:=StartOfDay)="&amp;H72&amp;"", "Bar", "", "High","5","0","All",,,"False","T","EveryTick"))</f>
        <v>#N/A</v>
      </c>
      <c r="F72" s="69" t="e">
        <f>IF(S72=0,NA(), RTD("cqg.rtd",,"StudyData", "Low("&amp;$B$2&amp;") When Barix("&amp;$B$2&amp;",reference:=StartOfDay)="&amp;H72&amp;"", "Bar", "", "Low","5","0","All",,,"False","T","EveryTick"))</f>
        <v>#N/A</v>
      </c>
      <c r="G72" s="69" t="e">
        <f>IF(S72=0,NA(),RTD("cqg.rtd",,"StudyData", "Close("&amp;$B$2&amp;") When Barix("&amp;$B$2&amp;",reference:=StartOfDay)="&amp;H72&amp;"", "Bar", "", "Close","5","0","All",,,"False","T","EveryTick"))</f>
        <v>#N/A</v>
      </c>
      <c r="H72" s="68">
        <f t="shared" si="7"/>
        <v>68</v>
      </c>
      <c r="N72" s="73" t="e">
        <f>IF(S72=0,NA(),RTD("cqg.rtd",,"StudyData", "Open("&amp;$M$1&amp;") When Barix("&amp;$M$1&amp;",reference:=StartOfSession)="&amp;H72&amp;"", "Bar", "", "Open","5","0","All",,,"False","T","EveryTick"))</f>
        <v>#N/A</v>
      </c>
      <c r="O72" s="73" t="e">
        <f>IF(S72=0,NA(), RTD("cqg.rtd",,"StudyData", "High("&amp;$M$1&amp;") When Barix("&amp;$M$1&amp;",reference:=StartOfSession)="&amp;H72&amp;"", "Bar", "", "High","5","0","All",,,"False","T","EveryTick"))</f>
        <v>#N/A</v>
      </c>
      <c r="P72" s="73" t="e">
        <f>IF(S72=0,NA(),RTD("cqg.rtd",,"StudyData", "Low("&amp;$M$1&amp;") When Barix("&amp;$M$1&amp;",reference:=StartOfSession)="&amp;H72&amp;"", "Bar", "", "Low","5","0","All",,,"False","T","EveryTick"))</f>
        <v>#N/A</v>
      </c>
      <c r="Q72" s="69" t="e">
        <f>IF(S72=0,NA(),RTD("cqg.rtd",,"StudyData", "Close("&amp;$M$1&amp;") When Barix("&amp;$M$1&amp;",reference:=StartOfSession)="&amp;H72&amp;"", "Bar", "", "Close","5","0","All",,,"False","T","EveryTick"))</f>
        <v>#N/A</v>
      </c>
      <c r="R72" s="70">
        <v>0.59027777777777779</v>
      </c>
      <c r="S72" s="68">
        <f t="shared" si="6"/>
        <v>0</v>
      </c>
    </row>
    <row r="73" spans="1:19" x14ac:dyDescent="0.3">
      <c r="A73" s="70">
        <v>0.59375</v>
      </c>
      <c r="B73" s="67">
        <f t="shared" si="4"/>
        <v>14</v>
      </c>
      <c r="C73" s="68">
        <f t="shared" si="5"/>
        <v>15</v>
      </c>
      <c r="D73" s="69" t="e">
        <f>IF(S73=0,NA(), RTD("cqg.rtd",,"StudyData", "Open("&amp;$B$2&amp;") When Barix("&amp;$B$2&amp;",reference:=StartOfDay)="&amp;H73&amp;"", "Bar", "", "Open","5","0","All",,,"False","T","EveryTick"))</f>
        <v>#N/A</v>
      </c>
      <c r="E73" s="69" t="e">
        <f>IF(S73=0,NA(),RTD("cqg.rtd",,"StudyData", "High("&amp;$B$2&amp;") When Barix("&amp;$B$2&amp;",reference:=StartOfDay)="&amp;H73&amp;"", "Bar", "", "High","5","0","All",,,"False","T","EveryTick"))</f>
        <v>#N/A</v>
      </c>
      <c r="F73" s="69" t="e">
        <f>IF(S73=0,NA(), RTD("cqg.rtd",,"StudyData", "Low("&amp;$B$2&amp;") When Barix("&amp;$B$2&amp;",reference:=StartOfDay)="&amp;H73&amp;"", "Bar", "", "Low","5","0","All",,,"False","T","EveryTick"))</f>
        <v>#N/A</v>
      </c>
      <c r="G73" s="69" t="e">
        <f>IF(S73=0,NA(),RTD("cqg.rtd",,"StudyData", "Close("&amp;$B$2&amp;") When Barix("&amp;$B$2&amp;",reference:=StartOfDay)="&amp;H73&amp;"", "Bar", "", "Close","5","0","All",,,"False","T","EveryTick"))</f>
        <v>#N/A</v>
      </c>
      <c r="H73" s="68">
        <f t="shared" si="7"/>
        <v>69</v>
      </c>
      <c r="N73" s="73" t="e">
        <f>IF(S73=0,NA(),RTD("cqg.rtd",,"StudyData", "Open("&amp;$M$1&amp;") When Barix("&amp;$M$1&amp;",reference:=StartOfSession)="&amp;H73&amp;"", "Bar", "", "Open","5","0","All",,,"False","T","EveryTick"))</f>
        <v>#N/A</v>
      </c>
      <c r="O73" s="73" t="e">
        <f>IF(S73=0,NA(), RTD("cqg.rtd",,"StudyData", "High("&amp;$M$1&amp;") When Barix("&amp;$M$1&amp;",reference:=StartOfSession)="&amp;H73&amp;"", "Bar", "", "High","5","0","All",,,"False","T","EveryTick"))</f>
        <v>#N/A</v>
      </c>
      <c r="P73" s="73" t="e">
        <f>IF(S73=0,NA(),RTD("cqg.rtd",,"StudyData", "Low("&amp;$M$1&amp;") When Barix("&amp;$M$1&amp;",reference:=StartOfSession)="&amp;H73&amp;"", "Bar", "", "Low","5","0","All",,,"False","T","EveryTick"))</f>
        <v>#N/A</v>
      </c>
      <c r="Q73" s="69" t="e">
        <f>IF(S73=0,NA(),RTD("cqg.rtd",,"StudyData", "Close("&amp;$M$1&amp;") When Barix("&amp;$M$1&amp;",reference:=StartOfSession)="&amp;H73&amp;"", "Bar", "", "Close","5","0","All",,,"False","T","EveryTick"))</f>
        <v>#N/A</v>
      </c>
      <c r="R73" s="70">
        <v>0.59375</v>
      </c>
      <c r="S73" s="68">
        <f t="shared" si="6"/>
        <v>0</v>
      </c>
    </row>
    <row r="74" spans="1:19" x14ac:dyDescent="0.3">
      <c r="A74" s="70">
        <v>0.59722222222222221</v>
      </c>
      <c r="B74" s="67">
        <f t="shared" si="4"/>
        <v>14</v>
      </c>
      <c r="C74" s="68">
        <f t="shared" si="5"/>
        <v>20</v>
      </c>
      <c r="D74" s="69" t="e">
        <f>IF(S74=0,NA(), RTD("cqg.rtd",,"StudyData", "Open("&amp;$B$2&amp;") When Barix("&amp;$B$2&amp;",reference:=StartOfDay)="&amp;H74&amp;"", "Bar", "", "Open","5","0","All",,,"False","T","EveryTick"))</f>
        <v>#N/A</v>
      </c>
      <c r="E74" s="69" t="e">
        <f>IF(S74=0,NA(),RTD("cqg.rtd",,"StudyData", "High("&amp;$B$2&amp;") When Barix("&amp;$B$2&amp;",reference:=StartOfDay)="&amp;H74&amp;"", "Bar", "", "High","5","0","All",,,"False","T","EveryTick"))</f>
        <v>#N/A</v>
      </c>
      <c r="F74" s="69" t="e">
        <f>IF(S74=0,NA(), RTD("cqg.rtd",,"StudyData", "Low("&amp;$B$2&amp;") When Barix("&amp;$B$2&amp;",reference:=StartOfDay)="&amp;H74&amp;"", "Bar", "", "Low","5","0","All",,,"False","T","EveryTick"))</f>
        <v>#N/A</v>
      </c>
      <c r="G74" s="69" t="e">
        <f>IF(S74=0,NA(),RTD("cqg.rtd",,"StudyData", "Close("&amp;$B$2&amp;") When Barix("&amp;$B$2&amp;",reference:=StartOfDay)="&amp;H74&amp;"", "Bar", "", "Close","5","0","All",,,"False","T","EveryTick"))</f>
        <v>#N/A</v>
      </c>
      <c r="H74" s="68">
        <f t="shared" si="7"/>
        <v>70</v>
      </c>
      <c r="N74" s="73" t="e">
        <f>IF(S74=0,NA(),RTD("cqg.rtd",,"StudyData", "Open("&amp;$M$1&amp;") When Barix("&amp;$M$1&amp;",reference:=StartOfSession)="&amp;H74&amp;"", "Bar", "", "Open","5","0","All",,,"False","T","EveryTick"))</f>
        <v>#N/A</v>
      </c>
      <c r="O74" s="73" t="e">
        <f>IF(S74=0,NA(), RTD("cqg.rtd",,"StudyData", "High("&amp;$M$1&amp;") When Barix("&amp;$M$1&amp;",reference:=StartOfSession)="&amp;H74&amp;"", "Bar", "", "High","5","0","All",,,"False","T","EveryTick"))</f>
        <v>#N/A</v>
      </c>
      <c r="P74" s="73" t="e">
        <f>IF(S74=0,NA(),RTD("cqg.rtd",,"StudyData", "Low("&amp;$M$1&amp;") When Barix("&amp;$M$1&amp;",reference:=StartOfSession)="&amp;H74&amp;"", "Bar", "", "Low","5","0","All",,,"False","T","EveryTick"))</f>
        <v>#N/A</v>
      </c>
      <c r="Q74" s="69" t="e">
        <f>IF(S74=0,NA(),RTD("cqg.rtd",,"StudyData", "Close("&amp;$M$1&amp;") When Barix("&amp;$M$1&amp;",reference:=StartOfSession)="&amp;H74&amp;"", "Bar", "", "Close","5","0","All",,,"False","T","EveryTick"))</f>
        <v>#N/A</v>
      </c>
      <c r="R74" s="70">
        <v>0.59722222222222221</v>
      </c>
      <c r="S74" s="68">
        <f t="shared" si="6"/>
        <v>0</v>
      </c>
    </row>
    <row r="75" spans="1:19" x14ac:dyDescent="0.3">
      <c r="A75" s="70">
        <v>0.60069444444444442</v>
      </c>
      <c r="B75" s="67">
        <f t="shared" si="4"/>
        <v>14</v>
      </c>
      <c r="C75" s="68">
        <f t="shared" si="5"/>
        <v>25</v>
      </c>
      <c r="D75" s="69" t="e">
        <f>IF(S75=0,NA(), RTD("cqg.rtd",,"StudyData", "Open("&amp;$B$2&amp;") When Barix("&amp;$B$2&amp;",reference:=StartOfDay)="&amp;H75&amp;"", "Bar", "", "Open","5","0","All",,,"False","T","EveryTick"))</f>
        <v>#N/A</v>
      </c>
      <c r="E75" s="69" t="e">
        <f>IF(S75=0,NA(),RTD("cqg.rtd",,"StudyData", "High("&amp;$B$2&amp;") When Barix("&amp;$B$2&amp;",reference:=StartOfDay)="&amp;H75&amp;"", "Bar", "", "High","5","0","All",,,"False","T","EveryTick"))</f>
        <v>#N/A</v>
      </c>
      <c r="F75" s="69" t="e">
        <f>IF(S75=0,NA(), RTD("cqg.rtd",,"StudyData", "Low("&amp;$B$2&amp;") When Barix("&amp;$B$2&amp;",reference:=StartOfDay)="&amp;H75&amp;"", "Bar", "", "Low","5","0","All",,,"False","T","EveryTick"))</f>
        <v>#N/A</v>
      </c>
      <c r="G75" s="69" t="e">
        <f>IF(S75=0,NA(),RTD("cqg.rtd",,"StudyData", "Close("&amp;$B$2&amp;") When Barix("&amp;$B$2&amp;",reference:=StartOfDay)="&amp;H75&amp;"", "Bar", "", "Close","5","0","All",,,"False","T","EveryTick"))</f>
        <v>#N/A</v>
      </c>
      <c r="H75" s="68">
        <f t="shared" si="7"/>
        <v>71</v>
      </c>
      <c r="N75" s="73" t="e">
        <f>IF(S75=0,NA(),RTD("cqg.rtd",,"StudyData", "Open("&amp;$M$1&amp;") When Barix("&amp;$M$1&amp;",reference:=StartOfSession)="&amp;H75&amp;"", "Bar", "", "Open","5","0","All",,,"False","T","EveryTick"))</f>
        <v>#N/A</v>
      </c>
      <c r="O75" s="73" t="e">
        <f>IF(S75=0,NA(), RTD("cqg.rtd",,"StudyData", "High("&amp;$M$1&amp;") When Barix("&amp;$M$1&amp;",reference:=StartOfSession)="&amp;H75&amp;"", "Bar", "", "High","5","0","All",,,"False","T","EveryTick"))</f>
        <v>#N/A</v>
      </c>
      <c r="P75" s="73" t="e">
        <f>IF(S75=0,NA(),RTD("cqg.rtd",,"StudyData", "Low("&amp;$M$1&amp;") When Barix("&amp;$M$1&amp;",reference:=StartOfSession)="&amp;H75&amp;"", "Bar", "", "Low","5","0","All",,,"False","T","EveryTick"))</f>
        <v>#N/A</v>
      </c>
      <c r="Q75" s="69" t="e">
        <f>IF(S75=0,NA(),RTD("cqg.rtd",,"StudyData", "Close("&amp;$M$1&amp;") When Barix("&amp;$M$1&amp;",reference:=StartOfSession)="&amp;H75&amp;"", "Bar", "", "Close","5","0","All",,,"False","T","EveryTick"))</f>
        <v>#N/A</v>
      </c>
      <c r="R75" s="70">
        <v>0.60069444444444442</v>
      </c>
      <c r="S75" s="68">
        <f t="shared" si="6"/>
        <v>0</v>
      </c>
    </row>
    <row r="76" spans="1:19" x14ac:dyDescent="0.3">
      <c r="A76" s="70">
        <v>0.60416666666666663</v>
      </c>
      <c r="B76" s="67">
        <f t="shared" si="4"/>
        <v>14</v>
      </c>
      <c r="C76" s="68">
        <f t="shared" si="5"/>
        <v>30</v>
      </c>
      <c r="D76" s="69" t="e">
        <f>IF(S76=0,NA(), RTD("cqg.rtd",,"StudyData", "Open("&amp;$B$2&amp;") When Barix("&amp;$B$2&amp;",reference:=StartOfDay)="&amp;H76&amp;"", "Bar", "", "Open","5","0","All",,,"False","T","EveryTick"))</f>
        <v>#N/A</v>
      </c>
      <c r="E76" s="69" t="e">
        <f>IF(S76=0,NA(),RTD("cqg.rtd",,"StudyData", "High("&amp;$B$2&amp;") When Barix("&amp;$B$2&amp;",reference:=StartOfDay)="&amp;H76&amp;"", "Bar", "", "High","5","0","All",,,"False","T","EveryTick"))</f>
        <v>#N/A</v>
      </c>
      <c r="F76" s="69" t="e">
        <f>IF(S76=0,NA(), RTD("cqg.rtd",,"StudyData", "Low("&amp;$B$2&amp;") When Barix("&amp;$B$2&amp;",reference:=StartOfDay)="&amp;H76&amp;"", "Bar", "", "Low","5","0","All",,,"False","T","EveryTick"))</f>
        <v>#N/A</v>
      </c>
      <c r="G76" s="69" t="e">
        <f>IF(S76=0,NA(),RTD("cqg.rtd",,"StudyData", "Close("&amp;$B$2&amp;") When Barix("&amp;$B$2&amp;",reference:=StartOfDay)="&amp;H76&amp;"", "Bar", "", "Close","5","0","All",,,"False","T","EveryTick"))</f>
        <v>#N/A</v>
      </c>
      <c r="H76" s="68">
        <f t="shared" si="7"/>
        <v>72</v>
      </c>
      <c r="N76" s="73" t="e">
        <f>IF(S76=0,NA(),RTD("cqg.rtd",,"StudyData", "Open("&amp;$M$1&amp;") When Barix("&amp;$M$1&amp;",reference:=StartOfSession)="&amp;H76&amp;"", "Bar", "", "Open","5","0","All",,,"False","T","EveryTick"))</f>
        <v>#N/A</v>
      </c>
      <c r="O76" s="73" t="e">
        <f>IF(S76=0,NA(), RTD("cqg.rtd",,"StudyData", "High("&amp;$M$1&amp;") When Barix("&amp;$M$1&amp;",reference:=StartOfSession)="&amp;H76&amp;"", "Bar", "", "High","5","0","All",,,"False","T","EveryTick"))</f>
        <v>#N/A</v>
      </c>
      <c r="P76" s="73" t="e">
        <f>IF(S76=0,NA(),RTD("cqg.rtd",,"StudyData", "Low("&amp;$M$1&amp;") When Barix("&amp;$M$1&amp;",reference:=StartOfSession)="&amp;H76&amp;"", "Bar", "", "Low","5","0","All",,,"False","T","EveryTick"))</f>
        <v>#N/A</v>
      </c>
      <c r="Q76" s="69" t="e">
        <f>IF(S76=0,NA(),RTD("cqg.rtd",,"StudyData", "Close("&amp;$M$1&amp;") When Barix("&amp;$M$1&amp;",reference:=StartOfSession)="&amp;H76&amp;"", "Bar", "", "Close","5","0","All",,,"False","T","EveryTick"))</f>
        <v>#N/A</v>
      </c>
      <c r="R76" s="70">
        <v>0.60416666666666663</v>
      </c>
      <c r="S76" s="68">
        <f t="shared" si="6"/>
        <v>0</v>
      </c>
    </row>
    <row r="77" spans="1:19" x14ac:dyDescent="0.3">
      <c r="A77" s="70">
        <v>0.60763888888888895</v>
      </c>
      <c r="B77" s="67">
        <f t="shared" si="4"/>
        <v>14</v>
      </c>
      <c r="C77" s="68">
        <f t="shared" si="5"/>
        <v>35</v>
      </c>
      <c r="D77" s="69" t="e">
        <f>IF(S77=0,NA(), RTD("cqg.rtd",,"StudyData", "Open("&amp;$B$2&amp;") When Barix("&amp;$B$2&amp;",reference:=StartOfDay)="&amp;H77&amp;"", "Bar", "", "Open","5","0","All",,,"False","T","EveryTick"))</f>
        <v>#N/A</v>
      </c>
      <c r="E77" s="69" t="e">
        <f>IF(S77=0,NA(),RTD("cqg.rtd",,"StudyData", "High("&amp;$B$2&amp;") When Barix("&amp;$B$2&amp;",reference:=StartOfDay)="&amp;H77&amp;"", "Bar", "", "High","5","0","All",,,"False","T","EveryTick"))</f>
        <v>#N/A</v>
      </c>
      <c r="F77" s="69" t="e">
        <f>IF(S77=0,NA(), RTD("cqg.rtd",,"StudyData", "Low("&amp;$B$2&amp;") When Barix("&amp;$B$2&amp;",reference:=StartOfDay)="&amp;H77&amp;"", "Bar", "", "Low","5","0","All",,,"False","T","EveryTick"))</f>
        <v>#N/A</v>
      </c>
      <c r="G77" s="69" t="e">
        <f>IF(S77=0,NA(),RTD("cqg.rtd",,"StudyData", "Close("&amp;$B$2&amp;") When Barix("&amp;$B$2&amp;",reference:=StartOfDay)="&amp;H77&amp;"", "Bar", "", "Close","5","0","All",,,"False","T","EveryTick"))</f>
        <v>#N/A</v>
      </c>
      <c r="H77" s="68">
        <f t="shared" si="7"/>
        <v>73</v>
      </c>
      <c r="N77" s="73" t="e">
        <f>IF(S77=0,NA(),RTD("cqg.rtd",,"StudyData", "Open("&amp;$M$1&amp;") When Barix("&amp;$M$1&amp;",reference:=StartOfSession)="&amp;H77&amp;"", "Bar", "", "Open","5","0","All",,,"False","T","EveryTick"))</f>
        <v>#N/A</v>
      </c>
      <c r="O77" s="73" t="e">
        <f>IF(S77=0,NA(), RTD("cqg.rtd",,"StudyData", "High("&amp;$M$1&amp;") When Barix("&amp;$M$1&amp;",reference:=StartOfSession)="&amp;H77&amp;"", "Bar", "", "High","5","0","All",,,"False","T","EveryTick"))</f>
        <v>#N/A</v>
      </c>
      <c r="P77" s="73" t="e">
        <f>IF(S77=0,NA(),RTD("cqg.rtd",,"StudyData", "Low("&amp;$M$1&amp;") When Barix("&amp;$M$1&amp;",reference:=StartOfSession)="&amp;H77&amp;"", "Bar", "", "Low","5","0","All",,,"False","T","EveryTick"))</f>
        <v>#N/A</v>
      </c>
      <c r="Q77" s="69" t="e">
        <f>IF(S77=0,NA(),RTD("cqg.rtd",,"StudyData", "Close("&amp;$M$1&amp;") When Barix("&amp;$M$1&amp;",reference:=StartOfSession)="&amp;H77&amp;"", "Bar", "", "Close","5","0","All",,,"False","T","EveryTick"))</f>
        <v>#N/A</v>
      </c>
      <c r="R77" s="70">
        <v>0.60763888888888895</v>
      </c>
      <c r="S77" s="68">
        <f t="shared" si="6"/>
        <v>0</v>
      </c>
    </row>
    <row r="78" spans="1:19" x14ac:dyDescent="0.3">
      <c r="A78" s="70">
        <v>0.61111111111111105</v>
      </c>
      <c r="B78" s="67">
        <f t="shared" si="4"/>
        <v>14</v>
      </c>
      <c r="C78" s="68">
        <f t="shared" si="5"/>
        <v>40</v>
      </c>
      <c r="D78" s="69" t="e">
        <f>IF(S78=0,NA(), RTD("cqg.rtd",,"StudyData", "Open("&amp;$B$2&amp;") When Barix("&amp;$B$2&amp;",reference:=StartOfDay)="&amp;H78&amp;"", "Bar", "", "Open","5","0","All",,,"False","T","EveryTick"))</f>
        <v>#N/A</v>
      </c>
      <c r="E78" s="69" t="e">
        <f>IF(S78=0,NA(),RTD("cqg.rtd",,"StudyData", "High("&amp;$B$2&amp;") When Barix("&amp;$B$2&amp;",reference:=StartOfDay)="&amp;H78&amp;"", "Bar", "", "High","5","0","All",,,"False","T","EveryTick"))</f>
        <v>#N/A</v>
      </c>
      <c r="F78" s="69" t="e">
        <f>IF(S78=0,NA(), RTD("cqg.rtd",,"StudyData", "Low("&amp;$B$2&amp;") When Barix("&amp;$B$2&amp;",reference:=StartOfDay)="&amp;H78&amp;"", "Bar", "", "Low","5","0","All",,,"False","T","EveryTick"))</f>
        <v>#N/A</v>
      </c>
      <c r="G78" s="69" t="e">
        <f>IF(S78=0,NA(),RTD("cqg.rtd",,"StudyData", "Close("&amp;$B$2&amp;") When Barix("&amp;$B$2&amp;",reference:=StartOfDay)="&amp;H78&amp;"", "Bar", "", "Close","5","0","All",,,"False","T","EveryTick"))</f>
        <v>#N/A</v>
      </c>
      <c r="H78" s="68">
        <f t="shared" si="7"/>
        <v>74</v>
      </c>
      <c r="N78" s="73" t="e">
        <f>IF(S78=0,NA(),RTD("cqg.rtd",,"StudyData", "Open("&amp;$M$1&amp;") When Barix("&amp;$M$1&amp;",reference:=StartOfSession)="&amp;H78&amp;"", "Bar", "", "Open","5","0","All",,,"False","T","EveryTick"))</f>
        <v>#N/A</v>
      </c>
      <c r="O78" s="73" t="e">
        <f>IF(S78=0,NA(), RTD("cqg.rtd",,"StudyData", "High("&amp;$M$1&amp;") When Barix("&amp;$M$1&amp;",reference:=StartOfSession)="&amp;H78&amp;"", "Bar", "", "High","5","0","All",,,"False","T","EveryTick"))</f>
        <v>#N/A</v>
      </c>
      <c r="P78" s="73" t="e">
        <f>IF(S78=0,NA(),RTD("cqg.rtd",,"StudyData", "Low("&amp;$M$1&amp;") When Barix("&amp;$M$1&amp;",reference:=StartOfSession)="&amp;H78&amp;"", "Bar", "", "Low","5","0","All",,,"False","T","EveryTick"))</f>
        <v>#N/A</v>
      </c>
      <c r="Q78" s="69" t="e">
        <f>IF(S78=0,NA(),RTD("cqg.rtd",,"StudyData", "Close("&amp;$M$1&amp;") When Barix("&amp;$M$1&amp;",reference:=StartOfSession)="&amp;H78&amp;"", "Bar", "", "Close","5","0","All",,,"False","T","EveryTick"))</f>
        <v>#N/A</v>
      </c>
      <c r="R78" s="70">
        <v>0.61111111111111105</v>
      </c>
      <c r="S78" s="68">
        <f t="shared" si="6"/>
        <v>0</v>
      </c>
    </row>
    <row r="79" spans="1:19" x14ac:dyDescent="0.3">
      <c r="A79" s="70">
        <v>0.61458333333333337</v>
      </c>
      <c r="B79" s="67">
        <f t="shared" si="4"/>
        <v>14</v>
      </c>
      <c r="C79" s="68">
        <f t="shared" si="5"/>
        <v>45</v>
      </c>
      <c r="D79" s="69" t="e">
        <f>IF(S79=0,NA(), RTD("cqg.rtd",,"StudyData", "Open("&amp;$B$2&amp;") When Barix("&amp;$B$2&amp;",reference:=StartOfDay)="&amp;H79&amp;"", "Bar", "", "Open","5","0","All",,,"False","T","EveryTick"))</f>
        <v>#N/A</v>
      </c>
      <c r="E79" s="69" t="e">
        <f>IF(S79=0,NA(),RTD("cqg.rtd",,"StudyData", "High("&amp;$B$2&amp;") When Barix("&amp;$B$2&amp;",reference:=StartOfDay)="&amp;H79&amp;"", "Bar", "", "High","5","0","All",,,"False","T","EveryTick"))</f>
        <v>#N/A</v>
      </c>
      <c r="F79" s="69" t="e">
        <f>IF(S79=0,NA(), RTD("cqg.rtd",,"StudyData", "Low("&amp;$B$2&amp;") When Barix("&amp;$B$2&amp;",reference:=StartOfDay)="&amp;H79&amp;"", "Bar", "", "Low","5","0","All",,,"False","T","EveryTick"))</f>
        <v>#N/A</v>
      </c>
      <c r="G79" s="69" t="e">
        <f>IF(S79=0,NA(),RTD("cqg.rtd",,"StudyData", "Close("&amp;$B$2&amp;") When Barix("&amp;$B$2&amp;",reference:=StartOfDay)="&amp;H79&amp;"", "Bar", "", "Close","5","0","All",,,"False","T","EveryTick"))</f>
        <v>#N/A</v>
      </c>
      <c r="H79" s="68">
        <f t="shared" si="7"/>
        <v>75</v>
      </c>
      <c r="N79" s="73" t="e">
        <f>IF(S79=0,NA(),RTD("cqg.rtd",,"StudyData", "Open("&amp;$M$1&amp;") When Barix("&amp;$M$1&amp;",reference:=StartOfSession)="&amp;H79&amp;"", "Bar", "", "Open","5","0","All",,,"False","T","EveryTick"))</f>
        <v>#N/A</v>
      </c>
      <c r="O79" s="73" t="e">
        <f>IF(S79=0,NA(), RTD("cqg.rtd",,"StudyData", "High("&amp;$M$1&amp;") When Barix("&amp;$M$1&amp;",reference:=StartOfSession)="&amp;H79&amp;"", "Bar", "", "High","5","0","All",,,"False","T","EveryTick"))</f>
        <v>#N/A</v>
      </c>
      <c r="P79" s="73" t="e">
        <f>IF(S79=0,NA(),RTD("cqg.rtd",,"StudyData", "Low("&amp;$M$1&amp;") When Barix("&amp;$M$1&amp;",reference:=StartOfSession)="&amp;H79&amp;"", "Bar", "", "Low","5","0","All",,,"False","T","EveryTick"))</f>
        <v>#N/A</v>
      </c>
      <c r="Q79" s="69" t="e">
        <f>IF(S79=0,NA(),RTD("cqg.rtd",,"StudyData", "Close("&amp;$M$1&amp;") When Barix("&amp;$M$1&amp;",reference:=StartOfSession)="&amp;H79&amp;"", "Bar", "", "Close","5","0","All",,,"False","T","EveryTick"))</f>
        <v>#N/A</v>
      </c>
      <c r="R79" s="70">
        <v>0.61458333333333337</v>
      </c>
      <c r="S79" s="68">
        <f t="shared" si="6"/>
        <v>0</v>
      </c>
    </row>
    <row r="80" spans="1:19" x14ac:dyDescent="0.3">
      <c r="A80" s="70">
        <v>0.61805555555555558</v>
      </c>
      <c r="B80" s="67">
        <f t="shared" si="4"/>
        <v>14</v>
      </c>
      <c r="C80" s="68">
        <f t="shared" si="5"/>
        <v>50</v>
      </c>
      <c r="D80" s="69" t="e">
        <f>IF(S80=0,NA(), RTD("cqg.rtd",,"StudyData", "Open("&amp;$B$2&amp;") When Barix("&amp;$B$2&amp;",reference:=StartOfDay)="&amp;H80&amp;"", "Bar", "", "Open","5","0","All",,,"False","T","EveryTick"))</f>
        <v>#N/A</v>
      </c>
      <c r="E80" s="69" t="e">
        <f>IF(S80=0,NA(),RTD("cqg.rtd",,"StudyData", "High("&amp;$B$2&amp;") When Barix("&amp;$B$2&amp;",reference:=StartOfDay)="&amp;H80&amp;"", "Bar", "", "High","5","0","All",,,"False","T","EveryTick"))</f>
        <v>#N/A</v>
      </c>
      <c r="F80" s="69" t="e">
        <f>IF(S80=0,NA(), RTD("cqg.rtd",,"StudyData", "Low("&amp;$B$2&amp;") When Barix("&amp;$B$2&amp;",reference:=StartOfDay)="&amp;H80&amp;"", "Bar", "", "Low","5","0","All",,,"False","T","EveryTick"))</f>
        <v>#N/A</v>
      </c>
      <c r="G80" s="69" t="e">
        <f>IF(S80=0,NA(),RTD("cqg.rtd",,"StudyData", "Close("&amp;$B$2&amp;") When Barix("&amp;$B$2&amp;",reference:=StartOfDay)="&amp;H80&amp;"", "Bar", "", "Close","5","0","All",,,"False","T","EveryTick"))</f>
        <v>#N/A</v>
      </c>
      <c r="H80" s="68">
        <f t="shared" si="7"/>
        <v>76</v>
      </c>
      <c r="N80" s="73" t="e">
        <f>IF(S80=0,NA(),RTD("cqg.rtd",,"StudyData", "Open("&amp;$M$1&amp;") When Barix("&amp;$M$1&amp;",reference:=StartOfSession)="&amp;H80&amp;"", "Bar", "", "Open","5","0","All",,,"False","T","EveryTick"))</f>
        <v>#N/A</v>
      </c>
      <c r="O80" s="73" t="e">
        <f>IF(S80=0,NA(), RTD("cqg.rtd",,"StudyData", "High("&amp;$M$1&amp;") When Barix("&amp;$M$1&amp;",reference:=StartOfSession)="&amp;H80&amp;"", "Bar", "", "High","5","0","All",,,"False","T","EveryTick"))</f>
        <v>#N/A</v>
      </c>
      <c r="P80" s="73" t="e">
        <f>IF(S80=0,NA(),RTD("cqg.rtd",,"StudyData", "Low("&amp;$M$1&amp;") When Barix("&amp;$M$1&amp;",reference:=StartOfSession)="&amp;H80&amp;"", "Bar", "", "Low","5","0","All",,,"False","T","EveryTick"))</f>
        <v>#N/A</v>
      </c>
      <c r="Q80" s="69" t="e">
        <f>IF(S80=0,NA(),RTD("cqg.rtd",,"StudyData", "Close("&amp;$M$1&amp;") When Barix("&amp;$M$1&amp;",reference:=StartOfSession)="&amp;H80&amp;"", "Bar", "", "Close","5","0","All",,,"False","T","EveryTick"))</f>
        <v>#N/A</v>
      </c>
      <c r="R80" s="70">
        <v>0.61805555555555558</v>
      </c>
      <c r="S80" s="68">
        <f t="shared" si="6"/>
        <v>0</v>
      </c>
    </row>
    <row r="81" spans="1:19" x14ac:dyDescent="0.3">
      <c r="A81" s="70">
        <v>0.62152777777777779</v>
      </c>
      <c r="B81" s="67">
        <f t="shared" si="4"/>
        <v>14</v>
      </c>
      <c r="C81" s="68">
        <f t="shared" si="5"/>
        <v>55</v>
      </c>
      <c r="D81" s="69" t="e">
        <f>IF(S81=0,NA(), RTD("cqg.rtd",,"StudyData", "Open("&amp;$B$2&amp;") When Barix("&amp;$B$2&amp;",reference:=StartOfDay)="&amp;H81&amp;"", "Bar", "", "Open","5","0","All",,,"False","T","EveryTick"))</f>
        <v>#N/A</v>
      </c>
      <c r="E81" s="69" t="e">
        <f>IF(S81=0,NA(),RTD("cqg.rtd",,"StudyData", "High("&amp;$B$2&amp;") When Barix("&amp;$B$2&amp;",reference:=StartOfDay)="&amp;H81&amp;"", "Bar", "", "High","5","0","All",,,"False","T","EveryTick"))</f>
        <v>#N/A</v>
      </c>
      <c r="F81" s="69" t="e">
        <f>IF(S81=0,NA(), RTD("cqg.rtd",,"StudyData", "Low("&amp;$B$2&amp;") When Barix("&amp;$B$2&amp;",reference:=StartOfDay)="&amp;H81&amp;"", "Bar", "", "Low","5","0","All",,,"False","T","EveryTick"))</f>
        <v>#N/A</v>
      </c>
      <c r="G81" s="69" t="e">
        <f>IF(S81=0,NA(),RTD("cqg.rtd",,"StudyData", "Close("&amp;$B$2&amp;") When Barix("&amp;$B$2&amp;",reference:=StartOfDay)="&amp;H81&amp;"", "Bar", "", "Close","5","0","All",,,"False","T","EveryTick"))</f>
        <v>#N/A</v>
      </c>
      <c r="H81" s="68">
        <f t="shared" si="7"/>
        <v>77</v>
      </c>
      <c r="N81" s="73" t="e">
        <f>IF(S81=0,NA(),RTD("cqg.rtd",,"StudyData", "Open("&amp;$M$1&amp;") When Barix("&amp;$M$1&amp;",reference:=StartOfSession)="&amp;H81&amp;"", "Bar", "", "Open","5","0","All",,,"False","T","EveryTick"))</f>
        <v>#N/A</v>
      </c>
      <c r="O81" s="73" t="e">
        <f>IF(S81=0,NA(), RTD("cqg.rtd",,"StudyData", "High("&amp;$M$1&amp;") When Barix("&amp;$M$1&amp;",reference:=StartOfSession)="&amp;H81&amp;"", "Bar", "", "High","5","0","All",,,"False","T","EveryTick"))</f>
        <v>#N/A</v>
      </c>
      <c r="P81" s="73" t="e">
        <f>IF(S81=0,NA(),RTD("cqg.rtd",,"StudyData", "Low("&amp;$M$1&amp;") When Barix("&amp;$M$1&amp;",reference:=StartOfSession)="&amp;H81&amp;"", "Bar", "", "Low","5","0","All",,,"False","T","EveryTick"))</f>
        <v>#N/A</v>
      </c>
      <c r="Q81" s="69" t="e">
        <f>IF(S81=0,NA(),RTD("cqg.rtd",,"StudyData", "Close("&amp;$M$1&amp;") When Barix("&amp;$M$1&amp;",reference:=StartOfSession)="&amp;H81&amp;"", "Bar", "", "Close","5","0","All",,,"False","T","EveryTick"))</f>
        <v>#N/A</v>
      </c>
      <c r="R81" s="70">
        <v>0.62152777777777779</v>
      </c>
      <c r="S81" s="68">
        <f t="shared" si="6"/>
        <v>0</v>
      </c>
    </row>
  </sheetData>
  <sheetProtection algorithmName="SHA-512" hashValue="q5Gm218ARjs+nuj0A2gt55GU+RcgTW1ZnGFjRN3iBvxY/vxFRLEcVLhh5ymoZI+ZuXM+8L8Cl1RO5YA49HrraA==" saltValue="jLUKvVA2szZuWOTw/zHP9Q==" spinCount="100000" sheet="1" objects="1" scenarios="1" selectLockedCells="1" selectUnlockedCell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81"/>
  <sheetViews>
    <sheetView workbookViewId="0">
      <selection sqref="A1:XFD1048576"/>
    </sheetView>
  </sheetViews>
  <sheetFormatPr defaultRowHeight="16.5" x14ac:dyDescent="0.3"/>
  <cols>
    <col min="1" max="4" width="9" style="68"/>
    <col min="5" max="5" width="2.625" style="68" customWidth="1"/>
    <col min="6" max="6" width="9" style="68"/>
    <col min="7" max="7" width="2.625" style="68" customWidth="1"/>
    <col min="8" max="8" width="9" style="68"/>
    <col min="9" max="9" width="2.625" style="68" customWidth="1"/>
    <col min="10" max="10" width="9" style="68"/>
    <col min="11" max="11" width="2.625" style="68" customWidth="1"/>
    <col min="12" max="12" width="9" style="68"/>
    <col min="13" max="13" width="2.625" style="68" customWidth="1"/>
    <col min="14" max="14" width="9" style="68"/>
    <col min="15" max="15" width="2.625" style="68" customWidth="1"/>
    <col min="16" max="16" width="9" style="68"/>
    <col min="17" max="17" width="2.625" style="68" customWidth="1"/>
    <col min="18" max="18" width="9" style="68"/>
    <col min="19" max="19" width="2.625" style="68" customWidth="1"/>
    <col min="20" max="20" width="9" style="68"/>
    <col min="21" max="21" width="2.625" style="68" customWidth="1"/>
    <col min="22" max="22" width="9" style="68"/>
    <col min="23" max="23" width="2.625" style="68" customWidth="1"/>
    <col min="24" max="24" width="9" style="68"/>
    <col min="25" max="25" width="2.625" style="68" customWidth="1"/>
    <col min="26" max="26" width="9" style="68"/>
    <col min="27" max="27" width="2.625" style="68" customWidth="1"/>
    <col min="28" max="28" width="9" style="68"/>
    <col min="29" max="29" width="2.625" style="68" customWidth="1"/>
    <col min="30" max="30" width="9" style="68"/>
    <col min="31" max="31" width="2.625" style="68" customWidth="1"/>
    <col min="32" max="32" width="9" style="68"/>
    <col min="33" max="33" width="2.625" style="68" customWidth="1"/>
    <col min="34" max="34" width="9" style="68"/>
    <col min="35" max="35" width="2.625" style="68" customWidth="1"/>
    <col min="36" max="36" width="9" style="68"/>
    <col min="37" max="37" width="2.625" style="68" customWidth="1"/>
    <col min="38" max="38" width="9" style="68"/>
    <col min="39" max="39" width="2.625" style="68" customWidth="1"/>
    <col min="40" max="40" width="9" style="68"/>
    <col min="41" max="41" width="2.625" style="68" customWidth="1"/>
    <col min="42" max="42" width="9" style="68"/>
    <col min="43" max="43" width="2.625" style="68" customWidth="1"/>
    <col min="44" max="44" width="9" style="68"/>
    <col min="45" max="45" width="2.625" style="68" customWidth="1"/>
    <col min="46" max="46" width="9" style="68"/>
    <col min="47" max="47" width="2.625" style="68" customWidth="1"/>
    <col min="48" max="48" width="9" style="68"/>
    <col min="49" max="49" width="2.625" style="68" customWidth="1"/>
    <col min="50" max="50" width="9" style="68"/>
    <col min="51" max="51" width="2.625" style="68" customWidth="1"/>
    <col min="52" max="52" width="9" style="68"/>
    <col min="53" max="53" width="2.625" style="68" customWidth="1"/>
    <col min="54" max="54" width="9" style="68"/>
    <col min="55" max="55" width="2.625" style="68" customWidth="1"/>
    <col min="56" max="56" width="9" style="68"/>
    <col min="57" max="57" width="2.625" style="68" customWidth="1"/>
    <col min="58" max="58" width="9" style="68"/>
    <col min="59" max="59" width="2.625" style="68" customWidth="1"/>
    <col min="60" max="60" width="9" style="68"/>
    <col min="61" max="61" width="2.625" style="68" customWidth="1"/>
    <col min="62" max="16384" width="9" style="68"/>
  </cols>
  <sheetData>
    <row r="1" spans="1:62" x14ac:dyDescent="0.3">
      <c r="A1" s="66">
        <f ca="1">YEAR(TODAY())</f>
        <v>2024</v>
      </c>
      <c r="B1" s="66">
        <f ca="1">MONTH(TODAY())</f>
        <v>11</v>
      </c>
      <c r="C1" s="67">
        <f ca="1">DAY(TODAY())</f>
        <v>10</v>
      </c>
      <c r="D1" s="66">
        <f ca="1">IF(OR(WEEKDAY(TODAY())=1,WEEKDAY(TODAY())=7),0,1)</f>
        <v>0</v>
      </c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2"/>
    </row>
    <row r="2" spans="1:62" x14ac:dyDescent="0.3">
      <c r="A2" s="66"/>
      <c r="B2" s="68" t="str">
        <f>MainDisplay!B6</f>
        <v>S.MMM</v>
      </c>
      <c r="C2" s="113">
        <f>MOD(RTD("cqg.rtd", ,"SystemInfo", "Linetime"),1)</f>
        <v>0.36716435185371665</v>
      </c>
      <c r="D2" s="113"/>
      <c r="F2" s="68" t="str">
        <f>MainDisplay!B7</f>
        <v>S.AAPL</v>
      </c>
      <c r="H2" s="68" t="str">
        <f>MainDisplay!B8</f>
        <v>S.AMGN</v>
      </c>
      <c r="J2" s="68" t="str">
        <f>MainDisplay!B9</f>
        <v>S.AMZN</v>
      </c>
      <c r="L2" s="68" t="str">
        <f>MainDisplay!B10</f>
        <v>S.AXP</v>
      </c>
      <c r="N2" s="68" t="str">
        <f>MainDisplay!B11</f>
        <v>S.BA</v>
      </c>
      <c r="P2" s="68" t="str">
        <f>MainDisplay!B12</f>
        <v>S.CAT</v>
      </c>
      <c r="R2" s="68" t="str">
        <f>MainDisplay!B13</f>
        <v>S.CRM</v>
      </c>
      <c r="T2" s="68" t="str">
        <f>MainDisplay!B14</f>
        <v>S.CSCO</v>
      </c>
      <c r="V2" s="68" t="str">
        <f>MainDisplay!B15</f>
        <v>S.CVX</v>
      </c>
      <c r="X2" s="68" t="str">
        <f>MainDisplay!B16</f>
        <v>S.DIS</v>
      </c>
      <c r="Z2" s="68" t="str">
        <f>MainDisplay!B17</f>
        <v>S.GS</v>
      </c>
      <c r="AB2" s="68" t="str">
        <f>MainDisplay!B18</f>
        <v>S.HD</v>
      </c>
      <c r="AD2" s="68" t="str">
        <f>MainDisplay!B19</f>
        <v>S.HON</v>
      </c>
      <c r="AF2" s="68" t="str">
        <f>MainDisplay!B20</f>
        <v>S.IBM</v>
      </c>
      <c r="AH2" s="68" t="str">
        <f>MainDisplay!B21</f>
        <v>S.JNJ</v>
      </c>
      <c r="AJ2" s="68" t="str">
        <f>MainDisplay!B22</f>
        <v>S.JPM</v>
      </c>
      <c r="AL2" s="68" t="str">
        <f>MainDisplay!B23</f>
        <v>S.KO</v>
      </c>
      <c r="AN2" s="68" t="str">
        <f>MainDisplay!B24</f>
        <v>S.MCD</v>
      </c>
      <c r="AP2" s="68" t="str">
        <f>MainDisplay!B25</f>
        <v>S.MRK</v>
      </c>
      <c r="AR2" s="68" t="str">
        <f>MainDisplay!B26</f>
        <v>S.MSFT</v>
      </c>
      <c r="AT2" s="68" t="str">
        <f>MainDisplay!B27</f>
        <v>S.NKE</v>
      </c>
      <c r="AV2" s="68" t="str">
        <f>MainDisplay!B28</f>
        <v>S.NVDA</v>
      </c>
      <c r="AX2" s="68" t="str">
        <f>MainDisplay!B29</f>
        <v>S.PG</v>
      </c>
      <c r="AZ2" s="68" t="str">
        <f>MainDisplay!B30</f>
        <v>S.SHW</v>
      </c>
      <c r="BB2" s="68" t="str">
        <f>MainDisplay!B31</f>
        <v>S.TRV</v>
      </c>
      <c r="BD2" s="68" t="str">
        <f>MainDisplay!B32</f>
        <v>S.UNH</v>
      </c>
      <c r="BF2" s="68" t="str">
        <f>MainDisplay!B33</f>
        <v>S.V</v>
      </c>
      <c r="BH2" s="68" t="str">
        <f>MainDisplay!B34</f>
        <v>S.VZ</v>
      </c>
      <c r="BJ2" s="68" t="str">
        <f>MainDisplay!B35</f>
        <v>S.WMT</v>
      </c>
    </row>
    <row r="3" spans="1:62" x14ac:dyDescent="0.3">
      <c r="A3" s="66"/>
      <c r="B3" s="66" t="s">
        <v>48</v>
      </c>
    </row>
    <row r="4" spans="1:62" x14ac:dyDescent="0.3">
      <c r="A4" s="68">
        <v>0</v>
      </c>
      <c r="B4" s="69">
        <f ca="1">IF(D4=0,NA(),RTD("cqg.rtd",,"StudyData", "Close("&amp;$B$2&amp;") When Barix("&amp;$B$2&amp;",reference:=StartOfSession)="&amp;A4&amp;"", "Bar", "", "Close","5","0","All",,,"False","T","EveryTick"))</f>
        <v>133.55000000000001</v>
      </c>
      <c r="C4" s="70">
        <v>0.35416666666666669</v>
      </c>
      <c r="D4" s="68">
        <f ca="1">IF($D$1=0,1,IF($C$2&gt;C4,1,0))</f>
        <v>1</v>
      </c>
      <c r="F4" s="68">
        <f ca="1">IF(D4=0,NA(),RTD("cqg.rtd",,"StudyData", "Close("&amp;$F$2&amp;") When Barix("&amp;$F$2&amp;",reference:=StartOfSession)="&amp;A4&amp;"", "Bar", "", "Close","5","0","All",,,"False","T","EveryTick"))</f>
        <v>228.12</v>
      </c>
      <c r="H4" s="68">
        <f ca="1">IF(D4=0,NA(),RTD("cqg.rtd",,"StudyData", "Close("&amp;$H$2&amp;") When Barix("&amp;$H$2&amp;",reference:=StartOfSession)="&amp;A4&amp;"", "Bar", "", "Close","5","0","All",,,"False","T","EveryTick"))</f>
        <v>323.3</v>
      </c>
      <c r="J4" s="68">
        <f ca="1">IF(D4=0,NA(),RTD("cqg.rtd",,"StudyData", "Close("&amp;$J$2&amp;") When Barix("&amp;$J$2&amp;",reference:=StartOfSession)="&amp;A4&amp;"", "Bar", "", "Close","5","0","All",,,"False","T","EveryTick"))</f>
        <v>209.03</v>
      </c>
      <c r="L4" s="68">
        <f ca="1">IF(D4=0,NA(),RTD("cqg.rtd",,"StudyData", "Close("&amp;$L$2&amp;") When Barix("&amp;$L$2&amp;",reference:=StartOfSession)="&amp;A4&amp;"", "Bar", "", "Close","5","0","All",,,"False","T","EveryTick"))</f>
        <v>286.57</v>
      </c>
      <c r="N4" s="68">
        <f ca="1">IF(D4=0,NA(),RTD("cqg.rtd",,"StudyData", "Close("&amp;$N$2&amp;") When Barix("&amp;$N$2&amp;",reference:=StartOfSession)="&amp;A4&amp;"", "Bar", "", "Close","5","0","All",,,"False","T","EveryTick"))</f>
        <v>149.88999999999999</v>
      </c>
      <c r="P4" s="68">
        <f ca="1">IF(D4=0,NA(),RTD("cqg.rtd",,"StudyData", "Close("&amp;$P$2&amp;") When Barix("&amp;$P$2&amp;",reference:=StartOfSession)="&amp;A4&amp;"", "Bar", "", "Close","5","0","All",,,"False","T","EveryTick"))</f>
        <v>400.6</v>
      </c>
      <c r="R4" s="68">
        <f ca="1">IF(D4=0,NA(),RTD("cqg.rtd",,"StudyData", "Close("&amp;$R$2&amp;") When Barix("&amp;$R$2&amp;",reference:=StartOfSession)="&amp;A4&amp;"", "Bar", "", "Close","5","0","All",,,"False","T","EveryTick"))</f>
        <v>311.63</v>
      </c>
      <c r="T4" s="68">
        <f ca="1">IF(D4=0,NA(),RTD("cqg.rtd",,"StudyData", "Close("&amp;$T$2&amp;") When Barix("&amp;$T$2&amp;",reference:=StartOfSession)="&amp;A4&amp;"", "Bar", "", "Close","5","0","All",,,"False","T","EveryTick"))</f>
        <v>57.96</v>
      </c>
      <c r="V4" s="68">
        <f ca="1">IF(D4=0,NA(),RTD("cqg.rtd",,"StudyData", "Close("&amp;$V$2&amp;") When Barix("&amp;$V$2&amp;",reference:=StartOfSession)="&amp;A4&amp;"", "Bar", "", "Close","5","0","All",,,"False","T","EveryTick"))</f>
        <v>156.51</v>
      </c>
      <c r="X4" s="68">
        <f ca="1">IF(D4=0,NA(),RTD("cqg.rtd",,"StudyData", "Close("&amp;$X$2&amp;") When Barix("&amp;$X$2&amp;",reference:=StartOfSession)="&amp;A4&amp;"", "Bar", "", "Close","5","0","All",,,"False","T","EveryTick"))</f>
        <v>98.42</v>
      </c>
      <c r="Z4" s="68">
        <f ca="1">IF(D4=0,NA(),RTD("cqg.rtd",,"StudyData", "Close("&amp;$Z$2&amp;") When Barix("&amp;$Z$2&amp;",reference:=StartOfSession)="&amp;A4&amp;"", "Bar", "", "Close","5","0","All",,,"False","T","EveryTick"))</f>
        <v>586.95000000000005</v>
      </c>
      <c r="AB4" s="68">
        <f ca="1">IF(D4=0,NA(),RTD("cqg.rtd",,"StudyData", "Close("&amp;$AB$2&amp;") When Barix("&amp;$AB$2&amp;",reference:=StartOfSession)="&amp;A4&amp;"", "Bar", "", "Close","5","0","All",,,"False","T","EveryTick"))</f>
        <v>403.77</v>
      </c>
      <c r="AD4" s="68">
        <f ca="1">IF(D4=0,NA(),RTD("cqg.rtd",,"StudyData", "Close("&amp;$AD$2&amp;") When Barix("&amp;$AD$2&amp;",reference:=StartOfSession)="&amp;A4&amp;"", "Bar", "", "Close","5","0","All",,,"False","T","EveryTick"))</f>
        <v>216.96</v>
      </c>
      <c r="AF4" s="68">
        <f ca="1">IF(D4=0,NA(),RTD("cqg.rtd",,"StudyData", "Close("&amp;$AF$2&amp;") When Barix("&amp;$AF$2&amp;",reference:=StartOfSession)="&amp;A4&amp;"", "Bar", "", "Close","5","0","All",,,"False","T","EveryTick"))</f>
        <v>213.13</v>
      </c>
      <c r="AH4" s="68">
        <f ca="1">IF(D4=0,NA(),RTD("cqg.rtd",,"StudyData", "Close("&amp;$AH$2&amp;") When Barix("&amp;$AH$2&amp;",reference:=StartOfSession)="&amp;A4&amp;"", "Bar", "", "Close","5","0","All",,,"False","T","EveryTick"))</f>
        <v>156.57</v>
      </c>
      <c r="AJ4" s="68">
        <f ca="1">IF(D4=0,NA(),RTD("cqg.rtd",,"StudyData", "Close("&amp;$AJ$2&amp;") When Barix("&amp;$AJ$2&amp;",reference:=StartOfSession)="&amp;A4&amp;"", "Bar", "", "Close","5","0","All",,,"False","T","EveryTick"))</f>
        <v>238.2</v>
      </c>
      <c r="AL4" s="68">
        <f ca="1">IF(D4=0,NA(),RTD("cqg.rtd",,"StudyData", "Close("&amp;$AL$2&amp;") When Barix("&amp;$AL$2&amp;",reference:=StartOfSession)="&amp;A4&amp;"", "Bar", "", "Close","5","0","All",,,"False","T","EveryTick"))</f>
        <v>63.82</v>
      </c>
      <c r="AN4" s="68">
        <f ca="1">IF(D4=0,NA(),RTD("cqg.rtd",,"StudyData", "Close("&amp;$AN$2&amp;") When Barix("&amp;$AN$2&amp;",reference:=StartOfSession)="&amp;A4&amp;"", "Bar", "", "Close","5","0","All",,,"False","T","EveryTick"))</f>
        <v>295.77999999999997</v>
      </c>
      <c r="AP4" s="68">
        <f ca="1">IF(D4=0,NA(),RTD("cqg.rtd",,"StudyData", "Close("&amp;$AP$2&amp;") When Barix("&amp;$AP$2&amp;",reference:=StartOfSession)="&amp;A4&amp;"", "Bar", "", "Close","5","0","All",,,"False","T","EveryTick"))</f>
        <v>101.56</v>
      </c>
      <c r="AR4" s="68">
        <f ca="1">IF(D4=0,NA(),RTD("cqg.rtd",,"StudyData", "Close("&amp;$AR$2&amp;") When Barix("&amp;$AR$2&amp;",reference:=StartOfSession)="&amp;A4&amp;"", "Bar", "", "Close","5","0","All",,,"False","T","EveryTick"))</f>
        <v>425.36</v>
      </c>
      <c r="AT4" s="68">
        <f ca="1">IF(D4=0,NA(),RTD("cqg.rtd",,"StudyData", "Close("&amp;$AT$2&amp;") When Barix("&amp;$AT$2&amp;",reference:=StartOfSession)="&amp;A4&amp;"", "Bar", "", "Close","5","0","All",,,"False","T","EveryTick"))</f>
        <v>75.53</v>
      </c>
      <c r="AV4" s="68">
        <f ca="1">IF(D4=0,NA(),RTD("cqg.rtd",,"StudyData", "Close("&amp;$AV$2&amp;") When Barix("&amp;$AV$2&amp;",reference:=StartOfSession)="&amp;A4&amp;"", "Bar", "", "Close","5","0","All",,,"False","T","EveryTick"))</f>
        <v>149.12</v>
      </c>
      <c r="AX4" s="68">
        <f ca="1">IF(D4=0,NA(),RTD("cqg.rtd",,"StudyData", "Close("&amp;$AX$2&amp;") When Barix("&amp;$AX$2&amp;",reference:=StartOfSession)="&amp;A4&amp;"", "Bar", "", "Close","5","0","All",,,"False","T","EveryTick"))</f>
        <v>164.21</v>
      </c>
      <c r="AZ4" s="68">
        <f ca="1">IF(D4=0,NA(),RTD("cqg.rtd",,"StudyData", "Close("&amp;$AZ$2&amp;") When Barix("&amp;$AZ$2&amp;",reference:=StartOfSession)="&amp;A4&amp;"", "Bar", "", "Close","5","0","All",,,"False","T","EveryTick"))</f>
        <v>382.16</v>
      </c>
      <c r="BB4" s="68">
        <f ca="1">IF(D4=0,NA(),RTD("cqg.rtd",,"StudyData", "Close("&amp;$BB$2&amp;") When Barix("&amp;$BB$2&amp;",reference:=StartOfSession)="&amp;A4&amp;"", "Bar", "", "Close","5","0","All",,,"False","T","EveryTick"))</f>
        <v>254.45</v>
      </c>
      <c r="BD4" s="68">
        <f ca="1">IF(D4=0,NA(),RTD("cqg.rtd",,"StudyData", "Close("&amp;$BD$2&amp;") When Barix("&amp;$BD$2&amp;",reference:=StartOfSession)="&amp;A4&amp;"", "Bar", "", "Close","5","0","All",,,"False","T","EveryTick"))</f>
        <v>612.29</v>
      </c>
      <c r="BF4" s="68">
        <f ca="1">IF(D4=0,NA(),RTD("cqg.rtd",,"StudyData", "Close("&amp;$BF$2&amp;") When Barix("&amp;$BF$2&amp;",reference:=StartOfSession)="&amp;A4&amp;"", "Bar", "", "Close","5","0","All",,,"False","T","EveryTick"))</f>
        <v>306.75</v>
      </c>
      <c r="BH4" s="68">
        <f ca="1">IF(D4=0,NA(),RTD("cqg.rtd",,"StudyData", "Close("&amp;$BH$2&amp;") When Barix("&amp;$BH$2&amp;",reference:=StartOfSession)="&amp;A4&amp;"", "Bar", "", "Close","5","0","All",,,"False","T","EveryTick"))</f>
        <v>40.49</v>
      </c>
      <c r="BJ4" s="68">
        <f ca="1">IF(D4=0,NA(),RTD("cqg.rtd",,"StudyData", "Close("&amp;$BJ$2&amp;") When Barix("&amp;$BJ$2&amp;",reference:=StartOfSession)="&amp;A4&amp;"", "Bar", "", "Close","5","0","All",,,"False","T","EveryTick"))</f>
        <v>84.32</v>
      </c>
    </row>
    <row r="5" spans="1:62" x14ac:dyDescent="0.3">
      <c r="A5" s="68">
        <f>A4+1</f>
        <v>1</v>
      </c>
      <c r="B5" s="69">
        <f ca="1">IF(D5=0,NA(),RTD("cqg.rtd",,"StudyData", "Close("&amp;$B$2&amp;") When Barix("&amp;$B$2&amp;",reference:=StartOfSession)="&amp;A5&amp;"", "Bar", "", "Close","5","0","All",,,"False","T","EveryTick"))</f>
        <v>133.47999999999999</v>
      </c>
      <c r="C5" s="70">
        <v>0.3576388888888889</v>
      </c>
      <c r="D5" s="68">
        <f t="shared" ref="D5:D68" ca="1" si="0">IF($D$1=0,1,IF($C$2&gt;C5,1,0))</f>
        <v>1</v>
      </c>
      <c r="F5" s="68">
        <f ca="1">IF(D5=0,NA(),RTD("cqg.rtd",,"StudyData", "Close("&amp;$F$2&amp;") When Barix("&amp;$F$2&amp;",reference:=StartOfSession)="&amp;A5&amp;"", "Bar", "", "Close","5","0","All",,,"False","T","EveryTick"))</f>
        <v>228.44</v>
      </c>
      <c r="H5" s="68">
        <f ca="1">IF(D5=0,NA(),RTD("cqg.rtd",,"StudyData", "Close("&amp;$H$2&amp;") When Barix("&amp;$H$2&amp;",reference:=StartOfSession)="&amp;A5&amp;"", "Bar", "", "Close","5","0","All",,,"False","T","EveryTick"))</f>
        <v>321.27999999999997</v>
      </c>
      <c r="J5" s="68">
        <f ca="1">IF(D5=0,NA(),RTD("cqg.rtd",,"StudyData", "Close("&amp;$J$2&amp;") When Barix("&amp;$J$2&amp;",reference:=StartOfSession)="&amp;A5&amp;"", "Bar", "", "Close","5","0","All",,,"False","T","EveryTick"))</f>
        <v>209.3</v>
      </c>
      <c r="L5" s="68">
        <f ca="1">IF(D5=0,NA(),RTD("cqg.rtd",,"StudyData", "Close("&amp;$L$2&amp;") When Barix("&amp;$L$2&amp;",reference:=StartOfSession)="&amp;A5&amp;"", "Bar", "", "Close","5","0","All",,,"False","T","EveryTick"))</f>
        <v>286.2</v>
      </c>
      <c r="N5" s="68">
        <f ca="1">IF(D5=0,NA(),RTD("cqg.rtd",,"StudyData", "Close("&amp;$N$2&amp;") When Barix("&amp;$N$2&amp;",reference:=StartOfSession)="&amp;A5&amp;"", "Bar", "", "Close","5","0","All",,,"False","T","EveryTick"))</f>
        <v>149.75</v>
      </c>
      <c r="P5" s="68">
        <f ca="1">IF(D5=0,NA(),RTD("cqg.rtd",,"StudyData", "Close("&amp;$P$2&amp;") When Barix("&amp;$P$2&amp;",reference:=StartOfSession)="&amp;A5&amp;"", "Bar", "", "Close","5","0","All",,,"False","T","EveryTick"))</f>
        <v>397.44</v>
      </c>
      <c r="R5" s="68">
        <f ca="1">IF(D5=0,NA(),RTD("cqg.rtd",,"StudyData", "Close("&amp;$R$2&amp;") When Barix("&amp;$R$2&amp;",reference:=StartOfSession)="&amp;A5&amp;"", "Bar", "", "Close","5","0","All",,,"False","T","EveryTick"))</f>
        <v>311.51</v>
      </c>
      <c r="T5" s="68">
        <f ca="1">IF(D5=0,NA(),RTD("cqg.rtd",,"StudyData", "Close("&amp;$T$2&amp;") When Barix("&amp;$T$2&amp;",reference:=StartOfSession)="&amp;A5&amp;"", "Bar", "", "Close","5","0","All",,,"False","T","EveryTick"))</f>
        <v>57.78</v>
      </c>
      <c r="V5" s="68">
        <f ca="1">IF(D5=0,NA(),RTD("cqg.rtd",,"StudyData", "Close("&amp;$V$2&amp;") When Barix("&amp;$V$2&amp;",reference:=StartOfSession)="&amp;A5&amp;"", "Bar", "", "Close","5","0","All",,,"False","T","EveryTick"))</f>
        <v>156.25</v>
      </c>
      <c r="X5" s="68">
        <f ca="1">IF(D5=0,NA(),RTD("cqg.rtd",,"StudyData", "Close("&amp;$X$2&amp;") When Barix("&amp;$X$2&amp;",reference:=StartOfSession)="&amp;A5&amp;"", "Bar", "", "Close","5","0","All",,,"False","T","EveryTick"))</f>
        <v>98.08</v>
      </c>
      <c r="Z5" s="68">
        <f ca="1">IF(D5=0,NA(),RTD("cqg.rtd",,"StudyData", "Close("&amp;$Z$2&amp;") When Barix("&amp;$Z$2&amp;",reference:=StartOfSession)="&amp;A5&amp;"", "Bar", "", "Close","5","0","All",,,"False","T","EveryTick"))</f>
        <v>582.35</v>
      </c>
      <c r="AB5" s="68">
        <f ca="1">IF(D5=0,NA(),RTD("cqg.rtd",,"StudyData", "Close("&amp;$AB$2&amp;") When Barix("&amp;$AB$2&amp;",reference:=StartOfSession)="&amp;A5&amp;"", "Bar", "", "Close","5","0","All",,,"False","T","EveryTick"))</f>
        <v>402.97</v>
      </c>
      <c r="AD5" s="68">
        <f ca="1">IF(D5=0,NA(),RTD("cqg.rtd",,"StudyData", "Close("&amp;$AD$2&amp;") When Barix("&amp;$AD$2&amp;",reference:=StartOfSession)="&amp;A5&amp;"", "Bar", "", "Close","5","0","All",,,"False","T","EveryTick"))</f>
        <v>217.22</v>
      </c>
      <c r="AF5" s="68">
        <f ca="1">IF(D5=0,NA(),RTD("cqg.rtd",,"StudyData", "Close("&amp;$AF$2&amp;") When Barix("&amp;$AF$2&amp;",reference:=StartOfSession)="&amp;A5&amp;"", "Bar", "", "Close","5","0","All",,,"False","T","EveryTick"))</f>
        <v>213.17</v>
      </c>
      <c r="AH5" s="68">
        <f ca="1">IF(D5=0,NA(),RTD("cqg.rtd",,"StudyData", "Close("&amp;$AH$2&amp;") When Barix("&amp;$AH$2&amp;",reference:=StartOfSession)="&amp;A5&amp;"", "Bar", "", "Close","5","0","All",,,"False","T","EveryTick"))</f>
        <v>156.03</v>
      </c>
      <c r="AJ5" s="68">
        <f ca="1">IF(D5=0,NA(),RTD("cqg.rtd",,"StudyData", "Close("&amp;$AJ$2&amp;") When Barix("&amp;$AJ$2&amp;",reference:=StartOfSession)="&amp;A5&amp;"", "Bar", "", "Close","5","0","All",,,"False","T","EveryTick"))</f>
        <v>235.94</v>
      </c>
      <c r="AL5" s="68">
        <f ca="1">IF(D5=0,NA(),RTD("cqg.rtd",,"StudyData", "Close("&amp;$AL$2&amp;") When Barix("&amp;$AL$2&amp;",reference:=StartOfSession)="&amp;A5&amp;"", "Bar", "", "Close","5","0","All",,,"False","T","EveryTick"))</f>
        <v>63.96</v>
      </c>
      <c r="AN5" s="68">
        <f ca="1">IF(D5=0,NA(),RTD("cqg.rtd",,"StudyData", "Close("&amp;$AN$2&amp;") When Barix("&amp;$AN$2&amp;",reference:=StartOfSession)="&amp;A5&amp;"", "Bar", "", "Close","5","0","All",,,"False","T","EveryTick"))</f>
        <v>297.60000000000002</v>
      </c>
      <c r="AP5" s="68">
        <f ca="1">IF(D5=0,NA(),RTD("cqg.rtd",,"StudyData", "Close("&amp;$AP$2&amp;") When Barix("&amp;$AP$2&amp;",reference:=StartOfSession)="&amp;A5&amp;"", "Bar", "", "Close","5","0","All",,,"False","T","EveryTick"))</f>
        <v>101.55</v>
      </c>
      <c r="AR5" s="68">
        <f ca="1">IF(D5=0,NA(),RTD("cqg.rtd",,"StudyData", "Close("&amp;$AR$2&amp;") When Barix("&amp;$AR$2&amp;",reference:=StartOfSession)="&amp;A5&amp;"", "Bar", "", "Close","5","0","All",,,"False","T","EveryTick"))</f>
        <v>425.78</v>
      </c>
      <c r="AT5" s="68">
        <f ca="1">IF(D5=0,NA(),RTD("cqg.rtd",,"StudyData", "Close("&amp;$AT$2&amp;") When Barix("&amp;$AT$2&amp;",reference:=StartOfSession)="&amp;A5&amp;"", "Bar", "", "Close","5","0","All",,,"False","T","EveryTick"))</f>
        <v>75.77</v>
      </c>
      <c r="AV5" s="68">
        <f ca="1">IF(D5=0,NA(),RTD("cqg.rtd",,"StudyData", "Close("&amp;$AV$2&amp;") When Barix("&amp;$AV$2&amp;",reference:=StartOfSession)="&amp;A5&amp;"", "Bar", "", "Close","5","0","All",,,"False","T","EveryTick"))</f>
        <v>149.62</v>
      </c>
      <c r="AX5" s="68">
        <f ca="1">IF(D5=0,NA(),RTD("cqg.rtd",,"StudyData", "Close("&amp;$AX$2&amp;") When Barix("&amp;$AX$2&amp;",reference:=StartOfSession)="&amp;A5&amp;"", "Bar", "", "Close","5","0","All",,,"False","T","EveryTick"))</f>
        <v>164.29</v>
      </c>
      <c r="AZ5" s="68">
        <f ca="1">IF(D5=0,NA(),RTD("cqg.rtd",,"StudyData", "Close("&amp;$AZ$2&amp;") When Barix("&amp;$AZ$2&amp;",reference:=StartOfSession)="&amp;A5&amp;"", "Bar", "", "Close","5","0","All",,,"False","T","EveryTick"))</f>
        <v>384.07</v>
      </c>
      <c r="BB5" s="68">
        <f ca="1">IF(D5=0,NA(),RTD("cqg.rtd",,"StudyData", "Close("&amp;$BB$2&amp;") When Barix("&amp;$BB$2&amp;",reference:=StartOfSession)="&amp;A5&amp;"", "Bar", "", "Close","5","0","All",,,"False","T","EveryTick"))</f>
        <v>252.99</v>
      </c>
      <c r="BD5" s="68">
        <f ca="1">IF(D5=0,NA(),RTD("cqg.rtd",,"StudyData", "Close("&amp;$BD$2&amp;") When Barix("&amp;$BD$2&amp;",reference:=StartOfSession)="&amp;A5&amp;"", "Bar", "", "Close","5","0","All",,,"False","T","EveryTick"))</f>
        <v>611.52</v>
      </c>
      <c r="BF5" s="68">
        <f ca="1">IF(D5=0,NA(),RTD("cqg.rtd",,"StudyData", "Close("&amp;$BF$2&amp;") When Barix("&amp;$BF$2&amp;",reference:=StartOfSession)="&amp;A5&amp;"", "Bar", "", "Close","5","0","All",,,"False","T","EveryTick"))</f>
        <v>305.83</v>
      </c>
      <c r="BH5" s="68">
        <f ca="1">IF(D5=0,NA(),RTD("cqg.rtd",,"StudyData", "Close("&amp;$BH$2&amp;") When Barix("&amp;$BH$2&amp;",reference:=StartOfSession)="&amp;A5&amp;"", "Bar", "", "Close","5","0","All",,,"False","T","EveryTick"))</f>
        <v>40.700000000000003</v>
      </c>
      <c r="BJ5" s="68">
        <f ca="1">IF(D5=0,NA(),RTD("cqg.rtd",,"StudyData", "Close("&amp;$BJ$2&amp;") When Barix("&amp;$BJ$2&amp;",reference:=StartOfSession)="&amp;A5&amp;"", "Bar", "", "Close","5","0","All",,,"False","T","EveryTick"))</f>
        <v>84.72</v>
      </c>
    </row>
    <row r="6" spans="1:62" x14ac:dyDescent="0.3">
      <c r="A6" s="68">
        <f t="shared" ref="A6:A69" si="1">A5+1</f>
        <v>2</v>
      </c>
      <c r="B6" s="69">
        <f ca="1">IF(D6=0,NA(),RTD("cqg.rtd",,"StudyData", "Close("&amp;$B$2&amp;") When Barix("&amp;$B$2&amp;",reference:=StartOfSession)="&amp;A6&amp;"", "Bar", "", "Close","5","0","All",,,"False","T","EveryTick"))</f>
        <v>133.79</v>
      </c>
      <c r="C6" s="70">
        <v>0.3611111111111111</v>
      </c>
      <c r="D6" s="68">
        <f t="shared" ca="1" si="0"/>
        <v>1</v>
      </c>
      <c r="F6" s="68">
        <f ca="1">IF(D6=0,NA(),RTD("cqg.rtd",,"StudyData", "Close("&amp;$F$2&amp;") When Barix("&amp;$F$2&amp;",reference:=StartOfSession)="&amp;A6&amp;"", "Bar", "", "Close","5","0","All",,,"False","T","EveryTick"))</f>
        <v>228.15</v>
      </c>
      <c r="H6" s="68">
        <f ca="1">IF(D6=0,NA(),RTD("cqg.rtd",,"StudyData", "Close("&amp;$H$2&amp;") When Barix("&amp;$H$2&amp;",reference:=StartOfSession)="&amp;A6&amp;"", "Bar", "", "Close","5","0","All",,,"False","T","EveryTick"))</f>
        <v>321.69</v>
      </c>
      <c r="J6" s="68">
        <f ca="1">IF(D6=0,NA(),RTD("cqg.rtd",,"StudyData", "Close("&amp;$J$2&amp;") When Barix("&amp;$J$2&amp;",reference:=StartOfSession)="&amp;A6&amp;"", "Bar", "", "Close","5","0","All",,,"False","T","EveryTick"))</f>
        <v>209.14</v>
      </c>
      <c r="L6" s="68">
        <f ca="1">IF(D6=0,NA(),RTD("cqg.rtd",,"StudyData", "Close("&amp;$L$2&amp;") When Barix("&amp;$L$2&amp;",reference:=StartOfSession)="&amp;A6&amp;"", "Bar", "", "Close","5","0","All",,,"False","T","EveryTick"))</f>
        <v>286.29000000000002</v>
      </c>
      <c r="N6" s="68">
        <f ca="1">IF(D6=0,NA(),RTD("cqg.rtd",,"StudyData", "Close("&amp;$N$2&amp;") When Barix("&amp;$N$2&amp;",reference:=StartOfSession)="&amp;A6&amp;"", "Bar", "", "Close","5","0","All",,,"False","T","EveryTick"))</f>
        <v>150.5</v>
      </c>
      <c r="P6" s="68">
        <f ca="1">IF(D6=0,NA(),RTD("cqg.rtd",,"StudyData", "Close("&amp;$P$2&amp;") When Barix("&amp;$P$2&amp;",reference:=StartOfSession)="&amp;A6&amp;"", "Bar", "", "Close","5","0","All",,,"False","T","EveryTick"))</f>
        <v>397.88</v>
      </c>
      <c r="R6" s="68">
        <f ca="1">IF(D6=0,NA(),RTD("cqg.rtd",,"StudyData", "Close("&amp;$R$2&amp;") When Barix("&amp;$R$2&amp;",reference:=StartOfSession)="&amp;A6&amp;"", "Bar", "", "Close","5","0","All",,,"False","T","EveryTick"))</f>
        <v>311.56</v>
      </c>
      <c r="T6" s="68">
        <f ca="1">IF(D6=0,NA(),RTD("cqg.rtd",,"StudyData", "Close("&amp;$T$2&amp;") When Barix("&amp;$T$2&amp;",reference:=StartOfSession)="&amp;A6&amp;"", "Bar", "", "Close","5","0","All",,,"False","T","EveryTick"))</f>
        <v>57.86</v>
      </c>
      <c r="V6" s="68">
        <f ca="1">IF(D6=0,NA(),RTD("cqg.rtd",,"StudyData", "Close("&amp;$V$2&amp;") When Barix("&amp;$V$2&amp;",reference:=StartOfSession)="&amp;A6&amp;"", "Bar", "", "Close","5","0","All",,,"False","T","EveryTick"))</f>
        <v>156.44999999999999</v>
      </c>
      <c r="X6" s="68">
        <f ca="1">IF(D6=0,NA(),RTD("cqg.rtd",,"StudyData", "Close("&amp;$X$2&amp;") When Barix("&amp;$X$2&amp;",reference:=StartOfSession)="&amp;A6&amp;"", "Bar", "", "Close","5","0","All",,,"False","T","EveryTick"))</f>
        <v>98</v>
      </c>
      <c r="Z6" s="68">
        <f ca="1">IF(D6=0,NA(),RTD("cqg.rtd",,"StudyData", "Close("&amp;$Z$2&amp;") When Barix("&amp;$Z$2&amp;",reference:=StartOfSession)="&amp;A6&amp;"", "Bar", "", "Close","5","0","All",,,"False","T","EveryTick"))</f>
        <v>583.39</v>
      </c>
      <c r="AB6" s="68">
        <f ca="1">IF(D6=0,NA(),RTD("cqg.rtd",,"StudyData", "Close("&amp;$AB$2&amp;") When Barix("&amp;$AB$2&amp;",reference:=StartOfSession)="&amp;A6&amp;"", "Bar", "", "Close","5","0","All",,,"False","T","EveryTick"))</f>
        <v>403.34</v>
      </c>
      <c r="AD6" s="68">
        <f ca="1">IF(D6=0,NA(),RTD("cqg.rtd",,"StudyData", "Close("&amp;$AD$2&amp;") When Barix("&amp;$AD$2&amp;",reference:=StartOfSession)="&amp;A6&amp;"", "Bar", "", "Close","5","0","All",,,"False","T","EveryTick"))</f>
        <v>217.44</v>
      </c>
      <c r="AF6" s="68">
        <f ca="1">IF(D6=0,NA(),RTD("cqg.rtd",,"StudyData", "Close("&amp;$AF$2&amp;") When Barix("&amp;$AF$2&amp;",reference:=StartOfSession)="&amp;A6&amp;"", "Bar", "", "Close","5","0","All",,,"False","T","EveryTick"))</f>
        <v>213.53</v>
      </c>
      <c r="AH6" s="68">
        <f ca="1">IF(D6=0,NA(),RTD("cqg.rtd",,"StudyData", "Close("&amp;$AH$2&amp;") When Barix("&amp;$AH$2&amp;",reference:=StartOfSession)="&amp;A6&amp;"", "Bar", "", "Close","5","0","All",,,"False","T","EveryTick"))</f>
        <v>156.19999999999999</v>
      </c>
      <c r="AJ6" s="68">
        <f ca="1">IF(D6=0,NA(),RTD("cqg.rtd",,"StudyData", "Close("&amp;$AJ$2&amp;") When Barix("&amp;$AJ$2&amp;",reference:=StartOfSession)="&amp;A6&amp;"", "Bar", "", "Close","5","0","All",,,"False","T","EveryTick"))</f>
        <v>236.9</v>
      </c>
      <c r="AL6" s="68">
        <f ca="1">IF(D6=0,NA(),RTD("cqg.rtd",,"StudyData", "Close("&amp;$AL$2&amp;") When Barix("&amp;$AL$2&amp;",reference:=StartOfSession)="&amp;A6&amp;"", "Bar", "", "Close","5","0","All",,,"False","T","EveryTick"))</f>
        <v>64.13</v>
      </c>
      <c r="AN6" s="68">
        <f ca="1">IF(D6=0,NA(),RTD("cqg.rtd",,"StudyData", "Close("&amp;$AN$2&amp;") When Barix("&amp;$AN$2&amp;",reference:=StartOfSession)="&amp;A6&amp;"", "Bar", "", "Close","5","0","All",,,"False","T","EveryTick"))</f>
        <v>298.27999999999997</v>
      </c>
      <c r="AP6" s="68">
        <f ca="1">IF(D6=0,NA(),RTD("cqg.rtd",,"StudyData", "Close("&amp;$AP$2&amp;") When Barix("&amp;$AP$2&amp;",reference:=StartOfSession)="&amp;A6&amp;"", "Bar", "", "Close","5","0","All",,,"False","T","EveryTick"))</f>
        <v>101.21</v>
      </c>
      <c r="AR6" s="68">
        <f ca="1">IF(D6=0,NA(),RTD("cqg.rtd",,"StudyData", "Close("&amp;$AR$2&amp;") When Barix("&amp;$AR$2&amp;",reference:=StartOfSession)="&amp;A6&amp;"", "Bar", "", "Close","5","0","All",,,"False","T","EveryTick"))</f>
        <v>425.34</v>
      </c>
      <c r="AT6" s="68">
        <f ca="1">IF(D6=0,NA(),RTD("cqg.rtd",,"StudyData", "Close("&amp;$AT$2&amp;") When Barix("&amp;$AT$2&amp;",reference:=StartOfSession)="&amp;A6&amp;"", "Bar", "", "Close","5","0","All",,,"False","T","EveryTick"))</f>
        <v>75.849999999999994</v>
      </c>
      <c r="AV6" s="68">
        <f ca="1">IF(D6=0,NA(),RTD("cqg.rtd",,"StudyData", "Close("&amp;$AV$2&amp;") When Barix("&amp;$AV$2&amp;",reference:=StartOfSession)="&amp;A6&amp;"", "Bar", "", "Close","5","0","All",,,"False","T","EveryTick"))</f>
        <v>148.03</v>
      </c>
      <c r="AX6" s="68">
        <f ca="1">IF(D6=0,NA(),RTD("cqg.rtd",,"StudyData", "Close("&amp;$AX$2&amp;") When Barix("&amp;$AX$2&amp;",reference:=StartOfSession)="&amp;A6&amp;"", "Bar", "", "Close","5","0","All",,,"False","T","EveryTick"))</f>
        <v>164.6</v>
      </c>
      <c r="AZ6" s="68">
        <f ca="1">IF(D6=0,NA(),RTD("cqg.rtd",,"StudyData", "Close("&amp;$AZ$2&amp;") When Barix("&amp;$AZ$2&amp;",reference:=StartOfSession)="&amp;A6&amp;"", "Bar", "", "Close","5","0","All",,,"False","T","EveryTick"))</f>
        <v>386.31</v>
      </c>
      <c r="BB6" s="68">
        <f ca="1">IF(D6=0,NA(),RTD("cqg.rtd",,"StudyData", "Close("&amp;$BB$2&amp;") When Barix("&amp;$BB$2&amp;",reference:=StartOfSession)="&amp;A6&amp;"", "Bar", "", "Close","5","0","All",,,"False","T","EveryTick"))</f>
        <v>255.05</v>
      </c>
      <c r="BD6" s="68">
        <f ca="1">IF(D6=0,NA(),RTD("cqg.rtd",,"StudyData", "Close("&amp;$BD$2&amp;") When Barix("&amp;$BD$2&amp;",reference:=StartOfSession)="&amp;A6&amp;"", "Bar", "", "Close","5","0","All",,,"False","T","EveryTick"))</f>
        <v>614.59</v>
      </c>
      <c r="BF6" s="68">
        <f ca="1">IF(D6=0,NA(),RTD("cqg.rtd",,"StudyData", "Close("&amp;$BF$2&amp;") When Barix("&amp;$BF$2&amp;",reference:=StartOfSession)="&amp;A6&amp;"", "Bar", "", "Close","5","0","All",,,"False","T","EveryTick"))</f>
        <v>306.76</v>
      </c>
      <c r="BH6" s="68">
        <f ca="1">IF(D6=0,NA(),RTD("cqg.rtd",,"StudyData", "Close("&amp;$BH$2&amp;") When Barix("&amp;$BH$2&amp;",reference:=StartOfSession)="&amp;A6&amp;"", "Bar", "", "Close","5","0","All",,,"False","T","EveryTick"))</f>
        <v>40.71</v>
      </c>
      <c r="BJ6" s="68">
        <f ca="1">IF(D6=0,NA(),RTD("cqg.rtd",,"StudyData", "Close("&amp;$BJ$2&amp;") When Barix("&amp;$BJ$2&amp;",reference:=StartOfSession)="&amp;A6&amp;"", "Bar", "", "Close","5","0","All",,,"False","T","EveryTick"))</f>
        <v>84.92</v>
      </c>
    </row>
    <row r="7" spans="1:62" x14ac:dyDescent="0.3">
      <c r="A7" s="68">
        <f t="shared" si="1"/>
        <v>3</v>
      </c>
      <c r="B7" s="69">
        <f ca="1">IF(D7=0,NA(),RTD("cqg.rtd",,"StudyData", "Close("&amp;$B$2&amp;") When Barix("&amp;$B$2&amp;",reference:=StartOfSession)="&amp;A7&amp;"", "Bar", "", "Close","5","0","All",,,"False","T","EveryTick"))</f>
        <v>133.78</v>
      </c>
      <c r="C7" s="70">
        <v>0.36458333333333331</v>
      </c>
      <c r="D7" s="68">
        <f t="shared" ca="1" si="0"/>
        <v>1</v>
      </c>
      <c r="F7" s="68">
        <f ca="1">IF(D7=0,NA(),RTD("cqg.rtd",,"StudyData", "Close("&amp;$F$2&amp;") When Barix("&amp;$F$2&amp;",reference:=StartOfSession)="&amp;A7&amp;"", "Bar", "", "Close","5","0","All",,,"False","T","EveryTick"))</f>
        <v>227.62</v>
      </c>
      <c r="H7" s="68">
        <f ca="1">IF(D7=0,NA(),RTD("cqg.rtd",,"StudyData", "Close("&amp;$H$2&amp;") When Barix("&amp;$H$2&amp;",reference:=StartOfSession)="&amp;A7&amp;"", "Bar", "", "Close","5","0","All",,,"False","T","EveryTick"))</f>
        <v>322.77</v>
      </c>
      <c r="J7" s="68">
        <f ca="1">IF(D7=0,NA(),RTD("cqg.rtd",,"StudyData", "Close("&amp;$J$2&amp;") When Barix("&amp;$J$2&amp;",reference:=StartOfSession)="&amp;A7&amp;"", "Bar", "", "Close","5","0","All",,,"False","T","EveryTick"))</f>
        <v>209.32</v>
      </c>
      <c r="L7" s="68">
        <f ca="1">IF(D7=0,NA(),RTD("cqg.rtd",,"StudyData", "Close("&amp;$L$2&amp;") When Barix("&amp;$L$2&amp;",reference:=StartOfSession)="&amp;A7&amp;"", "Bar", "", "Close","5","0","All",,,"False","T","EveryTick"))</f>
        <v>287.24</v>
      </c>
      <c r="N7" s="68">
        <f ca="1">IF(D7=0,NA(),RTD("cqg.rtd",,"StudyData", "Close("&amp;$N$2&amp;") When Barix("&amp;$N$2&amp;",reference:=StartOfSession)="&amp;A7&amp;"", "Bar", "", "Close","5","0","All",,,"False","T","EveryTick"))</f>
        <v>151.24</v>
      </c>
      <c r="P7" s="68">
        <f ca="1">IF(D7=0,NA(),RTD("cqg.rtd",,"StudyData", "Close("&amp;$P$2&amp;") When Barix("&amp;$P$2&amp;",reference:=StartOfSession)="&amp;A7&amp;"", "Bar", "", "Close","5","0","All",,,"False","T","EveryTick"))</f>
        <v>397.55</v>
      </c>
      <c r="R7" s="68">
        <f ca="1">IF(D7=0,NA(),RTD("cqg.rtd",,"StudyData", "Close("&amp;$R$2&amp;") When Barix("&amp;$R$2&amp;",reference:=StartOfSession)="&amp;A7&amp;"", "Bar", "", "Close","5","0","All",,,"False","T","EveryTick"))</f>
        <v>311.36</v>
      </c>
      <c r="T7" s="68">
        <f ca="1">IF(D7=0,NA(),RTD("cqg.rtd",,"StudyData", "Close("&amp;$T$2&amp;") When Barix("&amp;$T$2&amp;",reference:=StartOfSession)="&amp;A7&amp;"", "Bar", "", "Close","5","0","All",,,"False","T","EveryTick"))</f>
        <v>57.92</v>
      </c>
      <c r="V7" s="68">
        <f ca="1">IF(D7=0,NA(),RTD("cqg.rtd",,"StudyData", "Close("&amp;$V$2&amp;") When Barix("&amp;$V$2&amp;",reference:=StartOfSession)="&amp;A7&amp;"", "Bar", "", "Close","5","0","All",,,"False","T","EveryTick"))</f>
        <v>156.44999999999999</v>
      </c>
      <c r="X7" s="68">
        <f ca="1">IF(D7=0,NA(),RTD("cqg.rtd",,"StudyData", "Close("&amp;$X$2&amp;") When Barix("&amp;$X$2&amp;",reference:=StartOfSession)="&amp;A7&amp;"", "Bar", "", "Close","5","0","All",,,"False","T","EveryTick"))</f>
        <v>98.01</v>
      </c>
      <c r="Z7" s="68">
        <f ca="1">IF(D7=0,NA(),RTD("cqg.rtd",,"StudyData", "Close("&amp;$Z$2&amp;") When Barix("&amp;$Z$2&amp;",reference:=StartOfSession)="&amp;A7&amp;"", "Bar", "", "Close","5","0","All",,,"False","T","EveryTick"))</f>
        <v>585.52</v>
      </c>
      <c r="AB7" s="68">
        <f ca="1">IF(D7=0,NA(),RTD("cqg.rtd",,"StudyData", "Close("&amp;$AB$2&amp;") When Barix("&amp;$AB$2&amp;",reference:=StartOfSession)="&amp;A7&amp;"", "Bar", "", "Close","5","0","All",,,"False","T","EveryTick"))</f>
        <v>404.25</v>
      </c>
      <c r="AD7" s="68">
        <f ca="1">IF(D7=0,NA(),RTD("cqg.rtd",,"StudyData", "Close("&amp;$AD$2&amp;") When Barix("&amp;$AD$2&amp;",reference:=StartOfSession)="&amp;A7&amp;"", "Bar", "", "Close","5","0","All",,,"False","T","EveryTick"))</f>
        <v>217.65</v>
      </c>
      <c r="AF7" s="68">
        <f ca="1">IF(D7=0,NA(),RTD("cqg.rtd",,"StudyData", "Close("&amp;$AF$2&amp;") When Barix("&amp;$AF$2&amp;",reference:=StartOfSession)="&amp;A7&amp;"", "Bar", "", "Close","5","0","All",,,"False","T","EveryTick"))</f>
        <v>213.29</v>
      </c>
      <c r="AH7" s="68">
        <f ca="1">IF(D7=0,NA(),RTD("cqg.rtd",,"StudyData", "Close("&amp;$AH$2&amp;") When Barix("&amp;$AH$2&amp;",reference:=StartOfSession)="&amp;A7&amp;"", "Bar", "", "Close","5","0","All",,,"False","T","EveryTick"))</f>
        <v>156.25</v>
      </c>
      <c r="AJ7" s="68">
        <f ca="1">IF(D7=0,NA(),RTD("cqg.rtd",,"StudyData", "Close("&amp;$AJ$2&amp;") When Barix("&amp;$AJ$2&amp;",reference:=StartOfSession)="&amp;A7&amp;"", "Bar", "", "Close","5","0","All",,,"False","T","EveryTick"))</f>
        <v>236.63</v>
      </c>
      <c r="AL7" s="68">
        <f ca="1">IF(D7=0,NA(),RTD("cqg.rtd",,"StudyData", "Close("&amp;$AL$2&amp;") When Barix("&amp;$AL$2&amp;",reference:=StartOfSession)="&amp;A7&amp;"", "Bar", "", "Close","5","0","All",,,"False","T","EveryTick"))</f>
        <v>63.99</v>
      </c>
      <c r="AN7" s="68">
        <f ca="1">IF(D7=0,NA(),RTD("cqg.rtd",,"StudyData", "Close("&amp;$AN$2&amp;") When Barix("&amp;$AN$2&amp;",reference:=StartOfSession)="&amp;A7&amp;"", "Bar", "", "Close","5","0","All",,,"False","T","EveryTick"))</f>
        <v>297.99</v>
      </c>
      <c r="AP7" s="68">
        <f ca="1">IF(D7=0,NA(),RTD("cqg.rtd",,"StudyData", "Close("&amp;$AP$2&amp;") When Barix("&amp;$AP$2&amp;",reference:=StartOfSession)="&amp;A7&amp;"", "Bar", "", "Close","5","0","All",,,"False","T","EveryTick"))</f>
        <v>101.15</v>
      </c>
      <c r="AR7" s="68">
        <f ca="1">IF(D7=0,NA(),RTD("cqg.rtd",,"StudyData", "Close("&amp;$AR$2&amp;") When Barix("&amp;$AR$2&amp;",reference:=StartOfSession)="&amp;A7&amp;"", "Bar", "", "Close","5","0","All",,,"False","T","EveryTick"))</f>
        <v>425.36</v>
      </c>
      <c r="AT7" s="68">
        <f ca="1">IF(D7=0,NA(),RTD("cqg.rtd",,"StudyData", "Close("&amp;$AT$2&amp;") When Barix("&amp;$AT$2&amp;",reference:=StartOfSession)="&amp;A7&amp;"", "Bar", "", "Close","5","0","All",,,"False","T","EveryTick"))</f>
        <v>75.930000000000007</v>
      </c>
      <c r="AV7" s="68">
        <f ca="1">IF(D7=0,NA(),RTD("cqg.rtd",,"StudyData", "Close("&amp;$AV$2&amp;") When Barix("&amp;$AV$2&amp;",reference:=StartOfSession)="&amp;A7&amp;"", "Bar", "", "Close","5","0","All",,,"False","T","EveryTick"))</f>
        <v>148.1</v>
      </c>
      <c r="AX7" s="68">
        <f ca="1">IF(D7=0,NA(),RTD("cqg.rtd",,"StudyData", "Close("&amp;$AX$2&amp;") When Barix("&amp;$AX$2&amp;",reference:=StartOfSession)="&amp;A7&amp;"", "Bar", "", "Close","5","0","All",,,"False","T","EveryTick"))</f>
        <v>164.27</v>
      </c>
      <c r="AZ7" s="68">
        <f ca="1">IF(D7=0,NA(),RTD("cqg.rtd",,"StudyData", "Close("&amp;$AZ$2&amp;") When Barix("&amp;$AZ$2&amp;",reference:=StartOfSession)="&amp;A7&amp;"", "Bar", "", "Close","5","0","All",,,"False","T","EveryTick"))</f>
        <v>387.03</v>
      </c>
      <c r="BB7" s="68">
        <f ca="1">IF(D7=0,NA(),RTD("cqg.rtd",,"StudyData", "Close("&amp;$BB$2&amp;") When Barix("&amp;$BB$2&amp;",reference:=StartOfSession)="&amp;A7&amp;"", "Bar", "", "Close","5","0","All",,,"False","T","EveryTick"))</f>
        <v>254.76</v>
      </c>
      <c r="BD7" s="68">
        <f ca="1">IF(D7=0,NA(),RTD("cqg.rtd",,"StudyData", "Close("&amp;$BD$2&amp;") When Barix("&amp;$BD$2&amp;",reference:=StartOfSession)="&amp;A7&amp;"", "Bar", "", "Close","5","0","All",,,"False","T","EveryTick"))</f>
        <v>615.41</v>
      </c>
      <c r="BF7" s="68">
        <f ca="1">IF(D7=0,NA(),RTD("cqg.rtd",,"StudyData", "Close("&amp;$BF$2&amp;") When Barix("&amp;$BF$2&amp;",reference:=StartOfSession)="&amp;A7&amp;"", "Bar", "", "Close","5","0","All",,,"False","T","EveryTick"))</f>
        <v>307.43</v>
      </c>
      <c r="BH7" s="68">
        <f ca="1">IF(D7=0,NA(),RTD("cqg.rtd",,"StudyData", "Close("&amp;$BH$2&amp;") When Barix("&amp;$BH$2&amp;",reference:=StartOfSession)="&amp;A7&amp;"", "Bar", "", "Close","5","0","All",,,"False","T","EveryTick"))</f>
        <v>40.619999999999997</v>
      </c>
      <c r="BJ7" s="68">
        <f ca="1">IF(D7=0,NA(),RTD("cqg.rtd",,"StudyData", "Close("&amp;$BJ$2&amp;") When Barix("&amp;$BJ$2&amp;",reference:=StartOfSession)="&amp;A7&amp;"", "Bar", "", "Close","5","0","All",,,"False","T","EveryTick"))</f>
        <v>84.78</v>
      </c>
    </row>
    <row r="8" spans="1:62" x14ac:dyDescent="0.3">
      <c r="A8" s="68">
        <f t="shared" si="1"/>
        <v>4</v>
      </c>
      <c r="B8" s="69">
        <f ca="1">IF(D8=0,NA(),RTD("cqg.rtd",,"StudyData", "Close("&amp;$B$2&amp;") When Barix("&amp;$B$2&amp;",reference:=StartOfSession)="&amp;A8&amp;"", "Bar", "", "Close","5","0","All",,,"False","T","EveryTick"))</f>
        <v>133.6</v>
      </c>
      <c r="C8" s="70">
        <v>0.36805555555555558</v>
      </c>
      <c r="D8" s="68">
        <f t="shared" ca="1" si="0"/>
        <v>1</v>
      </c>
      <c r="F8" s="68">
        <f ca="1">IF(D8=0,NA(),RTD("cqg.rtd",,"StudyData", "Close("&amp;$F$2&amp;") When Barix("&amp;$F$2&amp;",reference:=StartOfSession)="&amp;A8&amp;"", "Bar", "", "Close","5","0","All",,,"False","T","EveryTick"))</f>
        <v>228.13</v>
      </c>
      <c r="H8" s="68">
        <f ca="1">IF(D8=0,NA(),RTD("cqg.rtd",,"StudyData", "Close("&amp;$H$2&amp;") When Barix("&amp;$H$2&amp;",reference:=StartOfSession)="&amp;A8&amp;"", "Bar", "", "Close","5","0","All",,,"False","T","EveryTick"))</f>
        <v>323.20999999999998</v>
      </c>
      <c r="J8" s="68">
        <f ca="1">IF(D8=0,NA(),RTD("cqg.rtd",,"StudyData", "Close("&amp;$J$2&amp;") When Barix("&amp;$J$2&amp;",reference:=StartOfSession)="&amp;A8&amp;"", "Bar", "", "Close","5","0","All",,,"False","T","EveryTick"))</f>
        <v>209.38</v>
      </c>
      <c r="L8" s="68">
        <f ca="1">IF(D8=0,NA(),RTD("cqg.rtd",,"StudyData", "Close("&amp;$L$2&amp;") When Barix("&amp;$L$2&amp;",reference:=StartOfSession)="&amp;A8&amp;"", "Bar", "", "Close","5","0","All",,,"False","T","EveryTick"))</f>
        <v>286.2</v>
      </c>
      <c r="N8" s="68">
        <f ca="1">IF(D8=0,NA(),RTD("cqg.rtd",,"StudyData", "Close("&amp;$N$2&amp;") When Barix("&amp;$N$2&amp;",reference:=StartOfSession)="&amp;A8&amp;"", "Bar", "", "Close","5","0","All",,,"False","T","EveryTick"))</f>
        <v>151.76</v>
      </c>
      <c r="P8" s="68">
        <f ca="1">IF(D8=0,NA(),RTD("cqg.rtd",,"StudyData", "Close("&amp;$P$2&amp;") When Barix("&amp;$P$2&amp;",reference:=StartOfSession)="&amp;A8&amp;"", "Bar", "", "Close","5","0","All",,,"False","T","EveryTick"))</f>
        <v>396.88</v>
      </c>
      <c r="R8" s="68">
        <f ca="1">IF(D8=0,NA(),RTD("cqg.rtd",,"StudyData", "Close("&amp;$R$2&amp;") When Barix("&amp;$R$2&amp;",reference:=StartOfSession)="&amp;A8&amp;"", "Bar", "", "Close","5","0","All",,,"False","T","EveryTick"))</f>
        <v>310.97000000000003</v>
      </c>
      <c r="T8" s="68">
        <f ca="1">IF(D8=0,NA(),RTD("cqg.rtd",,"StudyData", "Close("&amp;$T$2&amp;") When Barix("&amp;$T$2&amp;",reference:=StartOfSession)="&amp;A8&amp;"", "Bar", "", "Close","5","0","All",,,"False","T","EveryTick"))</f>
        <v>57.8</v>
      </c>
      <c r="V8" s="68">
        <f ca="1">IF(D8=0,NA(),RTD("cqg.rtd",,"StudyData", "Close("&amp;$V$2&amp;") When Barix("&amp;$V$2&amp;",reference:=StartOfSession)="&amp;A8&amp;"", "Bar", "", "Close","5","0","All",,,"False","T","EveryTick"))</f>
        <v>156.05000000000001</v>
      </c>
      <c r="X8" s="68">
        <f ca="1">IF(D8=0,NA(),RTD("cqg.rtd",,"StudyData", "Close("&amp;$X$2&amp;") When Barix("&amp;$X$2&amp;",reference:=StartOfSession)="&amp;A8&amp;"", "Bar", "", "Close","5","0","All",,,"False","T","EveryTick"))</f>
        <v>97.98</v>
      </c>
      <c r="Z8" s="68">
        <f ca="1">IF(D8=0,NA(),RTD("cqg.rtd",,"StudyData", "Close("&amp;$Z$2&amp;") When Barix("&amp;$Z$2&amp;",reference:=StartOfSession)="&amp;A8&amp;"", "Bar", "", "Close","5","0","All",,,"False","T","EveryTick"))</f>
        <v>585.07000000000005</v>
      </c>
      <c r="AB8" s="68">
        <f ca="1">IF(D8=0,NA(),RTD("cqg.rtd",,"StudyData", "Close("&amp;$AB$2&amp;") When Barix("&amp;$AB$2&amp;",reference:=StartOfSession)="&amp;A8&amp;"", "Bar", "", "Close","5","0","All",,,"False","T","EveryTick"))</f>
        <v>403.6</v>
      </c>
      <c r="AD8" s="68">
        <f ca="1">IF(D8=0,NA(),RTD("cqg.rtd",,"StudyData", "Close("&amp;$AD$2&amp;") When Barix("&amp;$AD$2&amp;",reference:=StartOfSession)="&amp;A8&amp;"", "Bar", "", "Close","5","0","All",,,"False","T","EveryTick"))</f>
        <v>217.77</v>
      </c>
      <c r="AF8" s="68">
        <f ca="1">IF(D8=0,NA(),RTD("cqg.rtd",,"StudyData", "Close("&amp;$AF$2&amp;") When Barix("&amp;$AF$2&amp;",reference:=StartOfSession)="&amp;A8&amp;"", "Bar", "", "Close","5","0","All",,,"False","T","EveryTick"))</f>
        <v>213.41</v>
      </c>
      <c r="AH8" s="68">
        <f ca="1">IF(D8=0,NA(),RTD("cqg.rtd",,"StudyData", "Close("&amp;$AH$2&amp;") When Barix("&amp;$AH$2&amp;",reference:=StartOfSession)="&amp;A8&amp;"", "Bar", "", "Close","5","0","All",,,"False","T","EveryTick"))</f>
        <v>156.25</v>
      </c>
      <c r="AJ8" s="68">
        <f ca="1">IF(D8=0,NA(),RTD("cqg.rtd",,"StudyData", "Close("&amp;$AJ$2&amp;") When Barix("&amp;$AJ$2&amp;",reference:=StartOfSession)="&amp;A8&amp;"", "Bar", "", "Close","5","0","All",,,"False","T","EveryTick"))</f>
        <v>236.64</v>
      </c>
      <c r="AL8" s="68">
        <f ca="1">IF(D8=0,NA(),RTD("cqg.rtd",,"StudyData", "Close("&amp;$AL$2&amp;") When Barix("&amp;$AL$2&amp;",reference:=StartOfSession)="&amp;A8&amp;"", "Bar", "", "Close","5","0","All",,,"False","T","EveryTick"))</f>
        <v>63.96</v>
      </c>
      <c r="AN8" s="68">
        <f ca="1">IF(D8=0,NA(),RTD("cqg.rtd",,"StudyData", "Close("&amp;$AN$2&amp;") When Barix("&amp;$AN$2&amp;",reference:=StartOfSession)="&amp;A8&amp;"", "Bar", "", "Close","5","0","All",,,"False","T","EveryTick"))</f>
        <v>298.29000000000002</v>
      </c>
      <c r="AP8" s="68">
        <f ca="1">IF(D8=0,NA(),RTD("cqg.rtd",,"StudyData", "Close("&amp;$AP$2&amp;") When Barix("&amp;$AP$2&amp;",reference:=StartOfSession)="&amp;A8&amp;"", "Bar", "", "Close","5","0","All",,,"False","T","EveryTick"))</f>
        <v>101.28</v>
      </c>
      <c r="AR8" s="68">
        <f ca="1">IF(D8=0,NA(),RTD("cqg.rtd",,"StudyData", "Close("&amp;$AR$2&amp;") When Barix("&amp;$AR$2&amp;",reference:=StartOfSession)="&amp;A8&amp;"", "Bar", "", "Close","5","0","All",,,"False","T","EveryTick"))</f>
        <v>426.03</v>
      </c>
      <c r="AT8" s="68">
        <f ca="1">IF(D8=0,NA(),RTD("cqg.rtd",,"StudyData", "Close("&amp;$AT$2&amp;") When Barix("&amp;$AT$2&amp;",reference:=StartOfSession)="&amp;A8&amp;"", "Bar", "", "Close","5","0","All",,,"False","T","EveryTick"))</f>
        <v>76.17</v>
      </c>
      <c r="AV8" s="68">
        <f ca="1">IF(D8=0,NA(),RTD("cqg.rtd",,"StudyData", "Close("&amp;$AV$2&amp;") When Barix("&amp;$AV$2&amp;",reference:=StartOfSession)="&amp;A8&amp;"", "Bar", "", "Close","5","0","All",,,"False","T","EveryTick"))</f>
        <v>148.44</v>
      </c>
      <c r="AX8" s="68">
        <f ca="1">IF(D8=0,NA(),RTD("cqg.rtd",,"StudyData", "Close("&amp;$AX$2&amp;") When Barix("&amp;$AX$2&amp;",reference:=StartOfSession)="&amp;A8&amp;"", "Bar", "", "Close","5","0","All",,,"False","T","EveryTick"))</f>
        <v>164.49</v>
      </c>
      <c r="AZ8" s="68">
        <f ca="1">IF(D8=0,NA(),RTD("cqg.rtd",,"StudyData", "Close("&amp;$AZ$2&amp;") When Barix("&amp;$AZ$2&amp;",reference:=StartOfSession)="&amp;A8&amp;"", "Bar", "", "Close","5","0","All",,,"False","T","EveryTick"))</f>
        <v>387.1</v>
      </c>
      <c r="BB8" s="68">
        <f ca="1">IF(D8=0,NA(),RTD("cqg.rtd",,"StudyData", "Close("&amp;$BB$2&amp;") When Barix("&amp;$BB$2&amp;",reference:=StartOfSession)="&amp;A8&amp;"", "Bar", "", "Close","5","0","All",,,"False","T","EveryTick"))</f>
        <v>254.82</v>
      </c>
      <c r="BD8" s="68">
        <f ca="1">IF(D8=0,NA(),RTD("cqg.rtd",,"StudyData", "Close("&amp;$BD$2&amp;") When Barix("&amp;$BD$2&amp;",reference:=StartOfSession)="&amp;A8&amp;"", "Bar", "", "Close","5","0","All",,,"False","T","EveryTick"))</f>
        <v>614.48</v>
      </c>
      <c r="BF8" s="68">
        <f ca="1">IF(D8=0,NA(),RTD("cqg.rtd",,"StudyData", "Close("&amp;$BF$2&amp;") When Barix("&amp;$BF$2&amp;",reference:=StartOfSession)="&amp;A8&amp;"", "Bar", "", "Close","5","0","All",,,"False","T","EveryTick"))</f>
        <v>307.47000000000003</v>
      </c>
      <c r="BH8" s="68">
        <f ca="1">IF(D8=0,NA(),RTD("cqg.rtd",,"StudyData", "Close("&amp;$BH$2&amp;") When Barix("&amp;$BH$2&amp;",reference:=StartOfSession)="&amp;A8&amp;"", "Bar", "", "Close","5","0","All",,,"False","T","EveryTick"))</f>
        <v>40.700000000000003</v>
      </c>
      <c r="BJ8" s="68">
        <f ca="1">IF(D8=0,NA(),RTD("cqg.rtd",,"StudyData", "Close("&amp;$BJ$2&amp;") When Barix("&amp;$BJ$2&amp;",reference:=StartOfSession)="&amp;A8&amp;"", "Bar", "", "Close","5","0","All",,,"False","T","EveryTick"))</f>
        <v>84.85</v>
      </c>
    </row>
    <row r="9" spans="1:62" x14ac:dyDescent="0.3">
      <c r="A9" s="68">
        <f t="shared" si="1"/>
        <v>5</v>
      </c>
      <c r="B9" s="69">
        <f ca="1">IF(D9=0,NA(),RTD("cqg.rtd",,"StudyData", "Close("&amp;$B$2&amp;") When Barix("&amp;$B$2&amp;",reference:=StartOfSession)="&amp;A9&amp;"", "Bar", "", "Close","5","0","All",,,"False","T","EveryTick"))</f>
        <v>133.71</v>
      </c>
      <c r="C9" s="70">
        <v>0.37152777777777773</v>
      </c>
      <c r="D9" s="68">
        <f t="shared" ca="1" si="0"/>
        <v>1</v>
      </c>
      <c r="F9" s="68">
        <f ca="1">IF(D9=0,NA(),RTD("cqg.rtd",,"StudyData", "Close("&amp;$F$2&amp;") When Barix("&amp;$F$2&amp;",reference:=StartOfSession)="&amp;A9&amp;"", "Bar", "", "Close","5","0","All",,,"False","T","EveryTick"))</f>
        <v>227.76</v>
      </c>
      <c r="H9" s="68">
        <f ca="1">IF(D9=0,NA(),RTD("cqg.rtd",,"StudyData", "Close("&amp;$H$2&amp;") When Barix("&amp;$H$2&amp;",reference:=StartOfSession)="&amp;A9&amp;"", "Bar", "", "Close","5","0","All",,,"False","T","EveryTick"))</f>
        <v>323.74</v>
      </c>
      <c r="J9" s="68">
        <f ca="1">IF(D9=0,NA(),RTD("cqg.rtd",,"StudyData", "Close("&amp;$J$2&amp;") When Barix("&amp;$J$2&amp;",reference:=StartOfSession)="&amp;A9&amp;"", "Bar", "", "Close","5","0","All",,,"False","T","EveryTick"))</f>
        <v>209.49</v>
      </c>
      <c r="L9" s="68">
        <f ca="1">IF(D9=0,NA(),RTD("cqg.rtd",,"StudyData", "Close("&amp;$L$2&amp;") When Barix("&amp;$L$2&amp;",reference:=StartOfSession)="&amp;A9&amp;"", "Bar", "", "Close","5","0","All",,,"False","T","EveryTick"))</f>
        <v>286.77999999999997</v>
      </c>
      <c r="N9" s="68">
        <f ca="1">IF(D9=0,NA(),RTD("cqg.rtd",,"StudyData", "Close("&amp;$N$2&amp;") When Barix("&amp;$N$2&amp;",reference:=StartOfSession)="&amp;A9&amp;"", "Bar", "", "Close","5","0","All",,,"False","T","EveryTick"))</f>
        <v>150.9</v>
      </c>
      <c r="P9" s="68">
        <f ca="1">IF(D9=0,NA(),RTD("cqg.rtd",,"StudyData", "Close("&amp;$P$2&amp;") When Barix("&amp;$P$2&amp;",reference:=StartOfSession)="&amp;A9&amp;"", "Bar", "", "Close","5","0","All",,,"False","T","EveryTick"))</f>
        <v>396.78</v>
      </c>
      <c r="R9" s="68">
        <f ca="1">IF(D9=0,NA(),RTD("cqg.rtd",,"StudyData", "Close("&amp;$R$2&amp;") When Barix("&amp;$R$2&amp;",reference:=StartOfSession)="&amp;A9&amp;"", "Bar", "", "Close","5","0","All",,,"False","T","EveryTick"))</f>
        <v>311.76</v>
      </c>
      <c r="T9" s="68">
        <f ca="1">IF(D9=0,NA(),RTD("cqg.rtd",,"StudyData", "Close("&amp;$T$2&amp;") When Barix("&amp;$T$2&amp;",reference:=StartOfSession)="&amp;A9&amp;"", "Bar", "", "Close","5","0","All",,,"False","T","EveryTick"))</f>
        <v>57.9</v>
      </c>
      <c r="V9" s="68">
        <f ca="1">IF(D9=0,NA(),RTD("cqg.rtd",,"StudyData", "Close("&amp;$V$2&amp;") When Barix("&amp;$V$2&amp;",reference:=StartOfSession)="&amp;A9&amp;"", "Bar", "", "Close","5","0","All",,,"False","T","EveryTick"))</f>
        <v>156.12</v>
      </c>
      <c r="X9" s="68">
        <f ca="1">IF(D9=0,NA(),RTD("cqg.rtd",,"StudyData", "Close("&amp;$X$2&amp;") When Barix("&amp;$X$2&amp;",reference:=StartOfSession)="&amp;A9&amp;"", "Bar", "", "Close","5","0","All",,,"False","T","EveryTick"))</f>
        <v>98.08</v>
      </c>
      <c r="Z9" s="68">
        <f ca="1">IF(D9=0,NA(),RTD("cqg.rtd",,"StudyData", "Close("&amp;$Z$2&amp;") When Barix("&amp;$Z$2&amp;",reference:=StartOfSession)="&amp;A9&amp;"", "Bar", "", "Close","5","0","All",,,"False","T","EveryTick"))</f>
        <v>587.41999999999996</v>
      </c>
      <c r="AB9" s="68">
        <f ca="1">IF(D9=0,NA(),RTD("cqg.rtd",,"StudyData", "Close("&amp;$AB$2&amp;") When Barix("&amp;$AB$2&amp;",reference:=StartOfSession)="&amp;A9&amp;"", "Bar", "", "Close","5","0","All",,,"False","T","EveryTick"))</f>
        <v>403.9</v>
      </c>
      <c r="AD9" s="68">
        <f ca="1">IF(D9=0,NA(),RTD("cqg.rtd",,"StudyData", "Close("&amp;$AD$2&amp;") When Barix("&amp;$AD$2&amp;",reference:=StartOfSession)="&amp;A9&amp;"", "Bar", "", "Close","5","0","All",,,"False","T","EveryTick"))</f>
        <v>217.78</v>
      </c>
      <c r="AF9" s="68">
        <f ca="1">IF(D9=0,NA(),RTD("cqg.rtd",,"StudyData", "Close("&amp;$AF$2&amp;") When Barix("&amp;$AF$2&amp;",reference:=StartOfSession)="&amp;A9&amp;"", "Bar", "", "Close","5","0","All",,,"False","T","EveryTick"))</f>
        <v>213.36</v>
      </c>
      <c r="AH9" s="68">
        <f ca="1">IF(D9=0,NA(),RTD("cqg.rtd",,"StudyData", "Close("&amp;$AH$2&amp;") When Barix("&amp;$AH$2&amp;",reference:=StartOfSession)="&amp;A9&amp;"", "Bar", "", "Close","5","0","All",,,"False","T","EveryTick"))</f>
        <v>156.56</v>
      </c>
      <c r="AJ9" s="68">
        <f ca="1">IF(D9=0,NA(),RTD("cqg.rtd",,"StudyData", "Close("&amp;$AJ$2&amp;") When Barix("&amp;$AJ$2&amp;",reference:=StartOfSession)="&amp;A9&amp;"", "Bar", "", "Close","5","0","All",,,"False","T","EveryTick"))</f>
        <v>237.35</v>
      </c>
      <c r="AL9" s="68">
        <f ca="1">IF(D9=0,NA(),RTD("cqg.rtd",,"StudyData", "Close("&amp;$AL$2&amp;") When Barix("&amp;$AL$2&amp;",reference:=StartOfSession)="&amp;A9&amp;"", "Bar", "", "Close","5","0","All",,,"False","T","EveryTick"))</f>
        <v>63.97</v>
      </c>
      <c r="AN9" s="68">
        <f ca="1">IF(D9=0,NA(),RTD("cqg.rtd",,"StudyData", "Close("&amp;$AN$2&amp;") When Barix("&amp;$AN$2&amp;",reference:=StartOfSession)="&amp;A9&amp;"", "Bar", "", "Close","5","0","All",,,"False","T","EveryTick"))</f>
        <v>298.93</v>
      </c>
      <c r="AP9" s="68">
        <f ca="1">IF(D9=0,NA(),RTD("cqg.rtd",,"StudyData", "Close("&amp;$AP$2&amp;") When Barix("&amp;$AP$2&amp;",reference:=StartOfSession)="&amp;A9&amp;"", "Bar", "", "Close","5","0","All",,,"False","T","EveryTick"))</f>
        <v>101.5</v>
      </c>
      <c r="AR9" s="68">
        <f ca="1">IF(D9=0,NA(),RTD("cqg.rtd",,"StudyData", "Close("&amp;$AR$2&amp;") When Barix("&amp;$AR$2&amp;",reference:=StartOfSession)="&amp;A9&amp;"", "Bar", "", "Close","5","0","All",,,"False","T","EveryTick"))</f>
        <v>426.15</v>
      </c>
      <c r="AT9" s="68">
        <f ca="1">IF(D9=0,NA(),RTD("cqg.rtd",,"StudyData", "Close("&amp;$AT$2&amp;") When Barix("&amp;$AT$2&amp;",reference:=StartOfSession)="&amp;A9&amp;"", "Bar", "", "Close","5","0","All",,,"False","T","EveryTick"))</f>
        <v>76.25</v>
      </c>
      <c r="AV9" s="68">
        <f ca="1">IF(D9=0,NA(),RTD("cqg.rtd",,"StudyData", "Close("&amp;$AV$2&amp;") When Barix("&amp;$AV$2&amp;",reference:=StartOfSession)="&amp;A9&amp;"", "Bar", "", "Close","5","0","All",,,"False","T","EveryTick"))</f>
        <v>148.43</v>
      </c>
      <c r="AX9" s="68">
        <f ca="1">IF(D9=0,NA(),RTD("cqg.rtd",,"StudyData", "Close("&amp;$AX$2&amp;") When Barix("&amp;$AX$2&amp;",reference:=StartOfSession)="&amp;A9&amp;"", "Bar", "", "Close","5","0","All",,,"False","T","EveryTick"))</f>
        <v>164.57</v>
      </c>
      <c r="AZ9" s="68">
        <f ca="1">IF(D9=0,NA(),RTD("cqg.rtd",,"StudyData", "Close("&amp;$AZ$2&amp;") When Barix("&amp;$AZ$2&amp;",reference:=StartOfSession)="&amp;A9&amp;"", "Bar", "", "Close","5","0","All",,,"False","T","EveryTick"))</f>
        <v>387.47</v>
      </c>
      <c r="BB9" s="68">
        <f ca="1">IF(D9=0,NA(),RTD("cqg.rtd",,"StudyData", "Close("&amp;$BB$2&amp;") When Barix("&amp;$BB$2&amp;",reference:=StartOfSession)="&amp;A9&amp;"", "Bar", "", "Close","5","0","All",,,"False","T","EveryTick"))</f>
        <v>254.81</v>
      </c>
      <c r="BD9" s="68">
        <f ca="1">IF(D9=0,NA(),RTD("cqg.rtd",,"StudyData", "Close("&amp;$BD$2&amp;") When Barix("&amp;$BD$2&amp;",reference:=StartOfSession)="&amp;A9&amp;"", "Bar", "", "Close","5","0","All",,,"False","T","EveryTick"))</f>
        <v>613.55999999999995</v>
      </c>
      <c r="BF9" s="68">
        <f ca="1">IF(D9=0,NA(),RTD("cqg.rtd",,"StudyData", "Close("&amp;$BF$2&amp;") When Barix("&amp;$BF$2&amp;",reference:=StartOfSession)="&amp;A9&amp;"", "Bar", "", "Close","5","0","All",,,"False","T","EveryTick"))</f>
        <v>307.69</v>
      </c>
      <c r="BH9" s="68">
        <f ca="1">IF(D9=0,NA(),RTD("cqg.rtd",,"StudyData", "Close("&amp;$BH$2&amp;") When Barix("&amp;$BH$2&amp;",reference:=StartOfSession)="&amp;A9&amp;"", "Bar", "", "Close","5","0","All",,,"False","T","EveryTick"))</f>
        <v>40.729999999999997</v>
      </c>
      <c r="BJ9" s="68">
        <f ca="1">IF(D9=0,NA(),RTD("cqg.rtd",,"StudyData", "Close("&amp;$BJ$2&amp;") When Barix("&amp;$BJ$2&amp;",reference:=StartOfSession)="&amp;A9&amp;"", "Bar", "", "Close","5","0","All",,,"False","T","EveryTick"))</f>
        <v>84.97</v>
      </c>
    </row>
    <row r="10" spans="1:62" x14ac:dyDescent="0.3">
      <c r="A10" s="68">
        <f t="shared" si="1"/>
        <v>6</v>
      </c>
      <c r="B10" s="69">
        <f ca="1">IF(D10=0,NA(),RTD("cqg.rtd",,"StudyData", "Close("&amp;$B$2&amp;") When Barix("&amp;$B$2&amp;",reference:=StartOfSession)="&amp;A10&amp;"", "Bar", "", "Close","5","0","All",,,"False","T","EveryTick"))</f>
        <v>133.57</v>
      </c>
      <c r="C10" s="70">
        <v>0.375</v>
      </c>
      <c r="D10" s="68">
        <f t="shared" ca="1" si="0"/>
        <v>1</v>
      </c>
      <c r="F10" s="68">
        <f ca="1">IF(D10=0,NA(),RTD("cqg.rtd",,"StudyData", "Close("&amp;$F$2&amp;") When Barix("&amp;$F$2&amp;",reference:=StartOfSession)="&amp;A10&amp;"", "Bar", "", "Close","5","0","All",,,"False","T","EveryTick"))</f>
        <v>227.86</v>
      </c>
      <c r="H10" s="68">
        <f ca="1">IF(D10=0,NA(),RTD("cqg.rtd",,"StudyData", "Close("&amp;$H$2&amp;") When Barix("&amp;$H$2&amp;",reference:=StartOfSession)="&amp;A10&amp;"", "Bar", "", "Close","5","0","All",,,"False","T","EveryTick"))</f>
        <v>324.02999999999997</v>
      </c>
      <c r="J10" s="68">
        <f ca="1">IF(D10=0,NA(),RTD("cqg.rtd",,"StudyData", "Close("&amp;$J$2&amp;") When Barix("&amp;$J$2&amp;",reference:=StartOfSession)="&amp;A10&amp;"", "Bar", "", "Close","5","0","All",,,"False","T","EveryTick"))</f>
        <v>209.49</v>
      </c>
      <c r="L10" s="68">
        <f ca="1">IF(D10=0,NA(),RTD("cqg.rtd",,"StudyData", "Close("&amp;$L$2&amp;") When Barix("&amp;$L$2&amp;",reference:=StartOfSession)="&amp;A10&amp;"", "Bar", "", "Close","5","0","All",,,"False","T","EveryTick"))</f>
        <v>287.19</v>
      </c>
      <c r="N10" s="68">
        <f ca="1">IF(D10=0,NA(),RTD("cqg.rtd",,"StudyData", "Close("&amp;$N$2&amp;") When Barix("&amp;$N$2&amp;",reference:=StartOfSession)="&amp;A10&amp;"", "Bar", "", "Close","5","0","All",,,"False","T","EveryTick"))</f>
        <v>151.01</v>
      </c>
      <c r="P10" s="68">
        <f ca="1">IF(D10=0,NA(),RTD("cqg.rtd",,"StudyData", "Close("&amp;$P$2&amp;") When Barix("&amp;$P$2&amp;",reference:=StartOfSession)="&amp;A10&amp;"", "Bar", "", "Close","5","0","All",,,"False","T","EveryTick"))</f>
        <v>395.51</v>
      </c>
      <c r="R10" s="68">
        <f ca="1">IF(D10=0,NA(),RTD("cqg.rtd",,"StudyData", "Close("&amp;$R$2&amp;") When Barix("&amp;$R$2&amp;",reference:=StartOfSession)="&amp;A10&amp;"", "Bar", "", "Close","5","0","All",,,"False","T","EveryTick"))</f>
        <v>312.58999999999997</v>
      </c>
      <c r="T10" s="68">
        <f ca="1">IF(D10=0,NA(),RTD("cqg.rtd",,"StudyData", "Close("&amp;$T$2&amp;") When Barix("&amp;$T$2&amp;",reference:=StartOfSession)="&amp;A10&amp;"", "Bar", "", "Close","5","0","All",,,"False","T","EveryTick"))</f>
        <v>58</v>
      </c>
      <c r="V10" s="68">
        <f ca="1">IF(D10=0,NA(),RTD("cqg.rtd",,"StudyData", "Close("&amp;$V$2&amp;") When Barix("&amp;$V$2&amp;",reference:=StartOfSession)="&amp;A10&amp;"", "Bar", "", "Close","5","0","All",,,"False","T","EveryTick"))</f>
        <v>156.01</v>
      </c>
      <c r="X10" s="68">
        <f ca="1">IF(D10=0,NA(),RTD("cqg.rtd",,"StudyData", "Close("&amp;$X$2&amp;") When Barix("&amp;$X$2&amp;",reference:=StartOfSession)="&amp;A10&amp;"", "Bar", "", "Close","5","0","All",,,"False","T","EveryTick"))</f>
        <v>98.01</v>
      </c>
      <c r="Z10" s="68">
        <f ca="1">IF(D10=0,NA(),RTD("cqg.rtd",,"StudyData", "Close("&amp;$Z$2&amp;") When Barix("&amp;$Z$2&amp;",reference:=StartOfSession)="&amp;A10&amp;"", "Bar", "", "Close","5","0","All",,,"False","T","EveryTick"))</f>
        <v>587.04999999999995</v>
      </c>
      <c r="AB10" s="68">
        <f ca="1">IF(D10=0,NA(),RTD("cqg.rtd",,"StudyData", "Close("&amp;$AB$2&amp;") When Barix("&amp;$AB$2&amp;",reference:=StartOfSession)="&amp;A10&amp;"", "Bar", "", "Close","5","0","All",,,"False","T","EveryTick"))</f>
        <v>403.11</v>
      </c>
      <c r="AD10" s="68">
        <f ca="1">IF(D10=0,NA(),RTD("cqg.rtd",,"StudyData", "Close("&amp;$AD$2&amp;") When Barix("&amp;$AD$2&amp;",reference:=StartOfSession)="&amp;A10&amp;"", "Bar", "", "Close","5","0","All",,,"False","T","EveryTick"))</f>
        <v>217.79</v>
      </c>
      <c r="AF10" s="68">
        <f ca="1">IF(D10=0,NA(),RTD("cqg.rtd",,"StudyData", "Close("&amp;$AF$2&amp;") When Barix("&amp;$AF$2&amp;",reference:=StartOfSession)="&amp;A10&amp;"", "Bar", "", "Close","5","0","All",,,"False","T","EveryTick"))</f>
        <v>213.41</v>
      </c>
      <c r="AH10" s="68">
        <f ca="1">IF(D10=0,NA(),RTD("cqg.rtd",,"StudyData", "Close("&amp;$AH$2&amp;") When Barix("&amp;$AH$2&amp;",reference:=StartOfSession)="&amp;A10&amp;"", "Bar", "", "Close","5","0","All",,,"False","T","EveryTick"))</f>
        <v>156.57</v>
      </c>
      <c r="AJ10" s="68">
        <f ca="1">IF(D10=0,NA(),RTD("cqg.rtd",,"StudyData", "Close("&amp;$AJ$2&amp;") When Barix("&amp;$AJ$2&amp;",reference:=StartOfSession)="&amp;A10&amp;"", "Bar", "", "Close","5","0","All",,,"False","T","EveryTick"))</f>
        <v>237.41</v>
      </c>
      <c r="AL10" s="68">
        <f ca="1">IF(D10=0,NA(),RTD("cqg.rtd",,"StudyData", "Close("&amp;$AL$2&amp;") When Barix("&amp;$AL$2&amp;",reference:=StartOfSession)="&amp;A10&amp;"", "Bar", "", "Close","5","0","All",,,"False","T","EveryTick"))</f>
        <v>63.99</v>
      </c>
      <c r="AN10" s="68">
        <f ca="1">IF(D10=0,NA(),RTD("cqg.rtd",,"StudyData", "Close("&amp;$AN$2&amp;") When Barix("&amp;$AN$2&amp;",reference:=StartOfSession)="&amp;A10&amp;"", "Bar", "", "Close","5","0","All",,,"False","T","EveryTick"))</f>
        <v>300.73</v>
      </c>
      <c r="AP10" s="68">
        <f ca="1">IF(D10=0,NA(),RTD("cqg.rtd",,"StudyData", "Close("&amp;$AP$2&amp;") When Barix("&amp;$AP$2&amp;",reference:=StartOfSession)="&amp;A10&amp;"", "Bar", "", "Close","5","0","All",,,"False","T","EveryTick"))</f>
        <v>101.55</v>
      </c>
      <c r="AR10" s="68">
        <f ca="1">IF(D10=0,NA(),RTD("cqg.rtd",,"StudyData", "Close("&amp;$AR$2&amp;") When Barix("&amp;$AR$2&amp;",reference:=StartOfSession)="&amp;A10&amp;"", "Bar", "", "Close","5","0","All",,,"False","T","EveryTick"))</f>
        <v>425.17</v>
      </c>
      <c r="AT10" s="68">
        <f ca="1">IF(D10=0,NA(),RTD("cqg.rtd",,"StudyData", "Close("&amp;$AT$2&amp;") When Barix("&amp;$AT$2&amp;",reference:=StartOfSession)="&amp;A10&amp;"", "Bar", "", "Close","5","0","All",,,"False","T","EveryTick"))</f>
        <v>76.34</v>
      </c>
      <c r="AV10" s="68">
        <f ca="1">IF(D10=0,NA(),RTD("cqg.rtd",,"StudyData", "Close("&amp;$AV$2&amp;") When Barix("&amp;$AV$2&amp;",reference:=StartOfSession)="&amp;A10&amp;"", "Bar", "", "Close","5","0","All",,,"False","T","EveryTick"))</f>
        <v>147.44</v>
      </c>
      <c r="AX10" s="68">
        <f ca="1">IF(D10=0,NA(),RTD("cqg.rtd",,"StudyData", "Close("&amp;$AX$2&amp;") When Barix("&amp;$AX$2&amp;",reference:=StartOfSession)="&amp;A10&amp;"", "Bar", "", "Close","5","0","All",,,"False","T","EveryTick"))</f>
        <v>164.86</v>
      </c>
      <c r="AZ10" s="68">
        <f ca="1">IF(D10=0,NA(),RTD("cqg.rtd",,"StudyData", "Close("&amp;$AZ$2&amp;") When Barix("&amp;$AZ$2&amp;",reference:=StartOfSession)="&amp;A10&amp;"", "Bar", "", "Close","5","0","All",,,"False","T","EveryTick"))</f>
        <v>387.25</v>
      </c>
      <c r="BB10" s="68">
        <f ca="1">IF(D10=0,NA(),RTD("cqg.rtd",,"StudyData", "Close("&amp;$BB$2&amp;") When Barix("&amp;$BB$2&amp;",reference:=StartOfSession)="&amp;A10&amp;"", "Bar", "", "Close","5","0","All",,,"False","T","EveryTick"))</f>
        <v>254.8</v>
      </c>
      <c r="BD10" s="68">
        <f ca="1">IF(D10=0,NA(),RTD("cqg.rtd",,"StudyData", "Close("&amp;$BD$2&amp;") When Barix("&amp;$BD$2&amp;",reference:=StartOfSession)="&amp;A10&amp;"", "Bar", "", "Close","5","0","All",,,"False","T","EveryTick"))</f>
        <v>612.65</v>
      </c>
      <c r="BF10" s="68">
        <f ca="1">IF(D10=0,NA(),RTD("cqg.rtd",,"StudyData", "Close("&amp;$BF$2&amp;") When Barix("&amp;$BF$2&amp;",reference:=StartOfSession)="&amp;A10&amp;"", "Bar", "", "Close","5","0","All",,,"False","T","EveryTick"))</f>
        <v>308.31</v>
      </c>
      <c r="BH10" s="68">
        <f ca="1">IF(D10=0,NA(),RTD("cqg.rtd",,"StudyData", "Close("&amp;$BH$2&amp;") When Barix("&amp;$BH$2&amp;",reference:=StartOfSession)="&amp;A10&amp;"", "Bar", "", "Close","5","0","All",,,"False","T","EveryTick"))</f>
        <v>40.72</v>
      </c>
      <c r="BJ10" s="68">
        <f ca="1">IF(D10=0,NA(),RTD("cqg.rtd",,"StudyData", "Close("&amp;$BJ$2&amp;") When Barix("&amp;$BJ$2&amp;",reference:=StartOfSession)="&amp;A10&amp;"", "Bar", "", "Close","5","0","All",,,"False","T","EveryTick"))</f>
        <v>85.07</v>
      </c>
    </row>
    <row r="11" spans="1:62" x14ac:dyDescent="0.3">
      <c r="A11" s="68">
        <f t="shared" si="1"/>
        <v>7</v>
      </c>
      <c r="B11" s="69">
        <f ca="1">IF(D11=0,NA(),RTD("cqg.rtd",,"StudyData", "Close("&amp;$B$2&amp;") When Barix("&amp;$B$2&amp;",reference:=StartOfSession)="&amp;A11&amp;"", "Bar", "", "Close","5","0","All",,,"False","T","EveryTick"))</f>
        <v>133.28</v>
      </c>
      <c r="C11" s="70">
        <v>0.37847222222222227</v>
      </c>
      <c r="D11" s="68">
        <f t="shared" ca="1" si="0"/>
        <v>1</v>
      </c>
      <c r="F11" s="68">
        <f ca="1">IF(D11=0,NA(),RTD("cqg.rtd",,"StudyData", "Close("&amp;$F$2&amp;") When Barix("&amp;$F$2&amp;",reference:=StartOfSession)="&amp;A11&amp;"", "Bar", "", "Close","5","0","All",,,"False","T","EveryTick"))</f>
        <v>227.93</v>
      </c>
      <c r="H11" s="68">
        <f ca="1">IF(D11=0,NA(),RTD("cqg.rtd",,"StudyData", "Close("&amp;$H$2&amp;") When Barix("&amp;$H$2&amp;",reference:=StartOfSession)="&amp;A11&amp;"", "Bar", "", "Close","5","0","All",,,"False","T","EveryTick"))</f>
        <v>325.05</v>
      </c>
      <c r="J11" s="68">
        <f ca="1">IF(D11=0,NA(),RTD("cqg.rtd",,"StudyData", "Close("&amp;$J$2&amp;") When Barix("&amp;$J$2&amp;",reference:=StartOfSession)="&amp;A11&amp;"", "Bar", "", "Close","5","0","All",,,"False","T","EveryTick"))</f>
        <v>208.92</v>
      </c>
      <c r="L11" s="68">
        <f ca="1">IF(D11=0,NA(),RTD("cqg.rtd",,"StudyData", "Close("&amp;$L$2&amp;") When Barix("&amp;$L$2&amp;",reference:=StartOfSession)="&amp;A11&amp;"", "Bar", "", "Close","5","0","All",,,"False","T","EveryTick"))</f>
        <v>286.94</v>
      </c>
      <c r="N11" s="68">
        <f ca="1">IF(D11=0,NA(),RTD("cqg.rtd",,"StudyData", "Close("&amp;$N$2&amp;") When Barix("&amp;$N$2&amp;",reference:=StartOfSession)="&amp;A11&amp;"", "Bar", "", "Close","5","0","All",,,"False","T","EveryTick"))</f>
        <v>151.01</v>
      </c>
      <c r="P11" s="68">
        <f ca="1">IF(D11=0,NA(),RTD("cqg.rtd",,"StudyData", "Close("&amp;$P$2&amp;") When Barix("&amp;$P$2&amp;",reference:=StartOfSession)="&amp;A11&amp;"", "Bar", "", "Close","5","0","All",,,"False","T","EveryTick"))</f>
        <v>395.32</v>
      </c>
      <c r="R11" s="68">
        <f ca="1">IF(D11=0,NA(),RTD("cqg.rtd",,"StudyData", "Close("&amp;$R$2&amp;") When Barix("&amp;$R$2&amp;",reference:=StartOfSession)="&amp;A11&amp;"", "Bar", "", "Close","5","0","All",,,"False","T","EveryTick"))</f>
        <v>312.83</v>
      </c>
      <c r="T11" s="68">
        <f ca="1">IF(D11=0,NA(),RTD("cqg.rtd",,"StudyData", "Close("&amp;$T$2&amp;") When Barix("&amp;$T$2&amp;",reference:=StartOfSession)="&amp;A11&amp;"", "Bar", "", "Close","5","0","All",,,"False","T","EveryTick"))</f>
        <v>58.13</v>
      </c>
      <c r="V11" s="68">
        <f ca="1">IF(D11=0,NA(),RTD("cqg.rtd",,"StudyData", "Close("&amp;$V$2&amp;") When Barix("&amp;$V$2&amp;",reference:=StartOfSession)="&amp;A11&amp;"", "Bar", "", "Close","5","0","All",,,"False","T","EveryTick"))</f>
        <v>156.03</v>
      </c>
      <c r="X11" s="68">
        <f ca="1">IF(D11=0,NA(),RTD("cqg.rtd",,"StudyData", "Close("&amp;$X$2&amp;") When Barix("&amp;$X$2&amp;",reference:=StartOfSession)="&amp;A11&amp;"", "Bar", "", "Close","5","0","All",,,"False","T","EveryTick"))</f>
        <v>98.15</v>
      </c>
      <c r="Z11" s="68">
        <f ca="1">IF(D11=0,NA(),RTD("cqg.rtd",,"StudyData", "Close("&amp;$Z$2&amp;") When Barix("&amp;$Z$2&amp;",reference:=StartOfSession)="&amp;A11&amp;"", "Bar", "", "Close","5","0","All",,,"False","T","EveryTick"))</f>
        <v>586.5</v>
      </c>
      <c r="AB11" s="68">
        <f ca="1">IF(D11=0,NA(),RTD("cqg.rtd",,"StudyData", "Close("&amp;$AB$2&amp;") When Barix("&amp;$AB$2&amp;",reference:=StartOfSession)="&amp;A11&amp;"", "Bar", "", "Close","5","0","All",,,"False","T","EveryTick"))</f>
        <v>402.72</v>
      </c>
      <c r="AD11" s="68">
        <f ca="1">IF(D11=0,NA(),RTD("cqg.rtd",,"StudyData", "Close("&amp;$AD$2&amp;") When Barix("&amp;$AD$2&amp;",reference:=StartOfSession)="&amp;A11&amp;"", "Bar", "", "Close","5","0","All",,,"False","T","EveryTick"))</f>
        <v>217.93</v>
      </c>
      <c r="AF11" s="68">
        <f ca="1">IF(D11=0,NA(),RTD("cqg.rtd",,"StudyData", "Close("&amp;$AF$2&amp;") When Barix("&amp;$AF$2&amp;",reference:=StartOfSession)="&amp;A11&amp;"", "Bar", "", "Close","5","0","All",,,"False","T","EveryTick"))</f>
        <v>213.51</v>
      </c>
      <c r="AH11" s="68">
        <f ca="1">IF(D11=0,NA(),RTD("cqg.rtd",,"StudyData", "Close("&amp;$AH$2&amp;") When Barix("&amp;$AH$2&amp;",reference:=StartOfSession)="&amp;A11&amp;"", "Bar", "", "Close","5","0","All",,,"False","T","EveryTick"))</f>
        <v>156.77000000000001</v>
      </c>
      <c r="AJ11" s="68">
        <f ca="1">IF(D11=0,NA(),RTD("cqg.rtd",,"StudyData", "Close("&amp;$AJ$2&amp;") When Barix("&amp;$AJ$2&amp;",reference:=StartOfSession)="&amp;A11&amp;"", "Bar", "", "Close","5","0","All",,,"False","T","EveryTick"))</f>
        <v>237.86</v>
      </c>
      <c r="AL11" s="68">
        <f ca="1">IF(D11=0,NA(),RTD("cqg.rtd",,"StudyData", "Close("&amp;$AL$2&amp;") When Barix("&amp;$AL$2&amp;",reference:=StartOfSession)="&amp;A11&amp;"", "Bar", "", "Close","5","0","All",,,"False","T","EveryTick"))</f>
        <v>63.97</v>
      </c>
      <c r="AN11" s="68">
        <f ca="1">IF(D11=0,NA(),RTD("cqg.rtd",,"StudyData", "Close("&amp;$AN$2&amp;") When Barix("&amp;$AN$2&amp;",reference:=StartOfSession)="&amp;A11&amp;"", "Bar", "", "Close","5","0","All",,,"False","T","EveryTick"))</f>
        <v>301.67</v>
      </c>
      <c r="AP11" s="68">
        <f ca="1">IF(D11=0,NA(),RTD("cqg.rtd",,"StudyData", "Close("&amp;$AP$2&amp;") When Barix("&amp;$AP$2&amp;",reference:=StartOfSession)="&amp;A11&amp;"", "Bar", "", "Close","5","0","All",,,"False","T","EveryTick"))</f>
        <v>101.63</v>
      </c>
      <c r="AR11" s="68">
        <f ca="1">IF(D11=0,NA(),RTD("cqg.rtd",,"StudyData", "Close("&amp;$AR$2&amp;") When Barix("&amp;$AR$2&amp;",reference:=StartOfSession)="&amp;A11&amp;"", "Bar", "", "Close","5","0","All",,,"False","T","EveryTick"))</f>
        <v>424.85</v>
      </c>
      <c r="AT11" s="68">
        <f ca="1">IF(D11=0,NA(),RTD("cqg.rtd",,"StudyData", "Close("&amp;$AT$2&amp;") When Barix("&amp;$AT$2&amp;",reference:=StartOfSession)="&amp;A11&amp;"", "Bar", "", "Close","5","0","All",,,"False","T","EveryTick"))</f>
        <v>76.27</v>
      </c>
      <c r="AV11" s="68">
        <f ca="1">IF(D11=0,NA(),RTD("cqg.rtd",,"StudyData", "Close("&amp;$AV$2&amp;") When Barix("&amp;$AV$2&amp;",reference:=StartOfSession)="&amp;A11&amp;"", "Bar", "", "Close","5","0","All",,,"False","T","EveryTick"))</f>
        <v>147.16999999999999</v>
      </c>
      <c r="AX11" s="68">
        <f ca="1">IF(D11=0,NA(),RTD("cqg.rtd",,"StudyData", "Close("&amp;$AX$2&amp;") When Barix("&amp;$AX$2&amp;",reference:=StartOfSession)="&amp;A11&amp;"", "Bar", "", "Close","5","0","All",,,"False","T","EveryTick"))</f>
        <v>165.04</v>
      </c>
      <c r="AZ11" s="68">
        <f ca="1">IF(D11=0,NA(),RTD("cqg.rtd",,"StudyData", "Close("&amp;$AZ$2&amp;") When Barix("&amp;$AZ$2&amp;",reference:=StartOfSession)="&amp;A11&amp;"", "Bar", "", "Close","5","0","All",,,"False","T","EveryTick"))</f>
        <v>386.93</v>
      </c>
      <c r="BB11" s="68">
        <f ca="1">IF(D11=0,NA(),RTD("cqg.rtd",,"StudyData", "Close("&amp;$BB$2&amp;") When Barix("&amp;$BB$2&amp;",reference:=StartOfSession)="&amp;A11&amp;"", "Bar", "", "Close","5","0","All",,,"False","T","EveryTick"))</f>
        <v>255.55</v>
      </c>
      <c r="BD11" s="68">
        <f ca="1">IF(D11=0,NA(),RTD("cqg.rtd",,"StudyData", "Close("&amp;$BD$2&amp;") When Barix("&amp;$BD$2&amp;",reference:=StartOfSession)="&amp;A11&amp;"", "Bar", "", "Close","5","0","All",,,"False","T","EveryTick"))</f>
        <v>611.87</v>
      </c>
      <c r="BF11" s="68">
        <f ca="1">IF(D11=0,NA(),RTD("cqg.rtd",,"StudyData", "Close("&amp;$BF$2&amp;") When Barix("&amp;$BF$2&amp;",reference:=StartOfSession)="&amp;A11&amp;"", "Bar", "", "Close","5","0","All",,,"False","T","EveryTick"))</f>
        <v>308.7</v>
      </c>
      <c r="BH11" s="68">
        <f ca="1">IF(D11=0,NA(),RTD("cqg.rtd",,"StudyData", "Close("&amp;$BH$2&amp;") When Barix("&amp;$BH$2&amp;",reference:=StartOfSession)="&amp;A11&amp;"", "Bar", "", "Close","5","0","All",,,"False","T","EveryTick"))</f>
        <v>40.68</v>
      </c>
      <c r="BJ11" s="68">
        <f ca="1">IF(D11=0,NA(),RTD("cqg.rtd",,"StudyData", "Close("&amp;$BJ$2&amp;") When Barix("&amp;$BJ$2&amp;",reference:=StartOfSession)="&amp;A11&amp;"", "Bar", "", "Close","5","0","All",,,"False","T","EveryTick"))</f>
        <v>85.06</v>
      </c>
    </row>
    <row r="12" spans="1:62" x14ac:dyDescent="0.3">
      <c r="A12" s="68">
        <f t="shared" si="1"/>
        <v>8</v>
      </c>
      <c r="B12" s="69">
        <f ca="1">IF(D12=0,NA(),RTD("cqg.rtd",,"StudyData", "Close("&amp;$B$2&amp;") When Barix("&amp;$B$2&amp;",reference:=StartOfSession)="&amp;A12&amp;"", "Bar", "", "Close","5","0","All",,,"False","T","EveryTick"))</f>
        <v>133.47</v>
      </c>
      <c r="C12" s="70">
        <v>0.38194444444444442</v>
      </c>
      <c r="D12" s="68">
        <f t="shared" ca="1" si="0"/>
        <v>1</v>
      </c>
      <c r="F12" s="68">
        <f ca="1">IF(D12=0,NA(),RTD("cqg.rtd",,"StudyData", "Close("&amp;$F$2&amp;") When Barix("&amp;$F$2&amp;",reference:=StartOfSession)="&amp;A12&amp;"", "Bar", "", "Close","5","0","All",,,"False","T","EveryTick"))</f>
        <v>227.76</v>
      </c>
      <c r="H12" s="68">
        <f ca="1">IF(D12=0,NA(),RTD("cqg.rtd",,"StudyData", "Close("&amp;$H$2&amp;") When Barix("&amp;$H$2&amp;",reference:=StartOfSession)="&amp;A12&amp;"", "Bar", "", "Close","5","0","All",,,"False","T","EveryTick"))</f>
        <v>325.51</v>
      </c>
      <c r="J12" s="68">
        <f ca="1">IF(D12=0,NA(),RTD("cqg.rtd",,"StudyData", "Close("&amp;$J$2&amp;") When Barix("&amp;$J$2&amp;",reference:=StartOfSession)="&amp;A12&amp;"", "Bar", "", "Close","5","0","All",,,"False","T","EveryTick"))</f>
        <v>208.79</v>
      </c>
      <c r="L12" s="68">
        <f ca="1">IF(D12=0,NA(),RTD("cqg.rtd",,"StudyData", "Close("&amp;$L$2&amp;") When Barix("&amp;$L$2&amp;",reference:=StartOfSession)="&amp;A12&amp;"", "Bar", "", "Close","5","0","All",,,"False","T","EveryTick"))</f>
        <v>287.43</v>
      </c>
      <c r="N12" s="68">
        <f ca="1">IF(D12=0,NA(),RTD("cqg.rtd",,"StudyData", "Close("&amp;$N$2&amp;") When Barix("&amp;$N$2&amp;",reference:=StartOfSession)="&amp;A12&amp;"", "Bar", "", "Close","5","0","All",,,"False","T","EveryTick"))</f>
        <v>150.72</v>
      </c>
      <c r="P12" s="68">
        <f ca="1">IF(D12=0,NA(),RTD("cqg.rtd",,"StudyData", "Close("&amp;$P$2&amp;") When Barix("&amp;$P$2&amp;",reference:=StartOfSession)="&amp;A12&amp;"", "Bar", "", "Close","5","0","All",,,"False","T","EveryTick"))</f>
        <v>396.65</v>
      </c>
      <c r="R12" s="68">
        <f ca="1">IF(D12=0,NA(),RTD("cqg.rtd",,"StudyData", "Close("&amp;$R$2&amp;") When Barix("&amp;$R$2&amp;",reference:=StartOfSession)="&amp;A12&amp;"", "Bar", "", "Close","5","0","All",,,"False","T","EveryTick"))</f>
        <v>313.27</v>
      </c>
      <c r="T12" s="68">
        <f ca="1">IF(D12=0,NA(),RTD("cqg.rtd",,"StudyData", "Close("&amp;$T$2&amp;") When Barix("&amp;$T$2&amp;",reference:=StartOfSession)="&amp;A12&amp;"", "Bar", "", "Close","5","0","All",,,"False","T","EveryTick"))</f>
        <v>58.05</v>
      </c>
      <c r="V12" s="68">
        <f ca="1">IF(D12=0,NA(),RTD("cqg.rtd",,"StudyData", "Close("&amp;$V$2&amp;") When Barix("&amp;$V$2&amp;",reference:=StartOfSession)="&amp;A12&amp;"", "Bar", "", "Close","5","0","All",,,"False","T","EveryTick"))</f>
        <v>156.27000000000001</v>
      </c>
      <c r="X12" s="68">
        <f ca="1">IF(D12=0,NA(),RTD("cqg.rtd",,"StudyData", "Close("&amp;$X$2&amp;") When Barix("&amp;$X$2&amp;",reference:=StartOfSession)="&amp;A12&amp;"", "Bar", "", "Close","5","0","All",,,"False","T","EveryTick"))</f>
        <v>98.27</v>
      </c>
      <c r="Z12" s="68">
        <f ca="1">IF(D12=0,NA(),RTD("cqg.rtd",,"StudyData", "Close("&amp;$Z$2&amp;") When Barix("&amp;$Z$2&amp;",reference:=StartOfSession)="&amp;A12&amp;"", "Bar", "", "Close","5","0","All",,,"False","T","EveryTick"))</f>
        <v>587.99</v>
      </c>
      <c r="AB12" s="68">
        <f ca="1">IF(D12=0,NA(),RTD("cqg.rtd",,"StudyData", "Close("&amp;$AB$2&amp;") When Barix("&amp;$AB$2&amp;",reference:=StartOfSession)="&amp;A12&amp;"", "Bar", "", "Close","5","0","All",,,"False","T","EveryTick"))</f>
        <v>403.43</v>
      </c>
      <c r="AD12" s="68">
        <f ca="1">IF(D12=0,NA(),RTD("cqg.rtd",,"StudyData", "Close("&amp;$AD$2&amp;") When Barix("&amp;$AD$2&amp;",reference:=StartOfSession)="&amp;A12&amp;"", "Bar", "", "Close","5","0","All",,,"False","T","EveryTick"))</f>
        <v>218.25</v>
      </c>
      <c r="AF12" s="68">
        <f ca="1">IF(D12=0,NA(),RTD("cqg.rtd",,"StudyData", "Close("&amp;$AF$2&amp;") When Barix("&amp;$AF$2&amp;",reference:=StartOfSession)="&amp;A12&amp;"", "Bar", "", "Close","5","0","All",,,"False","T","EveryTick"))</f>
        <v>213.96</v>
      </c>
      <c r="AH12" s="68">
        <f ca="1">IF(D12=0,NA(),RTD("cqg.rtd",,"StudyData", "Close("&amp;$AH$2&amp;") When Barix("&amp;$AH$2&amp;",reference:=StartOfSession)="&amp;A12&amp;"", "Bar", "", "Close","5","0","All",,,"False","T","EveryTick"))</f>
        <v>156.77000000000001</v>
      </c>
      <c r="AJ12" s="68">
        <f ca="1">IF(D12=0,NA(),RTD("cqg.rtd",,"StudyData", "Close("&amp;$AJ$2&amp;") When Barix("&amp;$AJ$2&amp;",reference:=StartOfSession)="&amp;A12&amp;"", "Bar", "", "Close","5","0","All",,,"False","T","EveryTick"))</f>
        <v>238.36</v>
      </c>
      <c r="AL12" s="68">
        <f ca="1">IF(D12=0,NA(),RTD("cqg.rtd",,"StudyData", "Close("&amp;$AL$2&amp;") When Barix("&amp;$AL$2&amp;",reference:=StartOfSession)="&amp;A12&amp;"", "Bar", "", "Close","5","0","All",,,"False","T","EveryTick"))</f>
        <v>63.93</v>
      </c>
      <c r="AN12" s="68">
        <f ca="1">IF(D12=0,NA(),RTD("cqg.rtd",,"StudyData", "Close("&amp;$AN$2&amp;") When Barix("&amp;$AN$2&amp;",reference:=StartOfSession)="&amp;A12&amp;"", "Bar", "", "Close","5","0","All",,,"False","T","EveryTick"))</f>
        <v>300.54000000000002</v>
      </c>
      <c r="AP12" s="68">
        <f ca="1">IF(D12=0,NA(),RTD("cqg.rtd",,"StudyData", "Close("&amp;$AP$2&amp;") When Barix("&amp;$AP$2&amp;",reference:=StartOfSession)="&amp;A12&amp;"", "Bar", "", "Close","5","0","All",,,"False","T","EveryTick"))</f>
        <v>101.77</v>
      </c>
      <c r="AR12" s="68">
        <f ca="1">IF(D12=0,NA(),RTD("cqg.rtd",,"StudyData", "Close("&amp;$AR$2&amp;") When Barix("&amp;$AR$2&amp;",reference:=StartOfSession)="&amp;A12&amp;"", "Bar", "", "Close","5","0","All",,,"False","T","EveryTick"))</f>
        <v>424.42</v>
      </c>
      <c r="AT12" s="68">
        <f ca="1">IF(D12=0,NA(),RTD("cqg.rtd",,"StudyData", "Close("&amp;$AT$2&amp;") When Barix("&amp;$AT$2&amp;",reference:=StartOfSession)="&amp;A12&amp;"", "Bar", "", "Close","5","0","All",,,"False","T","EveryTick"))</f>
        <v>76.319999999999993</v>
      </c>
      <c r="AV12" s="68">
        <f ca="1">IF(D12=0,NA(),RTD("cqg.rtd",,"StudyData", "Close("&amp;$AV$2&amp;") When Barix("&amp;$AV$2&amp;",reference:=StartOfSession)="&amp;A12&amp;"", "Bar", "", "Close","5","0","All",,,"False","T","EveryTick"))</f>
        <v>146.51</v>
      </c>
      <c r="AX12" s="68">
        <f ca="1">IF(D12=0,NA(),RTD("cqg.rtd",,"StudyData", "Close("&amp;$AX$2&amp;") When Barix("&amp;$AX$2&amp;",reference:=StartOfSession)="&amp;A12&amp;"", "Bar", "", "Close","5","0","All",,,"False","T","EveryTick"))</f>
        <v>165.28</v>
      </c>
      <c r="AZ12" s="68">
        <f ca="1">IF(D12=0,NA(),RTD("cqg.rtd",,"StudyData", "Close("&amp;$AZ$2&amp;") When Barix("&amp;$AZ$2&amp;",reference:=StartOfSession)="&amp;A12&amp;"", "Bar", "", "Close","5","0","All",,,"False","T","EveryTick"))</f>
        <v>387.73</v>
      </c>
      <c r="BB12" s="68">
        <f ca="1">IF(D12=0,NA(),RTD("cqg.rtd",,"StudyData", "Close("&amp;$BB$2&amp;") When Barix("&amp;$BB$2&amp;",reference:=StartOfSession)="&amp;A12&amp;"", "Bar", "", "Close","5","0","All",,,"False","T","EveryTick"))</f>
        <v>255.45</v>
      </c>
      <c r="BD12" s="68">
        <f ca="1">IF(D12=0,NA(),RTD("cqg.rtd",,"StudyData", "Close("&amp;$BD$2&amp;") When Barix("&amp;$BD$2&amp;",reference:=StartOfSession)="&amp;A12&amp;"", "Bar", "", "Close","5","0","All",,,"False","T","EveryTick"))</f>
        <v>612.22</v>
      </c>
      <c r="BF12" s="68">
        <f ca="1">IF(D12=0,NA(),RTD("cqg.rtd",,"StudyData", "Close("&amp;$BF$2&amp;") When Barix("&amp;$BF$2&amp;",reference:=StartOfSession)="&amp;A12&amp;"", "Bar", "", "Close","5","0","All",,,"False","T","EveryTick"))</f>
        <v>308.70999999999998</v>
      </c>
      <c r="BH12" s="68">
        <f ca="1">IF(D12=0,NA(),RTD("cqg.rtd",,"StudyData", "Close("&amp;$BH$2&amp;") When Barix("&amp;$BH$2&amp;",reference:=StartOfSession)="&amp;A12&amp;"", "Bar", "", "Close","5","0","All",,,"False","T","EveryTick"))</f>
        <v>40.69</v>
      </c>
      <c r="BJ12" s="68">
        <f ca="1">IF(D12=0,NA(),RTD("cqg.rtd",,"StudyData", "Close("&amp;$BJ$2&amp;") When Barix("&amp;$BJ$2&amp;",reference:=StartOfSession)="&amp;A12&amp;"", "Bar", "", "Close","5","0","All",,,"False","T","EveryTick"))</f>
        <v>85.05</v>
      </c>
    </row>
    <row r="13" spans="1:62" x14ac:dyDescent="0.3">
      <c r="A13" s="68">
        <f t="shared" si="1"/>
        <v>9</v>
      </c>
      <c r="B13" s="69">
        <f ca="1">IF(D13=0,NA(),RTD("cqg.rtd",,"StudyData", "Close("&amp;$B$2&amp;") When Barix("&amp;$B$2&amp;",reference:=StartOfSession)="&amp;A13&amp;"", "Bar", "", "Close","5","0","All",,,"False","T","EveryTick"))</f>
        <v>133.28</v>
      </c>
      <c r="C13" s="70">
        <v>0.38541666666666669</v>
      </c>
      <c r="D13" s="68">
        <f t="shared" ca="1" si="0"/>
        <v>1</v>
      </c>
      <c r="F13" s="68">
        <f ca="1">IF(D13=0,NA(),RTD("cqg.rtd",,"StudyData", "Close("&amp;$F$2&amp;") When Barix("&amp;$F$2&amp;",reference:=StartOfSession)="&amp;A13&amp;"", "Bar", "", "Close","5","0","All",,,"False","T","EveryTick"))</f>
        <v>228.03</v>
      </c>
      <c r="H13" s="68">
        <f ca="1">IF(D13=0,NA(),RTD("cqg.rtd",,"StudyData", "Close("&amp;$H$2&amp;") When Barix("&amp;$H$2&amp;",reference:=StartOfSession)="&amp;A13&amp;"", "Bar", "", "Close","5","0","All",,,"False","T","EveryTick"))</f>
        <v>324.54000000000002</v>
      </c>
      <c r="J13" s="68">
        <f ca="1">IF(D13=0,NA(),RTD("cqg.rtd",,"StudyData", "Close("&amp;$J$2&amp;") When Barix("&amp;$J$2&amp;",reference:=StartOfSession)="&amp;A13&amp;"", "Bar", "", "Close","5","0","All",,,"False","T","EveryTick"))</f>
        <v>209.28</v>
      </c>
      <c r="L13" s="68">
        <f ca="1">IF(D13=0,NA(),RTD("cqg.rtd",,"StudyData", "Close("&amp;$L$2&amp;") When Barix("&amp;$L$2&amp;",reference:=StartOfSession)="&amp;A13&amp;"", "Bar", "", "Close","5","0","All",,,"False","T","EveryTick"))</f>
        <v>286.81</v>
      </c>
      <c r="N13" s="68">
        <f ca="1">IF(D13=0,NA(),RTD("cqg.rtd",,"StudyData", "Close("&amp;$N$2&amp;") When Barix("&amp;$N$2&amp;",reference:=StartOfSession)="&amp;A13&amp;"", "Bar", "", "Close","5","0","All",,,"False","T","EveryTick"))</f>
        <v>150.19999999999999</v>
      </c>
      <c r="P13" s="68">
        <f ca="1">IF(D13=0,NA(),RTD("cqg.rtd",,"StudyData", "Close("&amp;$P$2&amp;") When Barix("&amp;$P$2&amp;",reference:=StartOfSession)="&amp;A13&amp;"", "Bar", "", "Close","5","0","All",,,"False","T","EveryTick"))</f>
        <v>396.68</v>
      </c>
      <c r="R13" s="68">
        <f ca="1">IF(D13=0,NA(),RTD("cqg.rtd",,"StudyData", "Close("&amp;$R$2&amp;") When Barix("&amp;$R$2&amp;",reference:=StartOfSession)="&amp;A13&amp;"", "Bar", "", "Close","5","0","All",,,"False","T","EveryTick"))</f>
        <v>313.77</v>
      </c>
      <c r="T13" s="68">
        <f ca="1">IF(D13=0,NA(),RTD("cqg.rtd",,"StudyData", "Close("&amp;$T$2&amp;") When Barix("&amp;$T$2&amp;",reference:=StartOfSession)="&amp;A13&amp;"", "Bar", "", "Close","5","0","All",,,"False","T","EveryTick"))</f>
        <v>58.13</v>
      </c>
      <c r="V13" s="68">
        <f ca="1">IF(D13=0,NA(),RTD("cqg.rtd",,"StudyData", "Close("&amp;$V$2&amp;") When Barix("&amp;$V$2&amp;",reference:=StartOfSession)="&amp;A13&amp;"", "Bar", "", "Close","5","0","All",,,"False","T","EveryTick"))</f>
        <v>155.81</v>
      </c>
      <c r="X13" s="68">
        <f ca="1">IF(D13=0,NA(),RTD("cqg.rtd",,"StudyData", "Close("&amp;$X$2&amp;") When Barix("&amp;$X$2&amp;",reference:=StartOfSession)="&amp;A13&amp;"", "Bar", "", "Close","5","0","All",,,"False","T","EveryTick"))</f>
        <v>98.37</v>
      </c>
      <c r="Z13" s="68">
        <f ca="1">IF(D13=0,NA(),RTD("cqg.rtd",,"StudyData", "Close("&amp;$Z$2&amp;") When Barix("&amp;$Z$2&amp;",reference:=StartOfSession)="&amp;A13&amp;"", "Bar", "", "Close","5","0","All",,,"False","T","EveryTick"))</f>
        <v>588.29</v>
      </c>
      <c r="AB13" s="68">
        <f ca="1">IF(D13=0,NA(),RTD("cqg.rtd",,"StudyData", "Close("&amp;$AB$2&amp;") When Barix("&amp;$AB$2&amp;",reference:=StartOfSession)="&amp;A13&amp;"", "Bar", "", "Close","5","0","All",,,"False","T","EveryTick"))</f>
        <v>403.46</v>
      </c>
      <c r="AD13" s="68">
        <f ca="1">IF(D13=0,NA(),RTD("cqg.rtd",,"StudyData", "Close("&amp;$AD$2&amp;") When Barix("&amp;$AD$2&amp;",reference:=StartOfSession)="&amp;A13&amp;"", "Bar", "", "Close","5","0","All",,,"False","T","EveryTick"))</f>
        <v>218.35</v>
      </c>
      <c r="AF13" s="68">
        <f ca="1">IF(D13=0,NA(),RTD("cqg.rtd",,"StudyData", "Close("&amp;$AF$2&amp;") When Barix("&amp;$AF$2&amp;",reference:=StartOfSession)="&amp;A13&amp;"", "Bar", "", "Close","5","0","All",,,"False","T","EveryTick"))</f>
        <v>214.18</v>
      </c>
      <c r="AH13" s="68">
        <f ca="1">IF(D13=0,NA(),RTD("cqg.rtd",,"StudyData", "Close("&amp;$AH$2&amp;") When Barix("&amp;$AH$2&amp;",reference:=StartOfSession)="&amp;A13&amp;"", "Bar", "", "Close","5","0","All",,,"False","T","EveryTick"))</f>
        <v>156.72</v>
      </c>
      <c r="AJ13" s="68">
        <f ca="1">IF(D13=0,NA(),RTD("cqg.rtd",,"StudyData", "Close("&amp;$AJ$2&amp;") When Barix("&amp;$AJ$2&amp;",reference:=StartOfSession)="&amp;A13&amp;"", "Bar", "", "Close","5","0","All",,,"False","T","EveryTick"))</f>
        <v>238.01</v>
      </c>
      <c r="AL13" s="68">
        <f ca="1">IF(D13=0,NA(),RTD("cqg.rtd",,"StudyData", "Close("&amp;$AL$2&amp;") When Barix("&amp;$AL$2&amp;",reference:=StartOfSession)="&amp;A13&amp;"", "Bar", "", "Close","5","0","All",,,"False","T","EveryTick"))</f>
        <v>63.87</v>
      </c>
      <c r="AN13" s="68">
        <f ca="1">IF(D13=0,NA(),RTD("cqg.rtd",,"StudyData", "Close("&amp;$AN$2&amp;") When Barix("&amp;$AN$2&amp;",reference:=StartOfSession)="&amp;A13&amp;"", "Bar", "", "Close","5","0","All",,,"False","T","EveryTick"))</f>
        <v>300.20999999999998</v>
      </c>
      <c r="AP13" s="68">
        <f ca="1">IF(D13=0,NA(),RTD("cqg.rtd",,"StudyData", "Close("&amp;$AP$2&amp;") When Barix("&amp;$AP$2&amp;",reference:=StartOfSession)="&amp;A13&amp;"", "Bar", "", "Close","5","0","All",,,"False","T","EveryTick"))</f>
        <v>101.94</v>
      </c>
      <c r="AR13" s="68">
        <f ca="1">IF(D13=0,NA(),RTD("cqg.rtd",,"StudyData", "Close("&amp;$AR$2&amp;") When Barix("&amp;$AR$2&amp;",reference:=StartOfSession)="&amp;A13&amp;"", "Bar", "", "Close","5","0","All",,,"False","T","EveryTick"))</f>
        <v>424.93</v>
      </c>
      <c r="AT13" s="68">
        <f ca="1">IF(D13=0,NA(),RTD("cqg.rtd",,"StudyData", "Close("&amp;$AT$2&amp;") When Barix("&amp;$AT$2&amp;",reference:=StartOfSession)="&amp;A13&amp;"", "Bar", "", "Close","5","0","All",,,"False","T","EveryTick"))</f>
        <v>76.239999999999995</v>
      </c>
      <c r="AV13" s="68">
        <f ca="1">IF(D13=0,NA(),RTD("cqg.rtd",,"StudyData", "Close("&amp;$AV$2&amp;") When Barix("&amp;$AV$2&amp;",reference:=StartOfSession)="&amp;A13&amp;"", "Bar", "", "Close","5","0","All",,,"False","T","EveryTick"))</f>
        <v>147.41999999999999</v>
      </c>
      <c r="AX13" s="68">
        <f ca="1">IF(D13=0,NA(),RTD("cqg.rtd",,"StudyData", "Close("&amp;$AX$2&amp;") When Barix("&amp;$AX$2&amp;",reference:=StartOfSession)="&amp;A13&amp;"", "Bar", "", "Close","5","0","All",,,"False","T","EveryTick"))</f>
        <v>165.39</v>
      </c>
      <c r="AZ13" s="68">
        <f ca="1">IF(D13=0,NA(),RTD("cqg.rtd",,"StudyData", "Close("&amp;$AZ$2&amp;") When Barix("&amp;$AZ$2&amp;",reference:=StartOfSession)="&amp;A13&amp;"", "Bar", "", "Close","5","0","All",,,"False","T","EveryTick"))</f>
        <v>387.68</v>
      </c>
      <c r="BB13" s="68">
        <f ca="1">IF(D13=0,NA(),RTD("cqg.rtd",,"StudyData", "Close("&amp;$BB$2&amp;") When Barix("&amp;$BB$2&amp;",reference:=StartOfSession)="&amp;A13&amp;"", "Bar", "", "Close","5","0","All",,,"False","T","EveryTick"))</f>
        <v>255.17</v>
      </c>
      <c r="BD13" s="68">
        <f ca="1">IF(D13=0,NA(),RTD("cqg.rtd",,"StudyData", "Close("&amp;$BD$2&amp;") When Barix("&amp;$BD$2&amp;",reference:=StartOfSession)="&amp;A13&amp;"", "Bar", "", "Close","5","0","All",,,"False","T","EveryTick"))</f>
        <v>613</v>
      </c>
      <c r="BF13" s="68">
        <f ca="1">IF(D13=0,NA(),RTD("cqg.rtd",,"StudyData", "Close("&amp;$BF$2&amp;") When Barix("&amp;$BF$2&amp;",reference:=StartOfSession)="&amp;A13&amp;"", "Bar", "", "Close","5","0","All",,,"False","T","EveryTick"))</f>
        <v>308.69</v>
      </c>
      <c r="BH13" s="68">
        <f ca="1">IF(D13=0,NA(),RTD("cqg.rtd",,"StudyData", "Close("&amp;$BH$2&amp;") When Barix("&amp;$BH$2&amp;",reference:=StartOfSession)="&amp;A13&amp;"", "Bar", "", "Close","5","0","All",,,"False","T","EveryTick"))</f>
        <v>40.74</v>
      </c>
      <c r="BJ13" s="68">
        <f ca="1">IF(D13=0,NA(),RTD("cqg.rtd",,"StudyData", "Close("&amp;$BJ$2&amp;") When Barix("&amp;$BJ$2&amp;",reference:=StartOfSession)="&amp;A13&amp;"", "Bar", "", "Close","5","0","All",,,"False","T","EveryTick"))</f>
        <v>85</v>
      </c>
    </row>
    <row r="14" spans="1:62" x14ac:dyDescent="0.3">
      <c r="A14" s="68">
        <f t="shared" si="1"/>
        <v>10</v>
      </c>
      <c r="B14" s="69">
        <f ca="1">IF(D14=0,NA(),RTD("cqg.rtd",,"StudyData", "Close("&amp;$B$2&amp;") When Barix("&amp;$B$2&amp;",reference:=StartOfSession)="&amp;A14&amp;"", "Bar", "", "Close","5","0","All",,,"False","T","EveryTick"))</f>
        <v>133.59</v>
      </c>
      <c r="C14" s="70">
        <v>0.3888888888888889</v>
      </c>
      <c r="D14" s="68">
        <f t="shared" ca="1" si="0"/>
        <v>1</v>
      </c>
      <c r="F14" s="68">
        <f ca="1">IF(D14=0,NA(),RTD("cqg.rtd",,"StudyData", "Close("&amp;$F$2&amp;") When Barix("&amp;$F$2&amp;",reference:=StartOfSession)="&amp;A14&amp;"", "Bar", "", "Close","5","0","All",,,"False","T","EveryTick"))</f>
        <v>227.49</v>
      </c>
      <c r="H14" s="68">
        <f ca="1">IF(D14=0,NA(),RTD("cqg.rtd",,"StudyData", "Close("&amp;$H$2&amp;") When Barix("&amp;$H$2&amp;",reference:=StartOfSession)="&amp;A14&amp;"", "Bar", "", "Close","5","0","All",,,"False","T","EveryTick"))</f>
        <v>324.83999999999997</v>
      </c>
      <c r="J14" s="68">
        <f ca="1">IF(D14=0,NA(),RTD("cqg.rtd",,"StudyData", "Close("&amp;$J$2&amp;") When Barix("&amp;$J$2&amp;",reference:=StartOfSession)="&amp;A14&amp;"", "Bar", "", "Close","5","0","All",,,"False","T","EveryTick"))</f>
        <v>208.71</v>
      </c>
      <c r="L14" s="68">
        <f ca="1">IF(D14=0,NA(),RTD("cqg.rtd",,"StudyData", "Close("&amp;$L$2&amp;") When Barix("&amp;$L$2&amp;",reference:=StartOfSession)="&amp;A14&amp;"", "Bar", "", "Close","5","0","All",,,"False","T","EveryTick"))</f>
        <v>287.68</v>
      </c>
      <c r="N14" s="68">
        <f ca="1">IF(D14=0,NA(),RTD("cqg.rtd",,"StudyData", "Close("&amp;$N$2&amp;") When Barix("&amp;$N$2&amp;",reference:=StartOfSession)="&amp;A14&amp;"", "Bar", "", "Close","5","0","All",,,"False","T","EveryTick"))</f>
        <v>149.99</v>
      </c>
      <c r="P14" s="68">
        <f ca="1">IF(D14=0,NA(),RTD("cqg.rtd",,"StudyData", "Close("&amp;$P$2&amp;") When Barix("&amp;$P$2&amp;",reference:=StartOfSession)="&amp;A14&amp;"", "Bar", "", "Close","5","0","All",,,"False","T","EveryTick"))</f>
        <v>397.02</v>
      </c>
      <c r="R14" s="68">
        <f ca="1">IF(D14=0,NA(),RTD("cqg.rtd",,"StudyData", "Close("&amp;$R$2&amp;") When Barix("&amp;$R$2&amp;",reference:=StartOfSession)="&amp;A14&amp;"", "Bar", "", "Close","5","0","All",,,"False","T","EveryTick"))</f>
        <v>313.88</v>
      </c>
      <c r="T14" s="68">
        <f ca="1">IF(D14=0,NA(),RTD("cqg.rtd",,"StudyData", "Close("&amp;$T$2&amp;") When Barix("&amp;$T$2&amp;",reference:=StartOfSession)="&amp;A14&amp;"", "Bar", "", "Close","5","0","All",,,"False","T","EveryTick"))</f>
        <v>58.1</v>
      </c>
      <c r="V14" s="68">
        <f ca="1">IF(D14=0,NA(),RTD("cqg.rtd",,"StudyData", "Close("&amp;$V$2&amp;") When Barix("&amp;$V$2&amp;",reference:=StartOfSession)="&amp;A14&amp;"", "Bar", "", "Close","5","0","All",,,"False","T","EveryTick"))</f>
        <v>155.81</v>
      </c>
      <c r="X14" s="68">
        <f ca="1">IF(D14=0,NA(),RTD("cqg.rtd",,"StudyData", "Close("&amp;$X$2&amp;") When Barix("&amp;$X$2&amp;",reference:=StartOfSession)="&amp;A14&amp;"", "Bar", "", "Close","5","0","All",,,"False","T","EveryTick"))</f>
        <v>98.55</v>
      </c>
      <c r="Z14" s="68">
        <f ca="1">IF(D14=0,NA(),RTD("cqg.rtd",,"StudyData", "Close("&amp;$Z$2&amp;") When Barix("&amp;$Z$2&amp;",reference:=StartOfSession)="&amp;A14&amp;"", "Bar", "", "Close","5","0","All",,,"False","T","EveryTick"))</f>
        <v>590.04999999999995</v>
      </c>
      <c r="AB14" s="68">
        <f ca="1">IF(D14=0,NA(),RTD("cqg.rtd",,"StudyData", "Close("&amp;$AB$2&amp;") When Barix("&amp;$AB$2&amp;",reference:=StartOfSession)="&amp;A14&amp;"", "Bar", "", "Close","5","0","All",,,"False","T","EveryTick"))</f>
        <v>403.5</v>
      </c>
      <c r="AD14" s="68">
        <f ca="1">IF(D14=0,NA(),RTD("cqg.rtd",,"StudyData", "Close("&amp;$AD$2&amp;") When Barix("&amp;$AD$2&amp;",reference:=StartOfSession)="&amp;A14&amp;"", "Bar", "", "Close","5","0","All",,,"False","T","EveryTick"))</f>
        <v>218.34</v>
      </c>
      <c r="AF14" s="68">
        <f ca="1">IF(D14=0,NA(),RTD("cqg.rtd",,"StudyData", "Close("&amp;$AF$2&amp;") When Barix("&amp;$AF$2&amp;",reference:=StartOfSession)="&amp;A14&amp;"", "Bar", "", "Close","5","0","All",,,"False","T","EveryTick"))</f>
        <v>214.72</v>
      </c>
      <c r="AH14" s="68">
        <f ca="1">IF(D14=0,NA(),RTD("cqg.rtd",,"StudyData", "Close("&amp;$AH$2&amp;") When Barix("&amp;$AH$2&amp;",reference:=StartOfSession)="&amp;A14&amp;"", "Bar", "", "Close","5","0","All",,,"False","T","EveryTick"))</f>
        <v>156.69</v>
      </c>
      <c r="AJ14" s="68">
        <f ca="1">IF(D14=0,NA(),RTD("cqg.rtd",,"StudyData", "Close("&amp;$AJ$2&amp;") When Barix("&amp;$AJ$2&amp;",reference:=StartOfSession)="&amp;A14&amp;"", "Bar", "", "Close","5","0","All",,,"False","T","EveryTick"))</f>
        <v>238.14</v>
      </c>
      <c r="AL14" s="68">
        <f ca="1">IF(D14=0,NA(),RTD("cqg.rtd",,"StudyData", "Close("&amp;$AL$2&amp;") When Barix("&amp;$AL$2&amp;",reference:=StartOfSession)="&amp;A14&amp;"", "Bar", "", "Close","5","0","All",,,"False","T","EveryTick"))</f>
        <v>63.9</v>
      </c>
      <c r="AN14" s="68">
        <f ca="1">IF(D14=0,NA(),RTD("cqg.rtd",,"StudyData", "Close("&amp;$AN$2&amp;") When Barix("&amp;$AN$2&amp;",reference:=StartOfSession)="&amp;A14&amp;"", "Bar", "", "Close","5","0","All",,,"False","T","EveryTick"))</f>
        <v>300.60000000000002</v>
      </c>
      <c r="AP14" s="68">
        <f ca="1">IF(D14=0,NA(),RTD("cqg.rtd",,"StudyData", "Close("&amp;$AP$2&amp;") When Barix("&amp;$AP$2&amp;",reference:=StartOfSession)="&amp;A14&amp;"", "Bar", "", "Close","5","0","All",,,"False","T","EveryTick"))</f>
        <v>101.97</v>
      </c>
      <c r="AR14" s="68">
        <f ca="1">IF(D14=0,NA(),RTD("cqg.rtd",,"StudyData", "Close("&amp;$AR$2&amp;") When Barix("&amp;$AR$2&amp;",reference:=StartOfSession)="&amp;A14&amp;"", "Bar", "", "Close","5","0","All",,,"False","T","EveryTick"))</f>
        <v>424.28</v>
      </c>
      <c r="AT14" s="68">
        <f ca="1">IF(D14=0,NA(),RTD("cqg.rtd",,"StudyData", "Close("&amp;$AT$2&amp;") When Barix("&amp;$AT$2&amp;",reference:=StartOfSession)="&amp;A14&amp;"", "Bar", "", "Close","5","0","All",,,"False","T","EveryTick"))</f>
        <v>76.31</v>
      </c>
      <c r="AV14" s="68">
        <f ca="1">IF(D14=0,NA(),RTD("cqg.rtd",,"StudyData", "Close("&amp;$AV$2&amp;") When Barix("&amp;$AV$2&amp;",reference:=StartOfSession)="&amp;A14&amp;"", "Bar", "", "Close","5","0","All",,,"False","T","EveryTick"))</f>
        <v>147.09</v>
      </c>
      <c r="AX14" s="68">
        <f ca="1">IF(D14=0,NA(),RTD("cqg.rtd",,"StudyData", "Close("&amp;$AX$2&amp;") When Barix("&amp;$AX$2&amp;",reference:=StartOfSession)="&amp;A14&amp;"", "Bar", "", "Close","5","0","All",,,"False","T","EveryTick"))</f>
        <v>165.52</v>
      </c>
      <c r="AZ14" s="68">
        <f ca="1">IF(D14=0,NA(),RTD("cqg.rtd",,"StudyData", "Close("&amp;$AZ$2&amp;") When Barix("&amp;$AZ$2&amp;",reference:=StartOfSession)="&amp;A14&amp;"", "Bar", "", "Close","5","0","All",,,"False","T","EveryTick"))</f>
        <v>389.2</v>
      </c>
      <c r="BB14" s="68">
        <f ca="1">IF(D14=0,NA(),RTD("cqg.rtd",,"StudyData", "Close("&amp;$BB$2&amp;") When Barix("&amp;$BB$2&amp;",reference:=StartOfSession)="&amp;A14&amp;"", "Bar", "", "Close","5","0","All",,,"False","T","EveryTick"))</f>
        <v>255.84</v>
      </c>
      <c r="BD14" s="68">
        <f ca="1">IF(D14=0,NA(),RTD("cqg.rtd",,"StudyData", "Close("&amp;$BD$2&amp;") When Barix("&amp;$BD$2&amp;",reference:=StartOfSession)="&amp;A14&amp;"", "Bar", "", "Close","5","0","All",,,"False","T","EveryTick"))</f>
        <v>613.24</v>
      </c>
      <c r="BF14" s="68">
        <f ca="1">IF(D14=0,NA(),RTD("cqg.rtd",,"StudyData", "Close("&amp;$BF$2&amp;") When Barix("&amp;$BF$2&amp;",reference:=StartOfSession)="&amp;A14&amp;"", "Bar", "", "Close","5","0","All",,,"False","T","EveryTick"))</f>
        <v>309.08</v>
      </c>
      <c r="BH14" s="68">
        <f ca="1">IF(D14=0,NA(),RTD("cqg.rtd",,"StudyData", "Close("&amp;$BH$2&amp;") When Barix("&amp;$BH$2&amp;",reference:=StartOfSession)="&amp;A14&amp;"", "Bar", "", "Close","5","0","All",,,"False","T","EveryTick"))</f>
        <v>40.74</v>
      </c>
      <c r="BJ14" s="68">
        <f ca="1">IF(D14=0,NA(),RTD("cqg.rtd",,"StudyData", "Close("&amp;$BJ$2&amp;") When Barix("&amp;$BJ$2&amp;",reference:=StartOfSession)="&amp;A14&amp;"", "Bar", "", "Close","5","0","All",,,"False","T","EveryTick"))</f>
        <v>85.06</v>
      </c>
    </row>
    <row r="15" spans="1:62" x14ac:dyDescent="0.3">
      <c r="A15" s="68">
        <f t="shared" si="1"/>
        <v>11</v>
      </c>
      <c r="B15" s="69">
        <f ca="1">IF(D15=0,NA(),RTD("cqg.rtd",,"StudyData", "Close("&amp;$B$2&amp;") When Barix("&amp;$B$2&amp;",reference:=StartOfSession)="&amp;A15&amp;"", "Bar", "", "Close","5","0","All",,,"False","T","EveryTick"))</f>
        <v>133.97999999999999</v>
      </c>
      <c r="C15" s="70">
        <v>0.3923611111111111</v>
      </c>
      <c r="D15" s="68">
        <f t="shared" ca="1" si="0"/>
        <v>1</v>
      </c>
      <c r="F15" s="68">
        <f ca="1">IF(D15=0,NA(),RTD("cqg.rtd",,"StudyData", "Close("&amp;$F$2&amp;") When Barix("&amp;$F$2&amp;",reference:=StartOfSession)="&amp;A15&amp;"", "Bar", "", "Close","5","0","All",,,"False","T","EveryTick"))</f>
        <v>227.49</v>
      </c>
      <c r="H15" s="68">
        <f ca="1">IF(D15=0,NA(),RTD("cqg.rtd",,"StudyData", "Close("&amp;$H$2&amp;") When Barix("&amp;$H$2&amp;",reference:=StartOfSession)="&amp;A15&amp;"", "Bar", "", "Close","5","0","All",,,"False","T","EveryTick"))</f>
        <v>325.11</v>
      </c>
      <c r="J15" s="68">
        <f ca="1">IF(D15=0,NA(),RTD("cqg.rtd",,"StudyData", "Close("&amp;$J$2&amp;") When Barix("&amp;$J$2&amp;",reference:=StartOfSession)="&amp;A15&amp;"", "Bar", "", "Close","5","0","All",,,"False","T","EveryTick"))</f>
        <v>208.41</v>
      </c>
      <c r="L15" s="68">
        <f ca="1">IF(D15=0,NA(),RTD("cqg.rtd",,"StudyData", "Close("&amp;$L$2&amp;") When Barix("&amp;$L$2&amp;",reference:=StartOfSession)="&amp;A15&amp;"", "Bar", "", "Close","5","0","All",,,"False","T","EveryTick"))</f>
        <v>287.86</v>
      </c>
      <c r="N15" s="68">
        <f ca="1">IF(D15=0,NA(),RTD("cqg.rtd",,"StudyData", "Close("&amp;$N$2&amp;") When Barix("&amp;$N$2&amp;",reference:=StartOfSession)="&amp;A15&amp;"", "Bar", "", "Close","5","0","All",,,"False","T","EveryTick"))</f>
        <v>150.04</v>
      </c>
      <c r="P15" s="68">
        <f ca="1">IF(D15=0,NA(),RTD("cqg.rtd",,"StudyData", "Close("&amp;$P$2&amp;") When Barix("&amp;$P$2&amp;",reference:=StartOfSession)="&amp;A15&amp;"", "Bar", "", "Close","5","0","All",,,"False","T","EveryTick"))</f>
        <v>396.17</v>
      </c>
      <c r="R15" s="68">
        <f ca="1">IF(D15=0,NA(),RTD("cqg.rtd",,"StudyData", "Close("&amp;$R$2&amp;") When Barix("&amp;$R$2&amp;",reference:=StartOfSession)="&amp;A15&amp;"", "Bar", "", "Close","5","0","All",,,"False","T","EveryTick"))</f>
        <v>314.55</v>
      </c>
      <c r="T15" s="68">
        <f ca="1">IF(D15=0,NA(),RTD("cqg.rtd",,"StudyData", "Close("&amp;$T$2&amp;") When Barix("&amp;$T$2&amp;",reference:=StartOfSession)="&amp;A15&amp;"", "Bar", "", "Close","5","0","All",,,"False","T","EveryTick"))</f>
        <v>58.14</v>
      </c>
      <c r="V15" s="68">
        <f ca="1">IF(D15=0,NA(),RTD("cqg.rtd",,"StudyData", "Close("&amp;$V$2&amp;") When Barix("&amp;$V$2&amp;",reference:=StartOfSession)="&amp;A15&amp;"", "Bar", "", "Close","5","0","All",,,"False","T","EveryTick"))</f>
        <v>155.76</v>
      </c>
      <c r="X15" s="68">
        <f ca="1">IF(D15=0,NA(),RTD("cqg.rtd",,"StudyData", "Close("&amp;$X$2&amp;") When Barix("&amp;$X$2&amp;",reference:=StartOfSession)="&amp;A15&amp;"", "Bar", "", "Close","5","0","All",,,"False","T","EveryTick"))</f>
        <v>98.65</v>
      </c>
      <c r="Z15" s="68">
        <f ca="1">IF(D15=0,NA(),RTD("cqg.rtd",,"StudyData", "Close("&amp;$Z$2&amp;") When Barix("&amp;$Z$2&amp;",reference:=StartOfSession)="&amp;A15&amp;"", "Bar", "", "Close","5","0","All",,,"False","T","EveryTick"))</f>
        <v>590.4</v>
      </c>
      <c r="AB15" s="68">
        <f ca="1">IF(D15=0,NA(),RTD("cqg.rtd",,"StudyData", "Close("&amp;$AB$2&amp;") When Barix("&amp;$AB$2&amp;",reference:=StartOfSession)="&amp;A15&amp;"", "Bar", "", "Close","5","0","All",,,"False","T","EveryTick"))</f>
        <v>403.37</v>
      </c>
      <c r="AD15" s="68">
        <f ca="1">IF(D15=0,NA(),RTD("cqg.rtd",,"StudyData", "Close("&amp;$AD$2&amp;") When Barix("&amp;$AD$2&amp;",reference:=StartOfSession)="&amp;A15&amp;"", "Bar", "", "Close","5","0","All",,,"False","T","EveryTick"))</f>
        <v>218.16</v>
      </c>
      <c r="AF15" s="68">
        <f ca="1">IF(D15=0,NA(),RTD("cqg.rtd",,"StudyData", "Close("&amp;$AF$2&amp;") When Barix("&amp;$AF$2&amp;",reference:=StartOfSession)="&amp;A15&amp;"", "Bar", "", "Close","5","0","All",,,"False","T","EveryTick"))</f>
        <v>214.77</v>
      </c>
      <c r="AH15" s="68">
        <f ca="1">IF(D15=0,NA(),RTD("cqg.rtd",,"StudyData", "Close("&amp;$AH$2&amp;") When Barix("&amp;$AH$2&amp;",reference:=StartOfSession)="&amp;A15&amp;"", "Bar", "", "Close","5","0","All",,,"False","T","EveryTick"))</f>
        <v>156.55000000000001</v>
      </c>
      <c r="AJ15" s="68">
        <f ca="1">IF(D15=0,NA(),RTD("cqg.rtd",,"StudyData", "Close("&amp;$AJ$2&amp;") When Barix("&amp;$AJ$2&amp;",reference:=StartOfSession)="&amp;A15&amp;"", "Bar", "", "Close","5","0","All",,,"False","T","EveryTick"))</f>
        <v>237.87</v>
      </c>
      <c r="AL15" s="68">
        <f ca="1">IF(D15=0,NA(),RTD("cqg.rtd",,"StudyData", "Close("&amp;$AL$2&amp;") When Barix("&amp;$AL$2&amp;",reference:=StartOfSession)="&amp;A15&amp;"", "Bar", "", "Close","5","0","All",,,"False","T","EveryTick"))</f>
        <v>63.94</v>
      </c>
      <c r="AN15" s="68">
        <f ca="1">IF(D15=0,NA(),RTD("cqg.rtd",,"StudyData", "Close("&amp;$AN$2&amp;") When Barix("&amp;$AN$2&amp;",reference:=StartOfSession)="&amp;A15&amp;"", "Bar", "", "Close","5","0","All",,,"False","T","EveryTick"))</f>
        <v>300.77999999999997</v>
      </c>
      <c r="AP15" s="68">
        <f ca="1">IF(D15=0,NA(),RTD("cqg.rtd",,"StudyData", "Close("&amp;$AP$2&amp;") When Barix("&amp;$AP$2&amp;",reference:=StartOfSession)="&amp;A15&amp;"", "Bar", "", "Close","5","0","All",,,"False","T","EveryTick"))</f>
        <v>102.13</v>
      </c>
      <c r="AR15" s="68">
        <f ca="1">IF(D15=0,NA(),RTD("cqg.rtd",,"StudyData", "Close("&amp;$AR$2&amp;") When Barix("&amp;$AR$2&amp;",reference:=StartOfSession)="&amp;A15&amp;"", "Bar", "", "Close","5","0","All",,,"False","T","EveryTick"))</f>
        <v>424.15</v>
      </c>
      <c r="AT15" s="68">
        <f ca="1">IF(D15=0,NA(),RTD("cqg.rtd",,"StudyData", "Close("&amp;$AT$2&amp;") When Barix("&amp;$AT$2&amp;",reference:=StartOfSession)="&amp;A15&amp;"", "Bar", "", "Close","5","0","All",,,"False","T","EveryTick"))</f>
        <v>76.31</v>
      </c>
      <c r="AV15" s="68">
        <f ca="1">IF(D15=0,NA(),RTD("cqg.rtd",,"StudyData", "Close("&amp;$AV$2&amp;") When Barix("&amp;$AV$2&amp;",reference:=StartOfSession)="&amp;A15&amp;"", "Bar", "", "Close","5","0","All",,,"False","T","EveryTick"))</f>
        <v>147.1</v>
      </c>
      <c r="AX15" s="68">
        <f ca="1">IF(D15=0,NA(),RTD("cqg.rtd",,"StudyData", "Close("&amp;$AX$2&amp;") When Barix("&amp;$AX$2&amp;",reference:=StartOfSession)="&amp;A15&amp;"", "Bar", "", "Close","5","0","All",,,"False","T","EveryTick"))</f>
        <v>165.68</v>
      </c>
      <c r="AZ15" s="68">
        <f ca="1">IF(D15=0,NA(),RTD("cqg.rtd",,"StudyData", "Close("&amp;$AZ$2&amp;") When Barix("&amp;$AZ$2&amp;",reference:=StartOfSession)="&amp;A15&amp;"", "Bar", "", "Close","5","0","All",,,"False","T","EveryTick"))</f>
        <v>388.83</v>
      </c>
      <c r="BB15" s="68">
        <f ca="1">IF(D15=0,NA(),RTD("cqg.rtd",,"StudyData", "Close("&amp;$BB$2&amp;") When Barix("&amp;$BB$2&amp;",reference:=StartOfSession)="&amp;A15&amp;"", "Bar", "", "Close","5","0","All",,,"False","T","EveryTick"))</f>
        <v>255.71</v>
      </c>
      <c r="BD15" s="68">
        <f ca="1">IF(D15=0,NA(),RTD("cqg.rtd",,"StudyData", "Close("&amp;$BD$2&amp;") When Barix("&amp;$BD$2&amp;",reference:=StartOfSession)="&amp;A15&amp;"", "Bar", "", "Close","5","0","All",,,"False","T","EveryTick"))</f>
        <v>613.95000000000005</v>
      </c>
      <c r="BF15" s="68">
        <f ca="1">IF(D15=0,NA(),RTD("cqg.rtd",,"StudyData", "Close("&amp;$BF$2&amp;") When Barix("&amp;$BF$2&amp;",reference:=StartOfSession)="&amp;A15&amp;"", "Bar", "", "Close","5","0","All",,,"False","T","EveryTick"))</f>
        <v>309.41000000000003</v>
      </c>
      <c r="BH15" s="68">
        <f ca="1">IF(D15=0,NA(),RTD("cqg.rtd",,"StudyData", "Close("&amp;$BH$2&amp;") When Barix("&amp;$BH$2&amp;",reference:=StartOfSession)="&amp;A15&amp;"", "Bar", "", "Close","5","0","All",,,"False","T","EveryTick"))</f>
        <v>40.72</v>
      </c>
      <c r="BJ15" s="68">
        <f ca="1">IF(D15=0,NA(),RTD("cqg.rtd",,"StudyData", "Close("&amp;$BJ$2&amp;") When Barix("&amp;$BJ$2&amp;",reference:=StartOfSession)="&amp;A15&amp;"", "Bar", "", "Close","5","0","All",,,"False","T","EveryTick"))</f>
        <v>85.06</v>
      </c>
    </row>
    <row r="16" spans="1:62" x14ac:dyDescent="0.3">
      <c r="A16" s="68">
        <f t="shared" si="1"/>
        <v>12</v>
      </c>
      <c r="B16" s="69">
        <f ca="1">IF(D16=0,NA(),RTD("cqg.rtd",,"StudyData", "Close("&amp;$B$2&amp;") When Barix("&amp;$B$2&amp;",reference:=StartOfSession)="&amp;A16&amp;"", "Bar", "", "Close","5","0","All",,,"False","T","EveryTick"))</f>
        <v>134.19</v>
      </c>
      <c r="C16" s="70">
        <v>0.39583333333333331</v>
      </c>
      <c r="D16" s="68">
        <f t="shared" ca="1" si="0"/>
        <v>1</v>
      </c>
      <c r="F16" s="68">
        <f ca="1">IF(D16=0,NA(),RTD("cqg.rtd",,"StudyData", "Close("&amp;$F$2&amp;") When Barix("&amp;$F$2&amp;",reference:=StartOfSession)="&amp;A16&amp;"", "Bar", "", "Close","5","0","All",,,"False","T","EveryTick"))</f>
        <v>227.27</v>
      </c>
      <c r="H16" s="68">
        <f ca="1">IF(D16=0,NA(),RTD("cqg.rtd",,"StudyData", "Close("&amp;$H$2&amp;") When Barix("&amp;$H$2&amp;",reference:=StartOfSession)="&amp;A16&amp;"", "Bar", "", "Close","5","0","All",,,"False","T","EveryTick"))</f>
        <v>325.35000000000002</v>
      </c>
      <c r="J16" s="68">
        <f ca="1">IF(D16=0,NA(),RTD("cqg.rtd",,"StudyData", "Close("&amp;$J$2&amp;") When Barix("&amp;$J$2&amp;",reference:=StartOfSession)="&amp;A16&amp;"", "Bar", "", "Close","5","0","All",,,"False","T","EveryTick"))</f>
        <v>208.38</v>
      </c>
      <c r="L16" s="68">
        <f ca="1">IF(D16=0,NA(),RTD("cqg.rtd",,"StudyData", "Close("&amp;$L$2&amp;") When Barix("&amp;$L$2&amp;",reference:=StartOfSession)="&amp;A16&amp;"", "Bar", "", "Close","5","0","All",,,"False","T","EveryTick"))</f>
        <v>288.63</v>
      </c>
      <c r="N16" s="68">
        <f ca="1">IF(D16=0,NA(),RTD("cqg.rtd",,"StudyData", "Close("&amp;$N$2&amp;") When Barix("&amp;$N$2&amp;",reference:=StartOfSession)="&amp;A16&amp;"", "Bar", "", "Close","5","0","All",,,"False","T","EveryTick"))</f>
        <v>150.05000000000001</v>
      </c>
      <c r="P16" s="68">
        <f ca="1">IF(D16=0,NA(),RTD("cqg.rtd",,"StudyData", "Close("&amp;$P$2&amp;") When Barix("&amp;$P$2&amp;",reference:=StartOfSession)="&amp;A16&amp;"", "Bar", "", "Close","5","0","All",,,"False","T","EveryTick"))</f>
        <v>396.72</v>
      </c>
      <c r="R16" s="68">
        <f ca="1">IF(D16=0,NA(),RTD("cqg.rtd",,"StudyData", "Close("&amp;$R$2&amp;") When Barix("&amp;$R$2&amp;",reference:=StartOfSession)="&amp;A16&amp;"", "Bar", "", "Close","5","0","All",,,"False","T","EveryTick"))</f>
        <v>314.68</v>
      </c>
      <c r="T16" s="68">
        <f ca="1">IF(D16=0,NA(),RTD("cqg.rtd",,"StudyData", "Close("&amp;$T$2&amp;") When Barix("&amp;$T$2&amp;",reference:=StartOfSession)="&amp;A16&amp;"", "Bar", "", "Close","5","0","All",,,"False","T","EveryTick"))</f>
        <v>58.17</v>
      </c>
      <c r="V16" s="68">
        <f ca="1">IF(D16=0,NA(),RTD("cqg.rtd",,"StudyData", "Close("&amp;$V$2&amp;") When Barix("&amp;$V$2&amp;",reference:=StartOfSession)="&amp;A16&amp;"", "Bar", "", "Close","5","0","All",,,"False","T","EveryTick"))</f>
        <v>155.88999999999999</v>
      </c>
      <c r="X16" s="68">
        <f ca="1">IF(D16=0,NA(),RTD("cqg.rtd",,"StudyData", "Close("&amp;$X$2&amp;") When Barix("&amp;$X$2&amp;",reference:=StartOfSession)="&amp;A16&amp;"", "Bar", "", "Close","5","0","All",,,"False","T","EveryTick"))</f>
        <v>98.81</v>
      </c>
      <c r="Z16" s="68">
        <f ca="1">IF(D16=0,NA(),RTD("cqg.rtd",,"StudyData", "Close("&amp;$Z$2&amp;") When Barix("&amp;$Z$2&amp;",reference:=StartOfSession)="&amp;A16&amp;"", "Bar", "", "Close","5","0","All",,,"False","T","EveryTick"))</f>
        <v>590.64</v>
      </c>
      <c r="AB16" s="68">
        <f ca="1">IF(D16=0,NA(),RTD("cqg.rtd",,"StudyData", "Close("&amp;$AB$2&amp;") When Barix("&amp;$AB$2&amp;",reference:=StartOfSession)="&amp;A16&amp;"", "Bar", "", "Close","5","0","All",,,"False","T","EveryTick"))</f>
        <v>403.9</v>
      </c>
      <c r="AD16" s="68">
        <f ca="1">IF(D16=0,NA(),RTD("cqg.rtd",,"StudyData", "Close("&amp;$AD$2&amp;") When Barix("&amp;$AD$2&amp;",reference:=StartOfSession)="&amp;A16&amp;"", "Bar", "", "Close","5","0","All",,,"False","T","EveryTick"))</f>
        <v>218.23</v>
      </c>
      <c r="AF16" s="68">
        <f ca="1">IF(D16=0,NA(),RTD("cqg.rtd",,"StudyData", "Close("&amp;$AF$2&amp;") When Barix("&amp;$AF$2&amp;",reference:=StartOfSession)="&amp;A16&amp;"", "Bar", "", "Close","5","0","All",,,"False","T","EveryTick"))</f>
        <v>215.29</v>
      </c>
      <c r="AH16" s="68">
        <f ca="1">IF(D16=0,NA(),RTD("cqg.rtd",,"StudyData", "Close("&amp;$AH$2&amp;") When Barix("&amp;$AH$2&amp;",reference:=StartOfSession)="&amp;A16&amp;"", "Bar", "", "Close","5","0","All",,,"False","T","EveryTick"))</f>
        <v>156.51</v>
      </c>
      <c r="AJ16" s="68">
        <f ca="1">IF(D16=0,NA(),RTD("cqg.rtd",,"StudyData", "Close("&amp;$AJ$2&amp;") When Barix("&amp;$AJ$2&amp;",reference:=StartOfSession)="&amp;A16&amp;"", "Bar", "", "Close","5","0","All",,,"False","T","EveryTick"))</f>
        <v>238.08</v>
      </c>
      <c r="AL16" s="68">
        <f ca="1">IF(D16=0,NA(),RTD("cqg.rtd",,"StudyData", "Close("&amp;$AL$2&amp;") When Barix("&amp;$AL$2&amp;",reference:=StartOfSession)="&amp;A16&amp;"", "Bar", "", "Close","5","0","All",,,"False","T","EveryTick"))</f>
        <v>63.99</v>
      </c>
      <c r="AN16" s="68">
        <f ca="1">IF(D16=0,NA(),RTD("cqg.rtd",,"StudyData", "Close("&amp;$AN$2&amp;") When Barix("&amp;$AN$2&amp;",reference:=StartOfSession)="&amp;A16&amp;"", "Bar", "", "Close","5","0","All",,,"False","T","EveryTick"))</f>
        <v>300.2</v>
      </c>
      <c r="AP16" s="68">
        <f ca="1">IF(D16=0,NA(),RTD("cqg.rtd",,"StudyData", "Close("&amp;$AP$2&amp;") When Barix("&amp;$AP$2&amp;",reference:=StartOfSession)="&amp;A16&amp;"", "Bar", "", "Close","5","0","All",,,"False","T","EveryTick"))</f>
        <v>102.25</v>
      </c>
      <c r="AR16" s="68">
        <f ca="1">IF(D16=0,NA(),RTD("cqg.rtd",,"StudyData", "Close("&amp;$AR$2&amp;") When Barix("&amp;$AR$2&amp;",reference:=StartOfSession)="&amp;A16&amp;"", "Bar", "", "Close","5","0","All",,,"False","T","EveryTick"))</f>
        <v>423.63</v>
      </c>
      <c r="AT16" s="68">
        <f ca="1">IF(D16=0,NA(),RTD("cqg.rtd",,"StudyData", "Close("&amp;$AT$2&amp;") When Barix("&amp;$AT$2&amp;",reference:=StartOfSession)="&amp;A16&amp;"", "Bar", "", "Close","5","0","All",,,"False","T","EveryTick"))</f>
        <v>76.36</v>
      </c>
      <c r="AV16" s="68">
        <f ca="1">IF(D16=0,NA(),RTD("cqg.rtd",,"StudyData", "Close("&amp;$AV$2&amp;") When Barix("&amp;$AV$2&amp;",reference:=StartOfSession)="&amp;A16&amp;"", "Bar", "", "Close","5","0","All",,,"False","T","EveryTick"))</f>
        <v>147.38999999999999</v>
      </c>
      <c r="AX16" s="68">
        <f ca="1">IF(D16=0,NA(),RTD("cqg.rtd",,"StudyData", "Close("&amp;$AX$2&amp;") When Barix("&amp;$AX$2&amp;",reference:=StartOfSession)="&amp;A16&amp;"", "Bar", "", "Close","5","0","All",,,"False","T","EveryTick"))</f>
        <v>165.83</v>
      </c>
      <c r="AZ16" s="68">
        <f ca="1">IF(D16=0,NA(),RTD("cqg.rtd",,"StudyData", "Close("&amp;$AZ$2&amp;") When Barix("&amp;$AZ$2&amp;",reference:=StartOfSession)="&amp;A16&amp;"", "Bar", "", "Close","5","0","All",,,"False","T","EveryTick"))</f>
        <v>389.08</v>
      </c>
      <c r="BB16" s="68">
        <f ca="1">IF(D16=0,NA(),RTD("cqg.rtd",,"StudyData", "Close("&amp;$BB$2&amp;") When Barix("&amp;$BB$2&amp;",reference:=StartOfSession)="&amp;A16&amp;"", "Bar", "", "Close","5","0","All",,,"False","T","EveryTick"))</f>
        <v>256.11</v>
      </c>
      <c r="BD16" s="68">
        <f ca="1">IF(D16=0,NA(),RTD("cqg.rtd",,"StudyData", "Close("&amp;$BD$2&amp;") When Barix("&amp;$BD$2&amp;",reference:=StartOfSession)="&amp;A16&amp;"", "Bar", "", "Close","5","0","All",,,"False","T","EveryTick"))</f>
        <v>614.19000000000005</v>
      </c>
      <c r="BF16" s="68">
        <f ca="1">IF(D16=0,NA(),RTD("cqg.rtd",,"StudyData", "Close("&amp;$BF$2&amp;") When Barix("&amp;$BF$2&amp;",reference:=StartOfSession)="&amp;A16&amp;"", "Bar", "", "Close","5","0","All",,,"False","T","EveryTick"))</f>
        <v>309.39999999999998</v>
      </c>
      <c r="BH16" s="68">
        <f ca="1">IF(D16=0,NA(),RTD("cqg.rtd",,"StudyData", "Close("&amp;$BH$2&amp;") When Barix("&amp;$BH$2&amp;",reference:=StartOfSession)="&amp;A16&amp;"", "Bar", "", "Close","5","0","All",,,"False","T","EveryTick"))</f>
        <v>40.76</v>
      </c>
      <c r="BJ16" s="68">
        <f ca="1">IF(D16=0,NA(),RTD("cqg.rtd",,"StudyData", "Close("&amp;$BJ$2&amp;") When Barix("&amp;$BJ$2&amp;",reference:=StartOfSession)="&amp;A16&amp;"", "Bar", "", "Close","5","0","All",,,"False","T","EveryTick"))</f>
        <v>85.02</v>
      </c>
    </row>
    <row r="17" spans="1:62" x14ac:dyDescent="0.3">
      <c r="A17" s="68">
        <f t="shared" si="1"/>
        <v>13</v>
      </c>
      <c r="B17" s="69">
        <f ca="1">IF(D17=0,NA(),RTD("cqg.rtd",,"StudyData", "Close("&amp;$B$2&amp;") When Barix("&amp;$B$2&amp;",reference:=StartOfSession)="&amp;A17&amp;"", "Bar", "", "Close","5","0","All",,,"False","T","EveryTick"))</f>
        <v>133.96</v>
      </c>
      <c r="C17" s="70">
        <v>0.39930555555555558</v>
      </c>
      <c r="D17" s="68">
        <f t="shared" ca="1" si="0"/>
        <v>1</v>
      </c>
      <c r="F17" s="68">
        <f ca="1">IF(D17=0,NA(),RTD("cqg.rtd",,"StudyData", "Close("&amp;$F$2&amp;") When Barix("&amp;$F$2&amp;",reference:=StartOfSession)="&amp;A17&amp;"", "Bar", "", "Close","5","0","All",,,"False","T","EveryTick"))</f>
        <v>227.04</v>
      </c>
      <c r="H17" s="68">
        <f ca="1">IF(D17=0,NA(),RTD("cqg.rtd",,"StudyData", "Close("&amp;$H$2&amp;") When Barix("&amp;$H$2&amp;",reference:=StartOfSession)="&amp;A17&amp;"", "Bar", "", "Close","5","0","All",,,"False","T","EveryTick"))</f>
        <v>325.56</v>
      </c>
      <c r="J17" s="68">
        <f ca="1">IF(D17=0,NA(),RTD("cqg.rtd",,"StudyData", "Close("&amp;$J$2&amp;") When Barix("&amp;$J$2&amp;",reference:=StartOfSession)="&amp;A17&amp;"", "Bar", "", "Close","5","0","All",,,"False","T","EveryTick"))</f>
        <v>208.2</v>
      </c>
      <c r="L17" s="68">
        <f ca="1">IF(D17=0,NA(),RTD("cqg.rtd",,"StudyData", "Close("&amp;$L$2&amp;") When Barix("&amp;$L$2&amp;",reference:=StartOfSession)="&amp;A17&amp;"", "Bar", "", "Close","5","0","All",,,"False","T","EveryTick"))</f>
        <v>288.87</v>
      </c>
      <c r="N17" s="68">
        <f ca="1">IF(D17=0,NA(),RTD("cqg.rtd",,"StudyData", "Close("&amp;$N$2&amp;") When Barix("&amp;$N$2&amp;",reference:=StartOfSession)="&amp;A17&amp;"", "Bar", "", "Close","5","0","All",,,"False","T","EveryTick"))</f>
        <v>149.96</v>
      </c>
      <c r="P17" s="68">
        <f ca="1">IF(D17=0,NA(),RTD("cqg.rtd",,"StudyData", "Close("&amp;$P$2&amp;") When Barix("&amp;$P$2&amp;",reference:=StartOfSession)="&amp;A17&amp;"", "Bar", "", "Close","5","0","All",,,"False","T","EveryTick"))</f>
        <v>396.73</v>
      </c>
      <c r="R17" s="68">
        <f ca="1">IF(D17=0,NA(),RTD("cqg.rtd",,"StudyData", "Close("&amp;$R$2&amp;") When Barix("&amp;$R$2&amp;",reference:=StartOfSession)="&amp;A17&amp;"", "Bar", "", "Close","5","0","All",,,"False","T","EveryTick"))</f>
        <v>315.18</v>
      </c>
      <c r="T17" s="68">
        <f ca="1">IF(D17=0,NA(),RTD("cqg.rtd",,"StudyData", "Close("&amp;$T$2&amp;") When Barix("&amp;$T$2&amp;",reference:=StartOfSession)="&amp;A17&amp;"", "Bar", "", "Close","5","0","All",,,"False","T","EveryTick"))</f>
        <v>58.11</v>
      </c>
      <c r="V17" s="68">
        <f ca="1">IF(D17=0,NA(),RTD("cqg.rtd",,"StudyData", "Close("&amp;$V$2&amp;") When Barix("&amp;$V$2&amp;",reference:=StartOfSession)="&amp;A17&amp;"", "Bar", "", "Close","5","0","All",,,"False","T","EveryTick"))</f>
        <v>155.84</v>
      </c>
      <c r="X17" s="68">
        <f ca="1">IF(D17=0,NA(),RTD("cqg.rtd",,"StudyData", "Close("&amp;$X$2&amp;") When Barix("&amp;$X$2&amp;",reference:=StartOfSession)="&amp;A17&amp;"", "Bar", "", "Close","5","0","All",,,"False","T","EveryTick"))</f>
        <v>98.87</v>
      </c>
      <c r="Z17" s="68">
        <f ca="1">IF(D17=0,NA(),RTD("cqg.rtd",,"StudyData", "Close("&amp;$Z$2&amp;") When Barix("&amp;$Z$2&amp;",reference:=StartOfSession)="&amp;A17&amp;"", "Bar", "", "Close","5","0","All",,,"False","T","EveryTick"))</f>
        <v>590.23</v>
      </c>
      <c r="AB17" s="68">
        <f ca="1">IF(D17=0,NA(),RTD("cqg.rtd",,"StudyData", "Close("&amp;$AB$2&amp;") When Barix("&amp;$AB$2&amp;",reference:=StartOfSession)="&amp;A17&amp;"", "Bar", "", "Close","5","0","All",,,"False","T","EveryTick"))</f>
        <v>403.48</v>
      </c>
      <c r="AD17" s="68">
        <f ca="1">IF(D17=0,NA(),RTD("cqg.rtd",,"StudyData", "Close("&amp;$AD$2&amp;") When Barix("&amp;$AD$2&amp;",reference:=StartOfSession)="&amp;A17&amp;"", "Bar", "", "Close","5","0","All",,,"False","T","EveryTick"))</f>
        <v>218.38</v>
      </c>
      <c r="AF17" s="68">
        <f ca="1">IF(D17=0,NA(),RTD("cqg.rtd",,"StudyData", "Close("&amp;$AF$2&amp;") When Barix("&amp;$AF$2&amp;",reference:=StartOfSession)="&amp;A17&amp;"", "Bar", "", "Close","5","0","All",,,"False","T","EveryTick"))</f>
        <v>215.73</v>
      </c>
      <c r="AH17" s="68">
        <f ca="1">IF(D17=0,NA(),RTD("cqg.rtd",,"StudyData", "Close("&amp;$AH$2&amp;") When Barix("&amp;$AH$2&amp;",reference:=StartOfSession)="&amp;A17&amp;"", "Bar", "", "Close","5","0","All",,,"False","T","EveryTick"))</f>
        <v>156.44</v>
      </c>
      <c r="AJ17" s="68">
        <f ca="1">IF(D17=0,NA(),RTD("cqg.rtd",,"StudyData", "Close("&amp;$AJ$2&amp;") When Barix("&amp;$AJ$2&amp;",reference:=StartOfSession)="&amp;A17&amp;"", "Bar", "", "Close","5","0","All",,,"False","T","EveryTick"))</f>
        <v>237.94</v>
      </c>
      <c r="AL17" s="68">
        <f ca="1">IF(D17=0,NA(),RTD("cqg.rtd",,"StudyData", "Close("&amp;$AL$2&amp;") When Barix("&amp;$AL$2&amp;",reference:=StartOfSession)="&amp;A17&amp;"", "Bar", "", "Close","5","0","All",,,"False","T","EveryTick"))</f>
        <v>63.97</v>
      </c>
      <c r="AN17" s="68">
        <f ca="1">IF(D17=0,NA(),RTD("cqg.rtd",,"StudyData", "Close("&amp;$AN$2&amp;") When Barix("&amp;$AN$2&amp;",reference:=StartOfSession)="&amp;A17&amp;"", "Bar", "", "Close","5","0","All",,,"False","T","EveryTick"))</f>
        <v>300.06</v>
      </c>
      <c r="AP17" s="68">
        <f ca="1">IF(D17=0,NA(),RTD("cqg.rtd",,"StudyData", "Close("&amp;$AP$2&amp;") When Barix("&amp;$AP$2&amp;",reference:=StartOfSession)="&amp;A17&amp;"", "Bar", "", "Close","5","0","All",,,"False","T","EveryTick"))</f>
        <v>102.32</v>
      </c>
      <c r="AR17" s="68">
        <f ca="1">IF(D17=0,NA(),RTD("cqg.rtd",,"StudyData", "Close("&amp;$AR$2&amp;") When Barix("&amp;$AR$2&amp;",reference:=StartOfSession)="&amp;A17&amp;"", "Bar", "", "Close","5","0","All",,,"False","T","EveryTick"))</f>
        <v>423.6</v>
      </c>
      <c r="AT17" s="68">
        <f ca="1">IF(D17=0,NA(),RTD("cqg.rtd",,"StudyData", "Close("&amp;$AT$2&amp;") When Barix("&amp;$AT$2&amp;",reference:=StartOfSession)="&amp;A17&amp;"", "Bar", "", "Close","5","0","All",,,"False","T","EveryTick"))</f>
        <v>76.290000000000006</v>
      </c>
      <c r="AV17" s="68">
        <f ca="1">IF(D17=0,NA(),RTD("cqg.rtd",,"StudyData", "Close("&amp;$AV$2&amp;") When Barix("&amp;$AV$2&amp;",reference:=StartOfSession)="&amp;A17&amp;"", "Bar", "", "Close","5","0","All",,,"False","T","EveryTick"))</f>
        <v>147.05000000000001</v>
      </c>
      <c r="AX17" s="68">
        <f ca="1">IF(D17=0,NA(),RTD("cqg.rtd",,"StudyData", "Close("&amp;$AX$2&amp;") When Barix("&amp;$AX$2&amp;",reference:=StartOfSession)="&amp;A17&amp;"", "Bar", "", "Close","5","0","All",,,"False","T","EveryTick"))</f>
        <v>165.97</v>
      </c>
      <c r="AZ17" s="68">
        <f ca="1">IF(D17=0,NA(),RTD("cqg.rtd",,"StudyData", "Close("&amp;$AZ$2&amp;") When Barix("&amp;$AZ$2&amp;",reference:=StartOfSession)="&amp;A17&amp;"", "Bar", "", "Close","5","0","All",,,"False","T","EveryTick"))</f>
        <v>388.46</v>
      </c>
      <c r="BB17" s="68">
        <f ca="1">IF(D17=0,NA(),RTD("cqg.rtd",,"StudyData", "Close("&amp;$BB$2&amp;") When Barix("&amp;$BB$2&amp;",reference:=StartOfSession)="&amp;A17&amp;"", "Bar", "", "Close","5","0","All",,,"False","T","EveryTick"))</f>
        <v>256.22000000000003</v>
      </c>
      <c r="BD17" s="68">
        <f ca="1">IF(D17=0,NA(),RTD("cqg.rtd",,"StudyData", "Close("&amp;$BD$2&amp;") When Barix("&amp;$BD$2&amp;",reference:=StartOfSession)="&amp;A17&amp;"", "Bar", "", "Close","5","0","All",,,"False","T","EveryTick"))</f>
        <v>613.05999999999995</v>
      </c>
      <c r="BF17" s="68">
        <f ca="1">IF(D17=0,NA(),RTD("cqg.rtd",,"StudyData", "Close("&amp;$BF$2&amp;") When Barix("&amp;$BF$2&amp;",reference:=StartOfSession)="&amp;A17&amp;"", "Bar", "", "Close","5","0","All",,,"False","T","EveryTick"))</f>
        <v>309.47000000000003</v>
      </c>
      <c r="BH17" s="68">
        <f ca="1">IF(D17=0,NA(),RTD("cqg.rtd",,"StudyData", "Close("&amp;$BH$2&amp;") When Barix("&amp;$BH$2&amp;",reference:=StartOfSession)="&amp;A17&amp;"", "Bar", "", "Close","5","0","All",,,"False","T","EveryTick"))</f>
        <v>40.76</v>
      </c>
      <c r="BJ17" s="68">
        <f ca="1">IF(D17=0,NA(),RTD("cqg.rtd",,"StudyData", "Close("&amp;$BJ$2&amp;") When Barix("&amp;$BJ$2&amp;",reference:=StartOfSession)="&amp;A17&amp;"", "Bar", "", "Close","5","0","All",,,"False","T","EveryTick"))</f>
        <v>85.04</v>
      </c>
    </row>
    <row r="18" spans="1:62" x14ac:dyDescent="0.3">
      <c r="A18" s="68">
        <f t="shared" si="1"/>
        <v>14</v>
      </c>
      <c r="B18" s="69">
        <f ca="1">IF(D18=0,NA(),RTD("cqg.rtd",,"StudyData", "Close("&amp;$B$2&amp;") When Barix("&amp;$B$2&amp;",reference:=StartOfSession)="&amp;A18&amp;"", "Bar", "", "Close","5","0","All",,,"False","T","EveryTick"))</f>
        <v>134.37</v>
      </c>
      <c r="C18" s="70">
        <v>0.40277777777777773</v>
      </c>
      <c r="D18" s="68">
        <f t="shared" ca="1" si="0"/>
        <v>1</v>
      </c>
      <c r="F18" s="68">
        <f ca="1">IF(D18=0,NA(),RTD("cqg.rtd",,"StudyData", "Close("&amp;$F$2&amp;") When Barix("&amp;$F$2&amp;",reference:=StartOfSession)="&amp;A18&amp;"", "Bar", "", "Close","5","0","All",,,"False","T","EveryTick"))</f>
        <v>227.11</v>
      </c>
      <c r="H18" s="68">
        <f ca="1">IF(D18=0,NA(),RTD("cqg.rtd",,"StudyData", "Close("&amp;$H$2&amp;") When Barix("&amp;$H$2&amp;",reference:=StartOfSession)="&amp;A18&amp;"", "Bar", "", "Close","5","0","All",,,"False","T","EveryTick"))</f>
        <v>326.18</v>
      </c>
      <c r="J18" s="68">
        <f ca="1">IF(D18=0,NA(),RTD("cqg.rtd",,"StudyData", "Close("&amp;$J$2&amp;") When Barix("&amp;$J$2&amp;",reference:=StartOfSession)="&amp;A18&amp;"", "Bar", "", "Close","5","0","All",,,"False","T","EveryTick"))</f>
        <v>208.28</v>
      </c>
      <c r="L18" s="68">
        <f ca="1">IF(D18=0,NA(),RTD("cqg.rtd",,"StudyData", "Close("&amp;$L$2&amp;") When Barix("&amp;$L$2&amp;",reference:=StartOfSession)="&amp;A18&amp;"", "Bar", "", "Close","5","0","All",,,"False","T","EveryTick"))</f>
        <v>289.14</v>
      </c>
      <c r="N18" s="68">
        <f ca="1">IF(D18=0,NA(),RTD("cqg.rtd",,"StudyData", "Close("&amp;$N$2&amp;") When Barix("&amp;$N$2&amp;",reference:=StartOfSession)="&amp;A18&amp;"", "Bar", "", "Close","5","0","All",,,"False","T","EveryTick"))</f>
        <v>150.01</v>
      </c>
      <c r="P18" s="68">
        <f ca="1">IF(D18=0,NA(),RTD("cqg.rtd",,"StudyData", "Close("&amp;$P$2&amp;") When Barix("&amp;$P$2&amp;",reference:=StartOfSession)="&amp;A18&amp;"", "Bar", "", "Close","5","0","All",,,"False","T","EveryTick"))</f>
        <v>397.3</v>
      </c>
      <c r="R18" s="68">
        <f ca="1">IF(D18=0,NA(),RTD("cqg.rtd",,"StudyData", "Close("&amp;$R$2&amp;") When Barix("&amp;$R$2&amp;",reference:=StartOfSession)="&amp;A18&amp;"", "Bar", "", "Close","5","0","All",,,"False","T","EveryTick"))</f>
        <v>314.56</v>
      </c>
      <c r="T18" s="68">
        <f ca="1">IF(D18=0,NA(),RTD("cqg.rtd",,"StudyData", "Close("&amp;$T$2&amp;") When Barix("&amp;$T$2&amp;",reference:=StartOfSession)="&amp;A18&amp;"", "Bar", "", "Close","5","0","All",,,"False","T","EveryTick"))</f>
        <v>58.1</v>
      </c>
      <c r="V18" s="68">
        <f ca="1">IF(D18=0,NA(),RTD("cqg.rtd",,"StudyData", "Close("&amp;$V$2&amp;") When Barix("&amp;$V$2&amp;",reference:=StartOfSession)="&amp;A18&amp;"", "Bar", "", "Close","5","0","All",,,"False","T","EveryTick"))</f>
        <v>156.11000000000001</v>
      </c>
      <c r="X18" s="68">
        <f ca="1">IF(D18=0,NA(),RTD("cqg.rtd",,"StudyData", "Close("&amp;$X$2&amp;") When Barix("&amp;$X$2&amp;",reference:=StartOfSession)="&amp;A18&amp;"", "Bar", "", "Close","5","0","All",,,"False","T","EveryTick"))</f>
        <v>98.9</v>
      </c>
      <c r="Z18" s="68">
        <f ca="1">IF(D18=0,NA(),RTD("cqg.rtd",,"StudyData", "Close("&amp;$Z$2&amp;") When Barix("&amp;$Z$2&amp;",reference:=StartOfSession)="&amp;A18&amp;"", "Bar", "", "Close","5","0","All",,,"False","T","EveryTick"))</f>
        <v>591.48</v>
      </c>
      <c r="AB18" s="68">
        <f ca="1">IF(D18=0,NA(),RTD("cqg.rtd",,"StudyData", "Close("&amp;$AB$2&amp;") When Barix("&amp;$AB$2&amp;",reference:=StartOfSession)="&amp;A18&amp;"", "Bar", "", "Close","5","0","All",,,"False","T","EveryTick"))</f>
        <v>403.33</v>
      </c>
      <c r="AD18" s="68">
        <f ca="1">IF(D18=0,NA(),RTD("cqg.rtd",,"StudyData", "Close("&amp;$AD$2&amp;") When Barix("&amp;$AD$2&amp;",reference:=StartOfSession)="&amp;A18&amp;"", "Bar", "", "Close","5","0","All",,,"False","T","EveryTick"))</f>
        <v>218.8</v>
      </c>
      <c r="AF18" s="68">
        <f ca="1">IF(D18=0,NA(),RTD("cqg.rtd",,"StudyData", "Close("&amp;$AF$2&amp;") When Barix("&amp;$AF$2&amp;",reference:=StartOfSession)="&amp;A18&amp;"", "Bar", "", "Close","5","0","All",,,"False","T","EveryTick"))</f>
        <v>215.76</v>
      </c>
      <c r="AH18" s="68">
        <f ca="1">IF(D18=0,NA(),RTD("cqg.rtd",,"StudyData", "Close("&amp;$AH$2&amp;") When Barix("&amp;$AH$2&amp;",reference:=StartOfSession)="&amp;A18&amp;"", "Bar", "", "Close","5","0","All",,,"False","T","EveryTick"))</f>
        <v>156.74</v>
      </c>
      <c r="AJ18" s="68">
        <f ca="1">IF(D18=0,NA(),RTD("cqg.rtd",,"StudyData", "Close("&amp;$AJ$2&amp;") When Barix("&amp;$AJ$2&amp;",reference:=StartOfSession)="&amp;A18&amp;"", "Bar", "", "Close","5","0","All",,,"False","T","EveryTick"))</f>
        <v>238.33</v>
      </c>
      <c r="AL18" s="68">
        <f ca="1">IF(D18=0,NA(),RTD("cqg.rtd",,"StudyData", "Close("&amp;$AL$2&amp;") When Barix("&amp;$AL$2&amp;",reference:=StartOfSession)="&amp;A18&amp;"", "Bar", "", "Close","5","0","All",,,"False","T","EveryTick"))</f>
        <v>64.02</v>
      </c>
      <c r="AN18" s="68">
        <f ca="1">IF(D18=0,NA(),RTD("cqg.rtd",,"StudyData", "Close("&amp;$AN$2&amp;") When Barix("&amp;$AN$2&amp;",reference:=StartOfSession)="&amp;A18&amp;"", "Bar", "", "Close","5","0","All",,,"False","T","EveryTick"))</f>
        <v>299.89999999999998</v>
      </c>
      <c r="AP18" s="68">
        <f ca="1">IF(D18=0,NA(),RTD("cqg.rtd",,"StudyData", "Close("&amp;$AP$2&amp;") When Barix("&amp;$AP$2&amp;",reference:=StartOfSession)="&amp;A18&amp;"", "Bar", "", "Close","5","0","All",,,"False","T","EveryTick"))</f>
        <v>102.41</v>
      </c>
      <c r="AR18" s="68">
        <f ca="1">IF(D18=0,NA(),RTD("cqg.rtd",,"StudyData", "Close("&amp;$AR$2&amp;") When Barix("&amp;$AR$2&amp;",reference:=StartOfSession)="&amp;A18&amp;"", "Bar", "", "Close","5","0","All",,,"False","T","EveryTick"))</f>
        <v>424.06</v>
      </c>
      <c r="AT18" s="68">
        <f ca="1">IF(D18=0,NA(),RTD("cqg.rtd",,"StudyData", "Close("&amp;$AT$2&amp;") When Barix("&amp;$AT$2&amp;",reference:=StartOfSession)="&amp;A18&amp;"", "Bar", "", "Close","5","0","All",,,"False","T","EveryTick"))</f>
        <v>76.459999999999994</v>
      </c>
      <c r="AV18" s="68">
        <f ca="1">IF(D18=0,NA(),RTD("cqg.rtd",,"StudyData", "Close("&amp;$AV$2&amp;") When Barix("&amp;$AV$2&amp;",reference:=StartOfSession)="&amp;A18&amp;"", "Bar", "", "Close","5","0","All",,,"False","T","EveryTick"))</f>
        <v>147.03</v>
      </c>
      <c r="AX18" s="68">
        <f ca="1">IF(D18=0,NA(),RTD("cqg.rtd",,"StudyData", "Close("&amp;$AX$2&amp;") When Barix("&amp;$AX$2&amp;",reference:=StartOfSession)="&amp;A18&amp;"", "Bar", "", "Close","5","0","All",,,"False","T","EveryTick"))</f>
        <v>166.33</v>
      </c>
      <c r="AZ18" s="68">
        <f ca="1">IF(D18=0,NA(),RTD("cqg.rtd",,"StudyData", "Close("&amp;$AZ$2&amp;") When Barix("&amp;$AZ$2&amp;",reference:=StartOfSession)="&amp;A18&amp;"", "Bar", "", "Close","5","0","All",,,"False","T","EveryTick"))</f>
        <v>389.09</v>
      </c>
      <c r="BB18" s="68">
        <f ca="1">IF(D18=0,NA(),RTD("cqg.rtd",,"StudyData", "Close("&amp;$BB$2&amp;") When Barix("&amp;$BB$2&amp;",reference:=StartOfSession)="&amp;A18&amp;"", "Bar", "", "Close","5","0","All",,,"False","T","EveryTick"))</f>
        <v>256.19</v>
      </c>
      <c r="BD18" s="68">
        <f ca="1">IF(D18=0,NA(),RTD("cqg.rtd",,"StudyData", "Close("&amp;$BD$2&amp;") When Barix("&amp;$BD$2&amp;",reference:=StartOfSession)="&amp;A18&amp;"", "Bar", "", "Close","5","0","All",,,"False","T","EveryTick"))</f>
        <v>614.66</v>
      </c>
      <c r="BF18" s="68">
        <f ca="1">IF(D18=0,NA(),RTD("cqg.rtd",,"StudyData", "Close("&amp;$BF$2&amp;") When Barix("&amp;$BF$2&amp;",reference:=StartOfSession)="&amp;A18&amp;"", "Bar", "", "Close","5","0","All",,,"False","T","EveryTick"))</f>
        <v>309.22000000000003</v>
      </c>
      <c r="BH18" s="68">
        <f ca="1">IF(D18=0,NA(),RTD("cqg.rtd",,"StudyData", "Close("&amp;$BH$2&amp;") When Barix("&amp;$BH$2&amp;",reference:=StartOfSession)="&amp;A18&amp;"", "Bar", "", "Close","5","0","All",,,"False","T","EveryTick"))</f>
        <v>40.78</v>
      </c>
      <c r="BJ18" s="68">
        <f ca="1">IF(D18=0,NA(),RTD("cqg.rtd",,"StudyData", "Close("&amp;$BJ$2&amp;") When Barix("&amp;$BJ$2&amp;",reference:=StartOfSession)="&amp;A18&amp;"", "Bar", "", "Close","5","0","All",,,"False","T","EveryTick"))</f>
        <v>85.07</v>
      </c>
    </row>
    <row r="19" spans="1:62" x14ac:dyDescent="0.3">
      <c r="A19" s="68">
        <f t="shared" si="1"/>
        <v>15</v>
      </c>
      <c r="B19" s="69">
        <f ca="1">IF(D19=0,NA(),RTD("cqg.rtd",,"StudyData", "Close("&amp;$B$2&amp;") When Barix("&amp;$B$2&amp;",reference:=StartOfSession)="&amp;A19&amp;"", "Bar", "", "Close","5","0","All",,,"False","T","EveryTick"))</f>
        <v>134.58000000000001</v>
      </c>
      <c r="C19" s="70">
        <v>0.40625</v>
      </c>
      <c r="D19" s="68">
        <f t="shared" ca="1" si="0"/>
        <v>1</v>
      </c>
      <c r="F19" s="68">
        <f ca="1">IF(D19=0,NA(),RTD("cqg.rtd",,"StudyData", "Close("&amp;$F$2&amp;") When Barix("&amp;$F$2&amp;",reference:=StartOfSession)="&amp;A19&amp;"", "Bar", "", "Close","5","0","All",,,"False","T","EveryTick"))</f>
        <v>227.03</v>
      </c>
      <c r="H19" s="68">
        <f ca="1">IF(D19=0,NA(),RTD("cqg.rtd",,"StudyData", "Close("&amp;$H$2&amp;") When Barix("&amp;$H$2&amp;",reference:=StartOfSession)="&amp;A19&amp;"", "Bar", "", "Close","5","0","All",,,"False","T","EveryTick"))</f>
        <v>326.2</v>
      </c>
      <c r="J19" s="68">
        <f ca="1">IF(D19=0,NA(),RTD("cqg.rtd",,"StudyData", "Close("&amp;$J$2&amp;") When Barix("&amp;$J$2&amp;",reference:=StartOfSession)="&amp;A19&amp;"", "Bar", "", "Close","5","0","All",,,"False","T","EveryTick"))</f>
        <v>208.4</v>
      </c>
      <c r="L19" s="68">
        <f ca="1">IF(D19=0,NA(),RTD("cqg.rtd",,"StudyData", "Close("&amp;$L$2&amp;") When Barix("&amp;$L$2&amp;",reference:=StartOfSession)="&amp;A19&amp;"", "Bar", "", "Close","5","0","All",,,"False","T","EveryTick"))</f>
        <v>289.29000000000002</v>
      </c>
      <c r="N19" s="68">
        <f ca="1">IF(D19=0,NA(),RTD("cqg.rtd",,"StudyData", "Close("&amp;$N$2&amp;") When Barix("&amp;$N$2&amp;",reference:=StartOfSession)="&amp;A19&amp;"", "Bar", "", "Close","5","0","All",,,"False","T","EveryTick"))</f>
        <v>149.71</v>
      </c>
      <c r="P19" s="68">
        <f ca="1">IF(D19=0,NA(),RTD("cqg.rtd",,"StudyData", "Close("&amp;$P$2&amp;") When Barix("&amp;$P$2&amp;",reference:=StartOfSession)="&amp;A19&amp;"", "Bar", "", "Close","5","0","All",,,"False","T","EveryTick"))</f>
        <v>396.43</v>
      </c>
      <c r="R19" s="68">
        <f ca="1">IF(D19=0,NA(),RTD("cqg.rtd",,"StudyData", "Close("&amp;$R$2&amp;") When Barix("&amp;$R$2&amp;",reference:=StartOfSession)="&amp;A19&amp;"", "Bar", "", "Close","5","0","All",,,"False","T","EveryTick"))</f>
        <v>315.07</v>
      </c>
      <c r="T19" s="68">
        <f ca="1">IF(D19=0,NA(),RTD("cqg.rtd",,"StudyData", "Close("&amp;$T$2&amp;") When Barix("&amp;$T$2&amp;",reference:=StartOfSession)="&amp;A19&amp;"", "Bar", "", "Close","5","0","All",,,"False","T","EveryTick"))</f>
        <v>58.07</v>
      </c>
      <c r="V19" s="68">
        <f ca="1">IF(D19=0,NA(),RTD("cqg.rtd",,"StudyData", "Close("&amp;$V$2&amp;") When Barix("&amp;$V$2&amp;",reference:=StartOfSession)="&amp;A19&amp;"", "Bar", "", "Close","5","0","All",,,"False","T","EveryTick"))</f>
        <v>156.27000000000001</v>
      </c>
      <c r="X19" s="68">
        <f ca="1">IF(D19=0,NA(),RTD("cqg.rtd",,"StudyData", "Close("&amp;$X$2&amp;") When Barix("&amp;$X$2&amp;",reference:=StartOfSession)="&amp;A19&amp;"", "Bar", "", "Close","5","0","All",,,"False","T","EveryTick"))</f>
        <v>98.94</v>
      </c>
      <c r="Z19" s="68">
        <f ca="1">IF(D19=0,NA(),RTD("cqg.rtd",,"StudyData", "Close("&amp;$Z$2&amp;") When Barix("&amp;$Z$2&amp;",reference:=StartOfSession)="&amp;A19&amp;"", "Bar", "", "Close","5","0","All",,,"False","T","EveryTick"))</f>
        <v>591.46</v>
      </c>
      <c r="AB19" s="68">
        <f ca="1">IF(D19=0,NA(),RTD("cqg.rtd",,"StudyData", "Close("&amp;$AB$2&amp;") When Barix("&amp;$AB$2&amp;",reference:=StartOfSession)="&amp;A19&amp;"", "Bar", "", "Close","5","0","All",,,"False","T","EveryTick"))</f>
        <v>402.94</v>
      </c>
      <c r="AD19" s="68">
        <f ca="1">IF(D19=0,NA(),RTD("cqg.rtd",,"StudyData", "Close("&amp;$AD$2&amp;") When Barix("&amp;$AD$2&amp;",reference:=StartOfSession)="&amp;A19&amp;"", "Bar", "", "Close","5","0","All",,,"False","T","EveryTick"))</f>
        <v>219.12</v>
      </c>
      <c r="AF19" s="68">
        <f ca="1">IF(D19=0,NA(),RTD("cqg.rtd",,"StudyData", "Close("&amp;$AF$2&amp;") When Barix("&amp;$AF$2&amp;",reference:=StartOfSession)="&amp;A19&amp;"", "Bar", "", "Close","5","0","All",,,"False","T","EveryTick"))</f>
        <v>216</v>
      </c>
      <c r="AH19" s="68">
        <f ca="1">IF(D19=0,NA(),RTD("cqg.rtd",,"StudyData", "Close("&amp;$AH$2&amp;") When Barix("&amp;$AH$2&amp;",reference:=StartOfSession)="&amp;A19&amp;"", "Bar", "", "Close","5","0","All",,,"False","T","EveryTick"))</f>
        <v>156.58000000000001</v>
      </c>
      <c r="AJ19" s="68">
        <f ca="1">IF(D19=0,NA(),RTD("cqg.rtd",,"StudyData", "Close("&amp;$AJ$2&amp;") When Barix("&amp;$AJ$2&amp;",reference:=StartOfSession)="&amp;A19&amp;"", "Bar", "", "Close","5","0","All",,,"False","T","EveryTick"))</f>
        <v>238.27</v>
      </c>
      <c r="AL19" s="68">
        <f ca="1">IF(D19=0,NA(),RTD("cqg.rtd",,"StudyData", "Close("&amp;$AL$2&amp;") When Barix("&amp;$AL$2&amp;",reference:=StartOfSession)="&amp;A19&amp;"", "Bar", "", "Close","5","0","All",,,"False","T","EveryTick"))</f>
        <v>63.99</v>
      </c>
      <c r="AN19" s="68">
        <f ca="1">IF(D19=0,NA(),RTD("cqg.rtd",,"StudyData", "Close("&amp;$AN$2&amp;") When Barix("&amp;$AN$2&amp;",reference:=StartOfSession)="&amp;A19&amp;"", "Bar", "", "Close","5","0","All",,,"False","T","EveryTick"))</f>
        <v>299.49</v>
      </c>
      <c r="AP19" s="68">
        <f ca="1">IF(D19=0,NA(),RTD("cqg.rtd",,"StudyData", "Close("&amp;$AP$2&amp;") When Barix("&amp;$AP$2&amp;",reference:=StartOfSession)="&amp;A19&amp;"", "Bar", "", "Close","5","0","All",,,"False","T","EveryTick"))</f>
        <v>102.31</v>
      </c>
      <c r="AR19" s="68">
        <f ca="1">IF(D19=0,NA(),RTD("cqg.rtd",,"StudyData", "Close("&amp;$AR$2&amp;") When Barix("&amp;$AR$2&amp;",reference:=StartOfSession)="&amp;A19&amp;"", "Bar", "", "Close","5","0","All",,,"False","T","EveryTick"))</f>
        <v>424.79</v>
      </c>
      <c r="AT19" s="68">
        <f ca="1">IF(D19=0,NA(),RTD("cqg.rtd",,"StudyData", "Close("&amp;$AT$2&amp;") When Barix("&amp;$AT$2&amp;",reference:=StartOfSession)="&amp;A19&amp;"", "Bar", "", "Close","5","0","All",,,"False","T","EveryTick"))</f>
        <v>76.25</v>
      </c>
      <c r="AV19" s="68">
        <f ca="1">IF(D19=0,NA(),RTD("cqg.rtd",,"StudyData", "Close("&amp;$AV$2&amp;") When Barix("&amp;$AV$2&amp;",reference:=StartOfSession)="&amp;A19&amp;"", "Bar", "", "Close","5","0","All",,,"False","T","EveryTick"))</f>
        <v>147.27000000000001</v>
      </c>
      <c r="AX19" s="68">
        <f ca="1">IF(D19=0,NA(),RTD("cqg.rtd",,"StudyData", "Close("&amp;$AX$2&amp;") When Barix("&amp;$AX$2&amp;",reference:=StartOfSession)="&amp;A19&amp;"", "Bar", "", "Close","5","0","All",,,"False","T","EveryTick"))</f>
        <v>166.29</v>
      </c>
      <c r="AZ19" s="68">
        <f ca="1">IF(D19=0,NA(),RTD("cqg.rtd",,"StudyData", "Close("&amp;$AZ$2&amp;") When Barix("&amp;$AZ$2&amp;",reference:=StartOfSession)="&amp;A19&amp;"", "Bar", "", "Close","5","0","All",,,"False","T","EveryTick"))</f>
        <v>388.76</v>
      </c>
      <c r="BB19" s="68">
        <f ca="1">IF(D19=0,NA(),RTD("cqg.rtd",,"StudyData", "Close("&amp;$BB$2&amp;") When Barix("&amp;$BB$2&amp;",reference:=StartOfSession)="&amp;A19&amp;"", "Bar", "", "Close","5","0","All",,,"False","T","EveryTick"))</f>
        <v>256.39</v>
      </c>
      <c r="BD19" s="68">
        <f ca="1">IF(D19=0,NA(),RTD("cqg.rtd",,"StudyData", "Close("&amp;$BD$2&amp;") When Barix("&amp;$BD$2&amp;",reference:=StartOfSession)="&amp;A19&amp;"", "Bar", "", "Close","5","0","All",,,"False","T","EveryTick"))</f>
        <v>614.64</v>
      </c>
      <c r="BF19" s="68">
        <f ca="1">IF(D19=0,NA(),RTD("cqg.rtd",,"StudyData", "Close("&amp;$BF$2&amp;") When Barix("&amp;$BF$2&amp;",reference:=StartOfSession)="&amp;A19&amp;"", "Bar", "", "Close","5","0","All",,,"False","T","EveryTick"))</f>
        <v>309.55</v>
      </c>
      <c r="BH19" s="68">
        <f ca="1">IF(D19=0,NA(),RTD("cqg.rtd",,"StudyData", "Close("&amp;$BH$2&amp;") When Barix("&amp;$BH$2&amp;",reference:=StartOfSession)="&amp;A19&amp;"", "Bar", "", "Close","5","0","All",,,"False","T","EveryTick"))</f>
        <v>40.79</v>
      </c>
      <c r="BJ19" s="68">
        <f ca="1">IF(D19=0,NA(),RTD("cqg.rtd",,"StudyData", "Close("&amp;$BJ$2&amp;") When Barix("&amp;$BJ$2&amp;",reference:=StartOfSession)="&amp;A19&amp;"", "Bar", "", "Close","5","0","All",,,"False","T","EveryTick"))</f>
        <v>85.05</v>
      </c>
    </row>
    <row r="20" spans="1:62" x14ac:dyDescent="0.3">
      <c r="A20" s="68">
        <f t="shared" si="1"/>
        <v>16</v>
      </c>
      <c r="B20" s="69">
        <f ca="1">IF(D20=0,NA(),RTD("cqg.rtd",,"StudyData", "Close("&amp;$B$2&amp;") When Barix("&amp;$B$2&amp;",reference:=StartOfSession)="&amp;A20&amp;"", "Bar", "", "Close","5","0","All",,,"False","T","EveryTick"))</f>
        <v>134.69999999999999</v>
      </c>
      <c r="C20" s="70">
        <v>0.40972222222222227</v>
      </c>
      <c r="D20" s="68">
        <f t="shared" ca="1" si="0"/>
        <v>1</v>
      </c>
      <c r="F20" s="68">
        <f ca="1">IF(D20=0,NA(),RTD("cqg.rtd",,"StudyData", "Close("&amp;$F$2&amp;") When Barix("&amp;$F$2&amp;",reference:=StartOfSession)="&amp;A20&amp;"", "Bar", "", "Close","5","0","All",,,"False","T","EveryTick"))</f>
        <v>226.83</v>
      </c>
      <c r="H20" s="68">
        <f ca="1">IF(D20=0,NA(),RTD("cqg.rtd",,"StudyData", "Close("&amp;$H$2&amp;") When Barix("&amp;$H$2&amp;",reference:=StartOfSession)="&amp;A20&amp;"", "Bar", "", "Close","5","0","All",,,"False","T","EveryTick"))</f>
        <v>325.98</v>
      </c>
      <c r="J20" s="68">
        <f ca="1">IF(D20=0,NA(),RTD("cqg.rtd",,"StudyData", "Close("&amp;$J$2&amp;") When Barix("&amp;$J$2&amp;",reference:=StartOfSession)="&amp;A20&amp;"", "Bar", "", "Close","5","0","All",,,"False","T","EveryTick"))</f>
        <v>208.7</v>
      </c>
      <c r="L20" s="68">
        <f ca="1">IF(D20=0,NA(),RTD("cqg.rtd",,"StudyData", "Close("&amp;$L$2&amp;") When Barix("&amp;$L$2&amp;",reference:=StartOfSession)="&amp;A20&amp;"", "Bar", "", "Close","5","0","All",,,"False","T","EveryTick"))</f>
        <v>289.36</v>
      </c>
      <c r="N20" s="68">
        <f ca="1">IF(D20=0,NA(),RTD("cqg.rtd",,"StudyData", "Close("&amp;$N$2&amp;") When Barix("&amp;$N$2&amp;",reference:=StartOfSession)="&amp;A20&amp;"", "Bar", "", "Close","5","0","All",,,"False","T","EveryTick"))</f>
        <v>150.01</v>
      </c>
      <c r="P20" s="68">
        <f ca="1">IF(D20=0,NA(),RTD("cqg.rtd",,"StudyData", "Close("&amp;$P$2&amp;") When Barix("&amp;$P$2&amp;",reference:=StartOfSession)="&amp;A20&amp;"", "Bar", "", "Close","5","0","All",,,"False","T","EveryTick"))</f>
        <v>396.61</v>
      </c>
      <c r="R20" s="68">
        <f ca="1">IF(D20=0,NA(),RTD("cqg.rtd",,"StudyData", "Close("&amp;$R$2&amp;") When Barix("&amp;$R$2&amp;",reference:=StartOfSession)="&amp;A20&amp;"", "Bar", "", "Close","5","0","All",,,"False","T","EveryTick"))</f>
        <v>314.94</v>
      </c>
      <c r="T20" s="68">
        <f ca="1">IF(D20=0,NA(),RTD("cqg.rtd",,"StudyData", "Close("&amp;$T$2&amp;") When Barix("&amp;$T$2&amp;",reference:=StartOfSession)="&amp;A20&amp;"", "Bar", "", "Close","5","0","All",,,"False","T","EveryTick"))</f>
        <v>58.08</v>
      </c>
      <c r="V20" s="68">
        <f ca="1">IF(D20=0,NA(),RTD("cqg.rtd",,"StudyData", "Close("&amp;$V$2&amp;") When Barix("&amp;$V$2&amp;",reference:=StartOfSession)="&amp;A20&amp;"", "Bar", "", "Close","5","0","All",,,"False","T","EveryTick"))</f>
        <v>156.51</v>
      </c>
      <c r="X20" s="68">
        <f ca="1">IF(D20=0,NA(),RTD("cqg.rtd",,"StudyData", "Close("&amp;$X$2&amp;") When Barix("&amp;$X$2&amp;",reference:=StartOfSession)="&amp;A20&amp;"", "Bar", "", "Close","5","0","All",,,"False","T","EveryTick"))</f>
        <v>98.81</v>
      </c>
      <c r="Z20" s="68">
        <f ca="1">IF(D20=0,NA(),RTD("cqg.rtd",,"StudyData", "Close("&amp;$Z$2&amp;") When Barix("&amp;$Z$2&amp;",reference:=StartOfSession)="&amp;A20&amp;"", "Bar", "", "Close","5","0","All",,,"False","T","EveryTick"))</f>
        <v>591.04</v>
      </c>
      <c r="AB20" s="68">
        <f ca="1">IF(D20=0,NA(),RTD("cqg.rtd",,"StudyData", "Close("&amp;$AB$2&amp;") When Barix("&amp;$AB$2&amp;",reference:=StartOfSession)="&amp;A20&amp;"", "Bar", "", "Close","5","0","All",,,"False","T","EveryTick"))</f>
        <v>402.78</v>
      </c>
      <c r="AD20" s="68">
        <f ca="1">IF(D20=0,NA(),RTD("cqg.rtd",,"StudyData", "Close("&amp;$AD$2&amp;") When Barix("&amp;$AD$2&amp;",reference:=StartOfSession)="&amp;A20&amp;"", "Bar", "", "Close","5","0","All",,,"False","T","EveryTick"))</f>
        <v>219.09</v>
      </c>
      <c r="AF20" s="68">
        <f ca="1">IF(D20=0,NA(),RTD("cqg.rtd",,"StudyData", "Close("&amp;$AF$2&amp;") When Barix("&amp;$AF$2&amp;",reference:=StartOfSession)="&amp;A20&amp;"", "Bar", "", "Close","5","0","All",,,"False","T","EveryTick"))</f>
        <v>216.48</v>
      </c>
      <c r="AH20" s="68">
        <f ca="1">IF(D20=0,NA(),RTD("cqg.rtd",,"StudyData", "Close("&amp;$AH$2&amp;") When Barix("&amp;$AH$2&amp;",reference:=StartOfSession)="&amp;A20&amp;"", "Bar", "", "Close","5","0","All",,,"False","T","EveryTick"))</f>
        <v>156.52000000000001</v>
      </c>
      <c r="AJ20" s="68">
        <f ca="1">IF(D20=0,NA(),RTD("cqg.rtd",,"StudyData", "Close("&amp;$AJ$2&amp;") When Barix("&amp;$AJ$2&amp;",reference:=StartOfSession)="&amp;A20&amp;"", "Bar", "", "Close","5","0","All",,,"False","T","EveryTick"))</f>
        <v>238.4</v>
      </c>
      <c r="AL20" s="68">
        <f ca="1">IF(D20=0,NA(),RTD("cqg.rtd",,"StudyData", "Close("&amp;$AL$2&amp;") When Barix("&amp;$AL$2&amp;",reference:=StartOfSession)="&amp;A20&amp;"", "Bar", "", "Close","5","0","All",,,"False","T","EveryTick"))</f>
        <v>64.02</v>
      </c>
      <c r="AN20" s="68">
        <f ca="1">IF(D20=0,NA(),RTD("cqg.rtd",,"StudyData", "Close("&amp;$AN$2&amp;") When Barix("&amp;$AN$2&amp;",reference:=StartOfSession)="&amp;A20&amp;"", "Bar", "", "Close","5","0","All",,,"False","T","EveryTick"))</f>
        <v>299.35000000000002</v>
      </c>
      <c r="AP20" s="68">
        <f ca="1">IF(D20=0,NA(),RTD("cqg.rtd",,"StudyData", "Close("&amp;$AP$2&amp;") When Barix("&amp;$AP$2&amp;",reference:=StartOfSession)="&amp;A20&amp;"", "Bar", "", "Close","5","0","All",,,"False","T","EveryTick"))</f>
        <v>102.08</v>
      </c>
      <c r="AR20" s="68">
        <f ca="1">IF(D20=0,NA(),RTD("cqg.rtd",,"StudyData", "Close("&amp;$AR$2&amp;") When Barix("&amp;$AR$2&amp;",reference:=StartOfSession)="&amp;A20&amp;"", "Bar", "", "Close","5","0","All",,,"False","T","EveryTick"))</f>
        <v>424.43</v>
      </c>
      <c r="AT20" s="68">
        <f ca="1">IF(D20=0,NA(),RTD("cqg.rtd",,"StudyData", "Close("&amp;$AT$2&amp;") When Barix("&amp;$AT$2&amp;",reference:=StartOfSession)="&amp;A20&amp;"", "Bar", "", "Close","5","0","All",,,"False","T","EveryTick"))</f>
        <v>76.209999999999994</v>
      </c>
      <c r="AV20" s="68">
        <f ca="1">IF(D20=0,NA(),RTD("cqg.rtd",,"StudyData", "Close("&amp;$AV$2&amp;") When Barix("&amp;$AV$2&amp;",reference:=StartOfSession)="&amp;A20&amp;"", "Bar", "", "Close","5","0","All",,,"False","T","EveryTick"))</f>
        <v>147.38999999999999</v>
      </c>
      <c r="AX20" s="68">
        <f ca="1">IF(D20=0,NA(),RTD("cqg.rtd",,"StudyData", "Close("&amp;$AX$2&amp;") When Barix("&amp;$AX$2&amp;",reference:=StartOfSession)="&amp;A20&amp;"", "Bar", "", "Close","5","0","All",,,"False","T","EveryTick"))</f>
        <v>166.25</v>
      </c>
      <c r="AZ20" s="68">
        <f ca="1">IF(D20=0,NA(),RTD("cqg.rtd",,"StudyData", "Close("&amp;$AZ$2&amp;") When Barix("&amp;$AZ$2&amp;",reference:=StartOfSession)="&amp;A20&amp;"", "Bar", "", "Close","5","0","All",,,"False","T","EveryTick"))</f>
        <v>388.59</v>
      </c>
      <c r="BB20" s="68">
        <f ca="1">IF(D20=0,NA(),RTD("cqg.rtd",,"StudyData", "Close("&amp;$BB$2&amp;") When Barix("&amp;$BB$2&amp;",reference:=StartOfSession)="&amp;A20&amp;"", "Bar", "", "Close","5","0","All",,,"False","T","EveryTick"))</f>
        <v>256.12</v>
      </c>
      <c r="BD20" s="68">
        <f ca="1">IF(D20=0,NA(),RTD("cqg.rtd",,"StudyData", "Close("&amp;$BD$2&amp;") When Barix("&amp;$BD$2&amp;",reference:=StartOfSession)="&amp;A20&amp;"", "Bar", "", "Close","5","0","All",,,"False","T","EveryTick"))</f>
        <v>615.27</v>
      </c>
      <c r="BF20" s="68">
        <f ca="1">IF(D20=0,NA(),RTD("cqg.rtd",,"StudyData", "Close("&amp;$BF$2&amp;") When Barix("&amp;$BF$2&amp;",reference:=StartOfSession)="&amp;A20&amp;"", "Bar", "", "Close","5","0","All",,,"False","T","EveryTick"))</f>
        <v>309.49</v>
      </c>
      <c r="BH20" s="68">
        <f ca="1">IF(D20=0,NA(),RTD("cqg.rtd",,"StudyData", "Close("&amp;$BH$2&amp;") When Barix("&amp;$BH$2&amp;",reference:=StartOfSession)="&amp;A20&amp;"", "Bar", "", "Close","5","0","All",,,"False","T","EveryTick"))</f>
        <v>40.79</v>
      </c>
      <c r="BJ20" s="68">
        <f ca="1">IF(D20=0,NA(),RTD("cqg.rtd",,"StudyData", "Close("&amp;$BJ$2&amp;") When Barix("&amp;$BJ$2&amp;",reference:=StartOfSession)="&amp;A20&amp;"", "Bar", "", "Close","5","0","All",,,"False","T","EveryTick"))</f>
        <v>85.11</v>
      </c>
    </row>
    <row r="21" spans="1:62" x14ac:dyDescent="0.3">
      <c r="A21" s="68">
        <f t="shared" si="1"/>
        <v>17</v>
      </c>
      <c r="B21" s="69">
        <f ca="1">IF(D21=0,NA(),RTD("cqg.rtd",,"StudyData", "Close("&amp;$B$2&amp;") When Barix("&amp;$B$2&amp;",reference:=StartOfSession)="&amp;A21&amp;"", "Bar", "", "Close","5","0","All",,,"False","T","EveryTick"))</f>
        <v>134.72</v>
      </c>
      <c r="C21" s="70">
        <v>0.41319444444444442</v>
      </c>
      <c r="D21" s="68">
        <f t="shared" ca="1" si="0"/>
        <v>1</v>
      </c>
      <c r="F21" s="68">
        <f ca="1">IF(D21=0,NA(),RTD("cqg.rtd",,"StudyData", "Close("&amp;$F$2&amp;") When Barix("&amp;$F$2&amp;",reference:=StartOfSession)="&amp;A21&amp;"", "Bar", "", "Close","5","0","All",,,"False","T","EveryTick"))</f>
        <v>226.51</v>
      </c>
      <c r="H21" s="68">
        <f ca="1">IF(D21=0,NA(),RTD("cqg.rtd",,"StudyData", "Close("&amp;$H$2&amp;") When Barix("&amp;$H$2&amp;",reference:=StartOfSession)="&amp;A21&amp;"", "Bar", "", "Close","5","0","All",,,"False","T","EveryTick"))</f>
        <v>325.95</v>
      </c>
      <c r="J21" s="68">
        <f ca="1">IF(D21=0,NA(),RTD("cqg.rtd",,"StudyData", "Close("&amp;$J$2&amp;") When Barix("&amp;$J$2&amp;",reference:=StartOfSession)="&amp;A21&amp;"", "Bar", "", "Close","5","0","All",,,"False","T","EveryTick"))</f>
        <v>208.62</v>
      </c>
      <c r="L21" s="68">
        <f ca="1">IF(D21=0,NA(),RTD("cqg.rtd",,"StudyData", "Close("&amp;$L$2&amp;") When Barix("&amp;$L$2&amp;",reference:=StartOfSession)="&amp;A21&amp;"", "Bar", "", "Close","5","0","All",,,"False","T","EveryTick"))</f>
        <v>289.27999999999997</v>
      </c>
      <c r="N21" s="68">
        <f ca="1">IF(D21=0,NA(),RTD("cqg.rtd",,"StudyData", "Close("&amp;$N$2&amp;") When Barix("&amp;$N$2&amp;",reference:=StartOfSession)="&amp;A21&amp;"", "Bar", "", "Close","5","0","All",,,"False","T","EveryTick"))</f>
        <v>150.46</v>
      </c>
      <c r="P21" s="68">
        <f ca="1">IF(D21=0,NA(),RTD("cqg.rtd",,"StudyData", "Close("&amp;$P$2&amp;") When Barix("&amp;$P$2&amp;",reference:=StartOfSession)="&amp;A21&amp;"", "Bar", "", "Close","5","0","All",,,"False","T","EveryTick"))</f>
        <v>397.4</v>
      </c>
      <c r="R21" s="68">
        <f ca="1">IF(D21=0,NA(),RTD("cqg.rtd",,"StudyData", "Close("&amp;$R$2&amp;") When Barix("&amp;$R$2&amp;",reference:=StartOfSession)="&amp;A21&amp;"", "Bar", "", "Close","5","0","All",,,"False","T","EveryTick"))</f>
        <v>314.70999999999998</v>
      </c>
      <c r="T21" s="68">
        <f ca="1">IF(D21=0,NA(),RTD("cqg.rtd",,"StudyData", "Close("&amp;$T$2&amp;") When Barix("&amp;$T$2&amp;",reference:=StartOfSession)="&amp;A21&amp;"", "Bar", "", "Close","5","0","All",,,"False","T","EveryTick"))</f>
        <v>58.03</v>
      </c>
      <c r="V21" s="68">
        <f ca="1">IF(D21=0,NA(),RTD("cqg.rtd",,"StudyData", "Close("&amp;$V$2&amp;") When Barix("&amp;$V$2&amp;",reference:=StartOfSession)="&amp;A21&amp;"", "Bar", "", "Close","5","0","All",,,"False","T","EveryTick"))</f>
        <v>156.74</v>
      </c>
      <c r="X21" s="68">
        <f ca="1">IF(D21=0,NA(),RTD("cqg.rtd",,"StudyData", "Close("&amp;$X$2&amp;") When Barix("&amp;$X$2&amp;",reference:=StartOfSession)="&amp;A21&amp;"", "Bar", "", "Close","5","0","All",,,"False","T","EveryTick"))</f>
        <v>98.7</v>
      </c>
      <c r="Z21" s="68">
        <f ca="1">IF(D21=0,NA(),RTD("cqg.rtd",,"StudyData", "Close("&amp;$Z$2&amp;") When Barix("&amp;$Z$2&amp;",reference:=StartOfSession)="&amp;A21&amp;"", "Bar", "", "Close","5","0","All",,,"False","T","EveryTick"))</f>
        <v>591.82000000000005</v>
      </c>
      <c r="AB21" s="68">
        <f ca="1">IF(D21=0,NA(),RTD("cqg.rtd",,"StudyData", "Close("&amp;$AB$2&amp;") When Barix("&amp;$AB$2&amp;",reference:=StartOfSession)="&amp;A21&amp;"", "Bar", "", "Close","5","0","All",,,"False","T","EveryTick"))</f>
        <v>402.71</v>
      </c>
      <c r="AD21" s="68">
        <f ca="1">IF(D21=0,NA(),RTD("cqg.rtd",,"StudyData", "Close("&amp;$AD$2&amp;") When Barix("&amp;$AD$2&amp;",reference:=StartOfSession)="&amp;A21&amp;"", "Bar", "", "Close","5","0","All",,,"False","T","EveryTick"))</f>
        <v>219.19</v>
      </c>
      <c r="AF21" s="68">
        <f ca="1">IF(D21=0,NA(),RTD("cqg.rtd",,"StudyData", "Close("&amp;$AF$2&amp;") When Barix("&amp;$AF$2&amp;",reference:=StartOfSession)="&amp;A21&amp;"", "Bar", "", "Close","5","0","All",,,"False","T","EveryTick"))</f>
        <v>216.45</v>
      </c>
      <c r="AH21" s="68">
        <f ca="1">IF(D21=0,NA(),RTD("cqg.rtd",,"StudyData", "Close("&amp;$AH$2&amp;") When Barix("&amp;$AH$2&amp;",reference:=StartOfSession)="&amp;A21&amp;"", "Bar", "", "Close","5","0","All",,,"False","T","EveryTick"))</f>
        <v>156.58000000000001</v>
      </c>
      <c r="AJ21" s="68">
        <f ca="1">IF(D21=0,NA(),RTD("cqg.rtd",,"StudyData", "Close("&amp;$AJ$2&amp;") When Barix("&amp;$AJ$2&amp;",reference:=StartOfSession)="&amp;A21&amp;"", "Bar", "", "Close","5","0","All",,,"False","T","EveryTick"))</f>
        <v>238.56</v>
      </c>
      <c r="AL21" s="68">
        <f ca="1">IF(D21=0,NA(),RTD("cqg.rtd",,"StudyData", "Close("&amp;$AL$2&amp;") When Barix("&amp;$AL$2&amp;",reference:=StartOfSession)="&amp;A21&amp;"", "Bar", "", "Close","5","0","All",,,"False","T","EveryTick"))</f>
        <v>64.05</v>
      </c>
      <c r="AN21" s="68">
        <f ca="1">IF(D21=0,NA(),RTD("cqg.rtd",,"StudyData", "Close("&amp;$AN$2&amp;") When Barix("&amp;$AN$2&amp;",reference:=StartOfSession)="&amp;A21&amp;"", "Bar", "", "Close","5","0","All",,,"False","T","EveryTick"))</f>
        <v>299.49</v>
      </c>
      <c r="AP21" s="68">
        <f ca="1">IF(D21=0,NA(),RTD("cqg.rtd",,"StudyData", "Close("&amp;$AP$2&amp;") When Barix("&amp;$AP$2&amp;",reference:=StartOfSession)="&amp;A21&amp;"", "Bar", "", "Close","5","0","All",,,"False","T","EveryTick"))</f>
        <v>102.06</v>
      </c>
      <c r="AR21" s="68">
        <f ca="1">IF(D21=0,NA(),RTD("cqg.rtd",,"StudyData", "Close("&amp;$AR$2&amp;") When Barix("&amp;$AR$2&amp;",reference:=StartOfSession)="&amp;A21&amp;"", "Bar", "", "Close","5","0","All",,,"False","T","EveryTick"))</f>
        <v>423.87</v>
      </c>
      <c r="AT21" s="68">
        <f ca="1">IF(D21=0,NA(),RTD("cqg.rtd",,"StudyData", "Close("&amp;$AT$2&amp;") When Barix("&amp;$AT$2&amp;",reference:=StartOfSession)="&amp;A21&amp;"", "Bar", "", "Close","5","0","All",,,"False","T","EveryTick"))</f>
        <v>76.25</v>
      </c>
      <c r="AV21" s="68">
        <f ca="1">IF(D21=0,NA(),RTD("cqg.rtd",,"StudyData", "Close("&amp;$AV$2&amp;") When Barix("&amp;$AV$2&amp;",reference:=StartOfSession)="&amp;A21&amp;"", "Bar", "", "Close","5","0","All",,,"False","T","EveryTick"))</f>
        <v>147.29</v>
      </c>
      <c r="AX21" s="68">
        <f ca="1">IF(D21=0,NA(),RTD("cqg.rtd",,"StudyData", "Close("&amp;$AX$2&amp;") When Barix("&amp;$AX$2&amp;",reference:=StartOfSession)="&amp;A21&amp;"", "Bar", "", "Close","5","0","All",,,"False","T","EveryTick"))</f>
        <v>166.31</v>
      </c>
      <c r="AZ21" s="68">
        <f ca="1">IF(D21=0,NA(),RTD("cqg.rtd",,"StudyData", "Close("&amp;$AZ$2&amp;") When Barix("&amp;$AZ$2&amp;",reference:=StartOfSession)="&amp;A21&amp;"", "Bar", "", "Close","5","0","All",,,"False","T","EveryTick"))</f>
        <v>388.02</v>
      </c>
      <c r="BB21" s="68">
        <f ca="1">IF(D21=0,NA(),RTD("cqg.rtd",,"StudyData", "Close("&amp;$BB$2&amp;") When Barix("&amp;$BB$2&amp;",reference:=StartOfSession)="&amp;A21&amp;"", "Bar", "", "Close","5","0","All",,,"False","T","EveryTick"))</f>
        <v>255.72</v>
      </c>
      <c r="BD21" s="68">
        <f ca="1">IF(D21=0,NA(),RTD("cqg.rtd",,"StudyData", "Close("&amp;$BD$2&amp;") When Barix("&amp;$BD$2&amp;",reference:=StartOfSession)="&amp;A21&amp;"", "Bar", "", "Close","5","0","All",,,"False","T","EveryTick"))</f>
        <v>615.79999999999995</v>
      </c>
      <c r="BF21" s="68">
        <f ca="1">IF(D21=0,NA(),RTD("cqg.rtd",,"StudyData", "Close("&amp;$BF$2&amp;") When Barix("&amp;$BF$2&amp;",reference:=StartOfSession)="&amp;A21&amp;"", "Bar", "", "Close","5","0","All",,,"False","T","EveryTick"))</f>
        <v>308.77999999999997</v>
      </c>
      <c r="BH21" s="68">
        <f ca="1">IF(D21=0,NA(),RTD("cqg.rtd",,"StudyData", "Close("&amp;$BH$2&amp;") When Barix("&amp;$BH$2&amp;",reference:=StartOfSession)="&amp;A21&amp;"", "Bar", "", "Close","5","0","All",,,"False","T","EveryTick"))</f>
        <v>40.729999999999997</v>
      </c>
      <c r="BJ21" s="68">
        <f ca="1">IF(D21=0,NA(),RTD("cqg.rtd",,"StudyData", "Close("&amp;$BJ$2&amp;") When Barix("&amp;$BJ$2&amp;",reference:=StartOfSession)="&amp;A21&amp;"", "Bar", "", "Close","5","0","All",,,"False","T","EveryTick"))</f>
        <v>85.18</v>
      </c>
    </row>
    <row r="22" spans="1:62" x14ac:dyDescent="0.3">
      <c r="A22" s="68">
        <f t="shared" si="1"/>
        <v>18</v>
      </c>
      <c r="B22" s="69">
        <f ca="1">IF(D22=0,NA(),RTD("cqg.rtd",,"StudyData", "Close("&amp;$B$2&amp;") When Barix("&amp;$B$2&amp;",reference:=StartOfSession)="&amp;A22&amp;"", "Bar", "", "Close","5","0","All",,,"False","T","EveryTick"))</f>
        <v>134.94999999999999</v>
      </c>
      <c r="C22" s="70">
        <v>0.41666666666666669</v>
      </c>
      <c r="D22" s="68">
        <f t="shared" ca="1" si="0"/>
        <v>1</v>
      </c>
      <c r="F22" s="68">
        <f ca="1">IF(D22=0,NA(),RTD("cqg.rtd",,"StudyData", "Close("&amp;$F$2&amp;") When Barix("&amp;$F$2&amp;",reference:=StartOfSession)="&amp;A22&amp;"", "Bar", "", "Close","5","0","All",,,"False","T","EveryTick"))</f>
        <v>226.81</v>
      </c>
      <c r="H22" s="68">
        <f ca="1">IF(D22=0,NA(),RTD("cqg.rtd",,"StudyData", "Close("&amp;$H$2&amp;") When Barix("&amp;$H$2&amp;",reference:=StartOfSession)="&amp;A22&amp;"", "Bar", "", "Close","5","0","All",,,"False","T","EveryTick"))</f>
        <v>326.48</v>
      </c>
      <c r="J22" s="68">
        <f ca="1">IF(D22=0,NA(),RTD("cqg.rtd",,"StudyData", "Close("&amp;$J$2&amp;") When Barix("&amp;$J$2&amp;",reference:=StartOfSession)="&amp;A22&amp;"", "Bar", "", "Close","5","0","All",,,"False","T","EveryTick"))</f>
        <v>208.36</v>
      </c>
      <c r="L22" s="68">
        <f ca="1">IF(D22=0,NA(),RTD("cqg.rtd",,"StudyData", "Close("&amp;$L$2&amp;") When Barix("&amp;$L$2&amp;",reference:=StartOfSession)="&amp;A22&amp;"", "Bar", "", "Close","5","0","All",,,"False","T","EveryTick"))</f>
        <v>289.19</v>
      </c>
      <c r="N22" s="68">
        <f ca="1">IF(D22=0,NA(),RTD("cqg.rtd",,"StudyData", "Close("&amp;$N$2&amp;") When Barix("&amp;$N$2&amp;",reference:=StartOfSession)="&amp;A22&amp;"", "Bar", "", "Close","5","0","All",,,"False","T","EveryTick"))</f>
        <v>150.80000000000001</v>
      </c>
      <c r="P22" s="68">
        <f ca="1">IF(D22=0,NA(),RTD("cqg.rtd",,"StudyData", "Close("&amp;$P$2&amp;") When Barix("&amp;$P$2&amp;",reference:=StartOfSession)="&amp;A22&amp;"", "Bar", "", "Close","5","0","All",,,"False","T","EveryTick"))</f>
        <v>396.81</v>
      </c>
      <c r="R22" s="68">
        <f ca="1">IF(D22=0,NA(),RTD("cqg.rtd",,"StudyData", "Close("&amp;$R$2&amp;") When Barix("&amp;$R$2&amp;",reference:=StartOfSession)="&amp;A22&amp;"", "Bar", "", "Close","5","0","All",,,"False","T","EveryTick"))</f>
        <v>315.13</v>
      </c>
      <c r="T22" s="68">
        <f ca="1">IF(D22=0,NA(),RTD("cqg.rtd",,"StudyData", "Close("&amp;$T$2&amp;") When Barix("&amp;$T$2&amp;",reference:=StartOfSession)="&amp;A22&amp;"", "Bar", "", "Close","5","0","All",,,"False","T","EveryTick"))</f>
        <v>58.02</v>
      </c>
      <c r="V22" s="68">
        <f ca="1">IF(D22=0,NA(),RTD("cqg.rtd",,"StudyData", "Close("&amp;$V$2&amp;") When Barix("&amp;$V$2&amp;",reference:=StartOfSession)="&amp;A22&amp;"", "Bar", "", "Close","5","0","All",,,"False","T","EveryTick"))</f>
        <v>156.9</v>
      </c>
      <c r="X22" s="68">
        <f ca="1">IF(D22=0,NA(),RTD("cqg.rtd",,"StudyData", "Close("&amp;$X$2&amp;") When Barix("&amp;$X$2&amp;",reference:=StartOfSession)="&amp;A22&amp;"", "Bar", "", "Close","5","0","All",,,"False","T","EveryTick"))</f>
        <v>98.69</v>
      </c>
      <c r="Z22" s="68">
        <f ca="1">IF(D22=0,NA(),RTD("cqg.rtd",,"StudyData", "Close("&amp;$Z$2&amp;") When Barix("&amp;$Z$2&amp;",reference:=StartOfSession)="&amp;A22&amp;"", "Bar", "", "Close","5","0","All",,,"False","T","EveryTick"))</f>
        <v>592.99</v>
      </c>
      <c r="AB22" s="68">
        <f ca="1">IF(D22=0,NA(),RTD("cqg.rtd",,"StudyData", "Close("&amp;$AB$2&amp;") When Barix("&amp;$AB$2&amp;",reference:=StartOfSession)="&amp;A22&amp;"", "Bar", "", "Close","5","0","All",,,"False","T","EveryTick"))</f>
        <v>403.07</v>
      </c>
      <c r="AD22" s="68">
        <f ca="1">IF(D22=0,NA(),RTD("cqg.rtd",,"StudyData", "Close("&amp;$AD$2&amp;") When Barix("&amp;$AD$2&amp;",reference:=StartOfSession)="&amp;A22&amp;"", "Bar", "", "Close","5","0","All",,,"False","T","EveryTick"))</f>
        <v>219.2</v>
      </c>
      <c r="AF22" s="68">
        <f ca="1">IF(D22=0,NA(),RTD("cqg.rtd",,"StudyData", "Close("&amp;$AF$2&amp;") When Barix("&amp;$AF$2&amp;",reference:=StartOfSession)="&amp;A22&amp;"", "Bar", "", "Close","5","0","All",,,"False","T","EveryTick"))</f>
        <v>216.4</v>
      </c>
      <c r="AH22" s="68">
        <f ca="1">IF(D22=0,NA(),RTD("cqg.rtd",,"StudyData", "Close("&amp;$AH$2&amp;") When Barix("&amp;$AH$2&amp;",reference:=StartOfSession)="&amp;A22&amp;"", "Bar", "", "Close","5","0","All",,,"False","T","EveryTick"))</f>
        <v>156.41999999999999</v>
      </c>
      <c r="AJ22" s="68">
        <f ca="1">IF(D22=0,NA(),RTD("cqg.rtd",,"StudyData", "Close("&amp;$AJ$2&amp;") When Barix("&amp;$AJ$2&amp;",reference:=StartOfSession)="&amp;A22&amp;"", "Bar", "", "Close","5","0","All",,,"False","T","EveryTick"))</f>
        <v>238.54</v>
      </c>
      <c r="AL22" s="68">
        <f ca="1">IF(D22=0,NA(),RTD("cqg.rtd",,"StudyData", "Close("&amp;$AL$2&amp;") When Barix("&amp;$AL$2&amp;",reference:=StartOfSession)="&amp;A22&amp;"", "Bar", "", "Close","5","0","All",,,"False","T","EveryTick"))</f>
        <v>64.06</v>
      </c>
      <c r="AN22" s="68">
        <f ca="1">IF(D22=0,NA(),RTD("cqg.rtd",,"StudyData", "Close("&amp;$AN$2&amp;") When Barix("&amp;$AN$2&amp;",reference:=StartOfSession)="&amp;A22&amp;"", "Bar", "", "Close","5","0","All",,,"False","T","EveryTick"))</f>
        <v>299.39999999999998</v>
      </c>
      <c r="AP22" s="68">
        <f ca="1">IF(D22=0,NA(),RTD("cqg.rtd",,"StudyData", "Close("&amp;$AP$2&amp;") When Barix("&amp;$AP$2&amp;",reference:=StartOfSession)="&amp;A22&amp;"", "Bar", "", "Close","5","0","All",,,"False","T","EveryTick"))</f>
        <v>101.8</v>
      </c>
      <c r="AR22" s="68">
        <f ca="1">IF(D22=0,NA(),RTD("cqg.rtd",,"StudyData", "Close("&amp;$AR$2&amp;") When Barix("&amp;$AR$2&amp;",reference:=StartOfSession)="&amp;A22&amp;"", "Bar", "", "Close","5","0","All",,,"False","T","EveryTick"))</f>
        <v>423.46</v>
      </c>
      <c r="AT22" s="68">
        <f ca="1">IF(D22=0,NA(),RTD("cqg.rtd",,"StudyData", "Close("&amp;$AT$2&amp;") When Barix("&amp;$AT$2&amp;",reference:=StartOfSession)="&amp;A22&amp;"", "Bar", "", "Close","5","0","All",,,"False","T","EveryTick"))</f>
        <v>76.319999999999993</v>
      </c>
      <c r="AV22" s="68">
        <f ca="1">IF(D22=0,NA(),RTD("cqg.rtd",,"StudyData", "Close("&amp;$AV$2&amp;") When Barix("&amp;$AV$2&amp;",reference:=StartOfSession)="&amp;A22&amp;"", "Bar", "", "Close","5","0","All",,,"False","T","EveryTick"))</f>
        <v>146.56</v>
      </c>
      <c r="AX22" s="68">
        <f ca="1">IF(D22=0,NA(),RTD("cqg.rtd",,"StudyData", "Close("&amp;$AX$2&amp;") When Barix("&amp;$AX$2&amp;",reference:=StartOfSession)="&amp;A22&amp;"", "Bar", "", "Close","5","0","All",,,"False","T","EveryTick"))</f>
        <v>166.28</v>
      </c>
      <c r="AZ22" s="68">
        <f ca="1">IF(D22=0,NA(),RTD("cqg.rtd",,"StudyData", "Close("&amp;$AZ$2&amp;") When Barix("&amp;$AZ$2&amp;",reference:=StartOfSession)="&amp;A22&amp;"", "Bar", "", "Close","5","0","All",,,"False","T","EveryTick"))</f>
        <v>388.22</v>
      </c>
      <c r="BB22" s="68">
        <f ca="1">IF(D22=0,NA(),RTD("cqg.rtd",,"StudyData", "Close("&amp;$BB$2&amp;") When Barix("&amp;$BB$2&amp;",reference:=StartOfSession)="&amp;A22&amp;"", "Bar", "", "Close","5","0","All",,,"False","T","EveryTick"))</f>
        <v>255.75</v>
      </c>
      <c r="BD22" s="68">
        <f ca="1">IF(D22=0,NA(),RTD("cqg.rtd",,"StudyData", "Close("&amp;$BD$2&amp;") When Barix("&amp;$BD$2&amp;",reference:=StartOfSession)="&amp;A22&amp;"", "Bar", "", "Close","5","0","All",,,"False","T","EveryTick"))</f>
        <v>615.41999999999996</v>
      </c>
      <c r="BF22" s="68">
        <f ca="1">IF(D22=0,NA(),RTD("cqg.rtd",,"StudyData", "Close("&amp;$BF$2&amp;") When Barix("&amp;$BF$2&amp;",reference:=StartOfSession)="&amp;A22&amp;"", "Bar", "", "Close","5","0","All",,,"False","T","EveryTick"))</f>
        <v>308.95999999999998</v>
      </c>
      <c r="BH22" s="68">
        <f ca="1">IF(D22=0,NA(),RTD("cqg.rtd",,"StudyData", "Close("&amp;$BH$2&amp;") When Barix("&amp;$BH$2&amp;",reference:=StartOfSession)="&amp;A22&amp;"", "Bar", "", "Close","5","0","All",,,"False","T","EveryTick"))</f>
        <v>40.75</v>
      </c>
      <c r="BJ22" s="68">
        <f ca="1">IF(D22=0,NA(),RTD("cqg.rtd",,"StudyData", "Close("&amp;$BJ$2&amp;") When Barix("&amp;$BJ$2&amp;",reference:=StartOfSession)="&amp;A22&amp;"", "Bar", "", "Close","5","0","All",,,"False","T","EveryTick"))</f>
        <v>85.13</v>
      </c>
    </row>
    <row r="23" spans="1:62" x14ac:dyDescent="0.3">
      <c r="A23" s="68">
        <f t="shared" si="1"/>
        <v>19</v>
      </c>
      <c r="B23" s="69">
        <f ca="1">IF(D23=0,NA(),RTD("cqg.rtd",,"StudyData", "Close("&amp;$B$2&amp;") When Barix("&amp;$B$2&amp;",reference:=StartOfSession)="&amp;A23&amp;"", "Bar", "", "Close","5","0","All",,,"False","T","EveryTick"))</f>
        <v>134.9</v>
      </c>
      <c r="C23" s="70">
        <v>0.4201388888888889</v>
      </c>
      <c r="D23" s="68">
        <f t="shared" ca="1" si="0"/>
        <v>1</v>
      </c>
      <c r="F23" s="68">
        <f ca="1">IF(D23=0,NA(),RTD("cqg.rtd",,"StudyData", "Close("&amp;$F$2&amp;") When Barix("&amp;$F$2&amp;",reference:=StartOfSession)="&amp;A23&amp;"", "Bar", "", "Close","5","0","All",,,"False","T","EveryTick"))</f>
        <v>226.63</v>
      </c>
      <c r="H23" s="68">
        <f ca="1">IF(D23=0,NA(),RTD("cqg.rtd",,"StudyData", "Close("&amp;$H$2&amp;") When Barix("&amp;$H$2&amp;",reference:=StartOfSession)="&amp;A23&amp;"", "Bar", "", "Close","5","0","All",,,"False","T","EveryTick"))</f>
        <v>326.88</v>
      </c>
      <c r="J23" s="68">
        <f ca="1">IF(D23=0,NA(),RTD("cqg.rtd",,"StudyData", "Close("&amp;$J$2&amp;") When Barix("&amp;$J$2&amp;",reference:=StartOfSession)="&amp;A23&amp;"", "Bar", "", "Close","5","0","All",,,"False","T","EveryTick"))</f>
        <v>208.7</v>
      </c>
      <c r="L23" s="68">
        <f ca="1">IF(D23=0,NA(),RTD("cqg.rtd",,"StudyData", "Close("&amp;$L$2&amp;") When Barix("&amp;$L$2&amp;",reference:=StartOfSession)="&amp;A23&amp;"", "Bar", "", "Close","5","0","All",,,"False","T","EveryTick"))</f>
        <v>289.55</v>
      </c>
      <c r="N23" s="68">
        <f ca="1">IF(D23=0,NA(),RTD("cqg.rtd",,"StudyData", "Close("&amp;$N$2&amp;") When Barix("&amp;$N$2&amp;",reference:=StartOfSession)="&amp;A23&amp;"", "Bar", "", "Close","5","0","All",,,"False","T","EveryTick"))</f>
        <v>150.85</v>
      </c>
      <c r="P23" s="68">
        <f ca="1">IF(D23=0,NA(),RTD("cqg.rtd",,"StudyData", "Close("&amp;$P$2&amp;") When Barix("&amp;$P$2&amp;",reference:=StartOfSession)="&amp;A23&amp;"", "Bar", "", "Close","5","0","All",,,"False","T","EveryTick"))</f>
        <v>397.52</v>
      </c>
      <c r="R23" s="68">
        <f ca="1">IF(D23=0,NA(),RTD("cqg.rtd",,"StudyData", "Close("&amp;$R$2&amp;") When Barix("&amp;$R$2&amp;",reference:=StartOfSession)="&amp;A23&amp;"", "Bar", "", "Close","5","0","All",,,"False","T","EveryTick"))</f>
        <v>315.3</v>
      </c>
      <c r="T23" s="68">
        <f ca="1">IF(D23=0,NA(),RTD("cqg.rtd",,"StudyData", "Close("&amp;$T$2&amp;") When Barix("&amp;$T$2&amp;",reference:=StartOfSession)="&amp;A23&amp;"", "Bar", "", "Close","5","0","All",,,"False","T","EveryTick"))</f>
        <v>58.08</v>
      </c>
      <c r="V23" s="68">
        <f ca="1">IF(D23=0,NA(),RTD("cqg.rtd",,"StudyData", "Close("&amp;$V$2&amp;") When Barix("&amp;$V$2&amp;",reference:=StartOfSession)="&amp;A23&amp;"", "Bar", "", "Close","5","0","All",,,"False","T","EveryTick"))</f>
        <v>156.81</v>
      </c>
      <c r="X23" s="68">
        <f ca="1">IF(D23=0,NA(),RTD("cqg.rtd",,"StudyData", "Close("&amp;$X$2&amp;") When Barix("&amp;$X$2&amp;",reference:=StartOfSession)="&amp;A23&amp;"", "Bar", "", "Close","5","0","All",,,"False","T","EveryTick"))</f>
        <v>98.76</v>
      </c>
      <c r="Z23" s="68">
        <f ca="1">IF(D23=0,NA(),RTD("cqg.rtd",,"StudyData", "Close("&amp;$Z$2&amp;") When Barix("&amp;$Z$2&amp;",reference:=StartOfSession)="&amp;A23&amp;"", "Bar", "", "Close","5","0","All",,,"False","T","EveryTick"))</f>
        <v>593.46</v>
      </c>
      <c r="AB23" s="68">
        <f ca="1">IF(D23=0,NA(),RTD("cqg.rtd",,"StudyData", "Close("&amp;$AB$2&amp;") When Barix("&amp;$AB$2&amp;",reference:=StartOfSession)="&amp;A23&amp;"", "Bar", "", "Close","5","0","All",,,"False","T","EveryTick"))</f>
        <v>403.34</v>
      </c>
      <c r="AD23" s="68">
        <f ca="1">IF(D23=0,NA(),RTD("cqg.rtd",,"StudyData", "Close("&amp;$AD$2&amp;") When Barix("&amp;$AD$2&amp;",reference:=StartOfSession)="&amp;A23&amp;"", "Bar", "", "Close","5","0","All",,,"False","T","EveryTick"))</f>
        <v>219.14</v>
      </c>
      <c r="AF23" s="68">
        <f ca="1">IF(D23=0,NA(),RTD("cqg.rtd",,"StudyData", "Close("&amp;$AF$2&amp;") When Barix("&amp;$AF$2&amp;",reference:=StartOfSession)="&amp;A23&amp;"", "Bar", "", "Close","5","0","All",,,"False","T","EveryTick"))</f>
        <v>216.38</v>
      </c>
      <c r="AH23" s="68">
        <f ca="1">IF(D23=0,NA(),RTD("cqg.rtd",,"StudyData", "Close("&amp;$AH$2&amp;") When Barix("&amp;$AH$2&amp;",reference:=StartOfSession)="&amp;A23&amp;"", "Bar", "", "Close","5","0","All",,,"False","T","EveryTick"))</f>
        <v>156.32</v>
      </c>
      <c r="AJ23" s="68">
        <f ca="1">IF(D23=0,NA(),RTD("cqg.rtd",,"StudyData", "Close("&amp;$AJ$2&amp;") When Barix("&amp;$AJ$2&amp;",reference:=StartOfSession)="&amp;A23&amp;"", "Bar", "", "Close","5","0","All",,,"False","T","EveryTick"))</f>
        <v>238.77</v>
      </c>
      <c r="AL23" s="68">
        <f ca="1">IF(D23=0,NA(),RTD("cqg.rtd",,"StudyData", "Close("&amp;$AL$2&amp;") When Barix("&amp;$AL$2&amp;",reference:=StartOfSession)="&amp;A23&amp;"", "Bar", "", "Close","5","0","All",,,"False","T","EveryTick"))</f>
        <v>64.05</v>
      </c>
      <c r="AN23" s="68">
        <f ca="1">IF(D23=0,NA(),RTD("cqg.rtd",,"StudyData", "Close("&amp;$AN$2&amp;") When Barix("&amp;$AN$2&amp;",reference:=StartOfSession)="&amp;A23&amp;"", "Bar", "", "Close","5","0","All",,,"False","T","EveryTick"))</f>
        <v>299.47000000000003</v>
      </c>
      <c r="AP23" s="68">
        <f ca="1">IF(D23=0,NA(),RTD("cqg.rtd",,"StudyData", "Close("&amp;$AP$2&amp;") When Barix("&amp;$AP$2&amp;",reference:=StartOfSession)="&amp;A23&amp;"", "Bar", "", "Close","5","0","All",,,"False","T","EveryTick"))</f>
        <v>101.96</v>
      </c>
      <c r="AR23" s="68">
        <f ca="1">IF(D23=0,NA(),RTD("cqg.rtd",,"StudyData", "Close("&amp;$AR$2&amp;") When Barix("&amp;$AR$2&amp;",reference:=StartOfSession)="&amp;A23&amp;"", "Bar", "", "Close","5","0","All",,,"False","T","EveryTick"))</f>
        <v>423.43</v>
      </c>
      <c r="AT23" s="68">
        <f ca="1">IF(D23=0,NA(),RTD("cqg.rtd",,"StudyData", "Close("&amp;$AT$2&amp;") When Barix("&amp;$AT$2&amp;",reference:=StartOfSession)="&amp;A23&amp;"", "Bar", "", "Close","5","0","All",,,"False","T","EveryTick"))</f>
        <v>76.290000000000006</v>
      </c>
      <c r="AV23" s="68">
        <f ca="1">IF(D23=0,NA(),RTD("cqg.rtd",,"StudyData", "Close("&amp;$AV$2&amp;") When Barix("&amp;$AV$2&amp;",reference:=StartOfSession)="&amp;A23&amp;"", "Bar", "", "Close","5","0","All",,,"False","T","EveryTick"))</f>
        <v>147.12</v>
      </c>
      <c r="AX23" s="68">
        <f ca="1">IF(D23=0,NA(),RTD("cqg.rtd",,"StudyData", "Close("&amp;$AX$2&amp;") When Barix("&amp;$AX$2&amp;",reference:=StartOfSession)="&amp;A23&amp;"", "Bar", "", "Close","5","0","All",,,"False","T","EveryTick"))</f>
        <v>166.35</v>
      </c>
      <c r="AZ23" s="68">
        <f ca="1">IF(D23=0,NA(),RTD("cqg.rtd",,"StudyData", "Close("&amp;$AZ$2&amp;") When Barix("&amp;$AZ$2&amp;",reference:=StartOfSession)="&amp;A23&amp;"", "Bar", "", "Close","5","0","All",,,"False","T","EveryTick"))</f>
        <v>388.73</v>
      </c>
      <c r="BB23" s="68">
        <f ca="1">IF(D23=0,NA(),RTD("cqg.rtd",,"StudyData", "Close("&amp;$BB$2&amp;") When Barix("&amp;$BB$2&amp;",reference:=StartOfSession)="&amp;A23&amp;"", "Bar", "", "Close","5","0","All",,,"False","T","EveryTick"))</f>
        <v>255.9</v>
      </c>
      <c r="BD23" s="68">
        <f ca="1">IF(D23=0,NA(),RTD("cqg.rtd",,"StudyData", "Close("&amp;$BD$2&amp;") When Barix("&amp;$BD$2&amp;",reference:=StartOfSession)="&amp;A23&amp;"", "Bar", "", "Close","5","0","All",,,"False","T","EveryTick"))</f>
        <v>615.14</v>
      </c>
      <c r="BF23" s="68">
        <f ca="1">IF(D23=0,NA(),RTD("cqg.rtd",,"StudyData", "Close("&amp;$BF$2&amp;") When Barix("&amp;$BF$2&amp;",reference:=StartOfSession)="&amp;A23&amp;"", "Bar", "", "Close","5","0","All",,,"False","T","EveryTick"))</f>
        <v>309</v>
      </c>
      <c r="BH23" s="68">
        <f ca="1">IF(D23=0,NA(),RTD("cqg.rtd",,"StudyData", "Close("&amp;$BH$2&amp;") When Barix("&amp;$BH$2&amp;",reference:=StartOfSession)="&amp;A23&amp;"", "Bar", "", "Close","5","0","All",,,"False","T","EveryTick"))</f>
        <v>40.74</v>
      </c>
      <c r="BJ23" s="68">
        <f ca="1">IF(D23=0,NA(),RTD("cqg.rtd",,"StudyData", "Close("&amp;$BJ$2&amp;") When Barix("&amp;$BJ$2&amp;",reference:=StartOfSession)="&amp;A23&amp;"", "Bar", "", "Close","5","0","All",,,"False","T","EveryTick"))</f>
        <v>85.24</v>
      </c>
    </row>
    <row r="24" spans="1:62" x14ac:dyDescent="0.3">
      <c r="A24" s="68">
        <f t="shared" si="1"/>
        <v>20</v>
      </c>
      <c r="B24" s="69">
        <f ca="1">IF(D24=0,NA(),RTD("cqg.rtd",,"StudyData", "Close("&amp;$B$2&amp;") When Barix("&amp;$B$2&amp;",reference:=StartOfSession)="&amp;A24&amp;"", "Bar", "", "Close","5","0","All",,,"False","T","EveryTick"))</f>
        <v>134.61000000000001</v>
      </c>
      <c r="C24" s="70">
        <v>0.4236111111111111</v>
      </c>
      <c r="D24" s="68">
        <f t="shared" ca="1" si="0"/>
        <v>1</v>
      </c>
      <c r="F24" s="68">
        <f ca="1">IF(D24=0,NA(),RTD("cqg.rtd",,"StudyData", "Close("&amp;$F$2&amp;") When Barix("&amp;$F$2&amp;",reference:=StartOfSession)="&amp;A24&amp;"", "Bar", "", "Close","5","0","All",,,"False","T","EveryTick"))</f>
        <v>226.67</v>
      </c>
      <c r="H24" s="68">
        <f ca="1">IF(D24=0,NA(),RTD("cqg.rtd",,"StudyData", "Close("&amp;$H$2&amp;") When Barix("&amp;$H$2&amp;",reference:=StartOfSession)="&amp;A24&amp;"", "Bar", "", "Close","5","0","All",,,"False","T","EveryTick"))</f>
        <v>326.89999999999998</v>
      </c>
      <c r="J24" s="68">
        <f ca="1">IF(D24=0,NA(),RTD("cqg.rtd",,"StudyData", "Close("&amp;$J$2&amp;") When Barix("&amp;$J$2&amp;",reference:=StartOfSession)="&amp;A24&amp;"", "Bar", "", "Close","5","0","All",,,"False","T","EveryTick"))</f>
        <v>208.89</v>
      </c>
      <c r="L24" s="68">
        <f ca="1">IF(D24=0,NA(),RTD("cqg.rtd",,"StudyData", "Close("&amp;$L$2&amp;") When Barix("&amp;$L$2&amp;",reference:=StartOfSession)="&amp;A24&amp;"", "Bar", "", "Close","5","0","All",,,"False","T","EveryTick"))</f>
        <v>289.54000000000002</v>
      </c>
      <c r="N24" s="68">
        <f ca="1">IF(D24=0,NA(),RTD("cqg.rtd",,"StudyData", "Close("&amp;$N$2&amp;") When Barix("&amp;$N$2&amp;",reference:=StartOfSession)="&amp;A24&amp;"", "Bar", "", "Close","5","0","All",,,"False","T","EveryTick"))</f>
        <v>150.97999999999999</v>
      </c>
      <c r="P24" s="68">
        <f ca="1">IF(D24=0,NA(),RTD("cqg.rtd",,"StudyData", "Close("&amp;$P$2&amp;") When Barix("&amp;$P$2&amp;",reference:=StartOfSession)="&amp;A24&amp;"", "Bar", "", "Close","5","0","All",,,"False","T","EveryTick"))</f>
        <v>396.51</v>
      </c>
      <c r="R24" s="68">
        <f ca="1">IF(D24=0,NA(),RTD("cqg.rtd",,"StudyData", "Close("&amp;$R$2&amp;") When Barix("&amp;$R$2&amp;",reference:=StartOfSession)="&amp;A24&amp;"", "Bar", "", "Close","5","0","All",,,"False","T","EveryTick"))</f>
        <v>316.49</v>
      </c>
      <c r="T24" s="68">
        <f ca="1">IF(D24=0,NA(),RTD("cqg.rtd",,"StudyData", "Close("&amp;$T$2&amp;") When Barix("&amp;$T$2&amp;",reference:=StartOfSession)="&amp;A24&amp;"", "Bar", "", "Close","5","0","All",,,"False","T","EveryTick"))</f>
        <v>58.05</v>
      </c>
      <c r="V24" s="68">
        <f ca="1">IF(D24=0,NA(),RTD("cqg.rtd",,"StudyData", "Close("&amp;$V$2&amp;") When Barix("&amp;$V$2&amp;",reference:=StartOfSession)="&amp;A24&amp;"", "Bar", "", "Close","5","0","All",,,"False","T","EveryTick"))</f>
        <v>156.66999999999999</v>
      </c>
      <c r="X24" s="68">
        <f ca="1">IF(D24=0,NA(),RTD("cqg.rtd",,"StudyData", "Close("&amp;$X$2&amp;") When Barix("&amp;$X$2&amp;",reference:=StartOfSession)="&amp;A24&amp;"", "Bar", "", "Close","5","0","All",,,"False","T","EveryTick"))</f>
        <v>98.78</v>
      </c>
      <c r="Z24" s="68">
        <f ca="1">IF(D24=0,NA(),RTD("cqg.rtd",,"StudyData", "Close("&amp;$Z$2&amp;") When Barix("&amp;$Z$2&amp;",reference:=StartOfSession)="&amp;A24&amp;"", "Bar", "", "Close","5","0","All",,,"False","T","EveryTick"))</f>
        <v>594.15</v>
      </c>
      <c r="AB24" s="68">
        <f ca="1">IF(D24=0,NA(),RTD("cqg.rtd",,"StudyData", "Close("&amp;$AB$2&amp;") When Barix("&amp;$AB$2&amp;",reference:=StartOfSession)="&amp;A24&amp;"", "Bar", "", "Close","5","0","All",,,"False","T","EveryTick"))</f>
        <v>402.99</v>
      </c>
      <c r="AD24" s="68">
        <f ca="1">IF(D24=0,NA(),RTD("cqg.rtd",,"StudyData", "Close("&amp;$AD$2&amp;") When Barix("&amp;$AD$2&amp;",reference:=StartOfSession)="&amp;A24&amp;"", "Bar", "", "Close","5","0","All",,,"False","T","EveryTick"))</f>
        <v>218.85</v>
      </c>
      <c r="AF24" s="68">
        <f ca="1">IF(D24=0,NA(),RTD("cqg.rtd",,"StudyData", "Close("&amp;$AF$2&amp;") When Barix("&amp;$AF$2&amp;",reference:=StartOfSession)="&amp;A24&amp;"", "Bar", "", "Close","5","0","All",,,"False","T","EveryTick"))</f>
        <v>215.72</v>
      </c>
      <c r="AH24" s="68">
        <f ca="1">IF(D24=0,NA(),RTD("cqg.rtd",,"StudyData", "Close("&amp;$AH$2&amp;") When Barix("&amp;$AH$2&amp;",reference:=StartOfSession)="&amp;A24&amp;"", "Bar", "", "Close","5","0","All",,,"False","T","EveryTick"))</f>
        <v>156.24</v>
      </c>
      <c r="AJ24" s="68">
        <f ca="1">IF(D24=0,NA(),RTD("cqg.rtd",,"StudyData", "Close("&amp;$AJ$2&amp;") When Barix("&amp;$AJ$2&amp;",reference:=StartOfSession)="&amp;A24&amp;"", "Bar", "", "Close","5","0","All",,,"False","T","EveryTick"))</f>
        <v>238.52</v>
      </c>
      <c r="AL24" s="68">
        <f ca="1">IF(D24=0,NA(),RTD("cqg.rtd",,"StudyData", "Close("&amp;$AL$2&amp;") When Barix("&amp;$AL$2&amp;",reference:=StartOfSession)="&amp;A24&amp;"", "Bar", "", "Close","5","0","All",,,"False","T","EveryTick"))</f>
        <v>63.99</v>
      </c>
      <c r="AN24" s="68">
        <f ca="1">IF(D24=0,NA(),RTD("cqg.rtd",,"StudyData", "Close("&amp;$AN$2&amp;") When Barix("&amp;$AN$2&amp;",reference:=StartOfSession)="&amp;A24&amp;"", "Bar", "", "Close","5","0","All",,,"False","T","EveryTick"))</f>
        <v>299.77999999999997</v>
      </c>
      <c r="AP24" s="68">
        <f ca="1">IF(D24=0,NA(),RTD("cqg.rtd",,"StudyData", "Close("&amp;$AP$2&amp;") When Barix("&amp;$AP$2&amp;",reference:=StartOfSession)="&amp;A24&amp;"", "Bar", "", "Close","5","0","All",,,"False","T","EveryTick"))</f>
        <v>102.03</v>
      </c>
      <c r="AR24" s="68">
        <f ca="1">IF(D24=0,NA(),RTD("cqg.rtd",,"StudyData", "Close("&amp;$AR$2&amp;") When Barix("&amp;$AR$2&amp;",reference:=StartOfSession)="&amp;A24&amp;"", "Bar", "", "Close","5","0","All",,,"False","T","EveryTick"))</f>
        <v>423.42</v>
      </c>
      <c r="AT24" s="68">
        <f ca="1">IF(D24=0,NA(),RTD("cqg.rtd",,"StudyData", "Close("&amp;$AT$2&amp;") When Barix("&amp;$AT$2&amp;",reference:=StartOfSession)="&amp;A24&amp;"", "Bar", "", "Close","5","0","All",,,"False","T","EveryTick"))</f>
        <v>76.23</v>
      </c>
      <c r="AV24" s="68">
        <f ca="1">IF(D24=0,NA(),RTD("cqg.rtd",,"StudyData", "Close("&amp;$AV$2&amp;") When Barix("&amp;$AV$2&amp;",reference:=StartOfSession)="&amp;A24&amp;"", "Bar", "", "Close","5","0","All",,,"False","T","EveryTick"))</f>
        <v>147.49</v>
      </c>
      <c r="AX24" s="68">
        <f ca="1">IF(D24=0,NA(),RTD("cqg.rtd",,"StudyData", "Close("&amp;$AX$2&amp;") When Barix("&amp;$AX$2&amp;",reference:=StartOfSession)="&amp;A24&amp;"", "Bar", "", "Close","5","0","All",,,"False","T","EveryTick"))</f>
        <v>166.13</v>
      </c>
      <c r="AZ24" s="68">
        <f ca="1">IF(D24=0,NA(),RTD("cqg.rtd",,"StudyData", "Close("&amp;$AZ$2&amp;") When Barix("&amp;$AZ$2&amp;",reference:=StartOfSession)="&amp;A24&amp;"", "Bar", "", "Close","5","0","All",,,"False","T","EveryTick"))</f>
        <v>388.32</v>
      </c>
      <c r="BB24" s="68">
        <f ca="1">IF(D24=0,NA(),RTD("cqg.rtd",,"StudyData", "Close("&amp;$BB$2&amp;") When Barix("&amp;$BB$2&amp;",reference:=StartOfSession)="&amp;A24&amp;"", "Bar", "", "Close","5","0","All",,,"False","T","EveryTick"))</f>
        <v>255.73</v>
      </c>
      <c r="BD24" s="68">
        <f ca="1">IF(D24=0,NA(),RTD("cqg.rtd",,"StudyData", "Close("&amp;$BD$2&amp;") When Barix("&amp;$BD$2&amp;",reference:=StartOfSession)="&amp;A24&amp;"", "Bar", "", "Close","5","0","All",,,"False","T","EveryTick"))</f>
        <v>615.14</v>
      </c>
      <c r="BF24" s="68">
        <f ca="1">IF(D24=0,NA(),RTD("cqg.rtd",,"StudyData", "Close("&amp;$BF$2&amp;") When Barix("&amp;$BF$2&amp;",reference:=StartOfSession)="&amp;A24&amp;"", "Bar", "", "Close","5","0","All",,,"False","T","EveryTick"))</f>
        <v>309.3</v>
      </c>
      <c r="BH24" s="68">
        <f ca="1">IF(D24=0,NA(),RTD("cqg.rtd",,"StudyData", "Close("&amp;$BH$2&amp;") When Barix("&amp;$BH$2&amp;",reference:=StartOfSession)="&amp;A24&amp;"", "Bar", "", "Close","5","0","All",,,"False","T","EveryTick"))</f>
        <v>40.729999999999997</v>
      </c>
      <c r="BJ24" s="68">
        <f ca="1">IF(D24=0,NA(),RTD("cqg.rtd",,"StudyData", "Close("&amp;$BJ$2&amp;") When Barix("&amp;$BJ$2&amp;",reference:=StartOfSession)="&amp;A24&amp;"", "Bar", "", "Close","5","0","All",,,"False","T","EveryTick"))</f>
        <v>85.21</v>
      </c>
    </row>
    <row r="25" spans="1:62" x14ac:dyDescent="0.3">
      <c r="A25" s="68">
        <f t="shared" si="1"/>
        <v>21</v>
      </c>
      <c r="B25" s="69">
        <f ca="1">IF(D25=0,NA(),RTD("cqg.rtd",,"StudyData", "Close("&amp;$B$2&amp;") When Barix("&amp;$B$2&amp;",reference:=StartOfSession)="&amp;A25&amp;"", "Bar", "", "Close","5","0","All",,,"False","T","EveryTick"))</f>
        <v>134.56</v>
      </c>
      <c r="C25" s="70">
        <v>0.42708333333333331</v>
      </c>
      <c r="D25" s="68">
        <f t="shared" ca="1" si="0"/>
        <v>1</v>
      </c>
      <c r="F25" s="68">
        <f ca="1">IF(D25=0,NA(),RTD("cqg.rtd",,"StudyData", "Close("&amp;$F$2&amp;") When Barix("&amp;$F$2&amp;",reference:=StartOfSession)="&amp;A25&amp;"", "Bar", "", "Close","5","0","All",,,"False","T","EveryTick"))</f>
        <v>226.89</v>
      </c>
      <c r="H25" s="68">
        <f ca="1">IF(D25=0,NA(),RTD("cqg.rtd",,"StudyData", "Close("&amp;$H$2&amp;") When Barix("&amp;$H$2&amp;",reference:=StartOfSession)="&amp;A25&amp;"", "Bar", "", "Close","5","0","All",,,"False","T","EveryTick"))</f>
        <v>327.7</v>
      </c>
      <c r="J25" s="68">
        <f ca="1">IF(D25=0,NA(),RTD("cqg.rtd",,"StudyData", "Close("&amp;$J$2&amp;") When Barix("&amp;$J$2&amp;",reference:=StartOfSession)="&amp;A25&amp;"", "Bar", "", "Close","5","0","All",,,"False","T","EveryTick"))</f>
        <v>209</v>
      </c>
      <c r="L25" s="68">
        <f ca="1">IF(D25=0,NA(),RTD("cqg.rtd",,"StudyData", "Close("&amp;$L$2&amp;") When Barix("&amp;$L$2&amp;",reference:=StartOfSession)="&amp;A25&amp;"", "Bar", "", "Close","5","0","All",,,"False","T","EveryTick"))</f>
        <v>289.99</v>
      </c>
      <c r="N25" s="68">
        <f ca="1">IF(D25=0,NA(),RTD("cqg.rtd",,"StudyData", "Close("&amp;$N$2&amp;") When Barix("&amp;$N$2&amp;",reference:=StartOfSession)="&amp;A25&amp;"", "Bar", "", "Close","5","0","All",,,"False","T","EveryTick"))</f>
        <v>150.86000000000001</v>
      </c>
      <c r="P25" s="68">
        <f ca="1">IF(D25=0,NA(),RTD("cqg.rtd",,"StudyData", "Close("&amp;$P$2&amp;") When Barix("&amp;$P$2&amp;",reference:=StartOfSession)="&amp;A25&amp;"", "Bar", "", "Close","5","0","All",,,"False","T","EveryTick"))</f>
        <v>396.46</v>
      </c>
      <c r="R25" s="68">
        <f ca="1">IF(D25=0,NA(),RTD("cqg.rtd",,"StudyData", "Close("&amp;$R$2&amp;") When Barix("&amp;$R$2&amp;",reference:=StartOfSession)="&amp;A25&amp;"", "Bar", "", "Close","5","0","All",,,"False","T","EveryTick"))</f>
        <v>315.92</v>
      </c>
      <c r="T25" s="68">
        <f ca="1">IF(D25=0,NA(),RTD("cqg.rtd",,"StudyData", "Close("&amp;$T$2&amp;") When Barix("&amp;$T$2&amp;",reference:=StartOfSession)="&amp;A25&amp;"", "Bar", "", "Close","5","0","All",,,"False","T","EveryTick"))</f>
        <v>57.91</v>
      </c>
      <c r="V25" s="68">
        <f ca="1">IF(D25=0,NA(),RTD("cqg.rtd",,"StudyData", "Close("&amp;$V$2&amp;") When Barix("&amp;$V$2&amp;",reference:=StartOfSession)="&amp;A25&amp;"", "Bar", "", "Close","5","0","All",,,"False","T","EveryTick"))</f>
        <v>156.71</v>
      </c>
      <c r="X25" s="68">
        <f ca="1">IF(D25=0,NA(),RTD("cqg.rtd",,"StudyData", "Close("&amp;$X$2&amp;") When Barix("&amp;$X$2&amp;",reference:=StartOfSession)="&amp;A25&amp;"", "Bar", "", "Close","5","0","All",,,"False","T","EveryTick"))</f>
        <v>98.85</v>
      </c>
      <c r="Z25" s="68">
        <f ca="1">IF(D25=0,NA(),RTD("cqg.rtd",,"StudyData", "Close("&amp;$Z$2&amp;") When Barix("&amp;$Z$2&amp;",reference:=StartOfSession)="&amp;A25&amp;"", "Bar", "", "Close","5","0","All",,,"False","T","EveryTick"))</f>
        <v>592.09</v>
      </c>
      <c r="AB25" s="68">
        <f ca="1">IF(D25=0,NA(),RTD("cqg.rtd",,"StudyData", "Close("&amp;$AB$2&amp;") When Barix("&amp;$AB$2&amp;",reference:=StartOfSession)="&amp;A25&amp;"", "Bar", "", "Close","5","0","All",,,"False","T","EveryTick"))</f>
        <v>403.5</v>
      </c>
      <c r="AD25" s="68">
        <f ca="1">IF(D25=0,NA(),RTD("cqg.rtd",,"StudyData", "Close("&amp;$AD$2&amp;") When Barix("&amp;$AD$2&amp;",reference:=StartOfSession)="&amp;A25&amp;"", "Bar", "", "Close","5","0","All",,,"False","T","EveryTick"))</f>
        <v>218.91</v>
      </c>
      <c r="AF25" s="68">
        <f ca="1">IF(D25=0,NA(),RTD("cqg.rtd",,"StudyData", "Close("&amp;$AF$2&amp;") When Barix("&amp;$AF$2&amp;",reference:=StartOfSession)="&amp;A25&amp;"", "Bar", "", "Close","5","0","All",,,"False","T","EveryTick"))</f>
        <v>215.61</v>
      </c>
      <c r="AH25" s="68">
        <f ca="1">IF(D25=0,NA(),RTD("cqg.rtd",,"StudyData", "Close("&amp;$AH$2&amp;") When Barix("&amp;$AH$2&amp;",reference:=StartOfSession)="&amp;A25&amp;"", "Bar", "", "Close","5","0","All",,,"False","T","EveryTick"))</f>
        <v>156.26</v>
      </c>
      <c r="AJ25" s="68">
        <f ca="1">IF(D25=0,NA(),RTD("cqg.rtd",,"StudyData", "Close("&amp;$AJ$2&amp;") When Barix("&amp;$AJ$2&amp;",reference:=StartOfSession)="&amp;A25&amp;"", "Bar", "", "Close","5","0","All",,,"False","T","EveryTick"))</f>
        <v>238.28</v>
      </c>
      <c r="AL25" s="68">
        <f ca="1">IF(D25=0,NA(),RTD("cqg.rtd",,"StudyData", "Close("&amp;$AL$2&amp;") When Barix("&amp;$AL$2&amp;",reference:=StartOfSession)="&amp;A25&amp;"", "Bar", "", "Close","5","0","All",,,"False","T","EveryTick"))</f>
        <v>64.02</v>
      </c>
      <c r="AN25" s="68">
        <f ca="1">IF(D25=0,NA(),RTD("cqg.rtd",,"StudyData", "Close("&amp;$AN$2&amp;") When Barix("&amp;$AN$2&amp;",reference:=StartOfSession)="&amp;A25&amp;"", "Bar", "", "Close","5","0","All",,,"False","T","EveryTick"))</f>
        <v>299.16000000000003</v>
      </c>
      <c r="AP25" s="68">
        <f ca="1">IF(D25=0,NA(),RTD("cqg.rtd",,"StudyData", "Close("&amp;$AP$2&amp;") When Barix("&amp;$AP$2&amp;",reference:=StartOfSession)="&amp;A25&amp;"", "Bar", "", "Close","5","0","All",,,"False","T","EveryTick"))</f>
        <v>102.02</v>
      </c>
      <c r="AR25" s="68">
        <f ca="1">IF(D25=0,NA(),RTD("cqg.rtd",,"StudyData", "Close("&amp;$AR$2&amp;") When Barix("&amp;$AR$2&amp;",reference:=StartOfSession)="&amp;A25&amp;"", "Bar", "", "Close","5","0","All",,,"False","T","EveryTick"))</f>
        <v>423.88</v>
      </c>
      <c r="AT25" s="68">
        <f ca="1">IF(D25=0,NA(),RTD("cqg.rtd",,"StudyData", "Close("&amp;$AT$2&amp;") When Barix("&amp;$AT$2&amp;",reference:=StartOfSession)="&amp;A25&amp;"", "Bar", "", "Close","5","0","All",,,"False","T","EveryTick"))</f>
        <v>76.19</v>
      </c>
      <c r="AV25" s="68">
        <f ca="1">IF(D25=0,NA(),RTD("cqg.rtd",,"StudyData", "Close("&amp;$AV$2&amp;") When Barix("&amp;$AV$2&amp;",reference:=StartOfSession)="&amp;A25&amp;"", "Bar", "", "Close","5","0","All",,,"False","T","EveryTick"))</f>
        <v>147.06</v>
      </c>
      <c r="AX25" s="68">
        <f ca="1">IF(D25=0,NA(),RTD("cqg.rtd",,"StudyData", "Close("&amp;$AX$2&amp;") When Barix("&amp;$AX$2&amp;",reference:=StartOfSession)="&amp;A25&amp;"", "Bar", "", "Close","5","0","All",,,"False","T","EveryTick"))</f>
        <v>166.27</v>
      </c>
      <c r="AZ25" s="68">
        <f ca="1">IF(D25=0,NA(),RTD("cqg.rtd",,"StudyData", "Close("&amp;$AZ$2&amp;") When Barix("&amp;$AZ$2&amp;",reference:=StartOfSession)="&amp;A25&amp;"", "Bar", "", "Close","5","0","All",,,"False","T","EveryTick"))</f>
        <v>387.48</v>
      </c>
      <c r="BB25" s="68">
        <f ca="1">IF(D25=0,NA(),RTD("cqg.rtd",,"StudyData", "Close("&amp;$BB$2&amp;") When Barix("&amp;$BB$2&amp;",reference:=StartOfSession)="&amp;A25&amp;"", "Bar", "", "Close","5","0","All",,,"False","T","EveryTick"))</f>
        <v>255.86</v>
      </c>
      <c r="BD25" s="68">
        <f ca="1">IF(D25=0,NA(),RTD("cqg.rtd",,"StudyData", "Close("&amp;$BD$2&amp;") When Barix("&amp;$BD$2&amp;",reference:=StartOfSession)="&amp;A25&amp;"", "Bar", "", "Close","5","0","All",,,"False","T","EveryTick"))</f>
        <v>614.94000000000005</v>
      </c>
      <c r="BF25" s="68">
        <f ca="1">IF(D25=0,NA(),RTD("cqg.rtd",,"StudyData", "Close("&amp;$BF$2&amp;") When Barix("&amp;$BF$2&amp;",reference:=StartOfSession)="&amp;A25&amp;"", "Bar", "", "Close","5","0","All",,,"False","T","EveryTick"))</f>
        <v>309.66000000000003</v>
      </c>
      <c r="BH25" s="68">
        <f ca="1">IF(D25=0,NA(),RTD("cqg.rtd",,"StudyData", "Close("&amp;$BH$2&amp;") When Barix("&amp;$BH$2&amp;",reference:=StartOfSession)="&amp;A25&amp;"", "Bar", "", "Close","5","0","All",,,"False","T","EveryTick"))</f>
        <v>40.700000000000003</v>
      </c>
      <c r="BJ25" s="68">
        <f ca="1">IF(D25=0,NA(),RTD("cqg.rtd",,"StudyData", "Close("&amp;$BJ$2&amp;") When Barix("&amp;$BJ$2&amp;",reference:=StartOfSession)="&amp;A25&amp;"", "Bar", "", "Close","5","0","All",,,"False","T","EveryTick"))</f>
        <v>85.33</v>
      </c>
    </row>
    <row r="26" spans="1:62" x14ac:dyDescent="0.3">
      <c r="A26" s="68">
        <f t="shared" si="1"/>
        <v>22</v>
      </c>
      <c r="B26" s="69">
        <f ca="1">IF(D26=0,NA(),RTD("cqg.rtd",,"StudyData", "Close("&amp;$B$2&amp;") When Barix("&amp;$B$2&amp;",reference:=StartOfSession)="&amp;A26&amp;"", "Bar", "", "Close","5","0","All",,,"False","T","EveryTick"))</f>
        <v>134.61000000000001</v>
      </c>
      <c r="C26" s="70">
        <v>0.43055555555555558</v>
      </c>
      <c r="D26" s="68">
        <f t="shared" ca="1" si="0"/>
        <v>1</v>
      </c>
      <c r="F26" s="68">
        <f ca="1">IF(D26=0,NA(),RTD("cqg.rtd",,"StudyData", "Close("&amp;$F$2&amp;") When Barix("&amp;$F$2&amp;",reference:=StartOfSession)="&amp;A26&amp;"", "Bar", "", "Close","5","0","All",,,"False","T","EveryTick"))</f>
        <v>226.92</v>
      </c>
      <c r="H26" s="68">
        <f ca="1">IF(D26=0,NA(),RTD("cqg.rtd",,"StudyData", "Close("&amp;$H$2&amp;") When Barix("&amp;$H$2&amp;",reference:=StartOfSession)="&amp;A26&amp;"", "Bar", "", "Close","5","0","All",,,"False","T","EveryTick"))</f>
        <v>327.86</v>
      </c>
      <c r="J26" s="68">
        <f ca="1">IF(D26=0,NA(),RTD("cqg.rtd",,"StudyData", "Close("&amp;$J$2&amp;") When Barix("&amp;$J$2&amp;",reference:=StartOfSession)="&amp;A26&amp;"", "Bar", "", "Close","5","0","All",,,"False","T","EveryTick"))</f>
        <v>209.05</v>
      </c>
      <c r="L26" s="68">
        <f ca="1">IF(D26=0,NA(),RTD("cqg.rtd",,"StudyData", "Close("&amp;$L$2&amp;") When Barix("&amp;$L$2&amp;",reference:=StartOfSession)="&amp;A26&amp;"", "Bar", "", "Close","5","0","All",,,"False","T","EveryTick"))</f>
        <v>289.8</v>
      </c>
      <c r="N26" s="68">
        <f ca="1">IF(D26=0,NA(),RTD("cqg.rtd",,"StudyData", "Close("&amp;$N$2&amp;") When Barix("&amp;$N$2&amp;",reference:=StartOfSession)="&amp;A26&amp;"", "Bar", "", "Close","5","0","All",,,"False","T","EveryTick"))</f>
        <v>150.47999999999999</v>
      </c>
      <c r="P26" s="68">
        <f ca="1">IF(D26=0,NA(),RTD("cqg.rtd",,"StudyData", "Close("&amp;$P$2&amp;") When Barix("&amp;$P$2&amp;",reference:=StartOfSession)="&amp;A26&amp;"", "Bar", "", "Close","5","0","All",,,"False","T","EveryTick"))</f>
        <v>395.83</v>
      </c>
      <c r="R26" s="68">
        <f ca="1">IF(D26=0,NA(),RTD("cqg.rtd",,"StudyData", "Close("&amp;$R$2&amp;") When Barix("&amp;$R$2&amp;",reference:=StartOfSession)="&amp;A26&amp;"", "Bar", "", "Close","5","0","All",,,"False","T","EveryTick"))</f>
        <v>316.98</v>
      </c>
      <c r="T26" s="68">
        <f ca="1">IF(D26=0,NA(),RTD("cqg.rtd",,"StudyData", "Close("&amp;$T$2&amp;") When Barix("&amp;$T$2&amp;",reference:=StartOfSession)="&amp;A26&amp;"", "Bar", "", "Close","5","0","All",,,"False","T","EveryTick"))</f>
        <v>57.88</v>
      </c>
      <c r="V26" s="68">
        <f ca="1">IF(D26=0,NA(),RTD("cqg.rtd",,"StudyData", "Close("&amp;$V$2&amp;") When Barix("&amp;$V$2&amp;",reference:=StartOfSession)="&amp;A26&amp;"", "Bar", "", "Close","5","0","All",,,"False","T","EveryTick"))</f>
        <v>156.75</v>
      </c>
      <c r="X26" s="68">
        <f ca="1">IF(D26=0,NA(),RTD("cqg.rtd",,"StudyData", "Close("&amp;$X$2&amp;") When Barix("&amp;$X$2&amp;",reference:=StartOfSession)="&amp;A26&amp;"", "Bar", "", "Close","5","0","All",,,"False","T","EveryTick"))</f>
        <v>98.78</v>
      </c>
      <c r="Z26" s="68">
        <f ca="1">IF(D26=0,NA(),RTD("cqg.rtd",,"StudyData", "Close("&amp;$Z$2&amp;") When Barix("&amp;$Z$2&amp;",reference:=StartOfSession)="&amp;A26&amp;"", "Bar", "", "Close","5","0","All",,,"False","T","EveryTick"))</f>
        <v>593.25</v>
      </c>
      <c r="AB26" s="68">
        <f ca="1">IF(D26=0,NA(),RTD("cqg.rtd",,"StudyData", "Close("&amp;$AB$2&amp;") When Barix("&amp;$AB$2&amp;",reference:=StartOfSession)="&amp;A26&amp;"", "Bar", "", "Close","5","0","All",,,"False","T","EveryTick"))</f>
        <v>403.25</v>
      </c>
      <c r="AD26" s="68">
        <f ca="1">IF(D26=0,NA(),RTD("cqg.rtd",,"StudyData", "Close("&amp;$AD$2&amp;") When Barix("&amp;$AD$2&amp;",reference:=StartOfSession)="&amp;A26&amp;"", "Bar", "", "Close","5","0","All",,,"False","T","EveryTick"))</f>
        <v>218.84</v>
      </c>
      <c r="AF26" s="68">
        <f ca="1">IF(D26=0,NA(),RTD("cqg.rtd",,"StudyData", "Close("&amp;$AF$2&amp;") When Barix("&amp;$AF$2&amp;",reference:=StartOfSession)="&amp;A26&amp;"", "Bar", "", "Close","5","0","All",,,"False","T","EveryTick"))</f>
        <v>215.73</v>
      </c>
      <c r="AH26" s="68">
        <f ca="1">IF(D26=0,NA(),RTD("cqg.rtd",,"StudyData", "Close("&amp;$AH$2&amp;") When Barix("&amp;$AH$2&amp;",reference:=StartOfSession)="&amp;A26&amp;"", "Bar", "", "Close","5","0","All",,,"False","T","EveryTick"))</f>
        <v>156.19999999999999</v>
      </c>
      <c r="AJ26" s="68">
        <f ca="1">IF(D26=0,NA(),RTD("cqg.rtd",,"StudyData", "Close("&amp;$AJ$2&amp;") When Barix("&amp;$AJ$2&amp;",reference:=StartOfSession)="&amp;A26&amp;"", "Bar", "", "Close","5","0","All",,,"False","T","EveryTick"))</f>
        <v>237.93</v>
      </c>
      <c r="AL26" s="68">
        <f ca="1">IF(D26=0,NA(),RTD("cqg.rtd",,"StudyData", "Close("&amp;$AL$2&amp;") When Barix("&amp;$AL$2&amp;",reference:=StartOfSession)="&amp;A26&amp;"", "Bar", "", "Close","5","0","All",,,"False","T","EveryTick"))</f>
        <v>64.03</v>
      </c>
      <c r="AN26" s="68">
        <f ca="1">IF(D26=0,NA(),RTD("cqg.rtd",,"StudyData", "Close("&amp;$AN$2&amp;") When Barix("&amp;$AN$2&amp;",reference:=StartOfSession)="&amp;A26&amp;"", "Bar", "", "Close","5","0","All",,,"False","T","EveryTick"))</f>
        <v>298.49</v>
      </c>
      <c r="AP26" s="68">
        <f ca="1">IF(D26=0,NA(),RTD("cqg.rtd",,"StudyData", "Close("&amp;$AP$2&amp;") When Barix("&amp;$AP$2&amp;",reference:=StartOfSession)="&amp;A26&amp;"", "Bar", "", "Close","5","0","All",,,"False","T","EveryTick"))</f>
        <v>102.08</v>
      </c>
      <c r="AR26" s="68">
        <f ca="1">IF(D26=0,NA(),RTD("cqg.rtd",,"StudyData", "Close("&amp;$AR$2&amp;") When Barix("&amp;$AR$2&amp;",reference:=StartOfSession)="&amp;A26&amp;"", "Bar", "", "Close","5","0","All",,,"False","T","EveryTick"))</f>
        <v>424</v>
      </c>
      <c r="AT26" s="68">
        <f ca="1">IF(D26=0,NA(),RTD("cqg.rtd",,"StudyData", "Close("&amp;$AT$2&amp;") When Barix("&amp;$AT$2&amp;",reference:=StartOfSession)="&amp;A26&amp;"", "Bar", "", "Close","5","0","All",,,"False","T","EveryTick"))</f>
        <v>76.23</v>
      </c>
      <c r="AV26" s="68">
        <f ca="1">IF(D26=0,NA(),RTD("cqg.rtd",,"StudyData", "Close("&amp;$AV$2&amp;") When Barix("&amp;$AV$2&amp;",reference:=StartOfSession)="&amp;A26&amp;"", "Bar", "", "Close","5","0","All",,,"False","T","EveryTick"))</f>
        <v>147.27000000000001</v>
      </c>
      <c r="AX26" s="68">
        <f ca="1">IF(D26=0,NA(),RTD("cqg.rtd",,"StudyData", "Close("&amp;$AX$2&amp;") When Barix("&amp;$AX$2&amp;",reference:=StartOfSession)="&amp;A26&amp;"", "Bar", "", "Close","5","0","All",,,"False","T","EveryTick"))</f>
        <v>166.25</v>
      </c>
      <c r="AZ26" s="68">
        <f ca="1">IF(D26=0,NA(),RTD("cqg.rtd",,"StudyData", "Close("&amp;$AZ$2&amp;") When Barix("&amp;$AZ$2&amp;",reference:=StartOfSession)="&amp;A26&amp;"", "Bar", "", "Close","5","0","All",,,"False","T","EveryTick"))</f>
        <v>387.8</v>
      </c>
      <c r="BB26" s="68">
        <f ca="1">IF(D26=0,NA(),RTD("cqg.rtd",,"StudyData", "Close("&amp;$BB$2&amp;") When Barix("&amp;$BB$2&amp;",reference:=StartOfSession)="&amp;A26&amp;"", "Bar", "", "Close","5","0","All",,,"False","T","EveryTick"))</f>
        <v>255.99</v>
      </c>
      <c r="BD26" s="68">
        <f ca="1">IF(D26=0,NA(),RTD("cqg.rtd",,"StudyData", "Close("&amp;$BD$2&amp;") When Barix("&amp;$BD$2&amp;",reference:=StartOfSession)="&amp;A26&amp;"", "Bar", "", "Close","5","0","All",,,"False","T","EveryTick"))</f>
        <v>616.75</v>
      </c>
      <c r="BF26" s="68">
        <f ca="1">IF(D26=0,NA(),RTD("cqg.rtd",,"StudyData", "Close("&amp;$BF$2&amp;") When Barix("&amp;$BF$2&amp;",reference:=StartOfSession)="&amp;A26&amp;"", "Bar", "", "Close","5","0","All",,,"False","T","EveryTick"))</f>
        <v>309.88</v>
      </c>
      <c r="BH26" s="68">
        <f ca="1">IF(D26=0,NA(),RTD("cqg.rtd",,"StudyData", "Close("&amp;$BH$2&amp;") When Barix("&amp;$BH$2&amp;",reference:=StartOfSession)="&amp;A26&amp;"", "Bar", "", "Close","5","0","All",,,"False","T","EveryTick"))</f>
        <v>40.68</v>
      </c>
      <c r="BJ26" s="68">
        <f ca="1">IF(D26=0,NA(),RTD("cqg.rtd",,"StudyData", "Close("&amp;$BJ$2&amp;") When Barix("&amp;$BJ$2&amp;",reference:=StartOfSession)="&amp;A26&amp;"", "Bar", "", "Close","5","0","All",,,"False","T","EveryTick"))</f>
        <v>85.31</v>
      </c>
    </row>
    <row r="27" spans="1:62" x14ac:dyDescent="0.3">
      <c r="A27" s="68">
        <f t="shared" si="1"/>
        <v>23</v>
      </c>
      <c r="B27" s="69">
        <f ca="1">IF(D27=0,NA(),RTD("cqg.rtd",,"StudyData", "Close("&amp;$B$2&amp;") When Barix("&amp;$B$2&amp;",reference:=StartOfSession)="&amp;A27&amp;"", "Bar", "", "Close","5","0","All",,,"False","T","EveryTick"))</f>
        <v>134.65</v>
      </c>
      <c r="C27" s="70">
        <v>0.43402777777777773</v>
      </c>
      <c r="D27" s="68">
        <f t="shared" ca="1" si="0"/>
        <v>1</v>
      </c>
      <c r="F27" s="68">
        <f ca="1">IF(D27=0,NA(),RTD("cqg.rtd",,"StudyData", "Close("&amp;$F$2&amp;") When Barix("&amp;$F$2&amp;",reference:=StartOfSession)="&amp;A27&amp;"", "Bar", "", "Close","5","0","All",,,"False","T","EveryTick"))</f>
        <v>226.68</v>
      </c>
      <c r="H27" s="68">
        <f ca="1">IF(D27=0,NA(),RTD("cqg.rtd",,"StudyData", "Close("&amp;$H$2&amp;") When Barix("&amp;$H$2&amp;",reference:=StartOfSession)="&amp;A27&amp;"", "Bar", "", "Close","5","0","All",,,"False","T","EveryTick"))</f>
        <v>327.85</v>
      </c>
      <c r="J27" s="68">
        <f ca="1">IF(D27=0,NA(),RTD("cqg.rtd",,"StudyData", "Close("&amp;$J$2&amp;") When Barix("&amp;$J$2&amp;",reference:=StartOfSession)="&amp;A27&amp;"", "Bar", "", "Close","5","0","All",,,"False","T","EveryTick"))</f>
        <v>209.33</v>
      </c>
      <c r="L27" s="68">
        <f ca="1">IF(D27=0,NA(),RTD("cqg.rtd",,"StudyData", "Close("&amp;$L$2&amp;") When Barix("&amp;$L$2&amp;",reference:=StartOfSession)="&amp;A27&amp;"", "Bar", "", "Close","5","0","All",,,"False","T","EveryTick"))</f>
        <v>289.25</v>
      </c>
      <c r="N27" s="68">
        <f ca="1">IF(D27=0,NA(),RTD("cqg.rtd",,"StudyData", "Close("&amp;$N$2&amp;") When Barix("&amp;$N$2&amp;",reference:=StartOfSession)="&amp;A27&amp;"", "Bar", "", "Close","5","0","All",,,"False","T","EveryTick"))</f>
        <v>150.47999999999999</v>
      </c>
      <c r="P27" s="68">
        <f ca="1">IF(D27=0,NA(),RTD("cqg.rtd",,"StudyData", "Close("&amp;$P$2&amp;") When Barix("&amp;$P$2&amp;",reference:=StartOfSession)="&amp;A27&amp;"", "Bar", "", "Close","5","0","All",,,"False","T","EveryTick"))</f>
        <v>396</v>
      </c>
      <c r="R27" s="68">
        <f ca="1">IF(D27=0,NA(),RTD("cqg.rtd",,"StudyData", "Close("&amp;$R$2&amp;") When Barix("&amp;$R$2&amp;",reference:=StartOfSession)="&amp;A27&amp;"", "Bar", "", "Close","5","0","All",,,"False","T","EveryTick"))</f>
        <v>317.11</v>
      </c>
      <c r="T27" s="68">
        <f ca="1">IF(D27=0,NA(),RTD("cqg.rtd",,"StudyData", "Close("&amp;$T$2&amp;") When Barix("&amp;$T$2&amp;",reference:=StartOfSession)="&amp;A27&amp;"", "Bar", "", "Close","5","0","All",,,"False","T","EveryTick"))</f>
        <v>57.86</v>
      </c>
      <c r="V27" s="68">
        <f ca="1">IF(D27=0,NA(),RTD("cqg.rtd",,"StudyData", "Close("&amp;$V$2&amp;") When Barix("&amp;$V$2&amp;",reference:=StartOfSession)="&amp;A27&amp;"", "Bar", "", "Close","5","0","All",,,"False","T","EveryTick"))</f>
        <v>156.66</v>
      </c>
      <c r="X27" s="68">
        <f ca="1">IF(D27=0,NA(),RTD("cqg.rtd",,"StudyData", "Close("&amp;$X$2&amp;") When Barix("&amp;$X$2&amp;",reference:=StartOfSession)="&amp;A27&amp;"", "Bar", "", "Close","5","0","All",,,"False","T","EveryTick"))</f>
        <v>98.81</v>
      </c>
      <c r="Z27" s="68">
        <f ca="1">IF(D27=0,NA(),RTD("cqg.rtd",,"StudyData", "Close("&amp;$Z$2&amp;") When Barix("&amp;$Z$2&amp;",reference:=StartOfSession)="&amp;A27&amp;"", "Bar", "", "Close","5","0","All",,,"False","T","EveryTick"))</f>
        <v>592.41999999999996</v>
      </c>
      <c r="AB27" s="68">
        <f ca="1">IF(D27=0,NA(),RTD("cqg.rtd",,"StudyData", "Close("&amp;$AB$2&amp;") When Barix("&amp;$AB$2&amp;",reference:=StartOfSession)="&amp;A27&amp;"", "Bar", "", "Close","5","0","All",,,"False","T","EveryTick"))</f>
        <v>404.09</v>
      </c>
      <c r="AD27" s="68">
        <f ca="1">IF(D27=0,NA(),RTD("cqg.rtd",,"StudyData", "Close("&amp;$AD$2&amp;") When Barix("&amp;$AD$2&amp;",reference:=StartOfSession)="&amp;A27&amp;"", "Bar", "", "Close","5","0","All",,,"False","T","EveryTick"))</f>
        <v>218.9</v>
      </c>
      <c r="AF27" s="68">
        <f ca="1">IF(D27=0,NA(),RTD("cqg.rtd",,"StudyData", "Close("&amp;$AF$2&amp;") When Barix("&amp;$AF$2&amp;",reference:=StartOfSession)="&amp;A27&amp;"", "Bar", "", "Close","5","0","All",,,"False","T","EveryTick"))</f>
        <v>215.59</v>
      </c>
      <c r="AH27" s="68">
        <f ca="1">IF(D27=0,NA(),RTD("cqg.rtd",,"StudyData", "Close("&amp;$AH$2&amp;") When Barix("&amp;$AH$2&amp;",reference:=StartOfSession)="&amp;A27&amp;"", "Bar", "", "Close","5","0","All",,,"False","T","EveryTick"))</f>
        <v>156.19999999999999</v>
      </c>
      <c r="AJ27" s="68">
        <f ca="1">IF(D27=0,NA(),RTD("cqg.rtd",,"StudyData", "Close("&amp;$AJ$2&amp;") When Barix("&amp;$AJ$2&amp;",reference:=StartOfSession)="&amp;A27&amp;"", "Bar", "", "Close","5","0","All",,,"False","T","EveryTick"))</f>
        <v>238.01</v>
      </c>
      <c r="AL27" s="68">
        <f ca="1">IF(D27=0,NA(),RTD("cqg.rtd",,"StudyData", "Close("&amp;$AL$2&amp;") When Barix("&amp;$AL$2&amp;",reference:=StartOfSession)="&amp;A27&amp;"", "Bar", "", "Close","5","0","All",,,"False","T","EveryTick"))</f>
        <v>64.010000000000005</v>
      </c>
      <c r="AN27" s="68">
        <f ca="1">IF(D27=0,NA(),RTD("cqg.rtd",,"StudyData", "Close("&amp;$AN$2&amp;") When Barix("&amp;$AN$2&amp;",reference:=StartOfSession)="&amp;A27&amp;"", "Bar", "", "Close","5","0","All",,,"False","T","EveryTick"))</f>
        <v>298.79000000000002</v>
      </c>
      <c r="AP27" s="68">
        <f ca="1">IF(D27=0,NA(),RTD("cqg.rtd",,"StudyData", "Close("&amp;$AP$2&amp;") When Barix("&amp;$AP$2&amp;",reference:=StartOfSession)="&amp;A27&amp;"", "Bar", "", "Close","5","0","All",,,"False","T","EveryTick"))</f>
        <v>102.09</v>
      </c>
      <c r="AR27" s="68">
        <f ca="1">IF(D27=0,NA(),RTD("cqg.rtd",,"StudyData", "Close("&amp;$AR$2&amp;") When Barix("&amp;$AR$2&amp;",reference:=StartOfSession)="&amp;A27&amp;"", "Bar", "", "Close","5","0","All",,,"False","T","EveryTick"))</f>
        <v>423.68</v>
      </c>
      <c r="AT27" s="68">
        <f ca="1">IF(D27=0,NA(),RTD("cqg.rtd",,"StudyData", "Close("&amp;$AT$2&amp;") When Barix("&amp;$AT$2&amp;",reference:=StartOfSession)="&amp;A27&amp;"", "Bar", "", "Close","5","0","All",,,"False","T","EveryTick"))</f>
        <v>76.22</v>
      </c>
      <c r="AV27" s="68">
        <f ca="1">IF(D27=0,NA(),RTD("cqg.rtd",,"StudyData", "Close("&amp;$AV$2&amp;") When Barix("&amp;$AV$2&amp;",reference:=StartOfSession)="&amp;A27&amp;"", "Bar", "", "Close","5","0","All",,,"False","T","EveryTick"))</f>
        <v>147.25</v>
      </c>
      <c r="AX27" s="68">
        <f ca="1">IF(D27=0,NA(),RTD("cqg.rtd",,"StudyData", "Close("&amp;$AX$2&amp;") When Barix("&amp;$AX$2&amp;",reference:=StartOfSession)="&amp;A27&amp;"", "Bar", "", "Close","5","0","All",,,"False","T","EveryTick"))</f>
        <v>166.28</v>
      </c>
      <c r="AZ27" s="68">
        <f ca="1">IF(D27=0,NA(),RTD("cqg.rtd",,"StudyData", "Close("&amp;$AZ$2&amp;") When Barix("&amp;$AZ$2&amp;",reference:=StartOfSession)="&amp;A27&amp;"", "Bar", "", "Close","5","0","All",,,"False","T","EveryTick"))</f>
        <v>387.97</v>
      </c>
      <c r="BB27" s="68">
        <f ca="1">IF(D27=0,NA(),RTD("cqg.rtd",,"StudyData", "Close("&amp;$BB$2&amp;") When Barix("&amp;$BB$2&amp;",reference:=StartOfSession)="&amp;A27&amp;"", "Bar", "", "Close","5","0","All",,,"False","T","EveryTick"))</f>
        <v>255.71</v>
      </c>
      <c r="BD27" s="68">
        <f ca="1">IF(D27=0,NA(),RTD("cqg.rtd",,"StudyData", "Close("&amp;$BD$2&amp;") When Barix("&amp;$BD$2&amp;",reference:=StartOfSession)="&amp;A27&amp;"", "Bar", "", "Close","5","0","All",,,"False","T","EveryTick"))</f>
        <v>617.88</v>
      </c>
      <c r="BF27" s="68">
        <f ca="1">IF(D27=0,NA(),RTD("cqg.rtd",,"StudyData", "Close("&amp;$BF$2&amp;") When Barix("&amp;$BF$2&amp;",reference:=StartOfSession)="&amp;A27&amp;"", "Bar", "", "Close","5","0","All",,,"False","T","EveryTick"))</f>
        <v>309.72000000000003</v>
      </c>
      <c r="BH27" s="68">
        <f ca="1">IF(D27=0,NA(),RTD("cqg.rtd",,"StudyData", "Close("&amp;$BH$2&amp;") When Barix("&amp;$BH$2&amp;",reference:=StartOfSession)="&amp;A27&amp;"", "Bar", "", "Close","5","0","All",,,"False","T","EveryTick"))</f>
        <v>40.67</v>
      </c>
      <c r="BJ27" s="68">
        <f ca="1">IF(D27=0,NA(),RTD("cqg.rtd",,"StudyData", "Close("&amp;$BJ$2&amp;") When Barix("&amp;$BJ$2&amp;",reference:=StartOfSession)="&amp;A27&amp;"", "Bar", "", "Close","5","0","All",,,"False","T","EveryTick"))</f>
        <v>85.37</v>
      </c>
    </row>
    <row r="28" spans="1:62" x14ac:dyDescent="0.3">
      <c r="A28" s="68">
        <f t="shared" si="1"/>
        <v>24</v>
      </c>
      <c r="B28" s="69">
        <f ca="1">IF(D28=0,NA(),RTD("cqg.rtd",,"StudyData", "Close("&amp;$B$2&amp;") When Barix("&amp;$B$2&amp;",reference:=StartOfSession)="&amp;A28&amp;"", "Bar", "", "Close","5","0","All",,,"False","T","EveryTick"))</f>
        <v>134.63</v>
      </c>
      <c r="C28" s="70">
        <v>0.4375</v>
      </c>
      <c r="D28" s="68">
        <f t="shared" ca="1" si="0"/>
        <v>1</v>
      </c>
      <c r="F28" s="68">
        <f ca="1">IF(D28=0,NA(),RTD("cqg.rtd",,"StudyData", "Close("&amp;$F$2&amp;") When Barix("&amp;$F$2&amp;",reference:=StartOfSession)="&amp;A28&amp;"", "Bar", "", "Close","5","0","All",,,"False","T","EveryTick"))</f>
        <v>227.04</v>
      </c>
      <c r="H28" s="68">
        <f ca="1">IF(D28=0,NA(),RTD("cqg.rtd",,"StudyData", "Close("&amp;$H$2&amp;") When Barix("&amp;$H$2&amp;",reference:=StartOfSession)="&amp;A28&amp;"", "Bar", "", "Close","5","0","All",,,"False","T","EveryTick"))</f>
        <v>327.27999999999997</v>
      </c>
      <c r="J28" s="68">
        <f ca="1">IF(D28=0,NA(),RTD("cqg.rtd",,"StudyData", "Close("&amp;$J$2&amp;") When Barix("&amp;$J$2&amp;",reference:=StartOfSession)="&amp;A28&amp;"", "Bar", "", "Close","5","0","All",,,"False","T","EveryTick"))</f>
        <v>209.4</v>
      </c>
      <c r="L28" s="68">
        <f ca="1">IF(D28=0,NA(),RTD("cqg.rtd",,"StudyData", "Close("&amp;$L$2&amp;") When Barix("&amp;$L$2&amp;",reference:=StartOfSession)="&amp;A28&amp;"", "Bar", "", "Close","5","0","All",,,"False","T","EveryTick"))</f>
        <v>289.01</v>
      </c>
      <c r="N28" s="68">
        <f ca="1">IF(D28=0,NA(),RTD("cqg.rtd",,"StudyData", "Close("&amp;$N$2&amp;") When Barix("&amp;$N$2&amp;",reference:=StartOfSession)="&amp;A28&amp;"", "Bar", "", "Close","5","0","All",,,"False","T","EveryTick"))</f>
        <v>150.05000000000001</v>
      </c>
      <c r="P28" s="68">
        <f ca="1">IF(D28=0,NA(),RTD("cqg.rtd",,"StudyData", "Close("&amp;$P$2&amp;") When Barix("&amp;$P$2&amp;",reference:=StartOfSession)="&amp;A28&amp;"", "Bar", "", "Close","5","0","All",,,"False","T","EveryTick"))</f>
        <v>394.79</v>
      </c>
      <c r="R28" s="68">
        <f ca="1">IF(D28=0,NA(),RTD("cqg.rtd",,"StudyData", "Close("&amp;$R$2&amp;") When Barix("&amp;$R$2&amp;",reference:=StartOfSession)="&amp;A28&amp;"", "Bar", "", "Close","5","0","All",,,"False","T","EveryTick"))</f>
        <v>315.97000000000003</v>
      </c>
      <c r="T28" s="68">
        <f ca="1">IF(D28=0,NA(),RTD("cqg.rtd",,"StudyData", "Close("&amp;$T$2&amp;") When Barix("&amp;$T$2&amp;",reference:=StartOfSession)="&amp;A28&amp;"", "Bar", "", "Close","5","0","All",,,"False","T","EveryTick"))</f>
        <v>57.87</v>
      </c>
      <c r="V28" s="68">
        <f ca="1">IF(D28=0,NA(),RTD("cqg.rtd",,"StudyData", "Close("&amp;$V$2&amp;") When Barix("&amp;$V$2&amp;",reference:=StartOfSession)="&amp;A28&amp;"", "Bar", "", "Close","5","0","All",,,"False","T","EveryTick"))</f>
        <v>156.74</v>
      </c>
      <c r="X28" s="68">
        <f ca="1">IF(D28=0,NA(),RTD("cqg.rtd",,"StudyData", "Close("&amp;$X$2&amp;") When Barix("&amp;$X$2&amp;",reference:=StartOfSession)="&amp;A28&amp;"", "Bar", "", "Close","5","0","All",,,"False","T","EveryTick"))</f>
        <v>98.86</v>
      </c>
      <c r="Z28" s="68">
        <f ca="1">IF(D28=0,NA(),RTD("cqg.rtd",,"StudyData", "Close("&amp;$Z$2&amp;") When Barix("&amp;$Z$2&amp;",reference:=StartOfSession)="&amp;A28&amp;"", "Bar", "", "Close","5","0","All",,,"False","T","EveryTick"))</f>
        <v>590.71</v>
      </c>
      <c r="AB28" s="68">
        <f ca="1">IF(D28=0,NA(),RTD("cqg.rtd",,"StudyData", "Close("&amp;$AB$2&amp;") When Barix("&amp;$AB$2&amp;",reference:=StartOfSession)="&amp;A28&amp;"", "Bar", "", "Close","5","0","All",,,"False","T","EveryTick"))</f>
        <v>403.97</v>
      </c>
      <c r="AD28" s="68">
        <f ca="1">IF(D28=0,NA(),RTD("cqg.rtd",,"StudyData", "Close("&amp;$AD$2&amp;") When Barix("&amp;$AD$2&amp;",reference:=StartOfSession)="&amp;A28&amp;"", "Bar", "", "Close","5","0","All",,,"False","T","EveryTick"))</f>
        <v>218.82</v>
      </c>
      <c r="AF28" s="68">
        <f ca="1">IF(D28=0,NA(),RTD("cqg.rtd",,"StudyData", "Close("&amp;$AF$2&amp;") When Barix("&amp;$AF$2&amp;",reference:=StartOfSession)="&amp;A28&amp;"", "Bar", "", "Close","5","0","All",,,"False","T","EveryTick"))</f>
        <v>215.2</v>
      </c>
      <c r="AH28" s="68">
        <f ca="1">IF(D28=0,NA(),RTD("cqg.rtd",,"StudyData", "Close("&amp;$AH$2&amp;") When Barix("&amp;$AH$2&amp;",reference:=StartOfSession)="&amp;A28&amp;"", "Bar", "", "Close","5","0","All",,,"False","T","EveryTick"))</f>
        <v>156.16</v>
      </c>
      <c r="AJ28" s="68">
        <f ca="1">IF(D28=0,NA(),RTD("cqg.rtd",,"StudyData", "Close("&amp;$AJ$2&amp;") When Barix("&amp;$AJ$2&amp;",reference:=StartOfSession)="&amp;A28&amp;"", "Bar", "", "Close","5","0","All",,,"False","T","EveryTick"))</f>
        <v>238.01</v>
      </c>
      <c r="AL28" s="68">
        <f ca="1">IF(D28=0,NA(),RTD("cqg.rtd",,"StudyData", "Close("&amp;$AL$2&amp;") When Barix("&amp;$AL$2&amp;",reference:=StartOfSession)="&amp;A28&amp;"", "Bar", "", "Close","5","0","All",,,"False","T","EveryTick"))</f>
        <v>64.010000000000005</v>
      </c>
      <c r="AN28" s="68">
        <f ca="1">IF(D28=0,NA(),RTD("cqg.rtd",,"StudyData", "Close("&amp;$AN$2&amp;") When Barix("&amp;$AN$2&amp;",reference:=StartOfSession)="&amp;A28&amp;"", "Bar", "", "Close","5","0","All",,,"False","T","EveryTick"))</f>
        <v>299.85000000000002</v>
      </c>
      <c r="AP28" s="68">
        <f ca="1">IF(D28=0,NA(),RTD("cqg.rtd",,"StudyData", "Close("&amp;$AP$2&amp;") When Barix("&amp;$AP$2&amp;",reference:=StartOfSession)="&amp;A28&amp;"", "Bar", "", "Close","5","0","All",,,"False","T","EveryTick"))</f>
        <v>102.07</v>
      </c>
      <c r="AR28" s="68">
        <f ca="1">IF(D28=0,NA(),RTD("cqg.rtd",,"StudyData", "Close("&amp;$AR$2&amp;") When Barix("&amp;$AR$2&amp;",reference:=StartOfSession)="&amp;A28&amp;"", "Bar", "", "Close","5","0","All",,,"False","T","EveryTick"))</f>
        <v>423.74</v>
      </c>
      <c r="AT28" s="68">
        <f ca="1">IF(D28=0,NA(),RTD("cqg.rtd",,"StudyData", "Close("&amp;$AT$2&amp;") When Barix("&amp;$AT$2&amp;",reference:=StartOfSession)="&amp;A28&amp;"", "Bar", "", "Close","5","0","All",,,"False","T","EveryTick"))</f>
        <v>76.260000000000005</v>
      </c>
      <c r="AV28" s="68">
        <f ca="1">IF(D28=0,NA(),RTD("cqg.rtd",,"StudyData", "Close("&amp;$AV$2&amp;") When Barix("&amp;$AV$2&amp;",reference:=StartOfSession)="&amp;A28&amp;"", "Bar", "", "Close","5","0","All",,,"False","T","EveryTick"))</f>
        <v>147.38999999999999</v>
      </c>
      <c r="AX28" s="68">
        <f ca="1">IF(D28=0,NA(),RTD("cqg.rtd",,"StudyData", "Close("&amp;$AX$2&amp;") When Barix("&amp;$AX$2&amp;",reference:=StartOfSession)="&amp;A28&amp;"", "Bar", "", "Close","5","0","All",,,"False","T","EveryTick"))</f>
        <v>166.23</v>
      </c>
      <c r="AZ28" s="68">
        <f ca="1">IF(D28=0,NA(),RTD("cqg.rtd",,"StudyData", "Close("&amp;$AZ$2&amp;") When Barix("&amp;$AZ$2&amp;",reference:=StartOfSession)="&amp;A28&amp;"", "Bar", "", "Close","5","0","All",,,"False","T","EveryTick"))</f>
        <v>387.29</v>
      </c>
      <c r="BB28" s="68">
        <f ca="1">IF(D28=0,NA(),RTD("cqg.rtd",,"StudyData", "Close("&amp;$BB$2&amp;") When Barix("&amp;$BB$2&amp;",reference:=StartOfSession)="&amp;A28&amp;"", "Bar", "", "Close","5","0","All",,,"False","T","EveryTick"))</f>
        <v>255.37</v>
      </c>
      <c r="BD28" s="68">
        <f ca="1">IF(D28=0,NA(),RTD("cqg.rtd",,"StudyData", "Close("&amp;$BD$2&amp;") When Barix("&amp;$BD$2&amp;",reference:=StartOfSession)="&amp;A28&amp;"", "Bar", "", "Close","5","0","All",,,"False","T","EveryTick"))</f>
        <v>617.11</v>
      </c>
      <c r="BF28" s="68">
        <f ca="1">IF(D28=0,NA(),RTD("cqg.rtd",,"StudyData", "Close("&amp;$BF$2&amp;") When Barix("&amp;$BF$2&amp;",reference:=StartOfSession)="&amp;A28&amp;"", "Bar", "", "Close","5","0","All",,,"False","T","EveryTick"))</f>
        <v>309.7</v>
      </c>
      <c r="BH28" s="68">
        <f ca="1">IF(D28=0,NA(),RTD("cqg.rtd",,"StudyData", "Close("&amp;$BH$2&amp;") When Barix("&amp;$BH$2&amp;",reference:=StartOfSession)="&amp;A28&amp;"", "Bar", "", "Close","5","0","All",,,"False","T","EveryTick"))</f>
        <v>40.65</v>
      </c>
      <c r="BJ28" s="68">
        <f ca="1">IF(D28=0,NA(),RTD("cqg.rtd",,"StudyData", "Close("&amp;$BJ$2&amp;") When Barix("&amp;$BJ$2&amp;",reference:=StartOfSession)="&amp;A28&amp;"", "Bar", "", "Close","5","0","All",,,"False","T","EveryTick"))</f>
        <v>85.22</v>
      </c>
    </row>
    <row r="29" spans="1:62" x14ac:dyDescent="0.3">
      <c r="A29" s="68">
        <f t="shared" si="1"/>
        <v>25</v>
      </c>
      <c r="B29" s="69">
        <f ca="1">IF(D29=0,NA(),RTD("cqg.rtd",,"StudyData", "Close("&amp;$B$2&amp;") When Barix("&amp;$B$2&amp;",reference:=StartOfSession)="&amp;A29&amp;"", "Bar", "", "Close","5","0","All",,,"False","T","EveryTick"))</f>
        <v>134.51</v>
      </c>
      <c r="C29" s="70">
        <v>0.44097222222222227</v>
      </c>
      <c r="D29" s="68">
        <f t="shared" ca="1" si="0"/>
        <v>1</v>
      </c>
      <c r="F29" s="68">
        <f ca="1">IF(D29=0,NA(),RTD("cqg.rtd",,"StudyData", "Close("&amp;$F$2&amp;") When Barix("&amp;$F$2&amp;",reference:=StartOfSession)="&amp;A29&amp;"", "Bar", "", "Close","5","0","All",,,"False","T","EveryTick"))</f>
        <v>227.28</v>
      </c>
      <c r="H29" s="68">
        <f ca="1">IF(D29=0,NA(),RTD("cqg.rtd",,"StudyData", "Close("&amp;$H$2&amp;") When Barix("&amp;$H$2&amp;",reference:=StartOfSession)="&amp;A29&amp;"", "Bar", "", "Close","5","0","All",,,"False","T","EveryTick"))</f>
        <v>326.47000000000003</v>
      </c>
      <c r="J29" s="68">
        <f ca="1">IF(D29=0,NA(),RTD("cqg.rtd",,"StudyData", "Close("&amp;$J$2&amp;") When Barix("&amp;$J$2&amp;",reference:=StartOfSession)="&amp;A29&amp;"", "Bar", "", "Close","5","0","All",,,"False","T","EveryTick"))</f>
        <v>209.24</v>
      </c>
      <c r="L29" s="68">
        <f ca="1">IF(D29=0,NA(),RTD("cqg.rtd",,"StudyData", "Close("&amp;$L$2&amp;") When Barix("&amp;$L$2&amp;",reference:=StartOfSession)="&amp;A29&amp;"", "Bar", "", "Close","5","0","All",,,"False","T","EveryTick"))</f>
        <v>288.87</v>
      </c>
      <c r="N29" s="68">
        <f ca="1">IF(D29=0,NA(),RTD("cqg.rtd",,"StudyData", "Close("&amp;$N$2&amp;") When Barix("&amp;$N$2&amp;",reference:=StartOfSession)="&amp;A29&amp;"", "Bar", "", "Close","5","0","All",,,"False","T","EveryTick"))</f>
        <v>150.19</v>
      </c>
      <c r="P29" s="68">
        <f ca="1">IF(D29=0,NA(),RTD("cqg.rtd",,"StudyData", "Close("&amp;$P$2&amp;") When Barix("&amp;$P$2&amp;",reference:=StartOfSession)="&amp;A29&amp;"", "Bar", "", "Close","5","0","All",,,"False","T","EveryTick"))</f>
        <v>394.68</v>
      </c>
      <c r="R29" s="68">
        <f ca="1">IF(D29=0,NA(),RTD("cqg.rtd",,"StudyData", "Close("&amp;$R$2&amp;") When Barix("&amp;$R$2&amp;",reference:=StartOfSession)="&amp;A29&amp;"", "Bar", "", "Close","5","0","All",,,"False","T","EveryTick"))</f>
        <v>316.93</v>
      </c>
      <c r="T29" s="68">
        <f ca="1">IF(D29=0,NA(),RTD("cqg.rtd",,"StudyData", "Close("&amp;$T$2&amp;") When Barix("&amp;$T$2&amp;",reference:=StartOfSession)="&amp;A29&amp;"", "Bar", "", "Close","5","0","All",,,"False","T","EveryTick"))</f>
        <v>57.88</v>
      </c>
      <c r="V29" s="68">
        <f ca="1">IF(D29=0,NA(),RTD("cqg.rtd",,"StudyData", "Close("&amp;$V$2&amp;") When Barix("&amp;$V$2&amp;",reference:=StartOfSession)="&amp;A29&amp;"", "Bar", "", "Close","5","0","All",,,"False","T","EveryTick"))</f>
        <v>156.58000000000001</v>
      </c>
      <c r="X29" s="68">
        <f ca="1">IF(D29=0,NA(),RTD("cqg.rtd",,"StudyData", "Close("&amp;$X$2&amp;") When Barix("&amp;$X$2&amp;",reference:=StartOfSession)="&amp;A29&amp;"", "Bar", "", "Close","5","0","All",,,"False","T","EveryTick"))</f>
        <v>99.16</v>
      </c>
      <c r="Z29" s="68">
        <f ca="1">IF(D29=0,NA(),RTD("cqg.rtd",,"StudyData", "Close("&amp;$Z$2&amp;") When Barix("&amp;$Z$2&amp;",reference:=StartOfSession)="&amp;A29&amp;"", "Bar", "", "Close","5","0","All",,,"False","T","EveryTick"))</f>
        <v>589.57000000000005</v>
      </c>
      <c r="AB29" s="68">
        <f ca="1">IF(D29=0,NA(),RTD("cqg.rtd",,"StudyData", "Close("&amp;$AB$2&amp;") When Barix("&amp;$AB$2&amp;",reference:=StartOfSession)="&amp;A29&amp;"", "Bar", "", "Close","5","0","All",,,"False","T","EveryTick"))</f>
        <v>405.21</v>
      </c>
      <c r="AD29" s="68">
        <f ca="1">IF(D29=0,NA(),RTD("cqg.rtd",,"StudyData", "Close("&amp;$AD$2&amp;") When Barix("&amp;$AD$2&amp;",reference:=StartOfSession)="&amp;A29&amp;"", "Bar", "", "Close","5","0","All",,,"False","T","EveryTick"))</f>
        <v>218.88</v>
      </c>
      <c r="AF29" s="68">
        <f ca="1">IF(D29=0,NA(),RTD("cqg.rtd",,"StudyData", "Close("&amp;$AF$2&amp;") When Barix("&amp;$AF$2&amp;",reference:=StartOfSession)="&amp;A29&amp;"", "Bar", "", "Close","5","0","All",,,"False","T","EveryTick"))</f>
        <v>215.21</v>
      </c>
      <c r="AH29" s="68">
        <f ca="1">IF(D29=0,NA(),RTD("cqg.rtd",,"StudyData", "Close("&amp;$AH$2&amp;") When Barix("&amp;$AH$2&amp;",reference:=StartOfSession)="&amp;A29&amp;"", "Bar", "", "Close","5","0","All",,,"False","T","EveryTick"))</f>
        <v>156.16</v>
      </c>
      <c r="AJ29" s="68">
        <f ca="1">IF(D29=0,NA(),RTD("cqg.rtd",,"StudyData", "Close("&amp;$AJ$2&amp;") When Barix("&amp;$AJ$2&amp;",reference:=StartOfSession)="&amp;A29&amp;"", "Bar", "", "Close","5","0","All",,,"False","T","EveryTick"))</f>
        <v>237.72</v>
      </c>
      <c r="AL29" s="68">
        <f ca="1">IF(D29=0,NA(),RTD("cqg.rtd",,"StudyData", "Close("&amp;$AL$2&amp;") When Barix("&amp;$AL$2&amp;",reference:=StartOfSession)="&amp;A29&amp;"", "Bar", "", "Close","5","0","All",,,"False","T","EveryTick"))</f>
        <v>64.08</v>
      </c>
      <c r="AN29" s="68">
        <f ca="1">IF(D29=0,NA(),RTD("cqg.rtd",,"StudyData", "Close("&amp;$AN$2&amp;") When Barix("&amp;$AN$2&amp;",reference:=StartOfSession)="&amp;A29&amp;"", "Bar", "", "Close","5","0","All",,,"False","T","EveryTick"))</f>
        <v>299.38</v>
      </c>
      <c r="AP29" s="68">
        <f ca="1">IF(D29=0,NA(),RTD("cqg.rtd",,"StudyData", "Close("&amp;$AP$2&amp;") When Barix("&amp;$AP$2&amp;",reference:=StartOfSession)="&amp;A29&amp;"", "Bar", "", "Close","5","0","All",,,"False","T","EveryTick"))</f>
        <v>102.15</v>
      </c>
      <c r="AR29" s="68">
        <f ca="1">IF(D29=0,NA(),RTD("cqg.rtd",,"StudyData", "Close("&amp;$AR$2&amp;") When Barix("&amp;$AR$2&amp;",reference:=StartOfSession)="&amp;A29&amp;"", "Bar", "", "Close","5","0","All",,,"False","T","EveryTick"))</f>
        <v>424.15</v>
      </c>
      <c r="AT29" s="68">
        <f ca="1">IF(D29=0,NA(),RTD("cqg.rtd",,"StudyData", "Close("&amp;$AT$2&amp;") When Barix("&amp;$AT$2&amp;",reference:=StartOfSession)="&amp;A29&amp;"", "Bar", "", "Close","5","0","All",,,"False","T","EveryTick"))</f>
        <v>76.150000000000006</v>
      </c>
      <c r="AV29" s="68">
        <f ca="1">IF(D29=0,NA(),RTD("cqg.rtd",,"StudyData", "Close("&amp;$AV$2&amp;") When Barix("&amp;$AV$2&amp;",reference:=StartOfSession)="&amp;A29&amp;"", "Bar", "", "Close","5","0","All",,,"False","T","EveryTick"))</f>
        <v>147.30000000000001</v>
      </c>
      <c r="AX29" s="68">
        <f ca="1">IF(D29=0,NA(),RTD("cqg.rtd",,"StudyData", "Close("&amp;$AX$2&amp;") When Barix("&amp;$AX$2&amp;",reference:=StartOfSession)="&amp;A29&amp;"", "Bar", "", "Close","5","0","All",,,"False","T","EveryTick"))</f>
        <v>166.18</v>
      </c>
      <c r="AZ29" s="68">
        <f ca="1">IF(D29=0,NA(),RTD("cqg.rtd",,"StudyData", "Close("&amp;$AZ$2&amp;") When Barix("&amp;$AZ$2&amp;",reference:=StartOfSession)="&amp;A29&amp;"", "Bar", "", "Close","5","0","All",,,"False","T","EveryTick"))</f>
        <v>387.09</v>
      </c>
      <c r="BB29" s="68">
        <f ca="1">IF(D29=0,NA(),RTD("cqg.rtd",,"StudyData", "Close("&amp;$BB$2&amp;") When Barix("&amp;$BB$2&amp;",reference:=StartOfSession)="&amp;A29&amp;"", "Bar", "", "Close","5","0","All",,,"False","T","EveryTick"))</f>
        <v>255.38</v>
      </c>
      <c r="BD29" s="68">
        <f ca="1">IF(D29=0,NA(),RTD("cqg.rtd",,"StudyData", "Close("&amp;$BD$2&amp;") When Barix("&amp;$BD$2&amp;",reference:=StartOfSession)="&amp;A29&amp;"", "Bar", "", "Close","5","0","All",,,"False","T","EveryTick"))</f>
        <v>616.39</v>
      </c>
      <c r="BF29" s="68">
        <f ca="1">IF(D29=0,NA(),RTD("cqg.rtd",,"StudyData", "Close("&amp;$BF$2&amp;") When Barix("&amp;$BF$2&amp;",reference:=StartOfSession)="&amp;A29&amp;"", "Bar", "", "Close","5","0","All",,,"False","T","EveryTick"))</f>
        <v>310.10000000000002</v>
      </c>
      <c r="BH29" s="68">
        <f ca="1">IF(D29=0,NA(),RTD("cqg.rtd",,"StudyData", "Close("&amp;$BH$2&amp;") When Barix("&amp;$BH$2&amp;",reference:=StartOfSession)="&amp;A29&amp;"", "Bar", "", "Close","5","0","All",,,"False","T","EveryTick"))</f>
        <v>40.64</v>
      </c>
      <c r="BJ29" s="68">
        <f ca="1">IF(D29=0,NA(),RTD("cqg.rtd",,"StudyData", "Close("&amp;$BJ$2&amp;") When Barix("&amp;$BJ$2&amp;",reference:=StartOfSession)="&amp;A29&amp;"", "Bar", "", "Close","5","0","All",,,"False","T","EveryTick"))</f>
        <v>85.21</v>
      </c>
    </row>
    <row r="30" spans="1:62" x14ac:dyDescent="0.3">
      <c r="A30" s="68">
        <f t="shared" si="1"/>
        <v>26</v>
      </c>
      <c r="B30" s="69">
        <f ca="1">IF(D30=0,NA(),RTD("cqg.rtd",,"StudyData", "Close("&amp;$B$2&amp;") When Barix("&amp;$B$2&amp;",reference:=StartOfSession)="&amp;A30&amp;"", "Bar", "", "Close","5","0","All",,,"False","T","EveryTick"))</f>
        <v>134.55000000000001</v>
      </c>
      <c r="C30" s="70">
        <v>0.44444444444444442</v>
      </c>
      <c r="D30" s="68">
        <f t="shared" ca="1" si="0"/>
        <v>1</v>
      </c>
      <c r="F30" s="68">
        <f ca="1">IF(D30=0,NA(),RTD("cqg.rtd",,"StudyData", "Close("&amp;$F$2&amp;") When Barix("&amp;$F$2&amp;",reference:=StartOfSession)="&amp;A30&amp;"", "Bar", "", "Close","5","0","All",,,"False","T","EveryTick"))</f>
        <v>227.28</v>
      </c>
      <c r="H30" s="68">
        <f ca="1">IF(D30=0,NA(),RTD("cqg.rtd",,"StudyData", "Close("&amp;$H$2&amp;") When Barix("&amp;$H$2&amp;",reference:=StartOfSession)="&amp;A30&amp;"", "Bar", "", "Close","5","0","All",,,"False","T","EveryTick"))</f>
        <v>325.36</v>
      </c>
      <c r="J30" s="68">
        <f ca="1">IF(D30=0,NA(),RTD("cqg.rtd",,"StudyData", "Close("&amp;$J$2&amp;") When Barix("&amp;$J$2&amp;",reference:=StartOfSession)="&amp;A30&amp;"", "Bar", "", "Close","5","0","All",,,"False","T","EveryTick"))</f>
        <v>209.23</v>
      </c>
      <c r="L30" s="68">
        <f ca="1">IF(D30=0,NA(),RTD("cqg.rtd",,"StudyData", "Close("&amp;$L$2&amp;") When Barix("&amp;$L$2&amp;",reference:=StartOfSession)="&amp;A30&amp;"", "Bar", "", "Close","5","0","All",,,"False","T","EveryTick"))</f>
        <v>288.37</v>
      </c>
      <c r="N30" s="68">
        <f ca="1">IF(D30=0,NA(),RTD("cqg.rtd",,"StudyData", "Close("&amp;$N$2&amp;") When Barix("&amp;$N$2&amp;",reference:=StartOfSession)="&amp;A30&amp;"", "Bar", "", "Close","5","0","All",,,"False","T","EveryTick"))</f>
        <v>150.06</v>
      </c>
      <c r="P30" s="68">
        <f ca="1">IF(D30=0,NA(),RTD("cqg.rtd",,"StudyData", "Close("&amp;$P$2&amp;") When Barix("&amp;$P$2&amp;",reference:=StartOfSession)="&amp;A30&amp;"", "Bar", "", "Close","5","0","All",,,"False","T","EveryTick"))</f>
        <v>394.13</v>
      </c>
      <c r="R30" s="68">
        <f ca="1">IF(D30=0,NA(),RTD("cqg.rtd",,"StudyData", "Close("&amp;$R$2&amp;") When Barix("&amp;$R$2&amp;",reference:=StartOfSession)="&amp;A30&amp;"", "Bar", "", "Close","5","0","All",,,"False","T","EveryTick"))</f>
        <v>317.64999999999998</v>
      </c>
      <c r="T30" s="68">
        <f ca="1">IF(D30=0,NA(),RTD("cqg.rtd",,"StudyData", "Close("&amp;$T$2&amp;") When Barix("&amp;$T$2&amp;",reference:=StartOfSession)="&amp;A30&amp;"", "Bar", "", "Close","5","0","All",,,"False","T","EveryTick"))</f>
        <v>57.9</v>
      </c>
      <c r="V30" s="68">
        <f ca="1">IF(D30=0,NA(),RTD("cqg.rtd",,"StudyData", "Close("&amp;$V$2&amp;") When Barix("&amp;$V$2&amp;",reference:=StartOfSession)="&amp;A30&amp;"", "Bar", "", "Close","5","0","All",,,"False","T","EveryTick"))</f>
        <v>156.47</v>
      </c>
      <c r="X30" s="68">
        <f ca="1">IF(D30=0,NA(),RTD("cqg.rtd",,"StudyData", "Close("&amp;$X$2&amp;") When Barix("&amp;$X$2&amp;",reference:=StartOfSession)="&amp;A30&amp;"", "Bar", "", "Close","5","0","All",,,"False","T","EveryTick"))</f>
        <v>98.94</v>
      </c>
      <c r="Z30" s="68">
        <f ca="1">IF(D30=0,NA(),RTD("cqg.rtd",,"StudyData", "Close("&amp;$Z$2&amp;") When Barix("&amp;$Z$2&amp;",reference:=StartOfSession)="&amp;A30&amp;"", "Bar", "", "Close","5","0","All",,,"False","T","EveryTick"))</f>
        <v>588.25</v>
      </c>
      <c r="AB30" s="68">
        <f ca="1">IF(D30=0,NA(),RTD("cqg.rtd",,"StudyData", "Close("&amp;$AB$2&amp;") When Barix("&amp;$AB$2&amp;",reference:=StartOfSession)="&amp;A30&amp;"", "Bar", "", "Close","5","0","All",,,"False","T","EveryTick"))</f>
        <v>405.5</v>
      </c>
      <c r="AD30" s="68">
        <f ca="1">IF(D30=0,NA(),RTD("cqg.rtd",,"StudyData", "Close("&amp;$AD$2&amp;") When Barix("&amp;$AD$2&amp;",reference:=StartOfSession)="&amp;A30&amp;"", "Bar", "", "Close","5","0","All",,,"False","T","EveryTick"))</f>
        <v>218.82</v>
      </c>
      <c r="AF30" s="68">
        <f ca="1">IF(D30=0,NA(),RTD("cqg.rtd",,"StudyData", "Close("&amp;$AF$2&amp;") When Barix("&amp;$AF$2&amp;",reference:=StartOfSession)="&amp;A30&amp;"", "Bar", "", "Close","5","0","All",,,"False","T","EveryTick"))</f>
        <v>215.07</v>
      </c>
      <c r="AH30" s="68">
        <f ca="1">IF(D30=0,NA(),RTD("cqg.rtd",,"StudyData", "Close("&amp;$AH$2&amp;") When Barix("&amp;$AH$2&amp;",reference:=StartOfSession)="&amp;A30&amp;"", "Bar", "", "Close","5","0","All",,,"False","T","EveryTick"))</f>
        <v>156.13999999999999</v>
      </c>
      <c r="AJ30" s="68">
        <f ca="1">IF(D30=0,NA(),RTD("cqg.rtd",,"StudyData", "Close("&amp;$AJ$2&amp;") When Barix("&amp;$AJ$2&amp;",reference:=StartOfSession)="&amp;A30&amp;"", "Bar", "", "Close","5","0","All",,,"False","T","EveryTick"))</f>
        <v>237.24</v>
      </c>
      <c r="AL30" s="68">
        <f ca="1">IF(D30=0,NA(),RTD("cqg.rtd",,"StudyData", "Close("&amp;$AL$2&amp;") When Barix("&amp;$AL$2&amp;",reference:=StartOfSession)="&amp;A30&amp;"", "Bar", "", "Close","5","0","All",,,"False","T","EveryTick"))</f>
        <v>64.040000000000006</v>
      </c>
      <c r="AN30" s="68">
        <f ca="1">IF(D30=0,NA(),RTD("cqg.rtd",,"StudyData", "Close("&amp;$AN$2&amp;") When Barix("&amp;$AN$2&amp;",reference:=StartOfSession)="&amp;A30&amp;"", "Bar", "", "Close","5","0","All",,,"False","T","EveryTick"))</f>
        <v>299.2</v>
      </c>
      <c r="AP30" s="68">
        <f ca="1">IF(D30=0,NA(),RTD("cqg.rtd",,"StudyData", "Close("&amp;$AP$2&amp;") When Barix("&amp;$AP$2&amp;",reference:=StartOfSession)="&amp;A30&amp;"", "Bar", "", "Close","5","0","All",,,"False","T","EveryTick"))</f>
        <v>102.16</v>
      </c>
      <c r="AR30" s="68">
        <f ca="1">IF(D30=0,NA(),RTD("cqg.rtd",,"StudyData", "Close("&amp;$AR$2&amp;") When Barix("&amp;$AR$2&amp;",reference:=StartOfSession)="&amp;A30&amp;"", "Bar", "", "Close","5","0","All",,,"False","T","EveryTick"))</f>
        <v>423.68</v>
      </c>
      <c r="AT30" s="68">
        <f ca="1">IF(D30=0,NA(),RTD("cqg.rtd",,"StudyData", "Close("&amp;$AT$2&amp;") When Barix("&amp;$AT$2&amp;",reference:=StartOfSession)="&amp;A30&amp;"", "Bar", "", "Close","5","0","All",,,"False","T","EveryTick"))</f>
        <v>76.08</v>
      </c>
      <c r="AV30" s="68">
        <f ca="1">IF(D30=0,NA(),RTD("cqg.rtd",,"StudyData", "Close("&amp;$AV$2&amp;") When Barix("&amp;$AV$2&amp;",reference:=StartOfSession)="&amp;A30&amp;"", "Bar", "", "Close","5","0","All",,,"False","T","EveryTick"))</f>
        <v>147.33000000000001</v>
      </c>
      <c r="AX30" s="68">
        <f ca="1">IF(D30=0,NA(),RTD("cqg.rtd",,"StudyData", "Close("&amp;$AX$2&amp;") When Barix("&amp;$AX$2&amp;",reference:=StartOfSession)="&amp;A30&amp;"", "Bar", "", "Close","5","0","All",,,"False","T","EveryTick"))</f>
        <v>166.06</v>
      </c>
      <c r="AZ30" s="68">
        <f ca="1">IF(D30=0,NA(),RTD("cqg.rtd",,"StudyData", "Close("&amp;$AZ$2&amp;") When Barix("&amp;$AZ$2&amp;",reference:=StartOfSession)="&amp;A30&amp;"", "Bar", "", "Close","5","0","All",,,"False","T","EveryTick"))</f>
        <v>387.58</v>
      </c>
      <c r="BB30" s="68">
        <f ca="1">IF(D30=0,NA(),RTD("cqg.rtd",,"StudyData", "Close("&amp;$BB$2&amp;") When Barix("&amp;$BB$2&amp;",reference:=StartOfSession)="&amp;A30&amp;"", "Bar", "", "Close","5","0","All",,,"False","T","EveryTick"))</f>
        <v>255.09</v>
      </c>
      <c r="BD30" s="68">
        <f ca="1">IF(D30=0,NA(),RTD("cqg.rtd",,"StudyData", "Close("&amp;$BD$2&amp;") When Barix("&amp;$BD$2&amp;",reference:=StartOfSession)="&amp;A30&amp;"", "Bar", "", "Close","5","0","All",,,"False","T","EveryTick"))</f>
        <v>616.36</v>
      </c>
      <c r="BF30" s="68">
        <f ca="1">IF(D30=0,NA(),RTD("cqg.rtd",,"StudyData", "Close("&amp;$BF$2&amp;") When Barix("&amp;$BF$2&amp;",reference:=StartOfSession)="&amp;A30&amp;"", "Bar", "", "Close","5","0","All",,,"False","T","EveryTick"))</f>
        <v>310.23</v>
      </c>
      <c r="BH30" s="68">
        <f ca="1">IF(D30=0,NA(),RTD("cqg.rtd",,"StudyData", "Close("&amp;$BH$2&amp;") When Barix("&amp;$BH$2&amp;",reference:=StartOfSession)="&amp;A30&amp;"", "Bar", "", "Close","5","0","All",,,"False","T","EveryTick"))</f>
        <v>40.65</v>
      </c>
      <c r="BJ30" s="68">
        <f ca="1">IF(D30=0,NA(),RTD("cqg.rtd",,"StudyData", "Close("&amp;$BJ$2&amp;") When Barix("&amp;$BJ$2&amp;",reference:=StartOfSession)="&amp;A30&amp;"", "Bar", "", "Close","5","0","All",,,"False","T","EveryTick"))</f>
        <v>85.18</v>
      </c>
    </row>
    <row r="31" spans="1:62" x14ac:dyDescent="0.3">
      <c r="A31" s="68">
        <f t="shared" si="1"/>
        <v>27</v>
      </c>
      <c r="B31" s="69">
        <f ca="1">IF(D31=0,NA(),RTD("cqg.rtd",,"StudyData", "Close("&amp;$B$2&amp;") When Barix("&amp;$B$2&amp;",reference:=StartOfSession)="&amp;A31&amp;"", "Bar", "", "Close","5","0","All",,,"False","T","EveryTick"))</f>
        <v>134.58000000000001</v>
      </c>
      <c r="C31" s="70">
        <v>0.44791666666666669</v>
      </c>
      <c r="D31" s="68">
        <f t="shared" ca="1" si="0"/>
        <v>1</v>
      </c>
      <c r="F31" s="68">
        <f ca="1">IF(D31=0,NA(),RTD("cqg.rtd",,"StudyData", "Close("&amp;$F$2&amp;") When Barix("&amp;$F$2&amp;",reference:=StartOfSession)="&amp;A31&amp;"", "Bar", "", "Close","5","0","All",,,"False","T","EveryTick"))</f>
        <v>227.32</v>
      </c>
      <c r="H31" s="68">
        <f ca="1">IF(D31=0,NA(),RTD("cqg.rtd",,"StudyData", "Close("&amp;$H$2&amp;") When Barix("&amp;$H$2&amp;",reference:=StartOfSession)="&amp;A31&amp;"", "Bar", "", "Close","5","0","All",,,"False","T","EveryTick"))</f>
        <v>326.67</v>
      </c>
      <c r="J31" s="68">
        <f ca="1">IF(D31=0,NA(),RTD("cqg.rtd",,"StudyData", "Close("&amp;$J$2&amp;") When Barix("&amp;$J$2&amp;",reference:=StartOfSession)="&amp;A31&amp;"", "Bar", "", "Close","5","0","All",,,"False","T","EveryTick"))</f>
        <v>209</v>
      </c>
      <c r="L31" s="68">
        <f ca="1">IF(D31=0,NA(),RTD("cqg.rtd",,"StudyData", "Close("&amp;$L$2&amp;") When Barix("&amp;$L$2&amp;",reference:=StartOfSession)="&amp;A31&amp;"", "Bar", "", "Close","5","0","All",,,"False","T","EveryTick"))</f>
        <v>288.33</v>
      </c>
      <c r="N31" s="68">
        <f ca="1">IF(D31=0,NA(),RTD("cqg.rtd",,"StudyData", "Close("&amp;$N$2&amp;") When Barix("&amp;$N$2&amp;",reference:=StartOfSession)="&amp;A31&amp;"", "Bar", "", "Close","5","0","All",,,"False","T","EveryTick"))</f>
        <v>150.36000000000001</v>
      </c>
      <c r="P31" s="68">
        <f ca="1">IF(D31=0,NA(),RTD("cqg.rtd",,"StudyData", "Close("&amp;$P$2&amp;") When Barix("&amp;$P$2&amp;",reference:=StartOfSession)="&amp;A31&amp;"", "Bar", "", "Close","5","0","All",,,"False","T","EveryTick"))</f>
        <v>394.07</v>
      </c>
      <c r="R31" s="68">
        <f ca="1">IF(D31=0,NA(),RTD("cqg.rtd",,"StudyData", "Close("&amp;$R$2&amp;") When Barix("&amp;$R$2&amp;",reference:=StartOfSession)="&amp;A31&amp;"", "Bar", "", "Close","5","0","All",,,"False","T","EveryTick"))</f>
        <v>318.08999999999997</v>
      </c>
      <c r="T31" s="68">
        <f ca="1">IF(D31=0,NA(),RTD("cqg.rtd",,"StudyData", "Close("&amp;$T$2&amp;") When Barix("&amp;$T$2&amp;",reference:=StartOfSession)="&amp;A31&amp;"", "Bar", "", "Close","5","0","All",,,"False","T","EveryTick"))</f>
        <v>57.96</v>
      </c>
      <c r="V31" s="68">
        <f ca="1">IF(D31=0,NA(),RTD("cqg.rtd",,"StudyData", "Close("&amp;$V$2&amp;") When Barix("&amp;$V$2&amp;",reference:=StartOfSession)="&amp;A31&amp;"", "Bar", "", "Close","5","0","All",,,"False","T","EveryTick"))</f>
        <v>156.44999999999999</v>
      </c>
      <c r="X31" s="68">
        <f ca="1">IF(D31=0,NA(),RTD("cqg.rtd",,"StudyData", "Close("&amp;$X$2&amp;") When Barix("&amp;$X$2&amp;",reference:=StartOfSession)="&amp;A31&amp;"", "Bar", "", "Close","5","0","All",,,"False","T","EveryTick"))</f>
        <v>99</v>
      </c>
      <c r="Z31" s="68">
        <f ca="1">IF(D31=0,NA(),RTD("cqg.rtd",,"StudyData", "Close("&amp;$Z$2&amp;") When Barix("&amp;$Z$2&amp;",reference:=StartOfSession)="&amp;A31&amp;"", "Bar", "", "Close","5","0","All",,,"False","T","EveryTick"))</f>
        <v>588</v>
      </c>
      <c r="AB31" s="68">
        <f ca="1">IF(D31=0,NA(),RTD("cqg.rtd",,"StudyData", "Close("&amp;$AB$2&amp;") When Barix("&amp;$AB$2&amp;",reference:=StartOfSession)="&amp;A31&amp;"", "Bar", "", "Close","5","0","All",,,"False","T","EveryTick"))</f>
        <v>404.89</v>
      </c>
      <c r="AD31" s="68">
        <f ca="1">IF(D31=0,NA(),RTD("cqg.rtd",,"StudyData", "Close("&amp;$AD$2&amp;") When Barix("&amp;$AD$2&amp;",reference:=StartOfSession)="&amp;A31&amp;"", "Bar", "", "Close","5","0","All",,,"False","T","EveryTick"))</f>
        <v>218.9</v>
      </c>
      <c r="AF31" s="68">
        <f ca="1">IF(D31=0,NA(),RTD("cqg.rtd",,"StudyData", "Close("&amp;$AF$2&amp;") When Barix("&amp;$AF$2&amp;",reference:=StartOfSession)="&amp;A31&amp;"", "Bar", "", "Close","5","0","All",,,"False","T","EveryTick"))</f>
        <v>215.16</v>
      </c>
      <c r="AH31" s="68">
        <f ca="1">IF(D31=0,NA(),RTD("cqg.rtd",,"StudyData", "Close("&amp;$AH$2&amp;") When Barix("&amp;$AH$2&amp;",reference:=StartOfSession)="&amp;A31&amp;"", "Bar", "", "Close","5","0","All",,,"False","T","EveryTick"))</f>
        <v>156.19</v>
      </c>
      <c r="AJ31" s="68">
        <f ca="1">IF(D31=0,NA(),RTD("cqg.rtd",,"StudyData", "Close("&amp;$AJ$2&amp;") When Barix("&amp;$AJ$2&amp;",reference:=StartOfSession)="&amp;A31&amp;"", "Bar", "", "Close","5","0","All",,,"False","T","EveryTick"))</f>
        <v>237.43</v>
      </c>
      <c r="AL31" s="68">
        <f ca="1">IF(D31=0,NA(),RTD("cqg.rtd",,"StudyData", "Close("&amp;$AL$2&amp;") When Barix("&amp;$AL$2&amp;",reference:=StartOfSession)="&amp;A31&amp;"", "Bar", "", "Close","5","0","All",,,"False","T","EveryTick"))</f>
        <v>64.02</v>
      </c>
      <c r="AN31" s="68">
        <f ca="1">IF(D31=0,NA(),RTD("cqg.rtd",,"StudyData", "Close("&amp;$AN$2&amp;") When Barix("&amp;$AN$2&amp;",reference:=StartOfSession)="&amp;A31&amp;"", "Bar", "", "Close","5","0","All",,,"False","T","EveryTick"))</f>
        <v>299.29000000000002</v>
      </c>
      <c r="AP31" s="68">
        <f ca="1">IF(D31=0,NA(),RTD("cqg.rtd",,"StudyData", "Close("&amp;$AP$2&amp;") When Barix("&amp;$AP$2&amp;",reference:=StartOfSession)="&amp;A31&amp;"", "Bar", "", "Close","5","0","All",,,"False","T","EveryTick"))</f>
        <v>102.15</v>
      </c>
      <c r="AR31" s="68">
        <f ca="1">IF(D31=0,NA(),RTD("cqg.rtd",,"StudyData", "Close("&amp;$AR$2&amp;") When Barix("&amp;$AR$2&amp;",reference:=StartOfSession)="&amp;A31&amp;"", "Bar", "", "Close","5","0","All",,,"False","T","EveryTick"))</f>
        <v>423.9</v>
      </c>
      <c r="AT31" s="68">
        <f ca="1">IF(D31=0,NA(),RTD("cqg.rtd",,"StudyData", "Close("&amp;$AT$2&amp;") When Barix("&amp;$AT$2&amp;",reference:=StartOfSession)="&amp;A31&amp;"", "Bar", "", "Close","5","0","All",,,"False","T","EveryTick"))</f>
        <v>76.19</v>
      </c>
      <c r="AV31" s="68">
        <f ca="1">IF(D31=0,NA(),RTD("cqg.rtd",,"StudyData", "Close("&amp;$AV$2&amp;") When Barix("&amp;$AV$2&amp;",reference:=StartOfSession)="&amp;A31&amp;"", "Bar", "", "Close","5","0","All",,,"False","T","EveryTick"))</f>
        <v>147.63999999999999</v>
      </c>
      <c r="AX31" s="68">
        <f ca="1">IF(D31=0,NA(),RTD("cqg.rtd",,"StudyData", "Close("&amp;$AX$2&amp;") When Barix("&amp;$AX$2&amp;",reference:=StartOfSession)="&amp;A31&amp;"", "Bar", "", "Close","5","0","All",,,"False","T","EveryTick"))</f>
        <v>166.22</v>
      </c>
      <c r="AZ31" s="68">
        <f ca="1">IF(D31=0,NA(),RTD("cqg.rtd",,"StudyData", "Close("&amp;$AZ$2&amp;") When Barix("&amp;$AZ$2&amp;",reference:=StartOfSession)="&amp;A31&amp;"", "Bar", "", "Close","5","0","All",,,"False","T","EveryTick"))</f>
        <v>387.66</v>
      </c>
      <c r="BB31" s="68">
        <f ca="1">IF(D31=0,NA(),RTD("cqg.rtd",,"StudyData", "Close("&amp;$BB$2&amp;") When Barix("&amp;$BB$2&amp;",reference:=StartOfSession)="&amp;A31&amp;"", "Bar", "", "Close","5","0","All",,,"False","T","EveryTick"))</f>
        <v>255.06</v>
      </c>
      <c r="BD31" s="68">
        <f ca="1">IF(D31=0,NA(),RTD("cqg.rtd",,"StudyData", "Close("&amp;$BD$2&amp;") When Barix("&amp;$BD$2&amp;",reference:=StartOfSession)="&amp;A31&amp;"", "Bar", "", "Close","5","0","All",,,"False","T","EveryTick"))</f>
        <v>616.29999999999995</v>
      </c>
      <c r="BF31" s="68">
        <f ca="1">IF(D31=0,NA(),RTD("cqg.rtd",,"StudyData", "Close("&amp;$BF$2&amp;") When Barix("&amp;$BF$2&amp;",reference:=StartOfSession)="&amp;A31&amp;"", "Bar", "", "Close","5","0","All",,,"False","T","EveryTick"))</f>
        <v>310.43</v>
      </c>
      <c r="BH31" s="68">
        <f ca="1">IF(D31=0,NA(),RTD("cqg.rtd",,"StudyData", "Close("&amp;$BH$2&amp;") When Barix("&amp;$BH$2&amp;",reference:=StartOfSession)="&amp;A31&amp;"", "Bar", "", "Close","5","0","All",,,"False","T","EveryTick"))</f>
        <v>40.68</v>
      </c>
      <c r="BJ31" s="68">
        <f ca="1">IF(D31=0,NA(),RTD("cqg.rtd",,"StudyData", "Close("&amp;$BJ$2&amp;") When Barix("&amp;$BJ$2&amp;",reference:=StartOfSession)="&amp;A31&amp;"", "Bar", "", "Close","5","0","All",,,"False","T","EveryTick"))</f>
        <v>85.23</v>
      </c>
    </row>
    <row r="32" spans="1:62" x14ac:dyDescent="0.3">
      <c r="A32" s="68">
        <f t="shared" si="1"/>
        <v>28</v>
      </c>
      <c r="B32" s="69">
        <f ca="1">IF(D32=0,NA(),RTD("cqg.rtd",,"StudyData", "Close("&amp;$B$2&amp;") When Barix("&amp;$B$2&amp;",reference:=StartOfSession)="&amp;A32&amp;"", "Bar", "", "Close","5","0","All",,,"False","T","EveryTick"))</f>
        <v>134.74</v>
      </c>
      <c r="C32" s="70">
        <v>0.4513888888888889</v>
      </c>
      <c r="D32" s="68">
        <f t="shared" ca="1" si="0"/>
        <v>1</v>
      </c>
      <c r="F32" s="68">
        <f ca="1">IF(D32=0,NA(),RTD("cqg.rtd",,"StudyData", "Close("&amp;$F$2&amp;") When Barix("&amp;$F$2&amp;",reference:=StartOfSession)="&amp;A32&amp;"", "Bar", "", "Close","5","0","All",,,"False","T","EveryTick"))</f>
        <v>227.42</v>
      </c>
      <c r="H32" s="68">
        <f ca="1">IF(D32=0,NA(),RTD("cqg.rtd",,"StudyData", "Close("&amp;$H$2&amp;") When Barix("&amp;$H$2&amp;",reference:=StartOfSession)="&amp;A32&amp;"", "Bar", "", "Close","5","0","All",,,"False","T","EveryTick"))</f>
        <v>326.54000000000002</v>
      </c>
      <c r="J32" s="68">
        <f ca="1">IF(D32=0,NA(),RTD("cqg.rtd",,"StudyData", "Close("&amp;$J$2&amp;") When Barix("&amp;$J$2&amp;",reference:=StartOfSession)="&amp;A32&amp;"", "Bar", "", "Close","5","0","All",,,"False","T","EveryTick"))</f>
        <v>209.21</v>
      </c>
      <c r="L32" s="68">
        <f ca="1">IF(D32=0,NA(),RTD("cqg.rtd",,"StudyData", "Close("&amp;$L$2&amp;") When Barix("&amp;$L$2&amp;",reference:=StartOfSession)="&amp;A32&amp;"", "Bar", "", "Close","5","0","All",,,"False","T","EveryTick"))</f>
        <v>288.27</v>
      </c>
      <c r="N32" s="68">
        <f ca="1">IF(D32=0,NA(),RTD("cqg.rtd",,"StudyData", "Close("&amp;$N$2&amp;") When Barix("&amp;$N$2&amp;",reference:=StartOfSession)="&amp;A32&amp;"", "Bar", "", "Close","5","0","All",,,"False","T","EveryTick"))</f>
        <v>150.56</v>
      </c>
      <c r="P32" s="68">
        <f ca="1">IF(D32=0,NA(),RTD("cqg.rtd",,"StudyData", "Close("&amp;$P$2&amp;") When Barix("&amp;$P$2&amp;",reference:=StartOfSession)="&amp;A32&amp;"", "Bar", "", "Close","5","0","All",,,"False","T","EveryTick"))</f>
        <v>394.63</v>
      </c>
      <c r="R32" s="68">
        <f ca="1">IF(D32=0,NA(),RTD("cqg.rtd",,"StudyData", "Close("&amp;$R$2&amp;") When Barix("&amp;$R$2&amp;",reference:=StartOfSession)="&amp;A32&amp;"", "Bar", "", "Close","5","0","All",,,"False","T","EveryTick"))</f>
        <v>317.57</v>
      </c>
      <c r="T32" s="68">
        <f ca="1">IF(D32=0,NA(),RTD("cqg.rtd",,"StudyData", "Close("&amp;$T$2&amp;") When Barix("&amp;$T$2&amp;",reference:=StartOfSession)="&amp;A32&amp;"", "Bar", "", "Close","5","0","All",,,"False","T","EveryTick"))</f>
        <v>58.02</v>
      </c>
      <c r="V32" s="68">
        <f ca="1">IF(D32=0,NA(),RTD("cqg.rtd",,"StudyData", "Close("&amp;$V$2&amp;") When Barix("&amp;$V$2&amp;",reference:=StartOfSession)="&amp;A32&amp;"", "Bar", "", "Close","5","0","All",,,"False","T","EveryTick"))</f>
        <v>156.32</v>
      </c>
      <c r="X32" s="68">
        <f ca="1">IF(D32=0,NA(),RTD("cqg.rtd",,"StudyData", "Close("&amp;$X$2&amp;") When Barix("&amp;$X$2&amp;",reference:=StartOfSession)="&amp;A32&amp;"", "Bar", "", "Close","5","0","All",,,"False","T","EveryTick"))</f>
        <v>98.97</v>
      </c>
      <c r="Z32" s="68">
        <f ca="1">IF(D32=0,NA(),RTD("cqg.rtd",,"StudyData", "Close("&amp;$Z$2&amp;") When Barix("&amp;$Z$2&amp;",reference:=StartOfSession)="&amp;A32&amp;"", "Bar", "", "Close","5","0","All",,,"False","T","EveryTick"))</f>
        <v>587.33000000000004</v>
      </c>
      <c r="AB32" s="68">
        <f ca="1">IF(D32=0,NA(),RTD("cqg.rtd",,"StudyData", "Close("&amp;$AB$2&amp;") When Barix("&amp;$AB$2&amp;",reference:=StartOfSession)="&amp;A32&amp;"", "Bar", "", "Close","5","0","All",,,"False","T","EveryTick"))</f>
        <v>405</v>
      </c>
      <c r="AD32" s="68">
        <f ca="1">IF(D32=0,NA(),RTD("cqg.rtd",,"StudyData", "Close("&amp;$AD$2&amp;") When Barix("&amp;$AD$2&amp;",reference:=StartOfSession)="&amp;A32&amp;"", "Bar", "", "Close","5","0","All",,,"False","T","EveryTick"))</f>
        <v>218.85</v>
      </c>
      <c r="AF32" s="68">
        <f ca="1">IF(D32=0,NA(),RTD("cqg.rtd",,"StudyData", "Close("&amp;$AF$2&amp;") When Barix("&amp;$AF$2&amp;",reference:=StartOfSession)="&amp;A32&amp;"", "Bar", "", "Close","5","0","All",,,"False","T","EveryTick"))</f>
        <v>215.15</v>
      </c>
      <c r="AH32" s="68">
        <f ca="1">IF(D32=0,NA(),RTD("cqg.rtd",,"StudyData", "Close("&amp;$AH$2&amp;") When Barix("&amp;$AH$2&amp;",reference:=StartOfSession)="&amp;A32&amp;"", "Bar", "", "Close","5","0","All",,,"False","T","EveryTick"))</f>
        <v>156.25</v>
      </c>
      <c r="AJ32" s="68">
        <f ca="1">IF(D32=0,NA(),RTD("cqg.rtd",,"StudyData", "Close("&amp;$AJ$2&amp;") When Barix("&amp;$AJ$2&amp;",reference:=StartOfSession)="&amp;A32&amp;"", "Bar", "", "Close","5","0","All",,,"False","T","EveryTick"))</f>
        <v>237.13</v>
      </c>
      <c r="AL32" s="68">
        <f ca="1">IF(D32=0,NA(),RTD("cqg.rtd",,"StudyData", "Close("&amp;$AL$2&amp;") When Barix("&amp;$AL$2&amp;",reference:=StartOfSession)="&amp;A32&amp;"", "Bar", "", "Close","5","0","All",,,"False","T","EveryTick"))</f>
        <v>64.02</v>
      </c>
      <c r="AN32" s="68">
        <f ca="1">IF(D32=0,NA(),RTD("cqg.rtd",,"StudyData", "Close("&amp;$AN$2&amp;") When Barix("&amp;$AN$2&amp;",reference:=StartOfSession)="&amp;A32&amp;"", "Bar", "", "Close","5","0","All",,,"False","T","EveryTick"))</f>
        <v>299.56</v>
      </c>
      <c r="AP32" s="68">
        <f ca="1">IF(D32=0,NA(),RTD("cqg.rtd",,"StudyData", "Close("&amp;$AP$2&amp;") When Barix("&amp;$AP$2&amp;",reference:=StartOfSession)="&amp;A32&amp;"", "Bar", "", "Close","5","0","All",,,"False","T","EveryTick"))</f>
        <v>102.13</v>
      </c>
      <c r="AR32" s="68">
        <f ca="1">IF(D32=0,NA(),RTD("cqg.rtd",,"StudyData", "Close("&amp;$AR$2&amp;") When Barix("&amp;$AR$2&amp;",reference:=StartOfSession)="&amp;A32&amp;"", "Bar", "", "Close","5","0","All",,,"False","T","EveryTick"))</f>
        <v>423.7</v>
      </c>
      <c r="AT32" s="68">
        <f ca="1">IF(D32=0,NA(),RTD("cqg.rtd",,"StudyData", "Close("&amp;$AT$2&amp;") When Barix("&amp;$AT$2&amp;",reference:=StartOfSession)="&amp;A32&amp;"", "Bar", "", "Close","5","0","All",,,"False","T","EveryTick"))</f>
        <v>76.19</v>
      </c>
      <c r="AV32" s="68">
        <f ca="1">IF(D32=0,NA(),RTD("cqg.rtd",,"StudyData", "Close("&amp;$AV$2&amp;") When Barix("&amp;$AV$2&amp;",reference:=StartOfSession)="&amp;A32&amp;"", "Bar", "", "Close","5","0","All",,,"False","T","EveryTick"))</f>
        <v>147.75</v>
      </c>
      <c r="AX32" s="68">
        <f ca="1">IF(D32=0,NA(),RTD("cqg.rtd",,"StudyData", "Close("&amp;$AX$2&amp;") When Barix("&amp;$AX$2&amp;",reference:=StartOfSession)="&amp;A32&amp;"", "Bar", "", "Close","5","0","All",,,"False","T","EveryTick"))</f>
        <v>166.18</v>
      </c>
      <c r="AZ32" s="68">
        <f ca="1">IF(D32=0,NA(),RTD("cqg.rtd",,"StudyData", "Close("&amp;$AZ$2&amp;") When Barix("&amp;$AZ$2&amp;",reference:=StartOfSession)="&amp;A32&amp;"", "Bar", "", "Close","5","0","All",,,"False","T","EveryTick"))</f>
        <v>387.46</v>
      </c>
      <c r="BB32" s="68">
        <f ca="1">IF(D32=0,NA(),RTD("cqg.rtd",,"StudyData", "Close("&amp;$BB$2&amp;") When Barix("&amp;$BB$2&amp;",reference:=StartOfSession)="&amp;A32&amp;"", "Bar", "", "Close","5","0","All",,,"False","T","EveryTick"))</f>
        <v>254.9</v>
      </c>
      <c r="BD32" s="68">
        <f ca="1">IF(D32=0,NA(),RTD("cqg.rtd",,"StudyData", "Close("&amp;$BD$2&amp;") When Barix("&amp;$BD$2&amp;",reference:=StartOfSession)="&amp;A32&amp;"", "Bar", "", "Close","5","0","All",,,"False","T","EveryTick"))</f>
        <v>616.29999999999995</v>
      </c>
      <c r="BF32" s="68">
        <f ca="1">IF(D32=0,NA(),RTD("cqg.rtd",,"StudyData", "Close("&amp;$BF$2&amp;") When Barix("&amp;$BF$2&amp;",reference:=StartOfSession)="&amp;A32&amp;"", "Bar", "", "Close","5","0","All",,,"False","T","EveryTick"))</f>
        <v>310.42</v>
      </c>
      <c r="BH32" s="68">
        <f ca="1">IF(D32=0,NA(),RTD("cqg.rtd",,"StudyData", "Close("&amp;$BH$2&amp;") When Barix("&amp;$BH$2&amp;",reference:=StartOfSession)="&amp;A32&amp;"", "Bar", "", "Close","5","0","All",,,"False","T","EveryTick"))</f>
        <v>40.619999999999997</v>
      </c>
      <c r="BJ32" s="68">
        <f ca="1">IF(D32=0,NA(),RTD("cqg.rtd",,"StudyData", "Close("&amp;$BJ$2&amp;") When Barix("&amp;$BJ$2&amp;",reference:=StartOfSession)="&amp;A32&amp;"", "Bar", "", "Close","5","0","All",,,"False","T","EveryTick"))</f>
        <v>85.17</v>
      </c>
    </row>
    <row r="33" spans="1:62" x14ac:dyDescent="0.3">
      <c r="A33" s="68">
        <f t="shared" si="1"/>
        <v>29</v>
      </c>
      <c r="B33" s="69">
        <f ca="1">IF(D33=0,NA(),RTD("cqg.rtd",,"StudyData", "Close("&amp;$B$2&amp;") When Barix("&amp;$B$2&amp;",reference:=StartOfSession)="&amp;A33&amp;"", "Bar", "", "Close","5","0","All",,,"False","T","EveryTick"))</f>
        <v>134.62</v>
      </c>
      <c r="C33" s="70">
        <v>0.4548611111111111</v>
      </c>
      <c r="D33" s="68">
        <f t="shared" ca="1" si="0"/>
        <v>1</v>
      </c>
      <c r="F33" s="68">
        <f ca="1">IF(D33=0,NA(),RTD("cqg.rtd",,"StudyData", "Close("&amp;$F$2&amp;") When Barix("&amp;$F$2&amp;",reference:=StartOfSession)="&amp;A33&amp;"", "Bar", "", "Close","5","0","All",,,"False","T","EveryTick"))</f>
        <v>227.27</v>
      </c>
      <c r="H33" s="68">
        <f ca="1">IF(D33=0,NA(),RTD("cqg.rtd",,"StudyData", "Close("&amp;$H$2&amp;") When Barix("&amp;$H$2&amp;",reference:=StartOfSession)="&amp;A33&amp;"", "Bar", "", "Close","5","0","All",,,"False","T","EveryTick"))</f>
        <v>326.02999999999997</v>
      </c>
      <c r="J33" s="68">
        <f ca="1">IF(D33=0,NA(),RTD("cqg.rtd",,"StudyData", "Close("&amp;$J$2&amp;") When Barix("&amp;$J$2&amp;",reference:=StartOfSession)="&amp;A33&amp;"", "Bar", "", "Close","5","0","All",,,"False","T","EveryTick"))</f>
        <v>209.16</v>
      </c>
      <c r="L33" s="68">
        <f ca="1">IF(D33=0,NA(),RTD("cqg.rtd",,"StudyData", "Close("&amp;$L$2&amp;") When Barix("&amp;$L$2&amp;",reference:=StartOfSession)="&amp;A33&amp;"", "Bar", "", "Close","5","0","All",,,"False","T","EveryTick"))</f>
        <v>288.16000000000003</v>
      </c>
      <c r="N33" s="68">
        <f ca="1">IF(D33=0,NA(),RTD("cqg.rtd",,"StudyData", "Close("&amp;$N$2&amp;") When Barix("&amp;$N$2&amp;",reference:=StartOfSession)="&amp;A33&amp;"", "Bar", "", "Close","5","0","All",,,"False","T","EveryTick"))</f>
        <v>150.29</v>
      </c>
      <c r="P33" s="68">
        <f ca="1">IF(D33=0,NA(),RTD("cqg.rtd",,"StudyData", "Close("&amp;$P$2&amp;") When Barix("&amp;$P$2&amp;",reference:=StartOfSession)="&amp;A33&amp;"", "Bar", "", "Close","5","0","All",,,"False","T","EveryTick"))</f>
        <v>393.92</v>
      </c>
      <c r="R33" s="68">
        <f ca="1">IF(D33=0,NA(),RTD("cqg.rtd",,"StudyData", "Close("&amp;$R$2&amp;") When Barix("&amp;$R$2&amp;",reference:=StartOfSession)="&amp;A33&amp;"", "Bar", "", "Close","5","0","All",,,"False","T","EveryTick"))</f>
        <v>317.94</v>
      </c>
      <c r="T33" s="68">
        <f ca="1">IF(D33=0,NA(),RTD("cqg.rtd",,"StudyData", "Close("&amp;$T$2&amp;") When Barix("&amp;$T$2&amp;",reference:=StartOfSession)="&amp;A33&amp;"", "Bar", "", "Close","5","0","All",,,"False","T","EveryTick"))</f>
        <v>58.01</v>
      </c>
      <c r="V33" s="68">
        <f ca="1">IF(D33=0,NA(),RTD("cqg.rtd",,"StudyData", "Close("&amp;$V$2&amp;") When Barix("&amp;$V$2&amp;",reference:=StartOfSession)="&amp;A33&amp;"", "Bar", "", "Close","5","0","All",,,"False","T","EveryTick"))</f>
        <v>156.28</v>
      </c>
      <c r="X33" s="68">
        <f ca="1">IF(D33=0,NA(),RTD("cqg.rtd",,"StudyData", "Close("&amp;$X$2&amp;") When Barix("&amp;$X$2&amp;",reference:=StartOfSession)="&amp;A33&amp;"", "Bar", "", "Close","5","0","All",,,"False","T","EveryTick"))</f>
        <v>98.88</v>
      </c>
      <c r="Z33" s="68">
        <f ca="1">IF(D33=0,NA(),RTD("cqg.rtd",,"StudyData", "Close("&amp;$Z$2&amp;") When Barix("&amp;$Z$2&amp;",reference:=StartOfSession)="&amp;A33&amp;"", "Bar", "", "Close","5","0","All",,,"False","T","EveryTick"))</f>
        <v>586.66</v>
      </c>
      <c r="AB33" s="68">
        <f ca="1">IF(D33=0,NA(),RTD("cqg.rtd",,"StudyData", "Close("&amp;$AB$2&amp;") When Barix("&amp;$AB$2&amp;",reference:=StartOfSession)="&amp;A33&amp;"", "Bar", "", "Close","5","0","All",,,"False","T","EveryTick"))</f>
        <v>405.07</v>
      </c>
      <c r="AD33" s="68">
        <f ca="1">IF(D33=0,NA(),RTD("cqg.rtd",,"StudyData", "Close("&amp;$AD$2&amp;") When Barix("&amp;$AD$2&amp;",reference:=StartOfSession)="&amp;A33&amp;"", "Bar", "", "Close","5","0","All",,,"False","T","EveryTick"))</f>
        <v>218.76</v>
      </c>
      <c r="AF33" s="68">
        <f ca="1">IF(D33=0,NA(),RTD("cqg.rtd",,"StudyData", "Close("&amp;$AF$2&amp;") When Barix("&amp;$AF$2&amp;",reference:=StartOfSession)="&amp;A33&amp;"", "Bar", "", "Close","5","0","All",,,"False","T","EveryTick"))</f>
        <v>214.9</v>
      </c>
      <c r="AH33" s="68">
        <f ca="1">IF(D33=0,NA(),RTD("cqg.rtd",,"StudyData", "Close("&amp;$AH$2&amp;") When Barix("&amp;$AH$2&amp;",reference:=StartOfSession)="&amp;A33&amp;"", "Bar", "", "Close","5","0","All",,,"False","T","EveryTick"))</f>
        <v>156.16</v>
      </c>
      <c r="AJ33" s="68">
        <f ca="1">IF(D33=0,NA(),RTD("cqg.rtd",,"StudyData", "Close("&amp;$AJ$2&amp;") When Barix("&amp;$AJ$2&amp;",reference:=StartOfSession)="&amp;A33&amp;"", "Bar", "", "Close","5","0","All",,,"False","T","EveryTick"))</f>
        <v>236.89</v>
      </c>
      <c r="AL33" s="68">
        <f ca="1">IF(D33=0,NA(),RTD("cqg.rtd",,"StudyData", "Close("&amp;$AL$2&amp;") When Barix("&amp;$AL$2&amp;",reference:=StartOfSession)="&amp;A33&amp;"", "Bar", "", "Close","5","0","All",,,"False","T","EveryTick"))</f>
        <v>64.03</v>
      </c>
      <c r="AN33" s="68">
        <f ca="1">IF(D33=0,NA(),RTD("cqg.rtd",,"StudyData", "Close("&amp;$AN$2&amp;") When Barix("&amp;$AN$2&amp;",reference:=StartOfSession)="&amp;A33&amp;"", "Bar", "", "Close","5","0","All",,,"False","T","EveryTick"))</f>
        <v>299.62</v>
      </c>
      <c r="AP33" s="68">
        <f ca="1">IF(D33=0,NA(),RTD("cqg.rtd",,"StudyData", "Close("&amp;$AP$2&amp;") When Barix("&amp;$AP$2&amp;",reference:=StartOfSession)="&amp;A33&amp;"", "Bar", "", "Close","5","0","All",,,"False","T","EveryTick"))</f>
        <v>102.08</v>
      </c>
      <c r="AR33" s="68">
        <f ca="1">IF(D33=0,NA(),RTD("cqg.rtd",,"StudyData", "Close("&amp;$AR$2&amp;") When Barix("&amp;$AR$2&amp;",reference:=StartOfSession)="&amp;A33&amp;"", "Bar", "", "Close","5","0","All",,,"False","T","EveryTick"))</f>
        <v>423.82</v>
      </c>
      <c r="AT33" s="68">
        <f ca="1">IF(D33=0,NA(),RTD("cqg.rtd",,"StudyData", "Close("&amp;$AT$2&amp;") When Barix("&amp;$AT$2&amp;",reference:=StartOfSession)="&amp;A33&amp;"", "Bar", "", "Close","5","0","All",,,"False","T","EveryTick"))</f>
        <v>76.180000000000007</v>
      </c>
      <c r="AV33" s="68">
        <f ca="1">IF(D33=0,NA(),RTD("cqg.rtd",,"StudyData", "Close("&amp;$AV$2&amp;") When Barix("&amp;$AV$2&amp;",reference:=StartOfSession)="&amp;A33&amp;"", "Bar", "", "Close","5","0","All",,,"False","T","EveryTick"))</f>
        <v>147.65</v>
      </c>
      <c r="AX33" s="68">
        <f ca="1">IF(D33=0,NA(),RTD("cqg.rtd",,"StudyData", "Close("&amp;$AX$2&amp;") When Barix("&amp;$AX$2&amp;",reference:=StartOfSession)="&amp;A33&amp;"", "Bar", "", "Close","5","0","All",,,"False","T","EveryTick"))</f>
        <v>166.17</v>
      </c>
      <c r="AZ33" s="68">
        <f ca="1">IF(D33=0,NA(),RTD("cqg.rtd",,"StudyData", "Close("&amp;$AZ$2&amp;") When Barix("&amp;$AZ$2&amp;",reference:=StartOfSession)="&amp;A33&amp;"", "Bar", "", "Close","5","0","All",,,"False","T","EveryTick"))</f>
        <v>388.06</v>
      </c>
      <c r="BB33" s="68">
        <f ca="1">IF(D33=0,NA(),RTD("cqg.rtd",,"StudyData", "Close("&amp;$BB$2&amp;") When Barix("&amp;$BB$2&amp;",reference:=StartOfSession)="&amp;A33&amp;"", "Bar", "", "Close","5","0","All",,,"False","T","EveryTick"))</f>
        <v>254.86</v>
      </c>
      <c r="BD33" s="68">
        <f ca="1">IF(D33=0,NA(),RTD("cqg.rtd",,"StudyData", "Close("&amp;$BD$2&amp;") When Barix("&amp;$BD$2&amp;",reference:=StartOfSession)="&amp;A33&amp;"", "Bar", "", "Close","5","0","All",,,"False","T","EveryTick"))</f>
        <v>616.82000000000005</v>
      </c>
      <c r="BF33" s="68">
        <f ca="1">IF(D33=0,NA(),RTD("cqg.rtd",,"StudyData", "Close("&amp;$BF$2&amp;") When Barix("&amp;$BF$2&amp;",reference:=StartOfSession)="&amp;A33&amp;"", "Bar", "", "Close","5","0","All",,,"False","T","EveryTick"))</f>
        <v>310.45999999999998</v>
      </c>
      <c r="BH33" s="68">
        <f ca="1">IF(D33=0,NA(),RTD("cqg.rtd",,"StudyData", "Close("&amp;$BH$2&amp;") When Barix("&amp;$BH$2&amp;",reference:=StartOfSession)="&amp;A33&amp;"", "Bar", "", "Close","5","0","All",,,"False","T","EveryTick"))</f>
        <v>40.61</v>
      </c>
      <c r="BJ33" s="68">
        <f ca="1">IF(D33=0,NA(),RTD("cqg.rtd",,"StudyData", "Close("&amp;$BJ$2&amp;") When Barix("&amp;$BJ$2&amp;",reference:=StartOfSession)="&amp;A33&amp;"", "Bar", "", "Close","5","0","All",,,"False","T","EveryTick"))</f>
        <v>85.15</v>
      </c>
    </row>
    <row r="34" spans="1:62" x14ac:dyDescent="0.3">
      <c r="A34" s="68">
        <f t="shared" si="1"/>
        <v>30</v>
      </c>
      <c r="B34" s="69">
        <f ca="1">IF(D34=0,NA(),RTD("cqg.rtd",,"StudyData", "Close("&amp;$B$2&amp;") When Barix("&amp;$B$2&amp;",reference:=StartOfSession)="&amp;A34&amp;"", "Bar", "", "Close","5","0","All",,,"False","T","EveryTick"))</f>
        <v>134.53</v>
      </c>
      <c r="C34" s="70">
        <v>0.45833333333333331</v>
      </c>
      <c r="D34" s="68">
        <f t="shared" ca="1" si="0"/>
        <v>1</v>
      </c>
      <c r="F34" s="68">
        <f ca="1">IF(D34=0,NA(),RTD("cqg.rtd",,"StudyData", "Close("&amp;$F$2&amp;") When Barix("&amp;$F$2&amp;",reference:=StartOfSession)="&amp;A34&amp;"", "Bar", "", "Close","5","0","All",,,"False","T","EveryTick"))</f>
        <v>227.15</v>
      </c>
      <c r="H34" s="68">
        <f ca="1">IF(D34=0,NA(),RTD("cqg.rtd",,"StudyData", "Close("&amp;$H$2&amp;") When Barix("&amp;$H$2&amp;",reference:=StartOfSession)="&amp;A34&amp;"", "Bar", "", "Close","5","0","All",,,"False","T","EveryTick"))</f>
        <v>326.23</v>
      </c>
      <c r="J34" s="68">
        <f ca="1">IF(D34=0,NA(),RTD("cqg.rtd",,"StudyData", "Close("&amp;$J$2&amp;") When Barix("&amp;$J$2&amp;",reference:=StartOfSession)="&amp;A34&amp;"", "Bar", "", "Close","5","0","All",,,"False","T","EveryTick"))</f>
        <v>209.24</v>
      </c>
      <c r="L34" s="68">
        <f ca="1">IF(D34=0,NA(),RTD("cqg.rtd",,"StudyData", "Close("&amp;$L$2&amp;") When Barix("&amp;$L$2&amp;",reference:=StartOfSession)="&amp;A34&amp;"", "Bar", "", "Close","5","0","All",,,"False","T","EveryTick"))</f>
        <v>287.77</v>
      </c>
      <c r="N34" s="68">
        <f ca="1">IF(D34=0,NA(),RTD("cqg.rtd",,"StudyData", "Close("&amp;$N$2&amp;") When Barix("&amp;$N$2&amp;",reference:=StartOfSession)="&amp;A34&amp;"", "Bar", "", "Close","5","0","All",,,"False","T","EveryTick"))</f>
        <v>151.16</v>
      </c>
      <c r="P34" s="68">
        <f ca="1">IF(D34=0,NA(),RTD("cqg.rtd",,"StudyData", "Close("&amp;$P$2&amp;") When Barix("&amp;$P$2&amp;",reference:=StartOfSession)="&amp;A34&amp;"", "Bar", "", "Close","5","0","All",,,"False","T","EveryTick"))</f>
        <v>393.39</v>
      </c>
      <c r="R34" s="68">
        <f ca="1">IF(D34=0,NA(),RTD("cqg.rtd",,"StudyData", "Close("&amp;$R$2&amp;") When Barix("&amp;$R$2&amp;",reference:=StartOfSession)="&amp;A34&amp;"", "Bar", "", "Close","5","0","All",,,"False","T","EveryTick"))</f>
        <v>317.82</v>
      </c>
      <c r="T34" s="68">
        <f ca="1">IF(D34=0,NA(),RTD("cqg.rtd",,"StudyData", "Close("&amp;$T$2&amp;") When Barix("&amp;$T$2&amp;",reference:=StartOfSession)="&amp;A34&amp;"", "Bar", "", "Close","5","0","All",,,"False","T","EveryTick"))</f>
        <v>57.98</v>
      </c>
      <c r="V34" s="68">
        <f ca="1">IF(D34=0,NA(),RTD("cqg.rtd",,"StudyData", "Close("&amp;$V$2&amp;") When Barix("&amp;$V$2&amp;",reference:=StartOfSession)="&amp;A34&amp;"", "Bar", "", "Close","5","0","All",,,"False","T","EveryTick"))</f>
        <v>156.35</v>
      </c>
      <c r="X34" s="68">
        <f ca="1">IF(D34=0,NA(),RTD("cqg.rtd",,"StudyData", "Close("&amp;$X$2&amp;") When Barix("&amp;$X$2&amp;",reference:=StartOfSession)="&amp;A34&amp;"", "Bar", "", "Close","5","0","All",,,"False","T","EveryTick"))</f>
        <v>98.83</v>
      </c>
      <c r="Z34" s="68">
        <f ca="1">IF(D34=0,NA(),RTD("cqg.rtd",,"StudyData", "Close("&amp;$Z$2&amp;") When Barix("&amp;$Z$2&amp;",reference:=StartOfSession)="&amp;A34&amp;"", "Bar", "", "Close","5","0","All",,,"False","T","EveryTick"))</f>
        <v>586.26</v>
      </c>
      <c r="AB34" s="68">
        <f ca="1">IF(D34=0,NA(),RTD("cqg.rtd",,"StudyData", "Close("&amp;$AB$2&amp;") When Barix("&amp;$AB$2&amp;",reference:=StartOfSession)="&amp;A34&amp;"", "Bar", "", "Close","5","0","All",,,"False","T","EveryTick"))</f>
        <v>404.43</v>
      </c>
      <c r="AD34" s="68">
        <f ca="1">IF(D34=0,NA(),RTD("cqg.rtd",,"StudyData", "Close("&amp;$AD$2&amp;") When Barix("&amp;$AD$2&amp;",reference:=StartOfSession)="&amp;A34&amp;"", "Bar", "", "Close","5","0","All",,,"False","T","EveryTick"))</f>
        <v>218.73</v>
      </c>
      <c r="AF34" s="68">
        <f ca="1">IF(D34=0,NA(),RTD("cqg.rtd",,"StudyData", "Close("&amp;$AF$2&amp;") When Barix("&amp;$AF$2&amp;",reference:=StartOfSession)="&amp;A34&amp;"", "Bar", "", "Close","5","0","All",,,"False","T","EveryTick"))</f>
        <v>214.9</v>
      </c>
      <c r="AH34" s="68">
        <f ca="1">IF(D34=0,NA(),RTD("cqg.rtd",,"StudyData", "Close("&amp;$AH$2&amp;") When Barix("&amp;$AH$2&amp;",reference:=StartOfSession)="&amp;A34&amp;"", "Bar", "", "Close","5","0","All",,,"False","T","EveryTick"))</f>
        <v>156.18</v>
      </c>
      <c r="AJ34" s="68">
        <f ca="1">IF(D34=0,NA(),RTD("cqg.rtd",,"StudyData", "Close("&amp;$AJ$2&amp;") When Barix("&amp;$AJ$2&amp;",reference:=StartOfSession)="&amp;A34&amp;"", "Bar", "", "Close","5","0","All",,,"False","T","EveryTick"))</f>
        <v>236.84</v>
      </c>
      <c r="AL34" s="68">
        <f ca="1">IF(D34=0,NA(),RTD("cqg.rtd",,"StudyData", "Close("&amp;$AL$2&amp;") When Barix("&amp;$AL$2&amp;",reference:=StartOfSession)="&amp;A34&amp;"", "Bar", "", "Close","5","0","All",,,"False","T","EveryTick"))</f>
        <v>64.06</v>
      </c>
      <c r="AN34" s="68">
        <f ca="1">IF(D34=0,NA(),RTD("cqg.rtd",,"StudyData", "Close("&amp;$AN$2&amp;") When Barix("&amp;$AN$2&amp;",reference:=StartOfSession)="&amp;A34&amp;"", "Bar", "", "Close","5","0","All",,,"False","T","EveryTick"))</f>
        <v>299.33</v>
      </c>
      <c r="AP34" s="68">
        <f ca="1">IF(D34=0,NA(),RTD("cqg.rtd",,"StudyData", "Close("&amp;$AP$2&amp;") When Barix("&amp;$AP$2&amp;",reference:=StartOfSession)="&amp;A34&amp;"", "Bar", "", "Close","5","0","All",,,"False","T","EveryTick"))</f>
        <v>102.11</v>
      </c>
      <c r="AR34" s="68">
        <f ca="1">IF(D34=0,NA(),RTD("cqg.rtd",,"StudyData", "Close("&amp;$AR$2&amp;") When Barix("&amp;$AR$2&amp;",reference:=StartOfSession)="&amp;A34&amp;"", "Bar", "", "Close","5","0","All",,,"False","T","EveryTick"))</f>
        <v>423.52</v>
      </c>
      <c r="AT34" s="68">
        <f ca="1">IF(D34=0,NA(),RTD("cqg.rtd",,"StudyData", "Close("&amp;$AT$2&amp;") When Barix("&amp;$AT$2&amp;",reference:=StartOfSession)="&amp;A34&amp;"", "Bar", "", "Close","5","0","All",,,"False","T","EveryTick"))</f>
        <v>76.2</v>
      </c>
      <c r="AV34" s="68">
        <f ca="1">IF(D34=0,NA(),RTD("cqg.rtd",,"StudyData", "Close("&amp;$AV$2&amp;") When Barix("&amp;$AV$2&amp;",reference:=StartOfSession)="&amp;A34&amp;"", "Bar", "", "Close","5","0","All",,,"False","T","EveryTick"))</f>
        <v>147.54</v>
      </c>
      <c r="AX34" s="68">
        <f ca="1">IF(D34=0,NA(),RTD("cqg.rtd",,"StudyData", "Close("&amp;$AX$2&amp;") When Barix("&amp;$AX$2&amp;",reference:=StartOfSession)="&amp;A34&amp;"", "Bar", "", "Close","5","0","All",,,"False","T","EveryTick"))</f>
        <v>166.16</v>
      </c>
      <c r="AZ34" s="68">
        <f ca="1">IF(D34=0,NA(),RTD("cqg.rtd",,"StudyData", "Close("&amp;$AZ$2&amp;") When Barix("&amp;$AZ$2&amp;",reference:=StartOfSession)="&amp;A34&amp;"", "Bar", "", "Close","5","0","All",,,"False","T","EveryTick"))</f>
        <v>387.86</v>
      </c>
      <c r="BB34" s="68">
        <f ca="1">IF(D34=0,NA(),RTD("cqg.rtd",,"StudyData", "Close("&amp;$BB$2&amp;") When Barix("&amp;$BB$2&amp;",reference:=StartOfSession)="&amp;A34&amp;"", "Bar", "", "Close","5","0","All",,,"False","T","EveryTick"))</f>
        <v>254.72</v>
      </c>
      <c r="BD34" s="68">
        <f ca="1">IF(D34=0,NA(),RTD("cqg.rtd",,"StudyData", "Close("&amp;$BD$2&amp;") When Barix("&amp;$BD$2&amp;",reference:=StartOfSession)="&amp;A34&amp;"", "Bar", "", "Close","5","0","All",,,"False","T","EveryTick"))</f>
        <v>618.02</v>
      </c>
      <c r="BF34" s="68">
        <f ca="1">IF(D34=0,NA(),RTD("cqg.rtd",,"StudyData", "Close("&amp;$BF$2&amp;") When Barix("&amp;$BF$2&amp;",reference:=StartOfSession)="&amp;A34&amp;"", "Bar", "", "Close","5","0","All",,,"False","T","EveryTick"))</f>
        <v>310.56</v>
      </c>
      <c r="BH34" s="68">
        <f ca="1">IF(D34=0,NA(),RTD("cqg.rtd",,"StudyData", "Close("&amp;$BH$2&amp;") When Barix("&amp;$BH$2&amp;",reference:=StartOfSession)="&amp;A34&amp;"", "Bar", "", "Close","5","0","All",,,"False","T","EveryTick"))</f>
        <v>40.590000000000003</v>
      </c>
      <c r="BJ34" s="68">
        <f ca="1">IF(D34=0,NA(),RTD("cqg.rtd",,"StudyData", "Close("&amp;$BJ$2&amp;") When Barix("&amp;$BJ$2&amp;",reference:=StartOfSession)="&amp;A34&amp;"", "Bar", "", "Close","5","0","All",,,"False","T","EveryTick"))</f>
        <v>85.03</v>
      </c>
    </row>
    <row r="35" spans="1:62" x14ac:dyDescent="0.3">
      <c r="A35" s="68">
        <f t="shared" si="1"/>
        <v>31</v>
      </c>
      <c r="B35" s="69">
        <f ca="1">IF(D35=0,NA(),RTD("cqg.rtd",,"StudyData", "Close("&amp;$B$2&amp;") When Barix("&amp;$B$2&amp;",reference:=StartOfSession)="&amp;A35&amp;"", "Bar", "", "Close","5","0","All",,,"False","T","EveryTick"))</f>
        <v>134.63</v>
      </c>
      <c r="C35" s="70">
        <v>0.46180555555555558</v>
      </c>
      <c r="D35" s="68">
        <f t="shared" ca="1" si="0"/>
        <v>1</v>
      </c>
      <c r="F35" s="68">
        <f ca="1">IF(D35=0,NA(),RTD("cqg.rtd",,"StudyData", "Close("&amp;$F$2&amp;") When Barix("&amp;$F$2&amp;",reference:=StartOfSession)="&amp;A35&amp;"", "Bar", "", "Close","5","0","All",,,"False","T","EveryTick"))</f>
        <v>227.11</v>
      </c>
      <c r="H35" s="68">
        <f ca="1">IF(D35=0,NA(),RTD("cqg.rtd",,"StudyData", "Close("&amp;$H$2&amp;") When Barix("&amp;$H$2&amp;",reference:=StartOfSession)="&amp;A35&amp;"", "Bar", "", "Close","5","0","All",,,"False","T","EveryTick"))</f>
        <v>326.22000000000003</v>
      </c>
      <c r="J35" s="68">
        <f ca="1">IF(D35=0,NA(),RTD("cqg.rtd",,"StudyData", "Close("&amp;$J$2&amp;") When Barix("&amp;$J$2&amp;",reference:=StartOfSession)="&amp;A35&amp;"", "Bar", "", "Close","5","0","All",,,"False","T","EveryTick"))</f>
        <v>208.98</v>
      </c>
      <c r="L35" s="68">
        <f ca="1">IF(D35=0,NA(),RTD("cqg.rtd",,"StudyData", "Close("&amp;$L$2&amp;") When Barix("&amp;$L$2&amp;",reference:=StartOfSession)="&amp;A35&amp;"", "Bar", "", "Close","5","0","All",,,"False","T","EveryTick"))</f>
        <v>287.62</v>
      </c>
      <c r="N35" s="68">
        <f ca="1">IF(D35=0,NA(),RTD("cqg.rtd",,"StudyData", "Close("&amp;$N$2&amp;") When Barix("&amp;$N$2&amp;",reference:=StartOfSession)="&amp;A35&amp;"", "Bar", "", "Close","5","0","All",,,"False","T","EveryTick"))</f>
        <v>151.25</v>
      </c>
      <c r="P35" s="68">
        <f ca="1">IF(D35=0,NA(),RTD("cqg.rtd",,"StudyData", "Close("&amp;$P$2&amp;") When Barix("&amp;$P$2&amp;",reference:=StartOfSession)="&amp;A35&amp;"", "Bar", "", "Close","5","0","All",,,"False","T","EveryTick"))</f>
        <v>393.27</v>
      </c>
      <c r="R35" s="68">
        <f ca="1">IF(D35=0,NA(),RTD("cqg.rtd",,"StudyData", "Close("&amp;$R$2&amp;") When Barix("&amp;$R$2&amp;",reference:=StartOfSession)="&amp;A35&amp;"", "Bar", "", "Close","5","0","All",,,"False","T","EveryTick"))</f>
        <v>317.35000000000002</v>
      </c>
      <c r="T35" s="68">
        <f ca="1">IF(D35=0,NA(),RTD("cqg.rtd",,"StudyData", "Close("&amp;$T$2&amp;") When Barix("&amp;$T$2&amp;",reference:=StartOfSession)="&amp;A35&amp;"", "Bar", "", "Close","5","0","All",,,"False","T","EveryTick"))</f>
        <v>57.97</v>
      </c>
      <c r="V35" s="68">
        <f ca="1">IF(D35=0,NA(),RTD("cqg.rtd",,"StudyData", "Close("&amp;$V$2&amp;") When Barix("&amp;$V$2&amp;",reference:=StartOfSession)="&amp;A35&amp;"", "Bar", "", "Close","5","0","All",,,"False","T","EveryTick"))</f>
        <v>156.31</v>
      </c>
      <c r="X35" s="68">
        <f ca="1">IF(D35=0,NA(),RTD("cqg.rtd",,"StudyData", "Close("&amp;$X$2&amp;") When Barix("&amp;$X$2&amp;",reference:=StartOfSession)="&amp;A35&amp;"", "Bar", "", "Close","5","0","All",,,"False","T","EveryTick"))</f>
        <v>98.69</v>
      </c>
      <c r="Z35" s="68">
        <f ca="1">IF(D35=0,NA(),RTD("cqg.rtd",,"StudyData", "Close("&amp;$Z$2&amp;") When Barix("&amp;$Z$2&amp;",reference:=StartOfSession)="&amp;A35&amp;"", "Bar", "", "Close","5","0","All",,,"False","T","EveryTick"))</f>
        <v>585.12</v>
      </c>
      <c r="AB35" s="68">
        <f ca="1">IF(D35=0,NA(),RTD("cqg.rtd",,"StudyData", "Close("&amp;$AB$2&amp;") When Barix("&amp;$AB$2&amp;",reference:=StartOfSession)="&amp;A35&amp;"", "Bar", "", "Close","5","0","All",,,"False","T","EveryTick"))</f>
        <v>404.19</v>
      </c>
      <c r="AD35" s="68">
        <f ca="1">IF(D35=0,NA(),RTD("cqg.rtd",,"StudyData", "Close("&amp;$AD$2&amp;") When Barix("&amp;$AD$2&amp;",reference:=StartOfSession)="&amp;A35&amp;"", "Bar", "", "Close","5","0","All",,,"False","T","EveryTick"))</f>
        <v>218.85</v>
      </c>
      <c r="AF35" s="68">
        <f ca="1">IF(D35=0,NA(),RTD("cqg.rtd",,"StudyData", "Close("&amp;$AF$2&amp;") When Barix("&amp;$AF$2&amp;",reference:=StartOfSession)="&amp;A35&amp;"", "Bar", "", "Close","5","0","All",,,"False","T","EveryTick"))</f>
        <v>214.74</v>
      </c>
      <c r="AH35" s="68">
        <f ca="1">IF(D35=0,NA(),RTD("cqg.rtd",,"StudyData", "Close("&amp;$AH$2&amp;") When Barix("&amp;$AH$2&amp;",reference:=StartOfSession)="&amp;A35&amp;"", "Bar", "", "Close","5","0","All",,,"False","T","EveryTick"))</f>
        <v>156.16</v>
      </c>
      <c r="AJ35" s="68">
        <f ca="1">IF(D35=0,NA(),RTD("cqg.rtd",,"StudyData", "Close("&amp;$AJ$2&amp;") When Barix("&amp;$AJ$2&amp;",reference:=StartOfSession)="&amp;A35&amp;"", "Bar", "", "Close","5","0","All",,,"False","T","EveryTick"))</f>
        <v>236.77</v>
      </c>
      <c r="AL35" s="68">
        <f ca="1">IF(D35=0,NA(),RTD("cqg.rtd",,"StudyData", "Close("&amp;$AL$2&amp;") When Barix("&amp;$AL$2&amp;",reference:=StartOfSession)="&amp;A35&amp;"", "Bar", "", "Close","5","0","All",,,"False","T","EveryTick"))</f>
        <v>64.099999999999994</v>
      </c>
      <c r="AN35" s="68">
        <f ca="1">IF(D35=0,NA(),RTD("cqg.rtd",,"StudyData", "Close("&amp;$AN$2&amp;") When Barix("&amp;$AN$2&amp;",reference:=StartOfSession)="&amp;A35&amp;"", "Bar", "", "Close","5","0","All",,,"False","T","EveryTick"))</f>
        <v>299.5</v>
      </c>
      <c r="AP35" s="68">
        <f ca="1">IF(D35=0,NA(),RTD("cqg.rtd",,"StudyData", "Close("&amp;$AP$2&amp;") When Barix("&amp;$AP$2&amp;",reference:=StartOfSession)="&amp;A35&amp;"", "Bar", "", "Close","5","0","All",,,"False","T","EveryTick"))</f>
        <v>102.22</v>
      </c>
      <c r="AR35" s="68">
        <f ca="1">IF(D35=0,NA(),RTD("cqg.rtd",,"StudyData", "Close("&amp;$AR$2&amp;") When Barix("&amp;$AR$2&amp;",reference:=StartOfSession)="&amp;A35&amp;"", "Bar", "", "Close","5","0","All",,,"False","T","EveryTick"))</f>
        <v>423.64</v>
      </c>
      <c r="AT35" s="68">
        <f ca="1">IF(D35=0,NA(),RTD("cqg.rtd",,"StudyData", "Close("&amp;$AT$2&amp;") When Barix("&amp;$AT$2&amp;",reference:=StartOfSession)="&amp;A35&amp;"", "Bar", "", "Close","5","0","All",,,"False","T","EveryTick"))</f>
        <v>76.09</v>
      </c>
      <c r="AV35" s="68">
        <f ca="1">IF(D35=0,NA(),RTD("cqg.rtd",,"StudyData", "Close("&amp;$AV$2&amp;") When Barix("&amp;$AV$2&amp;",reference:=StartOfSession)="&amp;A35&amp;"", "Bar", "", "Close","5","0","All",,,"False","T","EveryTick"))</f>
        <v>147.54</v>
      </c>
      <c r="AX35" s="68">
        <f ca="1">IF(D35=0,NA(),RTD("cqg.rtd",,"StudyData", "Close("&amp;$AX$2&amp;") When Barix("&amp;$AX$2&amp;",reference:=StartOfSession)="&amp;A35&amp;"", "Bar", "", "Close","5","0","All",,,"False","T","EveryTick"))</f>
        <v>166.36</v>
      </c>
      <c r="AZ35" s="68">
        <f ca="1">IF(D35=0,NA(),RTD("cqg.rtd",,"StudyData", "Close("&amp;$AZ$2&amp;") When Barix("&amp;$AZ$2&amp;",reference:=StartOfSession)="&amp;A35&amp;"", "Bar", "", "Close","5","0","All",,,"False","T","EveryTick"))</f>
        <v>387.98</v>
      </c>
      <c r="BB35" s="68">
        <f ca="1">IF(D35=0,NA(),RTD("cqg.rtd",,"StudyData", "Close("&amp;$BB$2&amp;") When Barix("&amp;$BB$2&amp;",reference:=StartOfSession)="&amp;A35&amp;"", "Bar", "", "Close","5","0","All",,,"False","T","EveryTick"))</f>
        <v>254.66</v>
      </c>
      <c r="BD35" s="68">
        <f ca="1">IF(D35=0,NA(),RTD("cqg.rtd",,"StudyData", "Close("&amp;$BD$2&amp;") When Barix("&amp;$BD$2&amp;",reference:=StartOfSession)="&amp;A35&amp;"", "Bar", "", "Close","5","0","All",,,"False","T","EveryTick"))</f>
        <v>618.55999999999995</v>
      </c>
      <c r="BF35" s="68">
        <f ca="1">IF(D35=0,NA(),RTD("cqg.rtd",,"StudyData", "Close("&amp;$BF$2&amp;") When Barix("&amp;$BF$2&amp;",reference:=StartOfSession)="&amp;A35&amp;"", "Bar", "", "Close","5","0","All",,,"False","T","EveryTick"))</f>
        <v>310.64</v>
      </c>
      <c r="BH35" s="68">
        <f ca="1">IF(D35=0,NA(),RTD("cqg.rtd",,"StudyData", "Close("&amp;$BH$2&amp;") When Barix("&amp;$BH$2&amp;",reference:=StartOfSession)="&amp;A35&amp;"", "Bar", "", "Close","5","0","All",,,"False","T","EveryTick"))</f>
        <v>40.58</v>
      </c>
      <c r="BJ35" s="68">
        <f ca="1">IF(D35=0,NA(),RTD("cqg.rtd",,"StudyData", "Close("&amp;$BJ$2&amp;") When Barix("&amp;$BJ$2&amp;",reference:=StartOfSession)="&amp;A35&amp;"", "Bar", "", "Close","5","0","All",,,"False","T","EveryTick"))</f>
        <v>84.9</v>
      </c>
    </row>
    <row r="36" spans="1:62" x14ac:dyDescent="0.3">
      <c r="A36" s="68">
        <f t="shared" si="1"/>
        <v>32</v>
      </c>
      <c r="B36" s="69">
        <f ca="1">IF(D36=0,NA(),RTD("cqg.rtd",,"StudyData", "Close("&amp;$B$2&amp;") When Barix("&amp;$B$2&amp;",reference:=StartOfSession)="&amp;A36&amp;"", "Bar", "", "Close","5","0","All",,,"False","T","EveryTick"))</f>
        <v>134.57</v>
      </c>
      <c r="C36" s="70">
        <v>0.46527777777777773</v>
      </c>
      <c r="D36" s="68">
        <f t="shared" ca="1" si="0"/>
        <v>1</v>
      </c>
      <c r="F36" s="68">
        <f ca="1">IF(D36=0,NA(),RTD("cqg.rtd",,"StudyData", "Close("&amp;$F$2&amp;") When Barix("&amp;$F$2&amp;",reference:=StartOfSession)="&amp;A36&amp;"", "Bar", "", "Close","5","0","All",,,"False","T","EveryTick"))</f>
        <v>227.04</v>
      </c>
      <c r="H36" s="68">
        <f ca="1">IF(D36=0,NA(),RTD("cqg.rtd",,"StudyData", "Close("&amp;$H$2&amp;") When Barix("&amp;$H$2&amp;",reference:=StartOfSession)="&amp;A36&amp;"", "Bar", "", "Close","5","0","All",,,"False","T","EveryTick"))</f>
        <v>326.02</v>
      </c>
      <c r="J36" s="68">
        <f ca="1">IF(D36=0,NA(),RTD("cqg.rtd",,"StudyData", "Close("&amp;$J$2&amp;") When Barix("&amp;$J$2&amp;",reference:=StartOfSession)="&amp;A36&amp;"", "Bar", "", "Close","5","0","All",,,"False","T","EveryTick"))</f>
        <v>208.92</v>
      </c>
      <c r="L36" s="68">
        <f ca="1">IF(D36=0,NA(),RTD("cqg.rtd",,"StudyData", "Close("&amp;$L$2&amp;") When Barix("&amp;$L$2&amp;",reference:=StartOfSession)="&amp;A36&amp;"", "Bar", "", "Close","5","0","All",,,"False","T","EveryTick"))</f>
        <v>287.32</v>
      </c>
      <c r="N36" s="68">
        <f ca="1">IF(D36=0,NA(),RTD("cqg.rtd",,"StudyData", "Close("&amp;$N$2&amp;") When Barix("&amp;$N$2&amp;",reference:=StartOfSession)="&amp;A36&amp;"", "Bar", "", "Close","5","0","All",,,"False","T","EveryTick"))</f>
        <v>151.30000000000001</v>
      </c>
      <c r="P36" s="68">
        <f ca="1">IF(D36=0,NA(),RTD("cqg.rtd",,"StudyData", "Close("&amp;$P$2&amp;") When Barix("&amp;$P$2&amp;",reference:=StartOfSession)="&amp;A36&amp;"", "Bar", "", "Close","5","0","All",,,"False","T","EveryTick"))</f>
        <v>393.22</v>
      </c>
      <c r="R36" s="68">
        <f ca="1">IF(D36=0,NA(),RTD("cqg.rtd",,"StudyData", "Close("&amp;$R$2&amp;") When Barix("&amp;$R$2&amp;",reference:=StartOfSession)="&amp;A36&amp;"", "Bar", "", "Close","5","0","All",,,"False","T","EveryTick"))</f>
        <v>316.62</v>
      </c>
      <c r="T36" s="68">
        <f ca="1">IF(D36=0,NA(),RTD("cqg.rtd",,"StudyData", "Close("&amp;$T$2&amp;") When Barix("&amp;$T$2&amp;",reference:=StartOfSession)="&amp;A36&amp;"", "Bar", "", "Close","5","0","All",,,"False","T","EveryTick"))</f>
        <v>57.98</v>
      </c>
      <c r="V36" s="68">
        <f ca="1">IF(D36=0,NA(),RTD("cqg.rtd",,"StudyData", "Close("&amp;$V$2&amp;") When Barix("&amp;$V$2&amp;",reference:=StartOfSession)="&amp;A36&amp;"", "Bar", "", "Close","5","0","All",,,"False","T","EveryTick"))</f>
        <v>156.57</v>
      </c>
      <c r="X36" s="68">
        <f ca="1">IF(D36=0,NA(),RTD("cqg.rtd",,"StudyData", "Close("&amp;$X$2&amp;") When Barix("&amp;$X$2&amp;",reference:=StartOfSession)="&amp;A36&amp;"", "Bar", "", "Close","5","0","All",,,"False","T","EveryTick"))</f>
        <v>98.63</v>
      </c>
      <c r="Z36" s="68">
        <f ca="1">IF(D36=0,NA(),RTD("cqg.rtd",,"StudyData", "Close("&amp;$Z$2&amp;") When Barix("&amp;$Z$2&amp;",reference:=StartOfSession)="&amp;A36&amp;"", "Bar", "", "Close","5","0","All",,,"False","T","EveryTick"))</f>
        <v>585.94000000000005</v>
      </c>
      <c r="AB36" s="68">
        <f ca="1">IF(D36=0,NA(),RTD("cqg.rtd",,"StudyData", "Close("&amp;$AB$2&amp;") When Barix("&amp;$AB$2&amp;",reference:=StartOfSession)="&amp;A36&amp;"", "Bar", "", "Close","5","0","All",,,"False","T","EveryTick"))</f>
        <v>404.38</v>
      </c>
      <c r="AD36" s="68">
        <f ca="1">IF(D36=0,NA(),RTD("cqg.rtd",,"StudyData", "Close("&amp;$AD$2&amp;") When Barix("&amp;$AD$2&amp;",reference:=StartOfSession)="&amp;A36&amp;"", "Bar", "", "Close","5","0","All",,,"False","T","EveryTick"))</f>
        <v>218.88</v>
      </c>
      <c r="AF36" s="68">
        <f ca="1">IF(D36=0,NA(),RTD("cqg.rtd",,"StudyData", "Close("&amp;$AF$2&amp;") When Barix("&amp;$AF$2&amp;",reference:=StartOfSession)="&amp;A36&amp;"", "Bar", "", "Close","5","0","All",,,"False","T","EveryTick"))</f>
        <v>214.87</v>
      </c>
      <c r="AH36" s="68">
        <f ca="1">IF(D36=0,NA(),RTD("cqg.rtd",,"StudyData", "Close("&amp;$AH$2&amp;") When Barix("&amp;$AH$2&amp;",reference:=StartOfSession)="&amp;A36&amp;"", "Bar", "", "Close","5","0","All",,,"False","T","EveryTick"))</f>
        <v>156.16</v>
      </c>
      <c r="AJ36" s="68">
        <f ca="1">IF(D36=0,NA(),RTD("cqg.rtd",,"StudyData", "Close("&amp;$AJ$2&amp;") When Barix("&amp;$AJ$2&amp;",reference:=StartOfSession)="&amp;A36&amp;"", "Bar", "", "Close","5","0","All",,,"False","T","EveryTick"))</f>
        <v>236.41</v>
      </c>
      <c r="AL36" s="68">
        <f ca="1">IF(D36=0,NA(),RTD("cqg.rtd",,"StudyData", "Close("&amp;$AL$2&amp;") When Barix("&amp;$AL$2&amp;",reference:=StartOfSession)="&amp;A36&amp;"", "Bar", "", "Close","5","0","All",,,"False","T","EveryTick"))</f>
        <v>64.180000000000007</v>
      </c>
      <c r="AN36" s="68">
        <f ca="1">IF(D36=0,NA(),RTD("cqg.rtd",,"StudyData", "Close("&amp;$AN$2&amp;") When Barix("&amp;$AN$2&amp;",reference:=StartOfSession)="&amp;A36&amp;"", "Bar", "", "Close","5","0","All",,,"False","T","EveryTick"))</f>
        <v>299.63</v>
      </c>
      <c r="AP36" s="68">
        <f ca="1">IF(D36=0,NA(),RTD("cqg.rtd",,"StudyData", "Close("&amp;$AP$2&amp;") When Barix("&amp;$AP$2&amp;",reference:=StartOfSession)="&amp;A36&amp;"", "Bar", "", "Close","5","0","All",,,"False","T","EveryTick"))</f>
        <v>102.23</v>
      </c>
      <c r="AR36" s="68">
        <f ca="1">IF(D36=0,NA(),RTD("cqg.rtd",,"StudyData", "Close("&amp;$AR$2&amp;") When Barix("&amp;$AR$2&amp;",reference:=StartOfSession)="&amp;A36&amp;"", "Bar", "", "Close","5","0","All",,,"False","T","EveryTick"))</f>
        <v>423.27</v>
      </c>
      <c r="AT36" s="68">
        <f ca="1">IF(D36=0,NA(),RTD("cqg.rtd",,"StudyData", "Close("&amp;$AT$2&amp;") When Barix("&amp;$AT$2&amp;",reference:=StartOfSession)="&amp;A36&amp;"", "Bar", "", "Close","5","0","All",,,"False","T","EveryTick"))</f>
        <v>76.12</v>
      </c>
      <c r="AV36" s="68">
        <f ca="1">IF(D36=0,NA(),RTD("cqg.rtd",,"StudyData", "Close("&amp;$AV$2&amp;") When Barix("&amp;$AV$2&amp;",reference:=StartOfSession)="&amp;A36&amp;"", "Bar", "", "Close","5","0","All",,,"False","T","EveryTick"))</f>
        <v>147.27000000000001</v>
      </c>
      <c r="AX36" s="68">
        <f ca="1">IF(D36=0,NA(),RTD("cqg.rtd",,"StudyData", "Close("&amp;$AX$2&amp;") When Barix("&amp;$AX$2&amp;",reference:=StartOfSession)="&amp;A36&amp;"", "Bar", "", "Close","5","0","All",,,"False","T","EveryTick"))</f>
        <v>166.51</v>
      </c>
      <c r="AZ36" s="68">
        <f ca="1">IF(D36=0,NA(),RTD("cqg.rtd",,"StudyData", "Close("&amp;$AZ$2&amp;") When Barix("&amp;$AZ$2&amp;",reference:=StartOfSession)="&amp;A36&amp;"", "Bar", "", "Close","5","0","All",,,"False","T","EveryTick"))</f>
        <v>387.82</v>
      </c>
      <c r="BB36" s="68">
        <f ca="1">IF(D36=0,NA(),RTD("cqg.rtd",,"StudyData", "Close("&amp;$BB$2&amp;") When Barix("&amp;$BB$2&amp;",reference:=StartOfSession)="&amp;A36&amp;"", "Bar", "", "Close","5","0","All",,,"False","T","EveryTick"))</f>
        <v>254.6</v>
      </c>
      <c r="BD36" s="68">
        <f ca="1">IF(D36=0,NA(),RTD("cqg.rtd",,"StudyData", "Close("&amp;$BD$2&amp;") When Barix("&amp;$BD$2&amp;",reference:=StartOfSession)="&amp;A36&amp;"", "Bar", "", "Close","5","0","All",,,"False","T","EveryTick"))</f>
        <v>618.17999999999995</v>
      </c>
      <c r="BF36" s="68">
        <f ca="1">IF(D36=0,NA(),RTD("cqg.rtd",,"StudyData", "Close("&amp;$BF$2&amp;") When Barix("&amp;$BF$2&amp;",reference:=StartOfSession)="&amp;A36&amp;"", "Bar", "", "Close","5","0","All",,,"False","T","EveryTick"))</f>
        <v>310.54000000000002</v>
      </c>
      <c r="BH36" s="68">
        <f ca="1">IF(D36=0,NA(),RTD("cqg.rtd",,"StudyData", "Close("&amp;$BH$2&amp;") When Barix("&amp;$BH$2&amp;",reference:=StartOfSession)="&amp;A36&amp;"", "Bar", "", "Close","5","0","All",,,"False","T","EveryTick"))</f>
        <v>40.630000000000003</v>
      </c>
      <c r="BJ36" s="68">
        <f ca="1">IF(D36=0,NA(),RTD("cqg.rtd",,"StudyData", "Close("&amp;$BJ$2&amp;") When Barix("&amp;$BJ$2&amp;",reference:=StartOfSession)="&amp;A36&amp;"", "Bar", "", "Close","5","0","All",,,"False","T","EveryTick"))</f>
        <v>84.98</v>
      </c>
    </row>
    <row r="37" spans="1:62" x14ac:dyDescent="0.3">
      <c r="A37" s="68">
        <f t="shared" si="1"/>
        <v>33</v>
      </c>
      <c r="B37" s="69">
        <f ca="1">IF(D37=0,NA(),RTD("cqg.rtd",,"StudyData", "Close("&amp;$B$2&amp;") When Barix("&amp;$B$2&amp;",reference:=StartOfSession)="&amp;A37&amp;"", "Bar", "", "Close","5","0","All",,,"False","T","EveryTick"))</f>
        <v>134.62</v>
      </c>
      <c r="C37" s="70">
        <v>0.46875</v>
      </c>
      <c r="D37" s="68">
        <f t="shared" ca="1" si="0"/>
        <v>1</v>
      </c>
      <c r="F37" s="68">
        <f ca="1">IF(D37=0,NA(),RTD("cqg.rtd",,"StudyData", "Close("&amp;$F$2&amp;") When Barix("&amp;$F$2&amp;",reference:=StartOfSession)="&amp;A37&amp;"", "Bar", "", "Close","5","0","All",,,"False","T","EveryTick"))</f>
        <v>226.97</v>
      </c>
      <c r="H37" s="68">
        <f ca="1">IF(D37=0,NA(),RTD("cqg.rtd",,"StudyData", "Close("&amp;$H$2&amp;") When Barix("&amp;$H$2&amp;",reference:=StartOfSession)="&amp;A37&amp;"", "Bar", "", "Close","5","0","All",,,"False","T","EveryTick"))</f>
        <v>326.97000000000003</v>
      </c>
      <c r="J37" s="68">
        <f ca="1">IF(D37=0,NA(),RTD("cqg.rtd",,"StudyData", "Close("&amp;$J$2&amp;") When Barix("&amp;$J$2&amp;",reference:=StartOfSession)="&amp;A37&amp;"", "Bar", "", "Close","5","0","All",,,"False","T","EveryTick"))</f>
        <v>209.08</v>
      </c>
      <c r="L37" s="68">
        <f ca="1">IF(D37=0,NA(),RTD("cqg.rtd",,"StudyData", "Close("&amp;$L$2&amp;") When Barix("&amp;$L$2&amp;",reference:=StartOfSession)="&amp;A37&amp;"", "Bar", "", "Close","5","0","All",,,"False","T","EveryTick"))</f>
        <v>288.06</v>
      </c>
      <c r="N37" s="68">
        <f ca="1">IF(D37=0,NA(),RTD("cqg.rtd",,"StudyData", "Close("&amp;$N$2&amp;") When Barix("&amp;$N$2&amp;",reference:=StartOfSession)="&amp;A37&amp;"", "Bar", "", "Close","5","0","All",,,"False","T","EveryTick"))</f>
        <v>151.63</v>
      </c>
      <c r="P37" s="68">
        <f ca="1">IF(D37=0,NA(),RTD("cqg.rtd",,"StudyData", "Close("&amp;$P$2&amp;") When Barix("&amp;$P$2&amp;",reference:=StartOfSession)="&amp;A37&amp;"", "Bar", "", "Close","5","0","All",,,"False","T","EveryTick"))</f>
        <v>393.81</v>
      </c>
      <c r="R37" s="68">
        <f ca="1">IF(D37=0,NA(),RTD("cqg.rtd",,"StudyData", "Close("&amp;$R$2&amp;") When Barix("&amp;$R$2&amp;",reference:=StartOfSession)="&amp;A37&amp;"", "Bar", "", "Close","5","0","All",,,"False","T","EveryTick"))</f>
        <v>315.98</v>
      </c>
      <c r="T37" s="68">
        <f ca="1">IF(D37=0,NA(),RTD("cqg.rtd",,"StudyData", "Close("&amp;$T$2&amp;") When Barix("&amp;$T$2&amp;",reference:=StartOfSession)="&amp;A37&amp;"", "Bar", "", "Close","5","0","All",,,"False","T","EveryTick"))</f>
        <v>57.95</v>
      </c>
      <c r="V37" s="68">
        <f ca="1">IF(D37=0,NA(),RTD("cqg.rtd",,"StudyData", "Close("&amp;$V$2&amp;") When Barix("&amp;$V$2&amp;",reference:=StartOfSession)="&amp;A37&amp;"", "Bar", "", "Close","5","0","All",,,"False","T","EveryTick"))</f>
        <v>156.65</v>
      </c>
      <c r="X37" s="68">
        <f ca="1">IF(D37=0,NA(),RTD("cqg.rtd",,"StudyData", "Close("&amp;$X$2&amp;") When Barix("&amp;$X$2&amp;",reference:=StartOfSession)="&amp;A37&amp;"", "Bar", "", "Close","5","0","All",,,"False","T","EveryTick"))</f>
        <v>98.72</v>
      </c>
      <c r="Z37" s="68">
        <f ca="1">IF(D37=0,NA(),RTD("cqg.rtd",,"StudyData", "Close("&amp;$Z$2&amp;") When Barix("&amp;$Z$2&amp;",reference:=StartOfSession)="&amp;A37&amp;"", "Bar", "", "Close","5","0","All",,,"False","T","EveryTick"))</f>
        <v>587</v>
      </c>
      <c r="AB37" s="68">
        <f ca="1">IF(D37=0,NA(),RTD("cqg.rtd",,"StudyData", "Close("&amp;$AB$2&amp;") When Barix("&amp;$AB$2&amp;",reference:=StartOfSession)="&amp;A37&amp;"", "Bar", "", "Close","5","0","All",,,"False","T","EveryTick"))</f>
        <v>403.82</v>
      </c>
      <c r="AD37" s="68">
        <f ca="1">IF(D37=0,NA(),RTD("cqg.rtd",,"StudyData", "Close("&amp;$AD$2&amp;") When Barix("&amp;$AD$2&amp;",reference:=StartOfSession)="&amp;A37&amp;"", "Bar", "", "Close","5","0","All",,,"False","T","EveryTick"))</f>
        <v>219.04</v>
      </c>
      <c r="AF37" s="68">
        <f ca="1">IF(D37=0,NA(),RTD("cqg.rtd",,"StudyData", "Close("&amp;$AF$2&amp;") When Barix("&amp;$AF$2&amp;",reference:=StartOfSession)="&amp;A37&amp;"", "Bar", "", "Close","5","0","All",,,"False","T","EveryTick"))</f>
        <v>215.02</v>
      </c>
      <c r="AH37" s="68">
        <f ca="1">IF(D37=0,NA(),RTD("cqg.rtd",,"StudyData", "Close("&amp;$AH$2&amp;") When Barix("&amp;$AH$2&amp;",reference:=StartOfSession)="&amp;A37&amp;"", "Bar", "", "Close","5","0","All",,,"False","T","EveryTick"))</f>
        <v>156.19</v>
      </c>
      <c r="AJ37" s="68">
        <f ca="1">IF(D37=0,NA(),RTD("cqg.rtd",,"StudyData", "Close("&amp;$AJ$2&amp;") When Barix("&amp;$AJ$2&amp;",reference:=StartOfSession)="&amp;A37&amp;"", "Bar", "", "Close","5","0","All",,,"False","T","EveryTick"))</f>
        <v>236.82</v>
      </c>
      <c r="AL37" s="68">
        <f ca="1">IF(D37=0,NA(),RTD("cqg.rtd",,"StudyData", "Close("&amp;$AL$2&amp;") When Barix("&amp;$AL$2&amp;",reference:=StartOfSession)="&amp;A37&amp;"", "Bar", "", "Close","5","0","All",,,"False","T","EveryTick"))</f>
        <v>64.19</v>
      </c>
      <c r="AN37" s="68">
        <f ca="1">IF(D37=0,NA(),RTD("cqg.rtd",,"StudyData", "Close("&amp;$AN$2&amp;") When Barix("&amp;$AN$2&amp;",reference:=StartOfSession)="&amp;A37&amp;"", "Bar", "", "Close","5","0","All",,,"False","T","EveryTick"))</f>
        <v>299.82</v>
      </c>
      <c r="AP37" s="68">
        <f ca="1">IF(D37=0,NA(),RTD("cqg.rtd",,"StudyData", "Close("&amp;$AP$2&amp;") When Barix("&amp;$AP$2&amp;",reference:=StartOfSession)="&amp;A37&amp;"", "Bar", "", "Close","5","0","All",,,"False","T","EveryTick"))</f>
        <v>102.43</v>
      </c>
      <c r="AR37" s="68">
        <f ca="1">IF(D37=0,NA(),RTD("cqg.rtd",,"StudyData", "Close("&amp;$AR$2&amp;") When Barix("&amp;$AR$2&amp;",reference:=StartOfSession)="&amp;A37&amp;"", "Bar", "", "Close","5","0","All",,,"False","T","EveryTick"))</f>
        <v>423.12</v>
      </c>
      <c r="AT37" s="68">
        <f ca="1">IF(D37=0,NA(),RTD("cqg.rtd",,"StudyData", "Close("&amp;$AT$2&amp;") When Barix("&amp;$AT$2&amp;",reference:=StartOfSession)="&amp;A37&amp;"", "Bar", "", "Close","5","0","All",,,"False","T","EveryTick"))</f>
        <v>76.09</v>
      </c>
      <c r="AV37" s="68">
        <f ca="1">IF(D37=0,NA(),RTD("cqg.rtd",,"StudyData", "Close("&amp;$AV$2&amp;") When Barix("&amp;$AV$2&amp;",reference:=StartOfSession)="&amp;A37&amp;"", "Bar", "", "Close","5","0","All",,,"False","T","EveryTick"))</f>
        <v>147.16</v>
      </c>
      <c r="AX37" s="68">
        <f ca="1">IF(D37=0,NA(),RTD("cqg.rtd",,"StudyData", "Close("&amp;$AX$2&amp;") When Barix("&amp;$AX$2&amp;",reference:=StartOfSession)="&amp;A37&amp;"", "Bar", "", "Close","5","0","All",,,"False","T","EveryTick"))</f>
        <v>166.44</v>
      </c>
      <c r="AZ37" s="68">
        <f ca="1">IF(D37=0,NA(),RTD("cqg.rtd",,"StudyData", "Close("&amp;$AZ$2&amp;") When Barix("&amp;$AZ$2&amp;",reference:=StartOfSession)="&amp;A37&amp;"", "Bar", "", "Close","5","0","All",,,"False","T","EveryTick"))</f>
        <v>387.78</v>
      </c>
      <c r="BB37" s="68">
        <f ca="1">IF(D37=0,NA(),RTD("cqg.rtd",,"StudyData", "Close("&amp;$BB$2&amp;") When Barix("&amp;$BB$2&amp;",reference:=StartOfSession)="&amp;A37&amp;"", "Bar", "", "Close","5","0","All",,,"False","T","EveryTick"))</f>
        <v>254.91</v>
      </c>
      <c r="BD37" s="68">
        <f ca="1">IF(D37=0,NA(),RTD("cqg.rtd",,"StudyData", "Close("&amp;$BD$2&amp;") When Barix("&amp;$BD$2&amp;",reference:=StartOfSession)="&amp;A37&amp;"", "Bar", "", "Close","5","0","All",,,"False","T","EveryTick"))</f>
        <v>618.33000000000004</v>
      </c>
      <c r="BF37" s="68">
        <f ca="1">IF(D37=0,NA(),RTD("cqg.rtd",,"StudyData", "Close("&amp;$BF$2&amp;") When Barix("&amp;$BF$2&amp;",reference:=StartOfSession)="&amp;A37&amp;"", "Bar", "", "Close","5","0","All",,,"False","T","EveryTick"))</f>
        <v>310.83</v>
      </c>
      <c r="BH37" s="68">
        <f ca="1">IF(D37=0,NA(),RTD("cqg.rtd",,"StudyData", "Close("&amp;$BH$2&amp;") When Barix("&amp;$BH$2&amp;",reference:=StartOfSession)="&amp;A37&amp;"", "Bar", "", "Close","5","0","All",,,"False","T","EveryTick"))</f>
        <v>40.61</v>
      </c>
      <c r="BJ37" s="68">
        <f ca="1">IF(D37=0,NA(),RTD("cqg.rtd",,"StudyData", "Close("&amp;$BJ$2&amp;") When Barix("&amp;$BJ$2&amp;",reference:=StartOfSession)="&amp;A37&amp;"", "Bar", "", "Close","5","0","All",,,"False","T","EveryTick"))</f>
        <v>85.04</v>
      </c>
    </row>
    <row r="38" spans="1:62" x14ac:dyDescent="0.3">
      <c r="A38" s="68">
        <f t="shared" si="1"/>
        <v>34</v>
      </c>
      <c r="B38" s="69">
        <f ca="1">IF(D38=0,NA(),RTD("cqg.rtd",,"StudyData", "Close("&amp;$B$2&amp;") When Barix("&amp;$B$2&amp;",reference:=StartOfSession)="&amp;A38&amp;"", "Bar", "", "Close","5","0","All",,,"False","T","EveryTick"))</f>
        <v>134.69</v>
      </c>
      <c r="C38" s="70">
        <v>0.47222222222222227</v>
      </c>
      <c r="D38" s="68">
        <f t="shared" ca="1" si="0"/>
        <v>1</v>
      </c>
      <c r="F38" s="68">
        <f ca="1">IF(D38=0,NA(),RTD("cqg.rtd",,"StudyData", "Close("&amp;$F$2&amp;") When Barix("&amp;$F$2&amp;",reference:=StartOfSession)="&amp;A38&amp;"", "Bar", "", "Close","5","0","All",,,"False","T","EveryTick"))</f>
        <v>226.75</v>
      </c>
      <c r="H38" s="68">
        <f ca="1">IF(D38=0,NA(),RTD("cqg.rtd",,"StudyData", "Close("&amp;$H$2&amp;") When Barix("&amp;$H$2&amp;",reference:=StartOfSession)="&amp;A38&amp;"", "Bar", "", "Close","5","0","All",,,"False","T","EveryTick"))</f>
        <v>326.23</v>
      </c>
      <c r="J38" s="68">
        <f ca="1">IF(D38=0,NA(),RTD("cqg.rtd",,"StudyData", "Close("&amp;$J$2&amp;") When Barix("&amp;$J$2&amp;",reference:=StartOfSession)="&amp;A38&amp;"", "Bar", "", "Close","5","0","All",,,"False","T","EveryTick"))</f>
        <v>209.14</v>
      </c>
      <c r="L38" s="68">
        <f ca="1">IF(D38=0,NA(),RTD("cqg.rtd",,"StudyData", "Close("&amp;$L$2&amp;") When Barix("&amp;$L$2&amp;",reference:=StartOfSession)="&amp;A38&amp;"", "Bar", "", "Close","5","0","All",,,"False","T","EveryTick"))</f>
        <v>288.26</v>
      </c>
      <c r="N38" s="68">
        <f ca="1">IF(D38=0,NA(),RTD("cqg.rtd",,"StudyData", "Close("&amp;$N$2&amp;") When Barix("&amp;$N$2&amp;",reference:=StartOfSession)="&amp;A38&amp;"", "Bar", "", "Close","5","0","All",,,"False","T","EveryTick"))</f>
        <v>151.71</v>
      </c>
      <c r="P38" s="68">
        <f ca="1">IF(D38=0,NA(),RTD("cqg.rtd",,"StudyData", "Close("&amp;$P$2&amp;") When Barix("&amp;$P$2&amp;",reference:=StartOfSession)="&amp;A38&amp;"", "Bar", "", "Close","5","0","All",,,"False","T","EveryTick"))</f>
        <v>393.77</v>
      </c>
      <c r="R38" s="68">
        <f ca="1">IF(D38=0,NA(),RTD("cqg.rtd",,"StudyData", "Close("&amp;$R$2&amp;") When Barix("&amp;$R$2&amp;",reference:=StartOfSession)="&amp;A38&amp;"", "Bar", "", "Close","5","0","All",,,"False","T","EveryTick"))</f>
        <v>315.11</v>
      </c>
      <c r="T38" s="68">
        <f ca="1">IF(D38=0,NA(),RTD("cqg.rtd",,"StudyData", "Close("&amp;$T$2&amp;") When Barix("&amp;$T$2&amp;",reference:=StartOfSession)="&amp;A38&amp;"", "Bar", "", "Close","5","0","All",,,"False","T","EveryTick"))</f>
        <v>57.91</v>
      </c>
      <c r="V38" s="68">
        <f ca="1">IF(D38=0,NA(),RTD("cqg.rtd",,"StudyData", "Close("&amp;$V$2&amp;") When Barix("&amp;$V$2&amp;",reference:=StartOfSession)="&amp;A38&amp;"", "Bar", "", "Close","5","0","All",,,"False","T","EveryTick"))</f>
        <v>156.9</v>
      </c>
      <c r="X38" s="68">
        <f ca="1">IF(D38=0,NA(),RTD("cqg.rtd",,"StudyData", "Close("&amp;$X$2&amp;") When Barix("&amp;$X$2&amp;",reference:=StartOfSession)="&amp;A38&amp;"", "Bar", "", "Close","5","0","All",,,"False","T","EveryTick"))</f>
        <v>98.7</v>
      </c>
      <c r="Z38" s="68">
        <f ca="1">IF(D38=0,NA(),RTD("cqg.rtd",,"StudyData", "Close("&amp;$Z$2&amp;") When Barix("&amp;$Z$2&amp;",reference:=StartOfSession)="&amp;A38&amp;"", "Bar", "", "Close","5","0","All",,,"False","T","EveryTick"))</f>
        <v>588.15</v>
      </c>
      <c r="AB38" s="68">
        <f ca="1">IF(D38=0,NA(),RTD("cqg.rtd",,"StudyData", "Close("&amp;$AB$2&amp;") When Barix("&amp;$AB$2&amp;",reference:=StartOfSession)="&amp;A38&amp;"", "Bar", "", "Close","5","0","All",,,"False","T","EveryTick"))</f>
        <v>403.63</v>
      </c>
      <c r="AD38" s="68">
        <f ca="1">IF(D38=0,NA(),RTD("cqg.rtd",,"StudyData", "Close("&amp;$AD$2&amp;") When Barix("&amp;$AD$2&amp;",reference:=StartOfSession)="&amp;A38&amp;"", "Bar", "", "Close","5","0","All",,,"False","T","EveryTick"))</f>
        <v>219</v>
      </c>
      <c r="AF38" s="68">
        <f ca="1">IF(D38=0,NA(),RTD("cqg.rtd",,"StudyData", "Close("&amp;$AF$2&amp;") When Barix("&amp;$AF$2&amp;",reference:=StartOfSession)="&amp;A38&amp;"", "Bar", "", "Close","5","0","All",,,"False","T","EveryTick"))</f>
        <v>215</v>
      </c>
      <c r="AH38" s="68">
        <f ca="1">IF(D38=0,NA(),RTD("cqg.rtd",,"StudyData", "Close("&amp;$AH$2&amp;") When Barix("&amp;$AH$2&amp;",reference:=StartOfSession)="&amp;A38&amp;"", "Bar", "", "Close","5","0","All",,,"False","T","EveryTick"))</f>
        <v>156.22</v>
      </c>
      <c r="AJ38" s="68">
        <f ca="1">IF(D38=0,NA(),RTD("cqg.rtd",,"StudyData", "Close("&amp;$AJ$2&amp;") When Barix("&amp;$AJ$2&amp;",reference:=StartOfSession)="&amp;A38&amp;"", "Bar", "", "Close","5","0","All",,,"False","T","EveryTick"))</f>
        <v>236.91</v>
      </c>
      <c r="AL38" s="68">
        <f ca="1">IF(D38=0,NA(),RTD("cqg.rtd",,"StudyData", "Close("&amp;$AL$2&amp;") When Barix("&amp;$AL$2&amp;",reference:=StartOfSession)="&amp;A38&amp;"", "Bar", "", "Close","5","0","All",,,"False","T","EveryTick"))</f>
        <v>64.17</v>
      </c>
      <c r="AN38" s="68">
        <f ca="1">IF(D38=0,NA(),RTD("cqg.rtd",,"StudyData", "Close("&amp;$AN$2&amp;") When Barix("&amp;$AN$2&amp;",reference:=StartOfSession)="&amp;A38&amp;"", "Bar", "", "Close","5","0","All",,,"False","T","EveryTick"))</f>
        <v>299.7</v>
      </c>
      <c r="AP38" s="68">
        <f ca="1">IF(D38=0,NA(),RTD("cqg.rtd",,"StudyData", "Close("&amp;$AP$2&amp;") When Barix("&amp;$AP$2&amp;",reference:=StartOfSession)="&amp;A38&amp;"", "Bar", "", "Close","5","0","All",,,"False","T","EveryTick"))</f>
        <v>102.47</v>
      </c>
      <c r="AR38" s="68">
        <f ca="1">IF(D38=0,NA(),RTD("cqg.rtd",,"StudyData", "Close("&amp;$AR$2&amp;") When Barix("&amp;$AR$2&amp;",reference:=StartOfSession)="&amp;A38&amp;"", "Bar", "", "Close","5","0","All",,,"False","T","EveryTick"))</f>
        <v>422.66</v>
      </c>
      <c r="AT38" s="68">
        <f ca="1">IF(D38=0,NA(),RTD("cqg.rtd",,"StudyData", "Close("&amp;$AT$2&amp;") When Barix("&amp;$AT$2&amp;",reference:=StartOfSession)="&amp;A38&amp;"", "Bar", "", "Close","5","0","All",,,"False","T","EveryTick"))</f>
        <v>76.09</v>
      </c>
      <c r="AV38" s="68">
        <f ca="1">IF(D38=0,NA(),RTD("cqg.rtd",,"StudyData", "Close("&amp;$AV$2&amp;") When Barix("&amp;$AV$2&amp;",reference:=StartOfSession)="&amp;A38&amp;"", "Bar", "", "Close","5","0","All",,,"False","T","EveryTick"))</f>
        <v>147.36000000000001</v>
      </c>
      <c r="AX38" s="68">
        <f ca="1">IF(D38=0,NA(),RTD("cqg.rtd",,"StudyData", "Close("&amp;$AX$2&amp;") When Barix("&amp;$AX$2&amp;",reference:=StartOfSession)="&amp;A38&amp;"", "Bar", "", "Close","5","0","All",,,"False","T","EveryTick"))</f>
        <v>166.3</v>
      </c>
      <c r="AZ38" s="68">
        <f ca="1">IF(D38=0,NA(),RTD("cqg.rtd",,"StudyData", "Close("&amp;$AZ$2&amp;") When Barix("&amp;$AZ$2&amp;",reference:=StartOfSession)="&amp;A38&amp;"", "Bar", "", "Close","5","0","All",,,"False","T","EveryTick"))</f>
        <v>387.65</v>
      </c>
      <c r="BB38" s="68">
        <f ca="1">IF(D38=0,NA(),RTD("cqg.rtd",,"StudyData", "Close("&amp;$BB$2&amp;") When Barix("&amp;$BB$2&amp;",reference:=StartOfSession)="&amp;A38&amp;"", "Bar", "", "Close","5","0","All",,,"False","T","EveryTick"))</f>
        <v>255.14</v>
      </c>
      <c r="BD38" s="68">
        <f ca="1">IF(D38=0,NA(),RTD("cqg.rtd",,"StudyData", "Close("&amp;$BD$2&amp;") When Barix("&amp;$BD$2&amp;",reference:=StartOfSession)="&amp;A38&amp;"", "Bar", "", "Close","5","0","All",,,"False","T","EveryTick"))</f>
        <v>617.49</v>
      </c>
      <c r="BF38" s="68">
        <f ca="1">IF(D38=0,NA(),RTD("cqg.rtd",,"StudyData", "Close("&amp;$BF$2&amp;") When Barix("&amp;$BF$2&amp;",reference:=StartOfSession)="&amp;A38&amp;"", "Bar", "", "Close","5","0","All",,,"False","T","EveryTick"))</f>
        <v>310.62</v>
      </c>
      <c r="BH38" s="68">
        <f ca="1">IF(D38=0,NA(),RTD("cqg.rtd",,"StudyData", "Close("&amp;$BH$2&amp;") When Barix("&amp;$BH$2&amp;",reference:=StartOfSession)="&amp;A38&amp;"", "Bar", "", "Close","5","0","All",,,"False","T","EveryTick"))</f>
        <v>40.590000000000003</v>
      </c>
      <c r="BJ38" s="68">
        <f ca="1">IF(D38=0,NA(),RTD("cqg.rtd",,"StudyData", "Close("&amp;$BJ$2&amp;") When Barix("&amp;$BJ$2&amp;",reference:=StartOfSession)="&amp;A38&amp;"", "Bar", "", "Close","5","0","All",,,"False","T","EveryTick"))</f>
        <v>84.99</v>
      </c>
    </row>
    <row r="39" spans="1:62" x14ac:dyDescent="0.3">
      <c r="A39" s="68">
        <f t="shared" si="1"/>
        <v>35</v>
      </c>
      <c r="B39" s="69">
        <f ca="1">IF(D39=0,NA(),RTD("cqg.rtd",,"StudyData", "Close("&amp;$B$2&amp;") When Barix("&amp;$B$2&amp;",reference:=StartOfSession)="&amp;A39&amp;"", "Bar", "", "Close","5","0","All",,,"False","T","EveryTick"))</f>
        <v>134.69</v>
      </c>
      <c r="C39" s="70">
        <v>0.47569444444444442</v>
      </c>
      <c r="D39" s="68">
        <f t="shared" ca="1" si="0"/>
        <v>1</v>
      </c>
      <c r="F39" s="68">
        <f ca="1">IF(D39=0,NA(),RTD("cqg.rtd",,"StudyData", "Close("&amp;$F$2&amp;") When Barix("&amp;$F$2&amp;",reference:=StartOfSession)="&amp;A39&amp;"", "Bar", "", "Close","5","0","All",,,"False","T","EveryTick"))</f>
        <v>226.88</v>
      </c>
      <c r="H39" s="68">
        <f ca="1">IF(D39=0,NA(),RTD("cqg.rtd",,"StudyData", "Close("&amp;$H$2&amp;") When Barix("&amp;$H$2&amp;",reference:=StartOfSession)="&amp;A39&amp;"", "Bar", "", "Close","5","0","All",,,"False","T","EveryTick"))</f>
        <v>326.58999999999997</v>
      </c>
      <c r="J39" s="68">
        <f ca="1">IF(D39=0,NA(),RTD("cqg.rtd",,"StudyData", "Close("&amp;$J$2&amp;") When Barix("&amp;$J$2&amp;",reference:=StartOfSession)="&amp;A39&amp;"", "Bar", "", "Close","5","0","All",,,"False","T","EveryTick"))</f>
        <v>208.94</v>
      </c>
      <c r="L39" s="68">
        <f ca="1">IF(D39=0,NA(),RTD("cqg.rtd",,"StudyData", "Close("&amp;$L$2&amp;") When Barix("&amp;$L$2&amp;",reference:=StartOfSession)="&amp;A39&amp;"", "Bar", "", "Close","5","0","All",,,"False","T","EveryTick"))</f>
        <v>288.57</v>
      </c>
      <c r="N39" s="68">
        <f ca="1">IF(D39=0,NA(),RTD("cqg.rtd",,"StudyData", "Close("&amp;$N$2&amp;") When Barix("&amp;$N$2&amp;",reference:=StartOfSession)="&amp;A39&amp;"", "Bar", "", "Close","5","0","All",,,"False","T","EveryTick"))</f>
        <v>151.91999999999999</v>
      </c>
      <c r="P39" s="68">
        <f ca="1">IF(D39=0,NA(),RTD("cqg.rtd",,"StudyData", "Close("&amp;$P$2&amp;") When Barix("&amp;$P$2&amp;",reference:=StartOfSession)="&amp;A39&amp;"", "Bar", "", "Close","5","0","All",,,"False","T","EveryTick"))</f>
        <v>393.89</v>
      </c>
      <c r="R39" s="68">
        <f ca="1">IF(D39=0,NA(),RTD("cqg.rtd",,"StudyData", "Close("&amp;$R$2&amp;") When Barix("&amp;$R$2&amp;",reference:=StartOfSession)="&amp;A39&amp;"", "Bar", "", "Close","5","0","All",,,"False","T","EveryTick"))</f>
        <v>315.43</v>
      </c>
      <c r="T39" s="68">
        <f ca="1">IF(D39=0,NA(),RTD("cqg.rtd",,"StudyData", "Close("&amp;$T$2&amp;") When Barix("&amp;$T$2&amp;",reference:=StartOfSession)="&amp;A39&amp;"", "Bar", "", "Close","5","0","All",,,"False","T","EveryTick"))</f>
        <v>57.87</v>
      </c>
      <c r="V39" s="68">
        <f ca="1">IF(D39=0,NA(),RTD("cqg.rtd",,"StudyData", "Close("&amp;$V$2&amp;") When Barix("&amp;$V$2&amp;",reference:=StartOfSession)="&amp;A39&amp;"", "Bar", "", "Close","5","0","All",,,"False","T","EveryTick"))</f>
        <v>156.97999999999999</v>
      </c>
      <c r="X39" s="68">
        <f ca="1">IF(D39=0,NA(),RTD("cqg.rtd",,"StudyData", "Close("&amp;$X$2&amp;") When Barix("&amp;$X$2&amp;",reference:=StartOfSession)="&amp;A39&amp;"", "Bar", "", "Close","5","0","All",,,"False","T","EveryTick"))</f>
        <v>98.62</v>
      </c>
      <c r="Z39" s="68">
        <f ca="1">IF(D39=0,NA(),RTD("cqg.rtd",,"StudyData", "Close("&amp;$Z$2&amp;") When Barix("&amp;$Z$2&amp;",reference:=StartOfSession)="&amp;A39&amp;"", "Bar", "", "Close","5","0","All",,,"False","T","EveryTick"))</f>
        <v>588.01</v>
      </c>
      <c r="AB39" s="68">
        <f ca="1">IF(D39=0,NA(),RTD("cqg.rtd",,"StudyData", "Close("&amp;$AB$2&amp;") When Barix("&amp;$AB$2&amp;",reference:=StartOfSession)="&amp;A39&amp;"", "Bar", "", "Close","5","0","All",,,"False","T","EveryTick"))</f>
        <v>403.66</v>
      </c>
      <c r="AD39" s="68">
        <f ca="1">IF(D39=0,NA(),RTD("cqg.rtd",,"StudyData", "Close("&amp;$AD$2&amp;") When Barix("&amp;$AD$2&amp;",reference:=StartOfSession)="&amp;A39&amp;"", "Bar", "", "Close","5","0","All",,,"False","T","EveryTick"))</f>
        <v>218.93</v>
      </c>
      <c r="AF39" s="68">
        <f ca="1">IF(D39=0,NA(),RTD("cqg.rtd",,"StudyData", "Close("&amp;$AF$2&amp;") When Barix("&amp;$AF$2&amp;",reference:=StartOfSession)="&amp;A39&amp;"", "Bar", "", "Close","5","0","All",,,"False","T","EveryTick"))</f>
        <v>214.86</v>
      </c>
      <c r="AH39" s="68">
        <f ca="1">IF(D39=0,NA(),RTD("cqg.rtd",,"StudyData", "Close("&amp;$AH$2&amp;") When Barix("&amp;$AH$2&amp;",reference:=StartOfSession)="&amp;A39&amp;"", "Bar", "", "Close","5","0","All",,,"False","T","EveryTick"))</f>
        <v>156.13</v>
      </c>
      <c r="AJ39" s="68">
        <f ca="1">IF(D39=0,NA(),RTD("cqg.rtd",,"StudyData", "Close("&amp;$AJ$2&amp;") When Barix("&amp;$AJ$2&amp;",reference:=StartOfSession)="&amp;A39&amp;"", "Bar", "", "Close","5","0","All",,,"False","T","EveryTick"))</f>
        <v>236.89</v>
      </c>
      <c r="AL39" s="68">
        <f ca="1">IF(D39=0,NA(),RTD("cqg.rtd",,"StudyData", "Close("&amp;$AL$2&amp;") When Barix("&amp;$AL$2&amp;",reference:=StartOfSession)="&amp;A39&amp;"", "Bar", "", "Close","5","0","All",,,"False","T","EveryTick"))</f>
        <v>64.14</v>
      </c>
      <c r="AN39" s="68">
        <f ca="1">IF(D39=0,NA(),RTD("cqg.rtd",,"StudyData", "Close("&amp;$AN$2&amp;") When Barix("&amp;$AN$2&amp;",reference:=StartOfSession)="&amp;A39&amp;"", "Bar", "", "Close","5","0","All",,,"False","T","EveryTick"))</f>
        <v>299.95999999999998</v>
      </c>
      <c r="AP39" s="68">
        <f ca="1">IF(D39=0,NA(),RTD("cqg.rtd",,"StudyData", "Close("&amp;$AP$2&amp;") When Barix("&amp;$AP$2&amp;",reference:=StartOfSession)="&amp;A39&amp;"", "Bar", "", "Close","5","0","All",,,"False","T","EveryTick"))</f>
        <v>102.57</v>
      </c>
      <c r="AR39" s="68">
        <f ca="1">IF(D39=0,NA(),RTD("cqg.rtd",,"StudyData", "Close("&amp;$AR$2&amp;") When Barix("&amp;$AR$2&amp;",reference:=StartOfSession)="&amp;A39&amp;"", "Bar", "", "Close","5","0","All",,,"False","T","EveryTick"))</f>
        <v>422.43</v>
      </c>
      <c r="AT39" s="68">
        <f ca="1">IF(D39=0,NA(),RTD("cqg.rtd",,"StudyData", "Close("&amp;$AT$2&amp;") When Barix("&amp;$AT$2&amp;",reference:=StartOfSession)="&amp;A39&amp;"", "Bar", "", "Close","5","0","All",,,"False","T","EveryTick"))</f>
        <v>76.05</v>
      </c>
      <c r="AV39" s="68">
        <f ca="1">IF(D39=0,NA(),RTD("cqg.rtd",,"StudyData", "Close("&amp;$AV$2&amp;") When Barix("&amp;$AV$2&amp;",reference:=StartOfSession)="&amp;A39&amp;"", "Bar", "", "Close","5","0","All",,,"False","T","EveryTick"))</f>
        <v>147.52000000000001</v>
      </c>
      <c r="AX39" s="68">
        <f ca="1">IF(D39=0,NA(),RTD("cqg.rtd",,"StudyData", "Close("&amp;$AX$2&amp;") When Barix("&amp;$AX$2&amp;",reference:=StartOfSession)="&amp;A39&amp;"", "Bar", "", "Close","5","0","All",,,"False","T","EveryTick"))</f>
        <v>166.27</v>
      </c>
      <c r="AZ39" s="68">
        <f ca="1">IF(D39=0,NA(),RTD("cqg.rtd",,"StudyData", "Close("&amp;$AZ$2&amp;") When Barix("&amp;$AZ$2&amp;",reference:=StartOfSession)="&amp;A39&amp;"", "Bar", "", "Close","5","0","All",,,"False","T","EveryTick"))</f>
        <v>387.52</v>
      </c>
      <c r="BB39" s="68">
        <f ca="1">IF(D39=0,NA(),RTD("cqg.rtd",,"StudyData", "Close("&amp;$BB$2&amp;") When Barix("&amp;$BB$2&amp;",reference:=StartOfSession)="&amp;A39&amp;"", "Bar", "", "Close","5","0","All",,,"False","T","EveryTick"))</f>
        <v>255.05</v>
      </c>
      <c r="BD39" s="68">
        <f ca="1">IF(D39=0,NA(),RTD("cqg.rtd",,"StudyData", "Close("&amp;$BD$2&amp;") When Barix("&amp;$BD$2&amp;",reference:=StartOfSession)="&amp;A39&amp;"", "Bar", "", "Close","5","0","All",,,"False","T","EveryTick"))</f>
        <v>617.69000000000005</v>
      </c>
      <c r="BF39" s="68">
        <f ca="1">IF(D39=0,NA(),RTD("cqg.rtd",,"StudyData", "Close("&amp;$BF$2&amp;") When Barix("&amp;$BF$2&amp;",reference:=StartOfSession)="&amp;A39&amp;"", "Bar", "", "Close","5","0","All",,,"False","T","EveryTick"))</f>
        <v>310.5</v>
      </c>
      <c r="BH39" s="68">
        <f ca="1">IF(D39=0,NA(),RTD("cqg.rtd",,"StudyData", "Close("&amp;$BH$2&amp;") When Barix("&amp;$BH$2&amp;",reference:=StartOfSession)="&amp;A39&amp;"", "Bar", "", "Close","5","0","All",,,"False","T","EveryTick"))</f>
        <v>40.58</v>
      </c>
      <c r="BJ39" s="68">
        <f ca="1">IF(D39=0,NA(),RTD("cqg.rtd",,"StudyData", "Close("&amp;$BJ$2&amp;") When Barix("&amp;$BJ$2&amp;",reference:=StartOfSession)="&amp;A39&amp;"", "Bar", "", "Close","5","0","All",,,"False","T","EveryTick"))</f>
        <v>85.07</v>
      </c>
    </row>
    <row r="40" spans="1:62" x14ac:dyDescent="0.3">
      <c r="A40" s="68">
        <f t="shared" si="1"/>
        <v>36</v>
      </c>
      <c r="B40" s="69">
        <f ca="1">IF(D40=0,NA(),RTD("cqg.rtd",,"StudyData", "Close("&amp;$B$2&amp;") When Barix("&amp;$B$2&amp;",reference:=StartOfSession)="&amp;A40&amp;"", "Bar", "", "Close","5","0","All",,,"False","T","EveryTick"))</f>
        <v>134.63</v>
      </c>
      <c r="C40" s="70">
        <v>0.47916666666666669</v>
      </c>
      <c r="D40" s="68">
        <f t="shared" ca="1" si="0"/>
        <v>1</v>
      </c>
      <c r="F40" s="68">
        <f ca="1">IF(D40=0,NA(),RTD("cqg.rtd",,"StudyData", "Close("&amp;$F$2&amp;") When Barix("&amp;$F$2&amp;",reference:=StartOfSession)="&amp;A40&amp;"", "Bar", "", "Close","5","0","All",,,"False","T","EveryTick"))</f>
        <v>227.32</v>
      </c>
      <c r="H40" s="68">
        <f ca="1">IF(D40=0,NA(),RTD("cqg.rtd",,"StudyData", "Close("&amp;$H$2&amp;") When Barix("&amp;$H$2&amp;",reference:=StartOfSession)="&amp;A40&amp;"", "Bar", "", "Close","5","0","All",,,"False","T","EveryTick"))</f>
        <v>326.23</v>
      </c>
      <c r="J40" s="68">
        <f ca="1">IF(D40=0,NA(),RTD("cqg.rtd",,"StudyData", "Close("&amp;$J$2&amp;") When Barix("&amp;$J$2&amp;",reference:=StartOfSession)="&amp;A40&amp;"", "Bar", "", "Close","5","0","All",,,"False","T","EveryTick"))</f>
        <v>209.06</v>
      </c>
      <c r="L40" s="68">
        <f ca="1">IF(D40=0,NA(),RTD("cqg.rtd",,"StudyData", "Close("&amp;$L$2&amp;") When Barix("&amp;$L$2&amp;",reference:=StartOfSession)="&amp;A40&amp;"", "Bar", "", "Close","5","0","All",,,"False","T","EveryTick"))</f>
        <v>289.20999999999998</v>
      </c>
      <c r="N40" s="68">
        <f ca="1">IF(D40=0,NA(),RTD("cqg.rtd",,"StudyData", "Close("&amp;$N$2&amp;") When Barix("&amp;$N$2&amp;",reference:=StartOfSession)="&amp;A40&amp;"", "Bar", "", "Close","5","0","All",,,"False","T","EveryTick"))</f>
        <v>152.13999999999999</v>
      </c>
      <c r="P40" s="68">
        <f ca="1">IF(D40=0,NA(),RTD("cqg.rtd",,"StudyData", "Close("&amp;$P$2&amp;") When Barix("&amp;$P$2&amp;",reference:=StartOfSession)="&amp;A40&amp;"", "Bar", "", "Close","5","0","All",,,"False","T","EveryTick"))</f>
        <v>394.48</v>
      </c>
      <c r="R40" s="68">
        <f ca="1">IF(D40=0,NA(),RTD("cqg.rtd",,"StudyData", "Close("&amp;$R$2&amp;") When Barix("&amp;$R$2&amp;",reference:=StartOfSession)="&amp;A40&amp;"", "Bar", "", "Close","5","0","All",,,"False","T","EveryTick"))</f>
        <v>314.91000000000003</v>
      </c>
      <c r="T40" s="68">
        <f ca="1">IF(D40=0,NA(),RTD("cqg.rtd",,"StudyData", "Close("&amp;$T$2&amp;") When Barix("&amp;$T$2&amp;",reference:=StartOfSession)="&amp;A40&amp;"", "Bar", "", "Close","5","0","All",,,"False","T","EveryTick"))</f>
        <v>57.89</v>
      </c>
      <c r="V40" s="68">
        <f ca="1">IF(D40=0,NA(),RTD("cqg.rtd",,"StudyData", "Close("&amp;$V$2&amp;") When Barix("&amp;$V$2&amp;",reference:=StartOfSession)="&amp;A40&amp;"", "Bar", "", "Close","5","0","All",,,"False","T","EveryTick"))</f>
        <v>156.97</v>
      </c>
      <c r="X40" s="68">
        <f ca="1">IF(D40=0,NA(),RTD("cqg.rtd",,"StudyData", "Close("&amp;$X$2&amp;") When Barix("&amp;$X$2&amp;",reference:=StartOfSession)="&amp;A40&amp;"", "Bar", "", "Close","5","0","All",,,"False","T","EveryTick"))</f>
        <v>98.64</v>
      </c>
      <c r="Z40" s="68">
        <f ca="1">IF(D40=0,NA(),RTD("cqg.rtd",,"StudyData", "Close("&amp;$Z$2&amp;") When Barix("&amp;$Z$2&amp;",reference:=StartOfSession)="&amp;A40&amp;"", "Bar", "", "Close","5","0","All",,,"False","T","EveryTick"))</f>
        <v>589.07000000000005</v>
      </c>
      <c r="AB40" s="68">
        <f ca="1">IF(D40=0,NA(),RTD("cqg.rtd",,"StudyData", "Close("&amp;$AB$2&amp;") When Barix("&amp;$AB$2&amp;",reference:=StartOfSession)="&amp;A40&amp;"", "Bar", "", "Close","5","0","All",,,"False","T","EveryTick"))</f>
        <v>404.09</v>
      </c>
      <c r="AD40" s="68">
        <f ca="1">IF(D40=0,NA(),RTD("cqg.rtd",,"StudyData", "Close("&amp;$AD$2&amp;") When Barix("&amp;$AD$2&amp;",reference:=StartOfSession)="&amp;A40&amp;"", "Bar", "", "Close","5","0","All",,,"False","T","EveryTick"))</f>
        <v>219.02</v>
      </c>
      <c r="AF40" s="68">
        <f ca="1">IF(D40=0,NA(),RTD("cqg.rtd",,"StudyData", "Close("&amp;$AF$2&amp;") When Barix("&amp;$AF$2&amp;",reference:=StartOfSession)="&amp;A40&amp;"", "Bar", "", "Close","5","0","All",,,"False","T","EveryTick"))</f>
        <v>215.16</v>
      </c>
      <c r="AH40" s="68">
        <f ca="1">IF(D40=0,NA(),RTD("cqg.rtd",,"StudyData", "Close("&amp;$AH$2&amp;") When Barix("&amp;$AH$2&amp;",reference:=StartOfSession)="&amp;A40&amp;"", "Bar", "", "Close","5","0","All",,,"False","T","EveryTick"))</f>
        <v>156.15</v>
      </c>
      <c r="AJ40" s="68">
        <f ca="1">IF(D40=0,NA(),RTD("cqg.rtd",,"StudyData", "Close("&amp;$AJ$2&amp;") When Barix("&amp;$AJ$2&amp;",reference:=StartOfSession)="&amp;A40&amp;"", "Bar", "", "Close","5","0","All",,,"False","T","EveryTick"))</f>
        <v>237.32</v>
      </c>
      <c r="AL40" s="68">
        <f ca="1">IF(D40=0,NA(),RTD("cqg.rtd",,"StudyData", "Close("&amp;$AL$2&amp;") When Barix("&amp;$AL$2&amp;",reference:=StartOfSession)="&amp;A40&amp;"", "Bar", "", "Close","5","0","All",,,"False","T","EveryTick"))</f>
        <v>64.180000000000007</v>
      </c>
      <c r="AN40" s="68">
        <f ca="1">IF(D40=0,NA(),RTD("cqg.rtd",,"StudyData", "Close("&amp;$AN$2&amp;") When Barix("&amp;$AN$2&amp;",reference:=StartOfSession)="&amp;A40&amp;"", "Bar", "", "Close","5","0","All",,,"False","T","EveryTick"))</f>
        <v>300.04000000000002</v>
      </c>
      <c r="AP40" s="68">
        <f ca="1">IF(D40=0,NA(),RTD("cqg.rtd",,"StudyData", "Close("&amp;$AP$2&amp;") When Barix("&amp;$AP$2&amp;",reference:=StartOfSession)="&amp;A40&amp;"", "Bar", "", "Close","5","0","All",,,"False","T","EveryTick"))</f>
        <v>102.58</v>
      </c>
      <c r="AR40" s="68">
        <f ca="1">IF(D40=0,NA(),RTD("cqg.rtd",,"StudyData", "Close("&amp;$AR$2&amp;") When Barix("&amp;$AR$2&amp;",reference:=StartOfSession)="&amp;A40&amp;"", "Bar", "", "Close","5","0","All",,,"False","T","EveryTick"))</f>
        <v>422.82</v>
      </c>
      <c r="AT40" s="68">
        <f ca="1">IF(D40=0,NA(),RTD("cqg.rtd",,"StudyData", "Close("&amp;$AT$2&amp;") When Barix("&amp;$AT$2&amp;",reference:=StartOfSession)="&amp;A40&amp;"", "Bar", "", "Close","5","0","All",,,"False","T","EveryTick"))</f>
        <v>76.099999999999994</v>
      </c>
      <c r="AV40" s="68">
        <f ca="1">IF(D40=0,NA(),RTD("cqg.rtd",,"StudyData", "Close("&amp;$AV$2&amp;") When Barix("&amp;$AV$2&amp;",reference:=StartOfSession)="&amp;A40&amp;"", "Bar", "", "Close","5","0","All",,,"False","T","EveryTick"))</f>
        <v>147.82</v>
      </c>
      <c r="AX40" s="68">
        <f ca="1">IF(D40=0,NA(),RTD("cqg.rtd",,"StudyData", "Close("&amp;$AX$2&amp;") When Barix("&amp;$AX$2&amp;",reference:=StartOfSession)="&amp;A40&amp;"", "Bar", "", "Close","5","0","All",,,"False","T","EveryTick"))</f>
        <v>166.33</v>
      </c>
      <c r="AZ40" s="68">
        <f ca="1">IF(D40=0,NA(),RTD("cqg.rtd",,"StudyData", "Close("&amp;$AZ$2&amp;") When Barix("&amp;$AZ$2&amp;",reference:=StartOfSession)="&amp;A40&amp;"", "Bar", "", "Close","5","0","All",,,"False","T","EveryTick"))</f>
        <v>387.69</v>
      </c>
      <c r="BB40" s="68">
        <f ca="1">IF(D40=0,NA(),RTD("cqg.rtd",,"StudyData", "Close("&amp;$BB$2&amp;") When Barix("&amp;$BB$2&amp;",reference:=StartOfSession)="&amp;A40&amp;"", "Bar", "", "Close","5","0","All",,,"False","T","EveryTick"))</f>
        <v>255.2</v>
      </c>
      <c r="BD40" s="68">
        <f ca="1">IF(D40=0,NA(),RTD("cqg.rtd",,"StudyData", "Close("&amp;$BD$2&amp;") When Barix("&amp;$BD$2&amp;",reference:=StartOfSession)="&amp;A40&amp;"", "Bar", "", "Close","5","0","All",,,"False","T","EveryTick"))</f>
        <v>617.54999999999995</v>
      </c>
      <c r="BF40" s="68">
        <f ca="1">IF(D40=0,NA(),RTD("cqg.rtd",,"StudyData", "Close("&amp;$BF$2&amp;") When Barix("&amp;$BF$2&amp;",reference:=StartOfSession)="&amp;A40&amp;"", "Bar", "", "Close","5","0","All",,,"False","T","EveryTick"))</f>
        <v>310.56</v>
      </c>
      <c r="BH40" s="68">
        <f ca="1">IF(D40=0,NA(),RTD("cqg.rtd",,"StudyData", "Close("&amp;$BH$2&amp;") When Barix("&amp;$BH$2&amp;",reference:=StartOfSession)="&amp;A40&amp;"", "Bar", "", "Close","5","0","All",,,"False","T","EveryTick"))</f>
        <v>40.58</v>
      </c>
      <c r="BJ40" s="68">
        <f ca="1">IF(D40=0,NA(),RTD("cqg.rtd",,"StudyData", "Close("&amp;$BJ$2&amp;") When Barix("&amp;$BJ$2&amp;",reference:=StartOfSession)="&amp;A40&amp;"", "Bar", "", "Close","5","0","All",,,"False","T","EveryTick"))</f>
        <v>85.1</v>
      </c>
    </row>
    <row r="41" spans="1:62" x14ac:dyDescent="0.3">
      <c r="A41" s="68">
        <f t="shared" si="1"/>
        <v>37</v>
      </c>
      <c r="B41" s="69">
        <f ca="1">IF(D41=0,NA(),RTD("cqg.rtd",,"StudyData", "Close("&amp;$B$2&amp;") When Barix("&amp;$B$2&amp;",reference:=StartOfSession)="&amp;A41&amp;"", "Bar", "", "Close","5","0","All",,,"False","T","EveryTick"))</f>
        <v>134.72</v>
      </c>
      <c r="C41" s="70">
        <v>0.4826388888888889</v>
      </c>
      <c r="D41" s="68">
        <f t="shared" ca="1" si="0"/>
        <v>1</v>
      </c>
      <c r="F41" s="68">
        <f ca="1">IF(D41=0,NA(),RTD("cqg.rtd",,"StudyData", "Close("&amp;$F$2&amp;") When Barix("&amp;$F$2&amp;",reference:=StartOfSession)="&amp;A41&amp;"", "Bar", "", "Close","5","0","All",,,"False","T","EveryTick"))</f>
        <v>227.23</v>
      </c>
      <c r="H41" s="68">
        <f ca="1">IF(D41=0,NA(),RTD("cqg.rtd",,"StudyData", "Close("&amp;$H$2&amp;") When Barix("&amp;$H$2&amp;",reference:=StartOfSession)="&amp;A41&amp;"", "Bar", "", "Close","5","0","All",,,"False","T","EveryTick"))</f>
        <v>326.27999999999997</v>
      </c>
      <c r="J41" s="68">
        <f ca="1">IF(D41=0,NA(),RTD("cqg.rtd",,"StudyData", "Close("&amp;$J$2&amp;") When Barix("&amp;$J$2&amp;",reference:=StartOfSession)="&amp;A41&amp;"", "Bar", "", "Close","5","0","All",,,"False","T","EveryTick"))</f>
        <v>209</v>
      </c>
      <c r="L41" s="68">
        <f ca="1">IF(D41=0,NA(),RTD("cqg.rtd",,"StudyData", "Close("&amp;$L$2&amp;") When Barix("&amp;$L$2&amp;",reference:=StartOfSession)="&amp;A41&amp;"", "Bar", "", "Close","5","0","All",,,"False","T","EveryTick"))</f>
        <v>288.99</v>
      </c>
      <c r="N41" s="68">
        <f ca="1">IF(D41=0,NA(),RTD("cqg.rtd",,"StudyData", "Close("&amp;$N$2&amp;") When Barix("&amp;$N$2&amp;",reference:=StartOfSession)="&amp;A41&amp;"", "Bar", "", "Close","5","0","All",,,"False","T","EveryTick"))</f>
        <v>151.94999999999999</v>
      </c>
      <c r="P41" s="68">
        <f ca="1">IF(D41=0,NA(),RTD("cqg.rtd",,"StudyData", "Close("&amp;$P$2&amp;") When Barix("&amp;$P$2&amp;",reference:=StartOfSession)="&amp;A41&amp;"", "Bar", "", "Close","5","0","All",,,"False","T","EveryTick"))</f>
        <v>394.04</v>
      </c>
      <c r="R41" s="68">
        <f ca="1">IF(D41=0,NA(),RTD("cqg.rtd",,"StudyData", "Close("&amp;$R$2&amp;") When Barix("&amp;$R$2&amp;",reference:=StartOfSession)="&amp;A41&amp;"", "Bar", "", "Close","5","0","All",,,"False","T","EveryTick"))</f>
        <v>315.04000000000002</v>
      </c>
      <c r="T41" s="68">
        <f ca="1">IF(D41=0,NA(),RTD("cqg.rtd",,"StudyData", "Close("&amp;$T$2&amp;") When Barix("&amp;$T$2&amp;",reference:=StartOfSession)="&amp;A41&amp;"", "Bar", "", "Close","5","0","All",,,"False","T","EveryTick"))</f>
        <v>57.88</v>
      </c>
      <c r="V41" s="68">
        <f ca="1">IF(D41=0,NA(),RTD("cqg.rtd",,"StudyData", "Close("&amp;$V$2&amp;") When Barix("&amp;$V$2&amp;",reference:=StartOfSession)="&amp;A41&amp;"", "Bar", "", "Close","5","0","All",,,"False","T","EveryTick"))</f>
        <v>156.85</v>
      </c>
      <c r="X41" s="68">
        <f ca="1">IF(D41=0,NA(),RTD("cqg.rtd",,"StudyData", "Close("&amp;$X$2&amp;") When Barix("&amp;$X$2&amp;",reference:=StartOfSession)="&amp;A41&amp;"", "Bar", "", "Close","5","0","All",,,"False","T","EveryTick"))</f>
        <v>98.76</v>
      </c>
      <c r="Z41" s="68">
        <f ca="1">IF(D41=0,NA(),RTD("cqg.rtd",,"StudyData", "Close("&amp;$Z$2&amp;") When Barix("&amp;$Z$2&amp;",reference:=StartOfSession)="&amp;A41&amp;"", "Bar", "", "Close","5","0","All",,,"False","T","EveryTick"))</f>
        <v>588.75</v>
      </c>
      <c r="AB41" s="68">
        <f ca="1">IF(D41=0,NA(),RTD("cqg.rtd",,"StudyData", "Close("&amp;$AB$2&amp;") When Barix("&amp;$AB$2&amp;",reference:=StartOfSession)="&amp;A41&amp;"", "Bar", "", "Close","5","0","All",,,"False","T","EveryTick"))</f>
        <v>404.35</v>
      </c>
      <c r="AD41" s="68">
        <f ca="1">IF(D41=0,NA(),RTD("cqg.rtd",,"StudyData", "Close("&amp;$AD$2&amp;") When Barix("&amp;$AD$2&amp;",reference:=StartOfSession)="&amp;A41&amp;"", "Bar", "", "Close","5","0","All",,,"False","T","EveryTick"))</f>
        <v>219.03</v>
      </c>
      <c r="AF41" s="68">
        <f ca="1">IF(D41=0,NA(),RTD("cqg.rtd",,"StudyData", "Close("&amp;$AF$2&amp;") When Barix("&amp;$AF$2&amp;",reference:=StartOfSession)="&amp;A41&amp;"", "Bar", "", "Close","5","0","All",,,"False","T","EveryTick"))</f>
        <v>215.31</v>
      </c>
      <c r="AH41" s="68">
        <f ca="1">IF(D41=0,NA(),RTD("cqg.rtd",,"StudyData", "Close("&amp;$AH$2&amp;") When Barix("&amp;$AH$2&amp;",reference:=StartOfSession)="&amp;A41&amp;"", "Bar", "", "Close","5","0","All",,,"False","T","EveryTick"))</f>
        <v>156.13999999999999</v>
      </c>
      <c r="AJ41" s="68">
        <f ca="1">IF(D41=0,NA(),RTD("cqg.rtd",,"StudyData", "Close("&amp;$AJ$2&amp;") When Barix("&amp;$AJ$2&amp;",reference:=StartOfSession)="&amp;A41&amp;"", "Bar", "", "Close","5","0","All",,,"False","T","EveryTick"))</f>
        <v>237.5</v>
      </c>
      <c r="AL41" s="68">
        <f ca="1">IF(D41=0,NA(),RTD("cqg.rtd",,"StudyData", "Close("&amp;$AL$2&amp;") When Barix("&amp;$AL$2&amp;",reference:=StartOfSession)="&amp;A41&amp;"", "Bar", "", "Close","5","0","All",,,"False","T","EveryTick"))</f>
        <v>64.2</v>
      </c>
      <c r="AN41" s="68">
        <f ca="1">IF(D41=0,NA(),RTD("cqg.rtd",,"StudyData", "Close("&amp;$AN$2&amp;") When Barix("&amp;$AN$2&amp;",reference:=StartOfSession)="&amp;A41&amp;"", "Bar", "", "Close","5","0","All",,,"False","T","EveryTick"))</f>
        <v>300.13</v>
      </c>
      <c r="AP41" s="68">
        <f ca="1">IF(D41=0,NA(),RTD("cqg.rtd",,"StudyData", "Close("&amp;$AP$2&amp;") When Barix("&amp;$AP$2&amp;",reference:=StartOfSession)="&amp;A41&amp;"", "Bar", "", "Close","5","0","All",,,"False","T","EveryTick"))</f>
        <v>102.65</v>
      </c>
      <c r="AR41" s="68">
        <f ca="1">IF(D41=0,NA(),RTD("cqg.rtd",,"StudyData", "Close("&amp;$AR$2&amp;") When Barix("&amp;$AR$2&amp;",reference:=StartOfSession)="&amp;A41&amp;"", "Bar", "", "Close","5","0","All",,,"False","T","EveryTick"))</f>
        <v>422.87</v>
      </c>
      <c r="AT41" s="68">
        <f ca="1">IF(D41=0,NA(),RTD("cqg.rtd",,"StudyData", "Close("&amp;$AT$2&amp;") When Barix("&amp;$AT$2&amp;",reference:=StartOfSession)="&amp;A41&amp;"", "Bar", "", "Close","5","0","All",,,"False","T","EveryTick"))</f>
        <v>75.959999999999994</v>
      </c>
      <c r="AV41" s="68">
        <f ca="1">IF(D41=0,NA(),RTD("cqg.rtd",,"StudyData", "Close("&amp;$AV$2&amp;") When Barix("&amp;$AV$2&amp;",reference:=StartOfSession)="&amp;A41&amp;"", "Bar", "", "Close","5","0","All",,,"False","T","EveryTick"))</f>
        <v>147.47999999999999</v>
      </c>
      <c r="AX41" s="68">
        <f ca="1">IF(D41=0,NA(),RTD("cqg.rtd",,"StudyData", "Close("&amp;$AX$2&amp;") When Barix("&amp;$AX$2&amp;",reference:=StartOfSession)="&amp;A41&amp;"", "Bar", "", "Close","5","0","All",,,"False","T","EveryTick"))</f>
        <v>166.31</v>
      </c>
      <c r="AZ41" s="68">
        <f ca="1">IF(D41=0,NA(),RTD("cqg.rtd",,"StudyData", "Close("&amp;$AZ$2&amp;") When Barix("&amp;$AZ$2&amp;",reference:=StartOfSession)="&amp;A41&amp;"", "Bar", "", "Close","5","0","All",,,"False","T","EveryTick"))</f>
        <v>387.67</v>
      </c>
      <c r="BB41" s="68">
        <f ca="1">IF(D41=0,NA(),RTD("cqg.rtd",,"StudyData", "Close("&amp;$BB$2&amp;") When Barix("&amp;$BB$2&amp;",reference:=StartOfSession)="&amp;A41&amp;"", "Bar", "", "Close","5","0","All",,,"False","T","EveryTick"))</f>
        <v>255.45</v>
      </c>
      <c r="BD41" s="68">
        <f ca="1">IF(D41=0,NA(),RTD("cqg.rtd",,"StudyData", "Close("&amp;$BD$2&amp;") When Barix("&amp;$BD$2&amp;",reference:=StartOfSession)="&amp;A41&amp;"", "Bar", "", "Close","5","0","All",,,"False","T","EveryTick"))</f>
        <v>616.96</v>
      </c>
      <c r="BF41" s="68">
        <f ca="1">IF(D41=0,NA(),RTD("cqg.rtd",,"StudyData", "Close("&amp;$BF$2&amp;") When Barix("&amp;$BF$2&amp;",reference:=StartOfSession)="&amp;A41&amp;"", "Bar", "", "Close","5","0","All",,,"False","T","EveryTick"))</f>
        <v>310.81</v>
      </c>
      <c r="BH41" s="68">
        <f ca="1">IF(D41=0,NA(),RTD("cqg.rtd",,"StudyData", "Close("&amp;$BH$2&amp;") When Barix("&amp;$BH$2&amp;",reference:=StartOfSession)="&amp;A41&amp;"", "Bar", "", "Close","5","0","All",,,"False","T","EveryTick"))</f>
        <v>40.6</v>
      </c>
      <c r="BJ41" s="68">
        <f ca="1">IF(D41=0,NA(),RTD("cqg.rtd",,"StudyData", "Close("&amp;$BJ$2&amp;") When Barix("&amp;$BJ$2&amp;",reference:=StartOfSession)="&amp;A41&amp;"", "Bar", "", "Close","5","0","All",,,"False","T","EveryTick"))</f>
        <v>85.15</v>
      </c>
    </row>
    <row r="42" spans="1:62" x14ac:dyDescent="0.3">
      <c r="A42" s="68">
        <f t="shared" si="1"/>
        <v>38</v>
      </c>
      <c r="B42" s="69">
        <f ca="1">IF(D42=0,NA(),RTD("cqg.rtd",,"StudyData", "Close("&amp;$B$2&amp;") When Barix("&amp;$B$2&amp;",reference:=StartOfSession)="&amp;A42&amp;"", "Bar", "", "Close","5","0","All",,,"False","T","EveryTick"))</f>
        <v>134.71</v>
      </c>
      <c r="C42" s="70">
        <v>0.4861111111111111</v>
      </c>
      <c r="D42" s="68">
        <f t="shared" ca="1" si="0"/>
        <v>1</v>
      </c>
      <c r="F42" s="68">
        <f ca="1">IF(D42=0,NA(),RTD("cqg.rtd",,"StudyData", "Close("&amp;$F$2&amp;") When Barix("&amp;$F$2&amp;",reference:=StartOfSession)="&amp;A42&amp;"", "Bar", "", "Close","5","0","All",,,"False","T","EveryTick"))</f>
        <v>227.09</v>
      </c>
      <c r="H42" s="68">
        <f ca="1">IF(D42=0,NA(),RTD("cqg.rtd",,"StudyData", "Close("&amp;$H$2&amp;") When Barix("&amp;$H$2&amp;",reference:=StartOfSession)="&amp;A42&amp;"", "Bar", "", "Close","5","0","All",,,"False","T","EveryTick"))</f>
        <v>326.10000000000002</v>
      </c>
      <c r="J42" s="68">
        <f ca="1">IF(D42=0,NA(),RTD("cqg.rtd",,"StudyData", "Close("&amp;$J$2&amp;") When Barix("&amp;$J$2&amp;",reference:=StartOfSession)="&amp;A42&amp;"", "Bar", "", "Close","5","0","All",,,"False","T","EveryTick"))</f>
        <v>208.98</v>
      </c>
      <c r="L42" s="68">
        <f ca="1">IF(D42=0,NA(),RTD("cqg.rtd",,"StudyData", "Close("&amp;$L$2&amp;") When Barix("&amp;$L$2&amp;",reference:=StartOfSession)="&amp;A42&amp;"", "Bar", "", "Close","5","0","All",,,"False","T","EveryTick"))</f>
        <v>288.57</v>
      </c>
      <c r="N42" s="68">
        <f ca="1">IF(D42=0,NA(),RTD("cqg.rtd",,"StudyData", "Close("&amp;$N$2&amp;") When Barix("&amp;$N$2&amp;",reference:=StartOfSession)="&amp;A42&amp;"", "Bar", "", "Close","5","0","All",,,"False","T","EveryTick"))</f>
        <v>152.1</v>
      </c>
      <c r="P42" s="68">
        <f ca="1">IF(D42=0,NA(),RTD("cqg.rtd",,"StudyData", "Close("&amp;$P$2&amp;") When Barix("&amp;$P$2&amp;",reference:=StartOfSession)="&amp;A42&amp;"", "Bar", "", "Close","5","0","All",,,"False","T","EveryTick"))</f>
        <v>393.62</v>
      </c>
      <c r="R42" s="68">
        <f ca="1">IF(D42=0,NA(),RTD("cqg.rtd",,"StudyData", "Close("&amp;$R$2&amp;") When Barix("&amp;$R$2&amp;",reference:=StartOfSession)="&amp;A42&amp;"", "Bar", "", "Close","5","0","All",,,"False","T","EveryTick"))</f>
        <v>314.86</v>
      </c>
      <c r="T42" s="68">
        <f ca="1">IF(D42=0,NA(),RTD("cqg.rtd",,"StudyData", "Close("&amp;$T$2&amp;") When Barix("&amp;$T$2&amp;",reference:=StartOfSession)="&amp;A42&amp;"", "Bar", "", "Close","5","0","All",,,"False","T","EveryTick"))</f>
        <v>57.84</v>
      </c>
      <c r="V42" s="68">
        <f ca="1">IF(D42=0,NA(),RTD("cqg.rtd",,"StudyData", "Close("&amp;$V$2&amp;") When Barix("&amp;$V$2&amp;",reference:=StartOfSession)="&amp;A42&amp;"", "Bar", "", "Close","5","0","All",,,"False","T","EveryTick"))</f>
        <v>156.85</v>
      </c>
      <c r="X42" s="68">
        <f ca="1">IF(D42=0,NA(),RTD("cqg.rtd",,"StudyData", "Close("&amp;$X$2&amp;") When Barix("&amp;$X$2&amp;",reference:=StartOfSession)="&amp;A42&amp;"", "Bar", "", "Close","5","0","All",,,"False","T","EveryTick"))</f>
        <v>98.69</v>
      </c>
      <c r="Z42" s="68">
        <f ca="1">IF(D42=0,NA(),RTD("cqg.rtd",,"StudyData", "Close("&amp;$Z$2&amp;") When Barix("&amp;$Z$2&amp;",reference:=StartOfSession)="&amp;A42&amp;"", "Bar", "", "Close","5","0","All",,,"False","T","EveryTick"))</f>
        <v>588.41</v>
      </c>
      <c r="AB42" s="68">
        <f ca="1">IF(D42=0,NA(),RTD("cqg.rtd",,"StudyData", "Close("&amp;$AB$2&amp;") When Barix("&amp;$AB$2&amp;",reference:=StartOfSession)="&amp;A42&amp;"", "Bar", "", "Close","5","0","All",,,"False","T","EveryTick"))</f>
        <v>405.07</v>
      </c>
      <c r="AD42" s="68">
        <f ca="1">IF(D42=0,NA(),RTD("cqg.rtd",,"StudyData", "Close("&amp;$AD$2&amp;") When Barix("&amp;$AD$2&amp;",reference:=StartOfSession)="&amp;A42&amp;"", "Bar", "", "Close","5","0","All",,,"False","T","EveryTick"))</f>
        <v>219.08</v>
      </c>
      <c r="AF42" s="68">
        <f ca="1">IF(D42=0,NA(),RTD("cqg.rtd",,"StudyData", "Close("&amp;$AF$2&amp;") When Barix("&amp;$AF$2&amp;",reference:=StartOfSession)="&amp;A42&amp;"", "Bar", "", "Close","5","0","All",,,"False","T","EveryTick"))</f>
        <v>215.27</v>
      </c>
      <c r="AH42" s="68">
        <f ca="1">IF(D42=0,NA(),RTD("cqg.rtd",,"StudyData", "Close("&amp;$AH$2&amp;") When Barix("&amp;$AH$2&amp;",reference:=StartOfSession)="&amp;A42&amp;"", "Bar", "", "Close","5","0","All",,,"False","T","EveryTick"))</f>
        <v>156.06</v>
      </c>
      <c r="AJ42" s="68">
        <f ca="1">IF(D42=0,NA(),RTD("cqg.rtd",,"StudyData", "Close("&amp;$AJ$2&amp;") When Barix("&amp;$AJ$2&amp;",reference:=StartOfSession)="&amp;A42&amp;"", "Bar", "", "Close","5","0","All",,,"False","T","EveryTick"))</f>
        <v>237.3</v>
      </c>
      <c r="AL42" s="68">
        <f ca="1">IF(D42=0,NA(),RTD("cqg.rtd",,"StudyData", "Close("&amp;$AL$2&amp;") When Barix("&amp;$AL$2&amp;",reference:=StartOfSession)="&amp;A42&amp;"", "Bar", "", "Close","5","0","All",,,"False","T","EveryTick"))</f>
        <v>64.2</v>
      </c>
      <c r="AN42" s="68">
        <f ca="1">IF(D42=0,NA(),RTD("cqg.rtd",,"StudyData", "Close("&amp;$AN$2&amp;") When Barix("&amp;$AN$2&amp;",reference:=StartOfSession)="&amp;A42&amp;"", "Bar", "", "Close","5","0","All",,,"False","T","EveryTick"))</f>
        <v>300.17</v>
      </c>
      <c r="AP42" s="68">
        <f ca="1">IF(D42=0,NA(),RTD("cqg.rtd",,"StudyData", "Close("&amp;$AP$2&amp;") When Barix("&amp;$AP$2&amp;",reference:=StartOfSession)="&amp;A42&amp;"", "Bar", "", "Close","5","0","All",,,"False","T","EveryTick"))</f>
        <v>102.66</v>
      </c>
      <c r="AR42" s="68">
        <f ca="1">IF(D42=0,NA(),RTD("cqg.rtd",,"StudyData", "Close("&amp;$AR$2&amp;") When Barix("&amp;$AR$2&amp;",reference:=StartOfSession)="&amp;A42&amp;"", "Bar", "", "Close","5","0","All",,,"False","T","EveryTick"))</f>
        <v>422.58</v>
      </c>
      <c r="AT42" s="68">
        <f ca="1">IF(D42=0,NA(),RTD("cqg.rtd",,"StudyData", "Close("&amp;$AT$2&amp;") When Barix("&amp;$AT$2&amp;",reference:=StartOfSession)="&amp;A42&amp;"", "Bar", "", "Close","5","0","All",,,"False","T","EveryTick"))</f>
        <v>75.88</v>
      </c>
      <c r="AV42" s="68">
        <f ca="1">IF(D42=0,NA(),RTD("cqg.rtd",,"StudyData", "Close("&amp;$AV$2&amp;") When Barix("&amp;$AV$2&amp;",reference:=StartOfSession)="&amp;A42&amp;"", "Bar", "", "Close","5","0","All",,,"False","T","EveryTick"))</f>
        <v>147.49</v>
      </c>
      <c r="AX42" s="68">
        <f ca="1">IF(D42=0,NA(),RTD("cqg.rtd",,"StudyData", "Close("&amp;$AX$2&amp;") When Barix("&amp;$AX$2&amp;",reference:=StartOfSession)="&amp;A42&amp;"", "Bar", "", "Close","5","0","All",,,"False","T","EveryTick"))</f>
        <v>166.47</v>
      </c>
      <c r="AZ42" s="68">
        <f ca="1">IF(D42=0,NA(),RTD("cqg.rtd",,"StudyData", "Close("&amp;$AZ$2&amp;") When Barix("&amp;$AZ$2&amp;",reference:=StartOfSession)="&amp;A42&amp;"", "Bar", "", "Close","5","0","All",,,"False","T","EveryTick"))</f>
        <v>387.75</v>
      </c>
      <c r="BB42" s="68">
        <f ca="1">IF(D42=0,NA(),RTD("cqg.rtd",,"StudyData", "Close("&amp;$BB$2&amp;") When Barix("&amp;$BB$2&amp;",reference:=StartOfSession)="&amp;A42&amp;"", "Bar", "", "Close","5","0","All",,,"False","T","EveryTick"))</f>
        <v>255.57</v>
      </c>
      <c r="BD42" s="68">
        <f ca="1">IF(D42=0,NA(),RTD("cqg.rtd",,"StudyData", "Close("&amp;$BD$2&amp;") When Barix("&amp;$BD$2&amp;",reference:=StartOfSession)="&amp;A42&amp;"", "Bar", "", "Close","5","0","All",,,"False","T","EveryTick"))</f>
        <v>617.11</v>
      </c>
      <c r="BF42" s="68">
        <f ca="1">IF(D42=0,NA(),RTD("cqg.rtd",,"StudyData", "Close("&amp;$BF$2&amp;") When Barix("&amp;$BF$2&amp;",reference:=StartOfSession)="&amp;A42&amp;"", "Bar", "", "Close","5","0","All",,,"False","T","EveryTick"))</f>
        <v>310.89</v>
      </c>
      <c r="BH42" s="68">
        <f ca="1">IF(D42=0,NA(),RTD("cqg.rtd",,"StudyData", "Close("&amp;$BH$2&amp;") When Barix("&amp;$BH$2&amp;",reference:=StartOfSession)="&amp;A42&amp;"", "Bar", "", "Close","5","0","All",,,"False","T","EveryTick"))</f>
        <v>40.590000000000003</v>
      </c>
      <c r="BJ42" s="68">
        <f ca="1">IF(D42=0,NA(),RTD("cqg.rtd",,"StudyData", "Close("&amp;$BJ$2&amp;") When Barix("&amp;$BJ$2&amp;",reference:=StartOfSession)="&amp;A42&amp;"", "Bar", "", "Close","5","0","All",,,"False","T","EveryTick"))</f>
        <v>85.14</v>
      </c>
    </row>
    <row r="43" spans="1:62" x14ac:dyDescent="0.3">
      <c r="A43" s="68">
        <f t="shared" si="1"/>
        <v>39</v>
      </c>
      <c r="B43" s="69">
        <f ca="1">IF(D43=0,NA(),RTD("cqg.rtd",,"StudyData", "Close("&amp;$B$2&amp;") When Barix("&amp;$B$2&amp;",reference:=StartOfSession)="&amp;A43&amp;"", "Bar", "", "Close","5","0","All",,,"False","T","EveryTick"))</f>
        <v>134.69999999999999</v>
      </c>
      <c r="C43" s="70">
        <v>0.48958333333333331</v>
      </c>
      <c r="D43" s="68">
        <f t="shared" ca="1" si="0"/>
        <v>1</v>
      </c>
      <c r="F43" s="68">
        <f ca="1">IF(D43=0,NA(),RTD("cqg.rtd",,"StudyData", "Close("&amp;$F$2&amp;") When Barix("&amp;$F$2&amp;",reference:=StartOfSession)="&amp;A43&amp;"", "Bar", "", "Close","5","0","All",,,"False","T","EveryTick"))</f>
        <v>227.19</v>
      </c>
      <c r="H43" s="68">
        <f ca="1">IF(D43=0,NA(),RTD("cqg.rtd",,"StudyData", "Close("&amp;$H$2&amp;") When Barix("&amp;$H$2&amp;",reference:=StartOfSession)="&amp;A43&amp;"", "Bar", "", "Close","5","0","All",,,"False","T","EveryTick"))</f>
        <v>326.2</v>
      </c>
      <c r="J43" s="68">
        <f ca="1">IF(D43=0,NA(),RTD("cqg.rtd",,"StudyData", "Close("&amp;$J$2&amp;") When Barix("&amp;$J$2&amp;",reference:=StartOfSession)="&amp;A43&amp;"", "Bar", "", "Close","5","0","All",,,"False","T","EveryTick"))</f>
        <v>209.18</v>
      </c>
      <c r="L43" s="68">
        <f ca="1">IF(D43=0,NA(),RTD("cqg.rtd",,"StudyData", "Close("&amp;$L$2&amp;") When Barix("&amp;$L$2&amp;",reference:=StartOfSession)="&amp;A43&amp;"", "Bar", "", "Close","5","0","All",,,"False","T","EveryTick"))</f>
        <v>288.88</v>
      </c>
      <c r="N43" s="68">
        <f ca="1">IF(D43=0,NA(),RTD("cqg.rtd",,"StudyData", "Close("&amp;$N$2&amp;") When Barix("&amp;$N$2&amp;",reference:=StartOfSession)="&amp;A43&amp;"", "Bar", "", "Close","5","0","All",,,"False","T","EveryTick"))</f>
        <v>152.25</v>
      </c>
      <c r="P43" s="68">
        <f ca="1">IF(D43=0,NA(),RTD("cqg.rtd",,"StudyData", "Close("&amp;$P$2&amp;") When Barix("&amp;$P$2&amp;",reference:=StartOfSession)="&amp;A43&amp;"", "Bar", "", "Close","5","0","All",,,"False","T","EveryTick"))</f>
        <v>393.68</v>
      </c>
      <c r="R43" s="68">
        <f ca="1">IF(D43=0,NA(),RTD("cqg.rtd",,"StudyData", "Close("&amp;$R$2&amp;") When Barix("&amp;$R$2&amp;",reference:=StartOfSession)="&amp;A43&amp;"", "Bar", "", "Close","5","0","All",,,"False","T","EveryTick"))</f>
        <v>314.92</v>
      </c>
      <c r="T43" s="68">
        <f ca="1">IF(D43=0,NA(),RTD("cqg.rtd",,"StudyData", "Close("&amp;$T$2&amp;") When Barix("&amp;$T$2&amp;",reference:=StartOfSession)="&amp;A43&amp;"", "Bar", "", "Close","5","0","All",,,"False","T","EveryTick"))</f>
        <v>57.89</v>
      </c>
      <c r="V43" s="68">
        <f ca="1">IF(D43=0,NA(),RTD("cqg.rtd",,"StudyData", "Close("&amp;$V$2&amp;") When Barix("&amp;$V$2&amp;",reference:=StartOfSession)="&amp;A43&amp;"", "Bar", "", "Close","5","0","All",,,"False","T","EveryTick"))</f>
        <v>156.78</v>
      </c>
      <c r="X43" s="68">
        <f ca="1">IF(D43=0,NA(),RTD("cqg.rtd",,"StudyData", "Close("&amp;$X$2&amp;") When Barix("&amp;$X$2&amp;",reference:=StartOfSession)="&amp;A43&amp;"", "Bar", "", "Close","5","0","All",,,"False","T","EveryTick"))</f>
        <v>98.65</v>
      </c>
      <c r="Z43" s="68">
        <f ca="1">IF(D43=0,NA(),RTD("cqg.rtd",,"StudyData", "Close("&amp;$Z$2&amp;") When Barix("&amp;$Z$2&amp;",reference:=StartOfSession)="&amp;A43&amp;"", "Bar", "", "Close","5","0","All",,,"False","T","EveryTick"))</f>
        <v>588.53</v>
      </c>
      <c r="AB43" s="68">
        <f ca="1">IF(D43=0,NA(),RTD("cqg.rtd",,"StudyData", "Close("&amp;$AB$2&amp;") When Barix("&amp;$AB$2&amp;",reference:=StartOfSession)="&amp;A43&amp;"", "Bar", "", "Close","5","0","All",,,"False","T","EveryTick"))</f>
        <v>404.99</v>
      </c>
      <c r="AD43" s="68">
        <f ca="1">IF(D43=0,NA(),RTD("cqg.rtd",,"StudyData", "Close("&amp;$AD$2&amp;") When Barix("&amp;$AD$2&amp;",reference:=StartOfSession)="&amp;A43&amp;"", "Bar", "", "Close","5","0","All",,,"False","T","EveryTick"))</f>
        <v>219.06</v>
      </c>
      <c r="AF43" s="68">
        <f ca="1">IF(D43=0,NA(),RTD("cqg.rtd",,"StudyData", "Close("&amp;$AF$2&amp;") When Barix("&amp;$AF$2&amp;",reference:=StartOfSession)="&amp;A43&amp;"", "Bar", "", "Close","5","0","All",,,"False","T","EveryTick"))</f>
        <v>215.46</v>
      </c>
      <c r="AH43" s="68">
        <f ca="1">IF(D43=0,NA(),RTD("cqg.rtd",,"StudyData", "Close("&amp;$AH$2&amp;") When Barix("&amp;$AH$2&amp;",reference:=StartOfSession)="&amp;A43&amp;"", "Bar", "", "Close","5","0","All",,,"False","T","EveryTick"))</f>
        <v>156.1</v>
      </c>
      <c r="AJ43" s="68">
        <f ca="1">IF(D43=0,NA(),RTD("cqg.rtd",,"StudyData", "Close("&amp;$AJ$2&amp;") When Barix("&amp;$AJ$2&amp;",reference:=StartOfSession)="&amp;A43&amp;"", "Bar", "", "Close","5","0","All",,,"False","T","EveryTick"))</f>
        <v>237.42</v>
      </c>
      <c r="AL43" s="68">
        <f ca="1">IF(D43=0,NA(),RTD("cqg.rtd",,"StudyData", "Close("&amp;$AL$2&amp;") When Barix("&amp;$AL$2&amp;",reference:=StartOfSession)="&amp;A43&amp;"", "Bar", "", "Close","5","0","All",,,"False","T","EveryTick"))</f>
        <v>64.17</v>
      </c>
      <c r="AN43" s="68">
        <f ca="1">IF(D43=0,NA(),RTD("cqg.rtd",,"StudyData", "Close("&amp;$AN$2&amp;") When Barix("&amp;$AN$2&amp;",reference:=StartOfSession)="&amp;A43&amp;"", "Bar", "", "Close","5","0","All",,,"False","T","EveryTick"))</f>
        <v>300.10000000000002</v>
      </c>
      <c r="AP43" s="68">
        <f ca="1">IF(D43=0,NA(),RTD("cqg.rtd",,"StudyData", "Close("&amp;$AP$2&amp;") When Barix("&amp;$AP$2&amp;",reference:=StartOfSession)="&amp;A43&amp;"", "Bar", "", "Close","5","0","All",,,"False","T","EveryTick"))</f>
        <v>102.64</v>
      </c>
      <c r="AR43" s="68">
        <f ca="1">IF(D43=0,NA(),RTD("cqg.rtd",,"StudyData", "Close("&amp;$AR$2&amp;") When Barix("&amp;$AR$2&amp;",reference:=StartOfSession)="&amp;A43&amp;"", "Bar", "", "Close","5","0","All",,,"False","T","EveryTick"))</f>
        <v>422.59</v>
      </c>
      <c r="AT43" s="68">
        <f ca="1">IF(D43=0,NA(),RTD("cqg.rtd",,"StudyData", "Close("&amp;$AT$2&amp;") When Barix("&amp;$AT$2&amp;",reference:=StartOfSession)="&amp;A43&amp;"", "Bar", "", "Close","5","0","All",,,"False","T","EveryTick"))</f>
        <v>75.849999999999994</v>
      </c>
      <c r="AV43" s="68">
        <f ca="1">IF(D43=0,NA(),RTD("cqg.rtd",,"StudyData", "Close("&amp;$AV$2&amp;") When Barix("&amp;$AV$2&amp;",reference:=StartOfSession)="&amp;A43&amp;"", "Bar", "", "Close","5","0","All",,,"False","T","EveryTick"))</f>
        <v>147.61000000000001</v>
      </c>
      <c r="AX43" s="68">
        <f ca="1">IF(D43=0,NA(),RTD("cqg.rtd",,"StudyData", "Close("&amp;$AX$2&amp;") When Barix("&amp;$AX$2&amp;",reference:=StartOfSession)="&amp;A43&amp;"", "Bar", "", "Close","5","0","All",,,"False","T","EveryTick"))</f>
        <v>166.44</v>
      </c>
      <c r="AZ43" s="68">
        <f ca="1">IF(D43=0,NA(),RTD("cqg.rtd",,"StudyData", "Close("&amp;$AZ$2&amp;") When Barix("&amp;$AZ$2&amp;",reference:=StartOfSession)="&amp;A43&amp;"", "Bar", "", "Close","5","0","All",,,"False","T","EveryTick"))</f>
        <v>387.77</v>
      </c>
      <c r="BB43" s="68">
        <f ca="1">IF(D43=0,NA(),RTD("cqg.rtd",,"StudyData", "Close("&amp;$BB$2&amp;") When Barix("&amp;$BB$2&amp;",reference:=StartOfSession)="&amp;A43&amp;"", "Bar", "", "Close","5","0","All",,,"False","T","EveryTick"))</f>
        <v>255.47</v>
      </c>
      <c r="BD43" s="68">
        <f ca="1">IF(D43=0,NA(),RTD("cqg.rtd",,"StudyData", "Close("&amp;$BD$2&amp;") When Barix("&amp;$BD$2&amp;",reference:=StartOfSession)="&amp;A43&amp;"", "Bar", "", "Close","5","0","All",,,"False","T","EveryTick"))</f>
        <v>616.83000000000004</v>
      </c>
      <c r="BF43" s="68">
        <f ca="1">IF(D43=0,NA(),RTD("cqg.rtd",,"StudyData", "Close("&amp;$BF$2&amp;") When Barix("&amp;$BF$2&amp;",reference:=StartOfSession)="&amp;A43&amp;"", "Bar", "", "Close","5","0","All",,,"False","T","EveryTick"))</f>
        <v>311.12</v>
      </c>
      <c r="BH43" s="68">
        <f ca="1">IF(D43=0,NA(),RTD("cqg.rtd",,"StudyData", "Close("&amp;$BH$2&amp;") When Barix("&amp;$BH$2&amp;",reference:=StartOfSession)="&amp;A43&amp;"", "Bar", "", "Close","5","0","All",,,"False","T","EveryTick"))</f>
        <v>40.590000000000003</v>
      </c>
      <c r="BJ43" s="68">
        <f ca="1">IF(D43=0,NA(),RTD("cqg.rtd",,"StudyData", "Close("&amp;$BJ$2&amp;") When Barix("&amp;$BJ$2&amp;",reference:=StartOfSession)="&amp;A43&amp;"", "Bar", "", "Close","5","0","All",,,"False","T","EveryTick"))</f>
        <v>85.1</v>
      </c>
    </row>
    <row r="44" spans="1:62" x14ac:dyDescent="0.3">
      <c r="A44" s="68">
        <f t="shared" si="1"/>
        <v>40</v>
      </c>
      <c r="B44" s="69">
        <f ca="1">IF(D44=0,NA(),RTD("cqg.rtd",,"StudyData", "Close("&amp;$B$2&amp;") When Barix("&amp;$B$2&amp;",reference:=StartOfSession)="&amp;A44&amp;"", "Bar", "", "Close","5","0","All",,,"False","T","EveryTick"))</f>
        <v>134.86000000000001</v>
      </c>
      <c r="C44" s="70">
        <v>0.49305555555555558</v>
      </c>
      <c r="D44" s="68">
        <f t="shared" ca="1" si="0"/>
        <v>1</v>
      </c>
      <c r="F44" s="68">
        <f ca="1">IF(D44=0,NA(),RTD("cqg.rtd",,"StudyData", "Close("&amp;$F$2&amp;") When Barix("&amp;$F$2&amp;",reference:=StartOfSession)="&amp;A44&amp;"", "Bar", "", "Close","5","0","All",,,"False","T","EveryTick"))</f>
        <v>227.26</v>
      </c>
      <c r="H44" s="68">
        <f ca="1">IF(D44=0,NA(),RTD("cqg.rtd",,"StudyData", "Close("&amp;$H$2&amp;") When Barix("&amp;$H$2&amp;",reference:=StartOfSession)="&amp;A44&amp;"", "Bar", "", "Close","5","0","All",,,"False","T","EveryTick"))</f>
        <v>326.24</v>
      </c>
      <c r="J44" s="68">
        <f ca="1">IF(D44=0,NA(),RTD("cqg.rtd",,"StudyData", "Close("&amp;$J$2&amp;") When Barix("&amp;$J$2&amp;",reference:=StartOfSession)="&amp;A44&amp;"", "Bar", "", "Close","5","0","All",,,"False","T","EveryTick"))</f>
        <v>209.33</v>
      </c>
      <c r="L44" s="68">
        <f ca="1">IF(D44=0,NA(),RTD("cqg.rtd",,"StudyData", "Close("&amp;$L$2&amp;") When Barix("&amp;$L$2&amp;",reference:=StartOfSession)="&amp;A44&amp;"", "Bar", "", "Close","5","0","All",,,"False","T","EveryTick"))</f>
        <v>289.11</v>
      </c>
      <c r="N44" s="68">
        <f ca="1">IF(D44=0,NA(),RTD("cqg.rtd",,"StudyData", "Close("&amp;$N$2&amp;") When Barix("&amp;$N$2&amp;",reference:=StartOfSession)="&amp;A44&amp;"", "Bar", "", "Close","5","0","All",,,"False","T","EveryTick"))</f>
        <v>151.94</v>
      </c>
      <c r="P44" s="68">
        <f ca="1">IF(D44=0,NA(),RTD("cqg.rtd",,"StudyData", "Close("&amp;$P$2&amp;") When Barix("&amp;$P$2&amp;",reference:=StartOfSession)="&amp;A44&amp;"", "Bar", "", "Close","5","0","All",,,"False","T","EveryTick"))</f>
        <v>394.95</v>
      </c>
      <c r="R44" s="68">
        <f ca="1">IF(D44=0,NA(),RTD("cqg.rtd",,"StudyData", "Close("&amp;$R$2&amp;") When Barix("&amp;$R$2&amp;",reference:=StartOfSession)="&amp;A44&amp;"", "Bar", "", "Close","5","0","All",,,"False","T","EveryTick"))</f>
        <v>314.37</v>
      </c>
      <c r="T44" s="68">
        <f ca="1">IF(D44=0,NA(),RTD("cqg.rtd",,"StudyData", "Close("&amp;$T$2&amp;") When Barix("&amp;$T$2&amp;",reference:=StartOfSession)="&amp;A44&amp;"", "Bar", "", "Close","5","0","All",,,"False","T","EveryTick"))</f>
        <v>57.91</v>
      </c>
      <c r="V44" s="68">
        <f ca="1">IF(D44=0,NA(),RTD("cqg.rtd",,"StudyData", "Close("&amp;$V$2&amp;") When Barix("&amp;$V$2&amp;",reference:=StartOfSession)="&amp;A44&amp;"", "Bar", "", "Close","5","0","All",,,"False","T","EveryTick"))</f>
        <v>156.76</v>
      </c>
      <c r="X44" s="68">
        <f ca="1">IF(D44=0,NA(),RTD("cqg.rtd",,"StudyData", "Close("&amp;$X$2&amp;") When Barix("&amp;$X$2&amp;",reference:=StartOfSession)="&amp;A44&amp;"", "Bar", "", "Close","5","0","All",,,"False","T","EveryTick"))</f>
        <v>98.7</v>
      </c>
      <c r="Z44" s="68">
        <f ca="1">IF(D44=0,NA(),RTD("cqg.rtd",,"StudyData", "Close("&amp;$Z$2&amp;") When Barix("&amp;$Z$2&amp;",reference:=StartOfSession)="&amp;A44&amp;"", "Bar", "", "Close","5","0","All",,,"False","T","EveryTick"))</f>
        <v>590.02</v>
      </c>
      <c r="AB44" s="68">
        <f ca="1">IF(D44=0,NA(),RTD("cqg.rtd",,"StudyData", "Close("&amp;$AB$2&amp;") When Barix("&amp;$AB$2&amp;",reference:=StartOfSession)="&amp;A44&amp;"", "Bar", "", "Close","5","0","All",,,"False","T","EveryTick"))</f>
        <v>405.03</v>
      </c>
      <c r="AD44" s="68">
        <f ca="1">IF(D44=0,NA(),RTD("cqg.rtd",,"StudyData", "Close("&amp;$AD$2&amp;") When Barix("&amp;$AD$2&amp;",reference:=StartOfSession)="&amp;A44&amp;"", "Bar", "", "Close","5","0","All",,,"False","T","EveryTick"))</f>
        <v>219.05</v>
      </c>
      <c r="AF44" s="68">
        <f ca="1">IF(D44=0,NA(),RTD("cqg.rtd",,"StudyData", "Close("&amp;$AF$2&amp;") When Barix("&amp;$AF$2&amp;",reference:=StartOfSession)="&amp;A44&amp;"", "Bar", "", "Close","5","0","All",,,"False","T","EveryTick"))</f>
        <v>215.65</v>
      </c>
      <c r="AH44" s="68">
        <f ca="1">IF(D44=0,NA(),RTD("cqg.rtd",,"StudyData", "Close("&amp;$AH$2&amp;") When Barix("&amp;$AH$2&amp;",reference:=StartOfSession)="&amp;A44&amp;"", "Bar", "", "Close","5","0","All",,,"False","T","EveryTick"))</f>
        <v>156.08000000000001</v>
      </c>
      <c r="AJ44" s="68">
        <f ca="1">IF(D44=0,NA(),RTD("cqg.rtd",,"StudyData", "Close("&amp;$AJ$2&amp;") When Barix("&amp;$AJ$2&amp;",reference:=StartOfSession)="&amp;A44&amp;"", "Bar", "", "Close","5","0","All",,,"False","T","EveryTick"))</f>
        <v>237.48</v>
      </c>
      <c r="AL44" s="68">
        <f ca="1">IF(D44=0,NA(),RTD("cqg.rtd",,"StudyData", "Close("&amp;$AL$2&amp;") When Barix("&amp;$AL$2&amp;",reference:=StartOfSession)="&amp;A44&amp;"", "Bar", "", "Close","5","0","All",,,"False","T","EveryTick"))</f>
        <v>64.16</v>
      </c>
      <c r="AN44" s="68">
        <f ca="1">IF(D44=0,NA(),RTD("cqg.rtd",,"StudyData", "Close("&amp;$AN$2&amp;") When Barix("&amp;$AN$2&amp;",reference:=StartOfSession)="&amp;A44&amp;"", "Bar", "", "Close","5","0","All",,,"False","T","EveryTick"))</f>
        <v>299.99</v>
      </c>
      <c r="AP44" s="68">
        <f ca="1">IF(D44=0,NA(),RTD("cqg.rtd",,"StudyData", "Close("&amp;$AP$2&amp;") When Barix("&amp;$AP$2&amp;",reference:=StartOfSession)="&amp;A44&amp;"", "Bar", "", "Close","5","0","All",,,"False","T","EveryTick"))</f>
        <v>102.71</v>
      </c>
      <c r="AR44" s="68">
        <f ca="1">IF(D44=0,NA(),RTD("cqg.rtd",,"StudyData", "Close("&amp;$AR$2&amp;") When Barix("&amp;$AR$2&amp;",reference:=StartOfSession)="&amp;A44&amp;"", "Bar", "", "Close","5","0","All",,,"False","T","EveryTick"))</f>
        <v>422.37</v>
      </c>
      <c r="AT44" s="68">
        <f ca="1">IF(D44=0,NA(),RTD("cqg.rtd",,"StudyData", "Close("&amp;$AT$2&amp;") When Barix("&amp;$AT$2&amp;",reference:=StartOfSession)="&amp;A44&amp;"", "Bar", "", "Close","5","0","All",,,"False","T","EveryTick"))</f>
        <v>75.91</v>
      </c>
      <c r="AV44" s="68">
        <f ca="1">IF(D44=0,NA(),RTD("cqg.rtd",,"StudyData", "Close("&amp;$AV$2&amp;") When Barix("&amp;$AV$2&amp;",reference:=StartOfSession)="&amp;A44&amp;"", "Bar", "", "Close","5","0","All",,,"False","T","EveryTick"))</f>
        <v>147.54</v>
      </c>
      <c r="AX44" s="68">
        <f ca="1">IF(D44=0,NA(),RTD("cqg.rtd",,"StudyData", "Close("&amp;$AX$2&amp;") When Barix("&amp;$AX$2&amp;",reference:=StartOfSession)="&amp;A44&amp;"", "Bar", "", "Close","5","0","All",,,"False","T","EveryTick"))</f>
        <v>166.45</v>
      </c>
      <c r="AZ44" s="68">
        <f ca="1">IF(D44=0,NA(),RTD("cqg.rtd",,"StudyData", "Close("&amp;$AZ$2&amp;") When Barix("&amp;$AZ$2&amp;",reference:=StartOfSession)="&amp;A44&amp;"", "Bar", "", "Close","5","0","All",,,"False","T","EveryTick"))</f>
        <v>388.19</v>
      </c>
      <c r="BB44" s="68">
        <f ca="1">IF(D44=0,NA(),RTD("cqg.rtd",,"StudyData", "Close("&amp;$BB$2&amp;") When Barix("&amp;$BB$2&amp;",reference:=StartOfSession)="&amp;A44&amp;"", "Bar", "", "Close","5","0","All",,,"False","T","EveryTick"))</f>
        <v>255.63</v>
      </c>
      <c r="BD44" s="68">
        <f ca="1">IF(D44=0,NA(),RTD("cqg.rtd",,"StudyData", "Close("&amp;$BD$2&amp;") When Barix("&amp;$BD$2&amp;",reference:=StartOfSession)="&amp;A44&amp;"", "Bar", "", "Close","5","0","All",,,"False","T","EveryTick"))</f>
        <v>616.16999999999996</v>
      </c>
      <c r="BF44" s="68">
        <f ca="1">IF(D44=0,NA(),RTD("cqg.rtd",,"StudyData", "Close("&amp;$BF$2&amp;") When Barix("&amp;$BF$2&amp;",reference:=StartOfSession)="&amp;A44&amp;"", "Bar", "", "Close","5","0","All",,,"False","T","EveryTick"))</f>
        <v>310.8</v>
      </c>
      <c r="BH44" s="68">
        <f ca="1">IF(D44=0,NA(),RTD("cqg.rtd",,"StudyData", "Close("&amp;$BH$2&amp;") When Barix("&amp;$BH$2&amp;",reference:=StartOfSession)="&amp;A44&amp;"", "Bar", "", "Close","5","0","All",,,"False","T","EveryTick"))</f>
        <v>40.619999999999997</v>
      </c>
      <c r="BJ44" s="68">
        <f ca="1">IF(D44=0,NA(),RTD("cqg.rtd",,"StudyData", "Close("&amp;$BJ$2&amp;") When Barix("&amp;$BJ$2&amp;",reference:=StartOfSession)="&amp;A44&amp;"", "Bar", "", "Close","5","0","All",,,"False","T","EveryTick"))</f>
        <v>85.14</v>
      </c>
    </row>
    <row r="45" spans="1:62" x14ac:dyDescent="0.3">
      <c r="A45" s="68">
        <f t="shared" si="1"/>
        <v>41</v>
      </c>
      <c r="B45" s="69">
        <f ca="1">IF(D45=0,NA(),RTD("cqg.rtd",,"StudyData", "Close("&amp;$B$2&amp;") When Barix("&amp;$B$2&amp;",reference:=StartOfSession)="&amp;A45&amp;"", "Bar", "", "Close","5","0","All",,,"False","T","EveryTick"))</f>
        <v>134.80000000000001</v>
      </c>
      <c r="C45" s="70">
        <v>0.49652777777777773</v>
      </c>
      <c r="D45" s="68">
        <f t="shared" ca="1" si="0"/>
        <v>1</v>
      </c>
      <c r="F45" s="68">
        <f ca="1">IF(D45=0,NA(),RTD("cqg.rtd",,"StudyData", "Close("&amp;$F$2&amp;") When Barix("&amp;$F$2&amp;",reference:=StartOfSession)="&amp;A45&amp;"", "Bar", "", "Close","5","0","All",,,"False","T","EveryTick"))</f>
        <v>227.02</v>
      </c>
      <c r="H45" s="68">
        <f ca="1">IF(D45=0,NA(),RTD("cqg.rtd",,"StudyData", "Close("&amp;$H$2&amp;") When Barix("&amp;$H$2&amp;",reference:=StartOfSession)="&amp;A45&amp;"", "Bar", "", "Close","5","0","All",,,"False","T","EveryTick"))</f>
        <v>326.13</v>
      </c>
      <c r="J45" s="68">
        <f ca="1">IF(D45=0,NA(),RTD("cqg.rtd",,"StudyData", "Close("&amp;$J$2&amp;") When Barix("&amp;$J$2&amp;",reference:=StartOfSession)="&amp;A45&amp;"", "Bar", "", "Close","5","0","All",,,"False","T","EveryTick"))</f>
        <v>209.18</v>
      </c>
      <c r="L45" s="68">
        <f ca="1">IF(D45=0,NA(),RTD("cqg.rtd",,"StudyData", "Close("&amp;$L$2&amp;") When Barix("&amp;$L$2&amp;",reference:=StartOfSession)="&amp;A45&amp;"", "Bar", "", "Close","5","0","All",,,"False","T","EveryTick"))</f>
        <v>288.70999999999998</v>
      </c>
      <c r="N45" s="68">
        <f ca="1">IF(D45=0,NA(),RTD("cqg.rtd",,"StudyData", "Close("&amp;$N$2&amp;") When Barix("&amp;$N$2&amp;",reference:=StartOfSession)="&amp;A45&amp;"", "Bar", "", "Close","5","0","All",,,"False","T","EveryTick"))</f>
        <v>151.55000000000001</v>
      </c>
      <c r="P45" s="68">
        <f ca="1">IF(D45=0,NA(),RTD("cqg.rtd",,"StudyData", "Close("&amp;$P$2&amp;") When Barix("&amp;$P$2&amp;",reference:=StartOfSession)="&amp;A45&amp;"", "Bar", "", "Close","5","0","All",,,"False","T","EveryTick"))</f>
        <v>394.17</v>
      </c>
      <c r="R45" s="68">
        <f ca="1">IF(D45=0,NA(),RTD("cqg.rtd",,"StudyData", "Close("&amp;$R$2&amp;") When Barix("&amp;$R$2&amp;",reference:=StartOfSession)="&amp;A45&amp;"", "Bar", "", "Close","5","0","All",,,"False","T","EveryTick"))</f>
        <v>314.7</v>
      </c>
      <c r="T45" s="68">
        <f ca="1">IF(D45=0,NA(),RTD("cqg.rtd",,"StudyData", "Close("&amp;$T$2&amp;") When Barix("&amp;$T$2&amp;",reference:=StartOfSession)="&amp;A45&amp;"", "Bar", "", "Close","5","0","All",,,"False","T","EveryTick"))</f>
        <v>57.9</v>
      </c>
      <c r="V45" s="68">
        <f ca="1">IF(D45=0,NA(),RTD("cqg.rtd",,"StudyData", "Close("&amp;$V$2&amp;") When Barix("&amp;$V$2&amp;",reference:=StartOfSession)="&amp;A45&amp;"", "Bar", "", "Close","5","0","All",,,"False","T","EveryTick"))</f>
        <v>156.86000000000001</v>
      </c>
      <c r="X45" s="68">
        <f ca="1">IF(D45=0,NA(),RTD("cqg.rtd",,"StudyData", "Close("&amp;$X$2&amp;") When Barix("&amp;$X$2&amp;",reference:=StartOfSession)="&amp;A45&amp;"", "Bar", "", "Close","5","0","All",,,"False","T","EveryTick"))</f>
        <v>98.67</v>
      </c>
      <c r="Z45" s="68">
        <f ca="1">IF(D45=0,NA(),RTD("cqg.rtd",,"StudyData", "Close("&amp;$Z$2&amp;") When Barix("&amp;$Z$2&amp;",reference:=StartOfSession)="&amp;A45&amp;"", "Bar", "", "Close","5","0","All",,,"False","T","EveryTick"))</f>
        <v>589.82000000000005</v>
      </c>
      <c r="AB45" s="68">
        <f ca="1">IF(D45=0,NA(),RTD("cqg.rtd",,"StudyData", "Close("&amp;$AB$2&amp;") When Barix("&amp;$AB$2&amp;",reference:=StartOfSession)="&amp;A45&amp;"", "Bar", "", "Close","5","0","All",,,"False","T","EveryTick"))</f>
        <v>404.63</v>
      </c>
      <c r="AD45" s="68">
        <f ca="1">IF(D45=0,NA(),RTD("cqg.rtd",,"StudyData", "Close("&amp;$AD$2&amp;") When Barix("&amp;$AD$2&amp;",reference:=StartOfSession)="&amp;A45&amp;"", "Bar", "", "Close","5","0","All",,,"False","T","EveryTick"))</f>
        <v>219.14</v>
      </c>
      <c r="AF45" s="68">
        <f ca="1">IF(D45=0,NA(),RTD("cqg.rtd",,"StudyData", "Close("&amp;$AF$2&amp;") When Barix("&amp;$AF$2&amp;",reference:=StartOfSession)="&amp;A45&amp;"", "Bar", "", "Close","5","0","All",,,"False","T","EveryTick"))</f>
        <v>215.67</v>
      </c>
      <c r="AH45" s="68">
        <f ca="1">IF(D45=0,NA(),RTD("cqg.rtd",,"StudyData", "Close("&amp;$AH$2&amp;") When Barix("&amp;$AH$2&amp;",reference:=StartOfSession)="&amp;A45&amp;"", "Bar", "", "Close","5","0","All",,,"False","T","EveryTick"))</f>
        <v>156.11000000000001</v>
      </c>
      <c r="AJ45" s="68">
        <f ca="1">IF(D45=0,NA(),RTD("cqg.rtd",,"StudyData", "Close("&amp;$AJ$2&amp;") When Barix("&amp;$AJ$2&amp;",reference:=StartOfSession)="&amp;A45&amp;"", "Bar", "", "Close","5","0","All",,,"False","T","EveryTick"))</f>
        <v>237.66</v>
      </c>
      <c r="AL45" s="68">
        <f ca="1">IF(D45=0,NA(),RTD("cqg.rtd",,"StudyData", "Close("&amp;$AL$2&amp;") When Barix("&amp;$AL$2&amp;",reference:=StartOfSession)="&amp;A45&amp;"", "Bar", "", "Close","5","0","All",,,"False","T","EveryTick"))</f>
        <v>64.099999999999994</v>
      </c>
      <c r="AN45" s="68">
        <f ca="1">IF(D45=0,NA(),RTD("cqg.rtd",,"StudyData", "Close("&amp;$AN$2&amp;") When Barix("&amp;$AN$2&amp;",reference:=StartOfSession)="&amp;A45&amp;"", "Bar", "", "Close","5","0","All",,,"False","T","EveryTick"))</f>
        <v>300.2</v>
      </c>
      <c r="AP45" s="68">
        <f ca="1">IF(D45=0,NA(),RTD("cqg.rtd",,"StudyData", "Close("&amp;$AP$2&amp;") When Barix("&amp;$AP$2&amp;",reference:=StartOfSession)="&amp;A45&amp;"", "Bar", "", "Close","5","0","All",,,"False","T","EveryTick"))</f>
        <v>102.66</v>
      </c>
      <c r="AR45" s="68">
        <f ca="1">IF(D45=0,NA(),RTD("cqg.rtd",,"StudyData", "Close("&amp;$AR$2&amp;") When Barix("&amp;$AR$2&amp;",reference:=StartOfSession)="&amp;A45&amp;"", "Bar", "", "Close","5","0","All",,,"False","T","EveryTick"))</f>
        <v>422.3</v>
      </c>
      <c r="AT45" s="68">
        <f ca="1">IF(D45=0,NA(),RTD("cqg.rtd",,"StudyData", "Close("&amp;$AT$2&amp;") When Barix("&amp;$AT$2&amp;",reference:=StartOfSession)="&amp;A45&amp;"", "Bar", "", "Close","5","0","All",,,"False","T","EveryTick"))</f>
        <v>75.94</v>
      </c>
      <c r="AV45" s="68">
        <f ca="1">IF(D45=0,NA(),RTD("cqg.rtd",,"StudyData", "Close("&amp;$AV$2&amp;") When Barix("&amp;$AV$2&amp;",reference:=StartOfSession)="&amp;A45&amp;"", "Bar", "", "Close","5","0","All",,,"False","T","EveryTick"))</f>
        <v>147.34</v>
      </c>
      <c r="AX45" s="68">
        <f ca="1">IF(D45=0,NA(),RTD("cqg.rtd",,"StudyData", "Close("&amp;$AX$2&amp;") When Barix("&amp;$AX$2&amp;",reference:=StartOfSession)="&amp;A45&amp;"", "Bar", "", "Close","5","0","All",,,"False","T","EveryTick"))</f>
        <v>166.41</v>
      </c>
      <c r="AZ45" s="68">
        <f ca="1">IF(D45=0,NA(),RTD("cqg.rtd",,"StudyData", "Close("&amp;$AZ$2&amp;") When Barix("&amp;$AZ$2&amp;",reference:=StartOfSession)="&amp;A45&amp;"", "Bar", "", "Close","5","0","All",,,"False","T","EveryTick"))</f>
        <v>387.94</v>
      </c>
      <c r="BB45" s="68">
        <f ca="1">IF(D45=0,NA(),RTD("cqg.rtd",,"StudyData", "Close("&amp;$BB$2&amp;") When Barix("&amp;$BB$2&amp;",reference:=StartOfSession)="&amp;A45&amp;"", "Bar", "", "Close","5","0","All",,,"False","T","EveryTick"))</f>
        <v>255.59</v>
      </c>
      <c r="BD45" s="68">
        <f ca="1">IF(D45=0,NA(),RTD("cqg.rtd",,"StudyData", "Close("&amp;$BD$2&amp;") When Barix("&amp;$BD$2&amp;",reference:=StartOfSession)="&amp;A45&amp;"", "Bar", "", "Close","5","0","All",,,"False","T","EveryTick"))</f>
        <v>616.48</v>
      </c>
      <c r="BF45" s="68">
        <f ca="1">IF(D45=0,NA(),RTD("cqg.rtd",,"StudyData", "Close("&amp;$BF$2&amp;") When Barix("&amp;$BF$2&amp;",reference:=StartOfSession)="&amp;A45&amp;"", "Bar", "", "Close","5","0","All",,,"False","T","EveryTick"))</f>
        <v>310.52</v>
      </c>
      <c r="BH45" s="68">
        <f ca="1">IF(D45=0,NA(),RTD("cqg.rtd",,"StudyData", "Close("&amp;$BH$2&amp;") When Barix("&amp;$BH$2&amp;",reference:=StartOfSession)="&amp;A45&amp;"", "Bar", "", "Close","5","0","All",,,"False","T","EveryTick"))</f>
        <v>40.630000000000003</v>
      </c>
      <c r="BJ45" s="68">
        <f ca="1">IF(D45=0,NA(),RTD("cqg.rtd",,"StudyData", "Close("&amp;$BJ$2&amp;") When Barix("&amp;$BJ$2&amp;",reference:=StartOfSession)="&amp;A45&amp;"", "Bar", "", "Close","5","0","All",,,"False","T","EveryTick"))</f>
        <v>85.16</v>
      </c>
    </row>
    <row r="46" spans="1:62" x14ac:dyDescent="0.3">
      <c r="A46" s="68">
        <f t="shared" si="1"/>
        <v>42</v>
      </c>
      <c r="B46" s="69">
        <f ca="1">IF(D46=0,NA(),RTD("cqg.rtd",,"StudyData", "Close("&amp;$B$2&amp;") When Barix("&amp;$B$2&amp;",reference:=StartOfSession)="&amp;A46&amp;"", "Bar", "", "Close","5","0","All",,,"False","T","EveryTick"))</f>
        <v>134.87</v>
      </c>
      <c r="C46" s="70">
        <v>0.5</v>
      </c>
      <c r="D46" s="68">
        <f t="shared" ca="1" si="0"/>
        <v>1</v>
      </c>
      <c r="F46" s="68">
        <f ca="1">IF(D46=0,NA(),RTD("cqg.rtd",,"StudyData", "Close("&amp;$F$2&amp;") When Barix("&amp;$F$2&amp;",reference:=StartOfSession)="&amp;A46&amp;"", "Bar", "", "Close","5","0","All",,,"False","T","EveryTick"))</f>
        <v>227.05</v>
      </c>
      <c r="H46" s="68">
        <f ca="1">IF(D46=0,NA(),RTD("cqg.rtd",,"StudyData", "Close("&amp;$H$2&amp;") When Barix("&amp;$H$2&amp;",reference:=StartOfSession)="&amp;A46&amp;"", "Bar", "", "Close","5","0","All",,,"False","T","EveryTick"))</f>
        <v>326</v>
      </c>
      <c r="J46" s="68">
        <f ca="1">IF(D46=0,NA(),RTD("cqg.rtd",,"StudyData", "Close("&amp;$J$2&amp;") When Barix("&amp;$J$2&amp;",reference:=StartOfSession)="&amp;A46&amp;"", "Bar", "", "Close","5","0","All",,,"False","T","EveryTick"))</f>
        <v>209.22</v>
      </c>
      <c r="L46" s="68">
        <f ca="1">IF(D46=0,NA(),RTD("cqg.rtd",,"StudyData", "Close("&amp;$L$2&amp;") When Barix("&amp;$L$2&amp;",reference:=StartOfSession)="&amp;A46&amp;"", "Bar", "", "Close","5","0","All",,,"False","T","EveryTick"))</f>
        <v>288.68</v>
      </c>
      <c r="N46" s="68">
        <f ca="1">IF(D46=0,NA(),RTD("cqg.rtd",,"StudyData", "Close("&amp;$N$2&amp;") When Barix("&amp;$N$2&amp;",reference:=StartOfSession)="&amp;A46&amp;"", "Bar", "", "Close","5","0","All",,,"False","T","EveryTick"))</f>
        <v>151.57</v>
      </c>
      <c r="P46" s="68">
        <f ca="1">IF(D46=0,NA(),RTD("cqg.rtd",,"StudyData", "Close("&amp;$P$2&amp;") When Barix("&amp;$P$2&amp;",reference:=StartOfSession)="&amp;A46&amp;"", "Bar", "", "Close","5","0","All",,,"False","T","EveryTick"))</f>
        <v>394.06</v>
      </c>
      <c r="R46" s="68">
        <f ca="1">IF(D46=0,NA(),RTD("cqg.rtd",,"StudyData", "Close("&amp;$R$2&amp;") When Barix("&amp;$R$2&amp;",reference:=StartOfSession)="&amp;A46&amp;"", "Bar", "", "Close","5","0","All",,,"False","T","EveryTick"))</f>
        <v>314.89999999999998</v>
      </c>
      <c r="T46" s="68">
        <f ca="1">IF(D46=0,NA(),RTD("cqg.rtd",,"StudyData", "Close("&amp;$T$2&amp;") When Barix("&amp;$T$2&amp;",reference:=StartOfSession)="&amp;A46&amp;"", "Bar", "", "Close","5","0","All",,,"False","T","EveryTick"))</f>
        <v>57.87</v>
      </c>
      <c r="V46" s="68">
        <f ca="1">IF(D46=0,NA(),RTD("cqg.rtd",,"StudyData", "Close("&amp;$V$2&amp;") When Barix("&amp;$V$2&amp;",reference:=StartOfSession)="&amp;A46&amp;"", "Bar", "", "Close","5","0","All",,,"False","T","EveryTick"))</f>
        <v>156.88</v>
      </c>
      <c r="X46" s="68">
        <f ca="1">IF(D46=0,NA(),RTD("cqg.rtd",,"StudyData", "Close("&amp;$X$2&amp;") When Barix("&amp;$X$2&amp;",reference:=StartOfSession)="&amp;A46&amp;"", "Bar", "", "Close","5","0","All",,,"False","T","EveryTick"))</f>
        <v>98.73</v>
      </c>
      <c r="Z46" s="68">
        <f ca="1">IF(D46=0,NA(),RTD("cqg.rtd",,"StudyData", "Close("&amp;$Z$2&amp;") When Barix("&amp;$Z$2&amp;",reference:=StartOfSession)="&amp;A46&amp;"", "Bar", "", "Close","5","0","All",,,"False","T","EveryTick"))</f>
        <v>590.15</v>
      </c>
      <c r="AB46" s="68">
        <f ca="1">IF(D46=0,NA(),RTD("cqg.rtd",,"StudyData", "Close("&amp;$AB$2&amp;") When Barix("&amp;$AB$2&amp;",reference:=StartOfSession)="&amp;A46&amp;"", "Bar", "", "Close","5","0","All",,,"False","T","EveryTick"))</f>
        <v>404.94</v>
      </c>
      <c r="AD46" s="68">
        <f ca="1">IF(D46=0,NA(),RTD("cqg.rtd",,"StudyData", "Close("&amp;$AD$2&amp;") When Barix("&amp;$AD$2&amp;",reference:=StartOfSession)="&amp;A46&amp;"", "Bar", "", "Close","5","0","All",,,"False","T","EveryTick"))</f>
        <v>219.1</v>
      </c>
      <c r="AF46" s="68">
        <f ca="1">IF(D46=0,NA(),RTD("cqg.rtd",,"StudyData", "Close("&amp;$AF$2&amp;") When Barix("&amp;$AF$2&amp;",reference:=StartOfSession)="&amp;A46&amp;"", "Bar", "", "Close","5","0","All",,,"False","T","EveryTick"))</f>
        <v>215.64</v>
      </c>
      <c r="AH46" s="68">
        <f ca="1">IF(D46=0,NA(),RTD("cqg.rtd",,"StudyData", "Close("&amp;$AH$2&amp;") When Barix("&amp;$AH$2&amp;",reference:=StartOfSession)="&amp;A46&amp;"", "Bar", "", "Close","5","0","All",,,"False","T","EveryTick"))</f>
        <v>156.12</v>
      </c>
      <c r="AJ46" s="68">
        <f ca="1">IF(D46=0,NA(),RTD("cqg.rtd",,"StudyData", "Close("&amp;$AJ$2&amp;") When Barix("&amp;$AJ$2&amp;",reference:=StartOfSession)="&amp;A46&amp;"", "Bar", "", "Close","5","0","All",,,"False","T","EveryTick"))</f>
        <v>237.51</v>
      </c>
      <c r="AL46" s="68">
        <f ca="1">IF(D46=0,NA(),RTD("cqg.rtd",,"StudyData", "Close("&amp;$AL$2&amp;") When Barix("&amp;$AL$2&amp;",reference:=StartOfSession)="&amp;A46&amp;"", "Bar", "", "Close","5","0","All",,,"False","T","EveryTick"))</f>
        <v>64.16</v>
      </c>
      <c r="AN46" s="68">
        <f ca="1">IF(D46=0,NA(),RTD("cqg.rtd",,"StudyData", "Close("&amp;$AN$2&amp;") When Barix("&amp;$AN$2&amp;",reference:=StartOfSession)="&amp;A46&amp;"", "Bar", "", "Close","5","0","All",,,"False","T","EveryTick"))</f>
        <v>300.13</v>
      </c>
      <c r="AP46" s="68">
        <f ca="1">IF(D46=0,NA(),RTD("cqg.rtd",,"StudyData", "Close("&amp;$AP$2&amp;") When Barix("&amp;$AP$2&amp;",reference:=StartOfSession)="&amp;A46&amp;"", "Bar", "", "Close","5","0","All",,,"False","T","EveryTick"))</f>
        <v>102.73</v>
      </c>
      <c r="AR46" s="68">
        <f ca="1">IF(D46=0,NA(),RTD("cqg.rtd",,"StudyData", "Close("&amp;$AR$2&amp;") When Barix("&amp;$AR$2&amp;",reference:=StartOfSession)="&amp;A46&amp;"", "Bar", "", "Close","5","0","All",,,"False","T","EveryTick"))</f>
        <v>422.29</v>
      </c>
      <c r="AT46" s="68">
        <f ca="1">IF(D46=0,NA(),RTD("cqg.rtd",,"StudyData", "Close("&amp;$AT$2&amp;") When Barix("&amp;$AT$2&amp;",reference:=StartOfSession)="&amp;A46&amp;"", "Bar", "", "Close","5","0","All",,,"False","T","EveryTick"))</f>
        <v>75.959999999999994</v>
      </c>
      <c r="AV46" s="68">
        <f ca="1">IF(D46=0,NA(),RTD("cqg.rtd",,"StudyData", "Close("&amp;$AV$2&amp;") When Barix("&amp;$AV$2&amp;",reference:=StartOfSession)="&amp;A46&amp;"", "Bar", "", "Close","5","0","All",,,"False","T","EveryTick"))</f>
        <v>147.41999999999999</v>
      </c>
      <c r="AX46" s="68">
        <f ca="1">IF(D46=0,NA(),RTD("cqg.rtd",,"StudyData", "Close("&amp;$AX$2&amp;") When Barix("&amp;$AX$2&amp;",reference:=StartOfSession)="&amp;A46&amp;"", "Bar", "", "Close","5","0","All",,,"False","T","EveryTick"))</f>
        <v>166.37</v>
      </c>
      <c r="AZ46" s="68">
        <f ca="1">IF(D46=0,NA(),RTD("cqg.rtd",,"StudyData", "Close("&amp;$AZ$2&amp;") When Barix("&amp;$AZ$2&amp;",reference:=StartOfSession)="&amp;A46&amp;"", "Bar", "", "Close","5","0","All",,,"False","T","EveryTick"))</f>
        <v>388.1</v>
      </c>
      <c r="BB46" s="68">
        <f ca="1">IF(D46=0,NA(),RTD("cqg.rtd",,"StudyData", "Close("&amp;$BB$2&amp;") When Barix("&amp;$BB$2&amp;",reference:=StartOfSession)="&amp;A46&amp;"", "Bar", "", "Close","5","0","All",,,"False","T","EveryTick"))</f>
        <v>255.52</v>
      </c>
      <c r="BD46" s="68">
        <f ca="1">IF(D46=0,NA(),RTD("cqg.rtd",,"StudyData", "Close("&amp;$BD$2&amp;") When Barix("&amp;$BD$2&amp;",reference:=StartOfSession)="&amp;A46&amp;"", "Bar", "", "Close","5","0","All",,,"False","T","EveryTick"))</f>
        <v>616.54999999999995</v>
      </c>
      <c r="BF46" s="68">
        <f ca="1">IF(D46=0,NA(),RTD("cqg.rtd",,"StudyData", "Close("&amp;$BF$2&amp;") When Barix("&amp;$BF$2&amp;",reference:=StartOfSession)="&amp;A46&amp;"", "Bar", "", "Close","5","0","All",,,"False","T","EveryTick"))</f>
        <v>310.42</v>
      </c>
      <c r="BH46" s="68">
        <f ca="1">IF(D46=0,NA(),RTD("cqg.rtd",,"StudyData", "Close("&amp;$BH$2&amp;") When Barix("&amp;$BH$2&amp;",reference:=StartOfSession)="&amp;A46&amp;"", "Bar", "", "Close","5","0","All",,,"False","T","EveryTick"))</f>
        <v>40.64</v>
      </c>
      <c r="BJ46" s="68">
        <f ca="1">IF(D46=0,NA(),RTD("cqg.rtd",,"StudyData", "Close("&amp;$BJ$2&amp;") When Barix("&amp;$BJ$2&amp;",reference:=StartOfSession)="&amp;A46&amp;"", "Bar", "", "Close","5","0","All",,,"False","T","EveryTick"))</f>
        <v>85.17</v>
      </c>
    </row>
    <row r="47" spans="1:62" x14ac:dyDescent="0.3">
      <c r="A47" s="68">
        <f t="shared" si="1"/>
        <v>43</v>
      </c>
      <c r="B47" s="69">
        <f ca="1">IF(D47=0,NA(),RTD("cqg.rtd",,"StudyData", "Close("&amp;$B$2&amp;") When Barix("&amp;$B$2&amp;",reference:=StartOfSession)="&amp;A47&amp;"", "Bar", "", "Close","5","0","All",,,"False","T","EveryTick"))</f>
        <v>134.69</v>
      </c>
      <c r="C47" s="70">
        <v>0.50347222222222221</v>
      </c>
      <c r="D47" s="68">
        <f t="shared" ca="1" si="0"/>
        <v>1</v>
      </c>
      <c r="F47" s="68">
        <f ca="1">IF(D47=0,NA(),RTD("cqg.rtd",,"StudyData", "Close("&amp;$F$2&amp;") When Barix("&amp;$F$2&amp;",reference:=StartOfSession)="&amp;A47&amp;"", "Bar", "", "Close","5","0","All",,,"False","T","EveryTick"))</f>
        <v>227.03</v>
      </c>
      <c r="H47" s="68">
        <f ca="1">IF(D47=0,NA(),RTD("cqg.rtd",,"StudyData", "Close("&amp;$H$2&amp;") When Barix("&amp;$H$2&amp;",reference:=StartOfSession)="&amp;A47&amp;"", "Bar", "", "Close","5","0","All",,,"False","T","EveryTick"))</f>
        <v>326.02999999999997</v>
      </c>
      <c r="J47" s="68">
        <f ca="1">IF(D47=0,NA(),RTD("cqg.rtd",,"StudyData", "Close("&amp;$J$2&amp;") When Barix("&amp;$J$2&amp;",reference:=StartOfSession)="&amp;A47&amp;"", "Bar", "", "Close","5","0","All",,,"False","T","EveryTick"))</f>
        <v>209.1</v>
      </c>
      <c r="L47" s="68">
        <f ca="1">IF(D47=0,NA(),RTD("cqg.rtd",,"StudyData", "Close("&amp;$L$2&amp;") When Barix("&amp;$L$2&amp;",reference:=StartOfSession)="&amp;A47&amp;"", "Bar", "", "Close","5","0","All",,,"False","T","EveryTick"))</f>
        <v>288.33999999999997</v>
      </c>
      <c r="N47" s="68">
        <f ca="1">IF(D47=0,NA(),RTD("cqg.rtd",,"StudyData", "Close("&amp;$N$2&amp;") When Barix("&amp;$N$2&amp;",reference:=StartOfSession)="&amp;A47&amp;"", "Bar", "", "Close","5","0","All",,,"False","T","EveryTick"))</f>
        <v>151.69</v>
      </c>
      <c r="P47" s="68">
        <f ca="1">IF(D47=0,NA(),RTD("cqg.rtd",,"StudyData", "Close("&amp;$P$2&amp;") When Barix("&amp;$P$2&amp;",reference:=StartOfSession)="&amp;A47&amp;"", "Bar", "", "Close","5","0","All",,,"False","T","EveryTick"))</f>
        <v>394</v>
      </c>
      <c r="R47" s="68">
        <f ca="1">IF(D47=0,NA(),RTD("cqg.rtd",,"StudyData", "Close("&amp;$R$2&amp;") When Barix("&amp;$R$2&amp;",reference:=StartOfSession)="&amp;A47&amp;"", "Bar", "", "Close","5","0","All",,,"False","T","EveryTick"))</f>
        <v>314.89</v>
      </c>
      <c r="T47" s="68">
        <f ca="1">IF(D47=0,NA(),RTD("cqg.rtd",,"StudyData", "Close("&amp;$T$2&amp;") When Barix("&amp;$T$2&amp;",reference:=StartOfSession)="&amp;A47&amp;"", "Bar", "", "Close","5","0","All",,,"False","T","EveryTick"))</f>
        <v>57.82</v>
      </c>
      <c r="V47" s="68">
        <f ca="1">IF(D47=0,NA(),RTD("cqg.rtd",,"StudyData", "Close("&amp;$V$2&amp;") When Barix("&amp;$V$2&amp;",reference:=StartOfSession)="&amp;A47&amp;"", "Bar", "", "Close","5","0","All",,,"False","T","EveryTick"))</f>
        <v>156.88</v>
      </c>
      <c r="X47" s="68">
        <f ca="1">IF(D47=0,NA(),RTD("cqg.rtd",,"StudyData", "Close("&amp;$X$2&amp;") When Barix("&amp;$X$2&amp;",reference:=StartOfSession)="&amp;A47&amp;"", "Bar", "", "Close","5","0","All",,,"False","T","EveryTick"))</f>
        <v>98.69</v>
      </c>
      <c r="Z47" s="68">
        <f ca="1">IF(D47=0,NA(),RTD("cqg.rtd",,"StudyData", "Close("&amp;$Z$2&amp;") When Barix("&amp;$Z$2&amp;",reference:=StartOfSession)="&amp;A47&amp;"", "Bar", "", "Close","5","0","All",,,"False","T","EveryTick"))</f>
        <v>589.59</v>
      </c>
      <c r="AB47" s="68">
        <f ca="1">IF(D47=0,NA(),RTD("cqg.rtd",,"StudyData", "Close("&amp;$AB$2&amp;") When Barix("&amp;$AB$2&amp;",reference:=StartOfSession)="&amp;A47&amp;"", "Bar", "", "Close","5","0","All",,,"False","T","EveryTick"))</f>
        <v>404.82</v>
      </c>
      <c r="AD47" s="68">
        <f ca="1">IF(D47=0,NA(),RTD("cqg.rtd",,"StudyData", "Close("&amp;$AD$2&amp;") When Barix("&amp;$AD$2&amp;",reference:=StartOfSession)="&amp;A47&amp;"", "Bar", "", "Close","5","0","All",,,"False","T","EveryTick"))</f>
        <v>219.18</v>
      </c>
      <c r="AF47" s="68">
        <f ca="1">IF(D47=0,NA(),RTD("cqg.rtd",,"StudyData", "Close("&amp;$AF$2&amp;") When Barix("&amp;$AF$2&amp;",reference:=StartOfSession)="&amp;A47&amp;"", "Bar", "", "Close","5","0","All",,,"False","T","EveryTick"))</f>
        <v>215.46</v>
      </c>
      <c r="AH47" s="68">
        <f ca="1">IF(D47=0,NA(),RTD("cqg.rtd",,"StudyData", "Close("&amp;$AH$2&amp;") When Barix("&amp;$AH$2&amp;",reference:=StartOfSession)="&amp;A47&amp;"", "Bar", "", "Close","5","0","All",,,"False","T","EveryTick"))</f>
        <v>156.11000000000001</v>
      </c>
      <c r="AJ47" s="68">
        <f ca="1">IF(D47=0,NA(),RTD("cqg.rtd",,"StudyData", "Close("&amp;$AJ$2&amp;") When Barix("&amp;$AJ$2&amp;",reference:=StartOfSession)="&amp;A47&amp;"", "Bar", "", "Close","5","0","All",,,"False","T","EveryTick"))</f>
        <v>237.33</v>
      </c>
      <c r="AL47" s="68">
        <f ca="1">IF(D47=0,NA(),RTD("cqg.rtd",,"StudyData", "Close("&amp;$AL$2&amp;") When Barix("&amp;$AL$2&amp;",reference:=StartOfSession)="&amp;A47&amp;"", "Bar", "", "Close","5","0","All",,,"False","T","EveryTick"))</f>
        <v>64.150000000000006</v>
      </c>
      <c r="AN47" s="68">
        <f ca="1">IF(D47=0,NA(),RTD("cqg.rtd",,"StudyData", "Close("&amp;$AN$2&amp;") When Barix("&amp;$AN$2&amp;",reference:=StartOfSession)="&amp;A47&amp;"", "Bar", "", "Close","5","0","All",,,"False","T","EveryTick"))</f>
        <v>300.07</v>
      </c>
      <c r="AP47" s="68">
        <f ca="1">IF(D47=0,NA(),RTD("cqg.rtd",,"StudyData", "Close("&amp;$AP$2&amp;") When Barix("&amp;$AP$2&amp;",reference:=StartOfSession)="&amp;A47&amp;"", "Bar", "", "Close","5","0","All",,,"False","T","EveryTick"))</f>
        <v>102.77</v>
      </c>
      <c r="AR47" s="68">
        <f ca="1">IF(D47=0,NA(),RTD("cqg.rtd",,"StudyData", "Close("&amp;$AR$2&amp;") When Barix("&amp;$AR$2&amp;",reference:=StartOfSession)="&amp;A47&amp;"", "Bar", "", "Close","5","0","All",,,"False","T","EveryTick"))</f>
        <v>422.58</v>
      </c>
      <c r="AT47" s="68">
        <f ca="1">IF(D47=0,NA(),RTD("cqg.rtd",,"StudyData", "Close("&amp;$AT$2&amp;") When Barix("&amp;$AT$2&amp;",reference:=StartOfSession)="&amp;A47&amp;"", "Bar", "", "Close","5","0","All",,,"False","T","EveryTick"))</f>
        <v>76.02</v>
      </c>
      <c r="AV47" s="68">
        <f ca="1">IF(D47=0,NA(),RTD("cqg.rtd",,"StudyData", "Close("&amp;$AV$2&amp;") When Barix("&amp;$AV$2&amp;",reference:=StartOfSession)="&amp;A47&amp;"", "Bar", "", "Close","5","0","All",,,"False","T","EveryTick"))</f>
        <v>147.46</v>
      </c>
      <c r="AX47" s="68">
        <f ca="1">IF(D47=0,NA(),RTD("cqg.rtd",,"StudyData", "Close("&amp;$AX$2&amp;") When Barix("&amp;$AX$2&amp;",reference:=StartOfSession)="&amp;A47&amp;"", "Bar", "", "Close","5","0","All",,,"False","T","EveryTick"))</f>
        <v>166.36</v>
      </c>
      <c r="AZ47" s="68">
        <f ca="1">IF(D47=0,NA(),RTD("cqg.rtd",,"StudyData", "Close("&amp;$AZ$2&amp;") When Barix("&amp;$AZ$2&amp;",reference:=StartOfSession)="&amp;A47&amp;"", "Bar", "", "Close","5","0","All",,,"False","T","EveryTick"))</f>
        <v>387.87</v>
      </c>
      <c r="BB47" s="68">
        <f ca="1">IF(D47=0,NA(),RTD("cqg.rtd",,"StudyData", "Close("&amp;$BB$2&amp;") When Barix("&amp;$BB$2&amp;",reference:=StartOfSession)="&amp;A47&amp;"", "Bar", "", "Close","5","0","All",,,"False","T","EveryTick"))</f>
        <v>255.49</v>
      </c>
      <c r="BD47" s="68">
        <f ca="1">IF(D47=0,NA(),RTD("cqg.rtd",,"StudyData", "Close("&amp;$BD$2&amp;") When Barix("&amp;$BD$2&amp;",reference:=StartOfSession)="&amp;A47&amp;"", "Bar", "", "Close","5","0","All",,,"False","T","EveryTick"))</f>
        <v>615.35</v>
      </c>
      <c r="BF47" s="68">
        <f ca="1">IF(D47=0,NA(),RTD("cqg.rtd",,"StudyData", "Close("&amp;$BF$2&amp;") When Barix("&amp;$BF$2&amp;",reference:=StartOfSession)="&amp;A47&amp;"", "Bar", "", "Close","5","0","All",,,"False","T","EveryTick"))</f>
        <v>310.85000000000002</v>
      </c>
      <c r="BH47" s="68">
        <f ca="1">IF(D47=0,NA(),RTD("cqg.rtd",,"StudyData", "Close("&amp;$BH$2&amp;") When Barix("&amp;$BH$2&amp;",reference:=StartOfSession)="&amp;A47&amp;"", "Bar", "", "Close","5","0","All",,,"False","T","EveryTick"))</f>
        <v>40.630000000000003</v>
      </c>
      <c r="BJ47" s="68">
        <f ca="1">IF(D47=0,NA(),RTD("cqg.rtd",,"StudyData", "Close("&amp;$BJ$2&amp;") When Barix("&amp;$BJ$2&amp;",reference:=StartOfSession)="&amp;A47&amp;"", "Bar", "", "Close","5","0","All",,,"False","T","EveryTick"))</f>
        <v>85.2</v>
      </c>
    </row>
    <row r="48" spans="1:62" x14ac:dyDescent="0.3">
      <c r="A48" s="68">
        <f t="shared" si="1"/>
        <v>44</v>
      </c>
      <c r="B48" s="69">
        <f ca="1">IF(D48=0,NA(),RTD("cqg.rtd",,"StudyData", "Close("&amp;$B$2&amp;") When Barix("&amp;$B$2&amp;",reference:=StartOfSession)="&amp;A48&amp;"", "Bar", "", "Close","5","0","All",,,"False","T","EveryTick"))</f>
        <v>134.6</v>
      </c>
      <c r="C48" s="70">
        <v>0.50694444444444442</v>
      </c>
      <c r="D48" s="68">
        <f t="shared" ca="1" si="0"/>
        <v>1</v>
      </c>
      <c r="F48" s="68">
        <f ca="1">IF(D48=0,NA(),RTD("cqg.rtd",,"StudyData", "Close("&amp;$F$2&amp;") When Barix("&amp;$F$2&amp;",reference:=StartOfSession)="&amp;A48&amp;"", "Bar", "", "Close","5","0","All",,,"False","T","EveryTick"))</f>
        <v>226.96</v>
      </c>
      <c r="H48" s="68">
        <f ca="1">IF(D48=0,NA(),RTD("cqg.rtd",,"StudyData", "Close("&amp;$H$2&amp;") When Barix("&amp;$H$2&amp;",reference:=StartOfSession)="&amp;A48&amp;"", "Bar", "", "Close","5","0","All",,,"False","T","EveryTick"))</f>
        <v>326.51</v>
      </c>
      <c r="J48" s="68">
        <f ca="1">IF(D48=0,NA(),RTD("cqg.rtd",,"StudyData", "Close("&amp;$J$2&amp;") When Barix("&amp;$J$2&amp;",reference:=StartOfSession)="&amp;A48&amp;"", "Bar", "", "Close","5","0","All",,,"False","T","EveryTick"))</f>
        <v>209.07</v>
      </c>
      <c r="L48" s="68">
        <f ca="1">IF(D48=0,NA(),RTD("cqg.rtd",,"StudyData", "Close("&amp;$L$2&amp;") When Barix("&amp;$L$2&amp;",reference:=StartOfSession)="&amp;A48&amp;"", "Bar", "", "Close","5","0","All",,,"False","T","EveryTick"))</f>
        <v>288.35000000000002</v>
      </c>
      <c r="N48" s="68">
        <f ca="1">IF(D48=0,NA(),RTD("cqg.rtd",,"StudyData", "Close("&amp;$N$2&amp;") When Barix("&amp;$N$2&amp;",reference:=StartOfSession)="&amp;A48&amp;"", "Bar", "", "Close","5","0","All",,,"False","T","EveryTick"))</f>
        <v>151.74</v>
      </c>
      <c r="P48" s="68">
        <f ca="1">IF(D48=0,NA(),RTD("cqg.rtd",,"StudyData", "Close("&amp;$P$2&amp;") When Barix("&amp;$P$2&amp;",reference:=StartOfSession)="&amp;A48&amp;"", "Bar", "", "Close","5","0","All",,,"False","T","EveryTick"))</f>
        <v>393.75</v>
      </c>
      <c r="R48" s="68">
        <f ca="1">IF(D48=0,NA(),RTD("cqg.rtd",,"StudyData", "Close("&amp;$R$2&amp;") When Barix("&amp;$R$2&amp;",reference:=StartOfSession)="&amp;A48&amp;"", "Bar", "", "Close","5","0","All",,,"False","T","EveryTick"))</f>
        <v>314.99</v>
      </c>
      <c r="T48" s="68">
        <f ca="1">IF(D48=0,NA(),RTD("cqg.rtd",,"StudyData", "Close("&amp;$T$2&amp;") When Barix("&amp;$T$2&amp;",reference:=StartOfSession)="&amp;A48&amp;"", "Bar", "", "Close","5","0","All",,,"False","T","EveryTick"))</f>
        <v>57.83</v>
      </c>
      <c r="V48" s="68">
        <f ca="1">IF(D48=0,NA(),RTD("cqg.rtd",,"StudyData", "Close("&amp;$V$2&amp;") When Barix("&amp;$V$2&amp;",reference:=StartOfSession)="&amp;A48&amp;"", "Bar", "", "Close","5","0","All",,,"False","T","EveryTick"))</f>
        <v>156.85</v>
      </c>
      <c r="X48" s="68">
        <f ca="1">IF(D48=0,NA(),RTD("cqg.rtd",,"StudyData", "Close("&amp;$X$2&amp;") When Barix("&amp;$X$2&amp;",reference:=StartOfSession)="&amp;A48&amp;"", "Bar", "", "Close","5","0","All",,,"False","T","EveryTick"))</f>
        <v>98.65</v>
      </c>
      <c r="Z48" s="68">
        <f ca="1">IF(D48=0,NA(),RTD("cqg.rtd",,"StudyData", "Close("&amp;$Z$2&amp;") When Barix("&amp;$Z$2&amp;",reference:=StartOfSession)="&amp;A48&amp;"", "Bar", "", "Close","5","0","All",,,"False","T","EveryTick"))</f>
        <v>589.92999999999995</v>
      </c>
      <c r="AB48" s="68">
        <f ca="1">IF(D48=0,NA(),RTD("cqg.rtd",,"StudyData", "Close("&amp;$AB$2&amp;") When Barix("&amp;$AB$2&amp;",reference:=StartOfSession)="&amp;A48&amp;"", "Bar", "", "Close","5","0","All",,,"False","T","EveryTick"))</f>
        <v>405.27</v>
      </c>
      <c r="AD48" s="68">
        <f ca="1">IF(D48=0,NA(),RTD("cqg.rtd",,"StudyData", "Close("&amp;$AD$2&amp;") When Barix("&amp;$AD$2&amp;",reference:=StartOfSession)="&amp;A48&amp;"", "Bar", "", "Close","5","0","All",,,"False","T","EveryTick"))</f>
        <v>219.14</v>
      </c>
      <c r="AF48" s="68">
        <f ca="1">IF(D48=0,NA(),RTD("cqg.rtd",,"StudyData", "Close("&amp;$AF$2&amp;") When Barix("&amp;$AF$2&amp;",reference:=StartOfSession)="&amp;A48&amp;"", "Bar", "", "Close","5","0","All",,,"False","T","EveryTick"))</f>
        <v>215.32</v>
      </c>
      <c r="AH48" s="68">
        <f ca="1">IF(D48=0,NA(),RTD("cqg.rtd",,"StudyData", "Close("&amp;$AH$2&amp;") When Barix("&amp;$AH$2&amp;",reference:=StartOfSession)="&amp;A48&amp;"", "Bar", "", "Close","5","0","All",,,"False","T","EveryTick"))</f>
        <v>156.13</v>
      </c>
      <c r="AJ48" s="68">
        <f ca="1">IF(D48=0,NA(),RTD("cqg.rtd",,"StudyData", "Close("&amp;$AJ$2&amp;") When Barix("&amp;$AJ$2&amp;",reference:=StartOfSession)="&amp;A48&amp;"", "Bar", "", "Close","5","0","All",,,"False","T","EveryTick"))</f>
        <v>237.57</v>
      </c>
      <c r="AL48" s="68">
        <f ca="1">IF(D48=0,NA(),RTD("cqg.rtd",,"StudyData", "Close("&amp;$AL$2&amp;") When Barix("&amp;$AL$2&amp;",reference:=StartOfSession)="&amp;A48&amp;"", "Bar", "", "Close","5","0","All",,,"False","T","EveryTick"))</f>
        <v>64.12</v>
      </c>
      <c r="AN48" s="68">
        <f ca="1">IF(D48=0,NA(),RTD("cqg.rtd",,"StudyData", "Close("&amp;$AN$2&amp;") When Barix("&amp;$AN$2&amp;",reference:=StartOfSession)="&amp;A48&amp;"", "Bar", "", "Close","5","0","All",,,"False","T","EveryTick"))</f>
        <v>299.92</v>
      </c>
      <c r="AP48" s="68">
        <f ca="1">IF(D48=0,NA(),RTD("cqg.rtd",,"StudyData", "Close("&amp;$AP$2&amp;") When Barix("&amp;$AP$2&amp;",reference:=StartOfSession)="&amp;A48&amp;"", "Bar", "", "Close","5","0","All",,,"False","T","EveryTick"))</f>
        <v>102.82</v>
      </c>
      <c r="AR48" s="68">
        <f ca="1">IF(D48=0,NA(),RTD("cqg.rtd",,"StudyData", "Close("&amp;$AR$2&amp;") When Barix("&amp;$AR$2&amp;",reference:=StartOfSession)="&amp;A48&amp;"", "Bar", "", "Close","5","0","All",,,"False","T","EveryTick"))</f>
        <v>422.82</v>
      </c>
      <c r="AT48" s="68">
        <f ca="1">IF(D48=0,NA(),RTD("cqg.rtd",,"StudyData", "Close("&amp;$AT$2&amp;") When Barix("&amp;$AT$2&amp;",reference:=StartOfSession)="&amp;A48&amp;"", "Bar", "", "Close","5","0","All",,,"False","T","EveryTick"))</f>
        <v>75.98</v>
      </c>
      <c r="AV48" s="68">
        <f ca="1">IF(D48=0,NA(),RTD("cqg.rtd",,"StudyData", "Close("&amp;$AV$2&amp;") When Barix("&amp;$AV$2&amp;",reference:=StartOfSession)="&amp;A48&amp;"", "Bar", "", "Close","5","0","All",,,"False","T","EveryTick"))</f>
        <v>147.51</v>
      </c>
      <c r="AX48" s="68">
        <f ca="1">IF(D48=0,NA(),RTD("cqg.rtd",,"StudyData", "Close("&amp;$AX$2&amp;") When Barix("&amp;$AX$2&amp;",reference:=StartOfSession)="&amp;A48&amp;"", "Bar", "", "Close","5","0","All",,,"False","T","EveryTick"))</f>
        <v>166.4</v>
      </c>
      <c r="AZ48" s="68">
        <f ca="1">IF(D48=0,NA(),RTD("cqg.rtd",,"StudyData", "Close("&amp;$AZ$2&amp;") When Barix("&amp;$AZ$2&amp;",reference:=StartOfSession)="&amp;A48&amp;"", "Bar", "", "Close","5","0","All",,,"False","T","EveryTick"))</f>
        <v>387.85</v>
      </c>
      <c r="BB48" s="68">
        <f ca="1">IF(D48=0,NA(),RTD("cqg.rtd",,"StudyData", "Close("&amp;$BB$2&amp;") When Barix("&amp;$BB$2&amp;",reference:=StartOfSession)="&amp;A48&amp;"", "Bar", "", "Close","5","0","All",,,"False","T","EveryTick"))</f>
        <v>255.53</v>
      </c>
      <c r="BD48" s="68">
        <f ca="1">IF(D48=0,NA(),RTD("cqg.rtd",,"StudyData", "Close("&amp;$BD$2&amp;") When Barix("&amp;$BD$2&amp;",reference:=StartOfSession)="&amp;A48&amp;"", "Bar", "", "Close","5","0","All",,,"False","T","EveryTick"))</f>
        <v>615.02</v>
      </c>
      <c r="BF48" s="68">
        <f ca="1">IF(D48=0,NA(),RTD("cqg.rtd",,"StudyData", "Close("&amp;$BF$2&amp;") When Barix("&amp;$BF$2&amp;",reference:=StartOfSession)="&amp;A48&amp;"", "Bar", "", "Close","5","0","All",,,"False","T","EveryTick"))</f>
        <v>310.72000000000003</v>
      </c>
      <c r="BH48" s="68">
        <f ca="1">IF(D48=0,NA(),RTD("cqg.rtd",,"StudyData", "Close("&amp;$BH$2&amp;") When Barix("&amp;$BH$2&amp;",reference:=StartOfSession)="&amp;A48&amp;"", "Bar", "", "Close","5","0","All",,,"False","T","EveryTick"))</f>
        <v>40.619999999999997</v>
      </c>
      <c r="BJ48" s="68">
        <f ca="1">IF(D48=0,NA(),RTD("cqg.rtd",,"StudyData", "Close("&amp;$BJ$2&amp;") When Barix("&amp;$BJ$2&amp;",reference:=StartOfSession)="&amp;A48&amp;"", "Bar", "", "Close","5","0","All",,,"False","T","EveryTick"))</f>
        <v>85.2</v>
      </c>
    </row>
    <row r="49" spans="1:62" x14ac:dyDescent="0.3">
      <c r="A49" s="68">
        <f t="shared" si="1"/>
        <v>45</v>
      </c>
      <c r="B49" s="69">
        <f ca="1">IF(D49=0,NA(),RTD("cqg.rtd",,"StudyData", "Close("&amp;$B$2&amp;") When Barix("&amp;$B$2&amp;",reference:=StartOfSession)="&amp;A49&amp;"", "Bar", "", "Close","5","0","All",,,"False","T","EveryTick"))</f>
        <v>134.61000000000001</v>
      </c>
      <c r="C49" s="70">
        <v>0.51041666666666663</v>
      </c>
      <c r="D49" s="68">
        <f t="shared" ca="1" si="0"/>
        <v>1</v>
      </c>
      <c r="F49" s="68">
        <f ca="1">IF(D49=0,NA(),RTD("cqg.rtd",,"StudyData", "Close("&amp;$F$2&amp;") When Barix("&amp;$F$2&amp;",reference:=StartOfSession)="&amp;A49&amp;"", "Bar", "", "Close","5","0","All",,,"False","T","EveryTick"))</f>
        <v>226.82</v>
      </c>
      <c r="H49" s="68">
        <f ca="1">IF(D49=0,NA(),RTD("cqg.rtd",,"StudyData", "Close("&amp;$H$2&amp;") When Barix("&amp;$H$2&amp;",reference:=StartOfSession)="&amp;A49&amp;"", "Bar", "", "Close","5","0","All",,,"False","T","EveryTick"))</f>
        <v>326.44</v>
      </c>
      <c r="J49" s="68">
        <f ca="1">IF(D49=0,NA(),RTD("cqg.rtd",,"StudyData", "Close("&amp;$J$2&amp;") When Barix("&amp;$J$2&amp;",reference:=StartOfSession)="&amp;A49&amp;"", "Bar", "", "Close","5","0","All",,,"False","T","EveryTick"))</f>
        <v>209</v>
      </c>
      <c r="L49" s="68">
        <f ca="1">IF(D49=0,NA(),RTD("cqg.rtd",,"StudyData", "Close("&amp;$L$2&amp;") When Barix("&amp;$L$2&amp;",reference:=StartOfSession)="&amp;A49&amp;"", "Bar", "", "Close","5","0","All",,,"False","T","EveryTick"))</f>
        <v>288.41000000000003</v>
      </c>
      <c r="N49" s="68">
        <f ca="1">IF(D49=0,NA(),RTD("cqg.rtd",,"StudyData", "Close("&amp;$N$2&amp;") When Barix("&amp;$N$2&amp;",reference:=StartOfSession)="&amp;A49&amp;"", "Bar", "", "Close","5","0","All",,,"False","T","EveryTick"))</f>
        <v>152.15</v>
      </c>
      <c r="P49" s="68">
        <f ca="1">IF(D49=0,NA(),RTD("cqg.rtd",,"StudyData", "Close("&amp;$P$2&amp;") When Barix("&amp;$P$2&amp;",reference:=StartOfSession)="&amp;A49&amp;"", "Bar", "", "Close","5","0","All",,,"False","T","EveryTick"))</f>
        <v>393.95</v>
      </c>
      <c r="R49" s="68">
        <f ca="1">IF(D49=0,NA(),RTD("cqg.rtd",,"StudyData", "Close("&amp;$R$2&amp;") When Barix("&amp;$R$2&amp;",reference:=StartOfSession)="&amp;A49&amp;"", "Bar", "", "Close","5","0","All",,,"False","T","EveryTick"))</f>
        <v>315.42</v>
      </c>
      <c r="T49" s="68">
        <f ca="1">IF(D49=0,NA(),RTD("cqg.rtd",,"StudyData", "Close("&amp;$T$2&amp;") When Barix("&amp;$T$2&amp;",reference:=StartOfSession)="&amp;A49&amp;"", "Bar", "", "Close","5","0","All",,,"False","T","EveryTick"))</f>
        <v>57.78</v>
      </c>
      <c r="V49" s="68">
        <f ca="1">IF(D49=0,NA(),RTD("cqg.rtd",,"StudyData", "Close("&amp;$V$2&amp;") When Barix("&amp;$V$2&amp;",reference:=StartOfSession)="&amp;A49&amp;"", "Bar", "", "Close","5","0","All",,,"False","T","EveryTick"))</f>
        <v>156.75</v>
      </c>
      <c r="X49" s="68">
        <f ca="1">IF(D49=0,NA(),RTD("cqg.rtd",,"StudyData", "Close("&amp;$X$2&amp;") When Barix("&amp;$X$2&amp;",reference:=StartOfSession)="&amp;A49&amp;"", "Bar", "", "Close","5","0","All",,,"False","T","EveryTick"))</f>
        <v>98.65</v>
      </c>
      <c r="Z49" s="68">
        <f ca="1">IF(D49=0,NA(),RTD("cqg.rtd",,"StudyData", "Close("&amp;$Z$2&amp;") When Barix("&amp;$Z$2&amp;",reference:=StartOfSession)="&amp;A49&amp;"", "Bar", "", "Close","5","0","All",,,"False","T","EveryTick"))</f>
        <v>589.91</v>
      </c>
      <c r="AB49" s="68">
        <f ca="1">IF(D49=0,NA(),RTD("cqg.rtd",,"StudyData", "Close("&amp;$AB$2&amp;") When Barix("&amp;$AB$2&amp;",reference:=StartOfSession)="&amp;A49&amp;"", "Bar", "", "Close","5","0","All",,,"False","T","EveryTick"))</f>
        <v>405.38</v>
      </c>
      <c r="AD49" s="68">
        <f ca="1">IF(D49=0,NA(),RTD("cqg.rtd",,"StudyData", "Close("&amp;$AD$2&amp;") When Barix("&amp;$AD$2&amp;",reference:=StartOfSession)="&amp;A49&amp;"", "Bar", "", "Close","5","0","All",,,"False","T","EveryTick"))</f>
        <v>219.17</v>
      </c>
      <c r="AF49" s="68">
        <f ca="1">IF(D49=0,NA(),RTD("cqg.rtd",,"StudyData", "Close("&amp;$AF$2&amp;") When Barix("&amp;$AF$2&amp;",reference:=StartOfSession)="&amp;A49&amp;"", "Bar", "", "Close","5","0","All",,,"False","T","EveryTick"))</f>
        <v>215.19</v>
      </c>
      <c r="AH49" s="68">
        <f ca="1">IF(D49=0,NA(),RTD("cqg.rtd",,"StudyData", "Close("&amp;$AH$2&amp;") When Barix("&amp;$AH$2&amp;",reference:=StartOfSession)="&amp;A49&amp;"", "Bar", "", "Close","5","0","All",,,"False","T","EveryTick"))</f>
        <v>156.1</v>
      </c>
      <c r="AJ49" s="68">
        <f ca="1">IF(D49=0,NA(),RTD("cqg.rtd",,"StudyData", "Close("&amp;$AJ$2&amp;") When Barix("&amp;$AJ$2&amp;",reference:=StartOfSession)="&amp;A49&amp;"", "Bar", "", "Close","5","0","All",,,"False","T","EveryTick"))</f>
        <v>237.4</v>
      </c>
      <c r="AL49" s="68">
        <f ca="1">IF(D49=0,NA(),RTD("cqg.rtd",,"StudyData", "Close("&amp;$AL$2&amp;") When Barix("&amp;$AL$2&amp;",reference:=StartOfSession)="&amp;A49&amp;"", "Bar", "", "Close","5","0","All",,,"False","T","EveryTick"))</f>
        <v>64.13</v>
      </c>
      <c r="AN49" s="68">
        <f ca="1">IF(D49=0,NA(),RTD("cqg.rtd",,"StudyData", "Close("&amp;$AN$2&amp;") When Barix("&amp;$AN$2&amp;",reference:=StartOfSession)="&amp;A49&amp;"", "Bar", "", "Close","5","0","All",,,"False","T","EveryTick"))</f>
        <v>299.83</v>
      </c>
      <c r="AP49" s="68">
        <f ca="1">IF(D49=0,NA(),RTD("cqg.rtd",,"StudyData", "Close("&amp;$AP$2&amp;") When Barix("&amp;$AP$2&amp;",reference:=StartOfSession)="&amp;A49&amp;"", "Bar", "", "Close","5","0","All",,,"False","T","EveryTick"))</f>
        <v>102.73</v>
      </c>
      <c r="AR49" s="68">
        <f ca="1">IF(D49=0,NA(),RTD("cqg.rtd",,"StudyData", "Close("&amp;$AR$2&amp;") When Barix("&amp;$AR$2&amp;",reference:=StartOfSession)="&amp;A49&amp;"", "Bar", "", "Close","5","0","All",,,"False","T","EveryTick"))</f>
        <v>422.02</v>
      </c>
      <c r="AT49" s="68">
        <f ca="1">IF(D49=0,NA(),RTD("cqg.rtd",,"StudyData", "Close("&amp;$AT$2&amp;") When Barix("&amp;$AT$2&amp;",reference:=StartOfSession)="&amp;A49&amp;"", "Bar", "", "Close","5","0","All",,,"False","T","EveryTick"))</f>
        <v>75.930000000000007</v>
      </c>
      <c r="AV49" s="68">
        <f ca="1">IF(D49=0,NA(),RTD("cqg.rtd",,"StudyData", "Close("&amp;$AV$2&amp;") When Barix("&amp;$AV$2&amp;",reference:=StartOfSession)="&amp;A49&amp;"", "Bar", "", "Close","5","0","All",,,"False","T","EveryTick"))</f>
        <v>147.56</v>
      </c>
      <c r="AX49" s="68">
        <f ca="1">IF(D49=0,NA(),RTD("cqg.rtd",,"StudyData", "Close("&amp;$AX$2&amp;") When Barix("&amp;$AX$2&amp;",reference:=StartOfSession)="&amp;A49&amp;"", "Bar", "", "Close","5","0","All",,,"False","T","EveryTick"))</f>
        <v>166.44</v>
      </c>
      <c r="AZ49" s="68">
        <f ca="1">IF(D49=0,NA(),RTD("cqg.rtd",,"StudyData", "Close("&amp;$AZ$2&amp;") When Barix("&amp;$AZ$2&amp;",reference:=StartOfSession)="&amp;A49&amp;"", "Bar", "", "Close","5","0","All",,,"False","T","EveryTick"))</f>
        <v>388.1</v>
      </c>
      <c r="BB49" s="68">
        <f ca="1">IF(D49=0,NA(),RTD("cqg.rtd",,"StudyData", "Close("&amp;$BB$2&amp;") When Barix("&amp;$BB$2&amp;",reference:=StartOfSession)="&amp;A49&amp;"", "Bar", "", "Close","5","0","All",,,"False","T","EveryTick"))</f>
        <v>255.48</v>
      </c>
      <c r="BD49" s="68">
        <f ca="1">IF(D49=0,NA(),RTD("cqg.rtd",,"StudyData", "Close("&amp;$BD$2&amp;") When Barix("&amp;$BD$2&amp;",reference:=StartOfSession)="&amp;A49&amp;"", "Bar", "", "Close","5","0","All",,,"False","T","EveryTick"))</f>
        <v>614.98</v>
      </c>
      <c r="BF49" s="68">
        <f ca="1">IF(D49=0,NA(),RTD("cqg.rtd",,"StudyData", "Close("&amp;$BF$2&amp;") When Barix("&amp;$BF$2&amp;",reference:=StartOfSession)="&amp;A49&amp;"", "Bar", "", "Close","5","0","All",,,"False","T","EveryTick"))</f>
        <v>310.76</v>
      </c>
      <c r="BH49" s="68">
        <f ca="1">IF(D49=0,NA(),RTD("cqg.rtd",,"StudyData", "Close("&amp;$BH$2&amp;") When Barix("&amp;$BH$2&amp;",reference:=StartOfSession)="&amp;A49&amp;"", "Bar", "", "Close","5","0","All",,,"False","T","EveryTick"))</f>
        <v>40.68</v>
      </c>
      <c r="BJ49" s="68">
        <f ca="1">IF(D49=0,NA(),RTD("cqg.rtd",,"StudyData", "Close("&amp;$BJ$2&amp;") When Barix("&amp;$BJ$2&amp;",reference:=StartOfSession)="&amp;A49&amp;"", "Bar", "", "Close","5","0","All",,,"False","T","EveryTick"))</f>
        <v>85.2</v>
      </c>
    </row>
    <row r="50" spans="1:62" x14ac:dyDescent="0.3">
      <c r="A50" s="68">
        <f t="shared" si="1"/>
        <v>46</v>
      </c>
      <c r="B50" s="69">
        <f ca="1">IF(D50=0,NA(),RTD("cqg.rtd",,"StudyData", "Close("&amp;$B$2&amp;") When Barix("&amp;$B$2&amp;",reference:=StartOfSession)="&amp;A50&amp;"", "Bar", "", "Close","5","0","All",,,"False","T","EveryTick"))</f>
        <v>134.63999999999999</v>
      </c>
      <c r="C50" s="70">
        <v>0.51388888888888895</v>
      </c>
      <c r="D50" s="68">
        <f t="shared" ca="1" si="0"/>
        <v>1</v>
      </c>
      <c r="F50" s="68">
        <f ca="1">IF(D50=0,NA(),RTD("cqg.rtd",,"StudyData", "Close("&amp;$F$2&amp;") When Barix("&amp;$F$2&amp;",reference:=StartOfSession)="&amp;A50&amp;"", "Bar", "", "Close","5","0","All",,,"False","T","EveryTick"))</f>
        <v>226.97</v>
      </c>
      <c r="H50" s="68">
        <f ca="1">IF(D50=0,NA(),RTD("cqg.rtd",,"StudyData", "Close("&amp;$H$2&amp;") When Barix("&amp;$H$2&amp;",reference:=StartOfSession)="&amp;A50&amp;"", "Bar", "", "Close","5","0","All",,,"False","T","EveryTick"))</f>
        <v>326.58999999999997</v>
      </c>
      <c r="J50" s="68">
        <f ca="1">IF(D50=0,NA(),RTD("cqg.rtd",,"StudyData", "Close("&amp;$J$2&amp;") When Barix("&amp;$J$2&amp;",reference:=StartOfSession)="&amp;A50&amp;"", "Bar", "", "Close","5","0","All",,,"False","T","EveryTick"))</f>
        <v>209.01</v>
      </c>
      <c r="L50" s="68">
        <f ca="1">IF(D50=0,NA(),RTD("cqg.rtd",,"StudyData", "Close("&amp;$L$2&amp;") When Barix("&amp;$L$2&amp;",reference:=StartOfSession)="&amp;A50&amp;"", "Bar", "", "Close","5","0","All",,,"False","T","EveryTick"))</f>
        <v>288.17</v>
      </c>
      <c r="N50" s="68">
        <f ca="1">IF(D50=0,NA(),RTD("cqg.rtd",,"StudyData", "Close("&amp;$N$2&amp;") When Barix("&amp;$N$2&amp;",reference:=StartOfSession)="&amp;A50&amp;"", "Bar", "", "Close","5","0","All",,,"False","T","EveryTick"))</f>
        <v>152.11000000000001</v>
      </c>
      <c r="P50" s="68">
        <f ca="1">IF(D50=0,NA(),RTD("cqg.rtd",,"StudyData", "Close("&amp;$P$2&amp;") When Barix("&amp;$P$2&amp;",reference:=StartOfSession)="&amp;A50&amp;"", "Bar", "", "Close","5","0","All",,,"False","T","EveryTick"))</f>
        <v>393.66</v>
      </c>
      <c r="R50" s="68">
        <f ca="1">IF(D50=0,NA(),RTD("cqg.rtd",,"StudyData", "Close("&amp;$R$2&amp;") When Barix("&amp;$R$2&amp;",reference:=StartOfSession)="&amp;A50&amp;"", "Bar", "", "Close","5","0","All",,,"False","T","EveryTick"))</f>
        <v>315.35000000000002</v>
      </c>
      <c r="T50" s="68">
        <f ca="1">IF(D50=0,NA(),RTD("cqg.rtd",,"StudyData", "Close("&amp;$T$2&amp;") When Barix("&amp;$T$2&amp;",reference:=StartOfSession)="&amp;A50&amp;"", "Bar", "", "Close","5","0","All",,,"False","T","EveryTick"))</f>
        <v>57.82</v>
      </c>
      <c r="V50" s="68">
        <f ca="1">IF(D50=0,NA(),RTD("cqg.rtd",,"StudyData", "Close("&amp;$V$2&amp;") When Barix("&amp;$V$2&amp;",reference:=StartOfSession)="&amp;A50&amp;"", "Bar", "", "Close","5","0","All",,,"False","T","EveryTick"))</f>
        <v>156.57</v>
      </c>
      <c r="X50" s="68">
        <f ca="1">IF(D50=0,NA(),RTD("cqg.rtd",,"StudyData", "Close("&amp;$X$2&amp;") When Barix("&amp;$X$2&amp;",reference:=StartOfSession)="&amp;A50&amp;"", "Bar", "", "Close","5","0","All",,,"False","T","EveryTick"))</f>
        <v>98.59</v>
      </c>
      <c r="Z50" s="68">
        <f ca="1">IF(D50=0,NA(),RTD("cqg.rtd",,"StudyData", "Close("&amp;$Z$2&amp;") When Barix("&amp;$Z$2&amp;",reference:=StartOfSession)="&amp;A50&amp;"", "Bar", "", "Close","5","0","All",,,"False","T","EveryTick"))</f>
        <v>589.16999999999996</v>
      </c>
      <c r="AB50" s="68">
        <f ca="1">IF(D50=0,NA(),RTD("cqg.rtd",,"StudyData", "Close("&amp;$AB$2&amp;") When Barix("&amp;$AB$2&amp;",reference:=StartOfSession)="&amp;A50&amp;"", "Bar", "", "Close","5","0","All",,,"False","T","EveryTick"))</f>
        <v>404.91</v>
      </c>
      <c r="AD50" s="68">
        <f ca="1">IF(D50=0,NA(),RTD("cqg.rtd",,"StudyData", "Close("&amp;$AD$2&amp;") When Barix("&amp;$AD$2&amp;",reference:=StartOfSession)="&amp;A50&amp;"", "Bar", "", "Close","5","0","All",,,"False","T","EveryTick"))</f>
        <v>219.17</v>
      </c>
      <c r="AF50" s="68">
        <f ca="1">IF(D50=0,NA(),RTD("cqg.rtd",,"StudyData", "Close("&amp;$AF$2&amp;") When Barix("&amp;$AF$2&amp;",reference:=StartOfSession)="&amp;A50&amp;"", "Bar", "", "Close","5","0","All",,,"False","T","EveryTick"))</f>
        <v>215</v>
      </c>
      <c r="AH50" s="68">
        <f ca="1">IF(D50=0,NA(),RTD("cqg.rtd",,"StudyData", "Close("&amp;$AH$2&amp;") When Barix("&amp;$AH$2&amp;",reference:=StartOfSession)="&amp;A50&amp;"", "Bar", "", "Close","5","0","All",,,"False","T","EveryTick"))</f>
        <v>156.12</v>
      </c>
      <c r="AJ50" s="68">
        <f ca="1">IF(D50=0,NA(),RTD("cqg.rtd",,"StudyData", "Close("&amp;$AJ$2&amp;") When Barix("&amp;$AJ$2&amp;",reference:=StartOfSession)="&amp;A50&amp;"", "Bar", "", "Close","5","0","All",,,"False","T","EveryTick"))</f>
        <v>237.25</v>
      </c>
      <c r="AL50" s="68">
        <f ca="1">IF(D50=0,NA(),RTD("cqg.rtd",,"StudyData", "Close("&amp;$AL$2&amp;") When Barix("&amp;$AL$2&amp;",reference:=StartOfSession)="&amp;A50&amp;"", "Bar", "", "Close","5","0","All",,,"False","T","EveryTick"))</f>
        <v>64.12</v>
      </c>
      <c r="AN50" s="68">
        <f ca="1">IF(D50=0,NA(),RTD("cqg.rtd",,"StudyData", "Close("&amp;$AN$2&amp;") When Barix("&amp;$AN$2&amp;",reference:=StartOfSession)="&amp;A50&amp;"", "Bar", "", "Close","5","0","All",,,"False","T","EveryTick"))</f>
        <v>299.38</v>
      </c>
      <c r="AP50" s="68">
        <f ca="1">IF(D50=0,NA(),RTD("cqg.rtd",,"StudyData", "Close("&amp;$AP$2&amp;") When Barix("&amp;$AP$2&amp;",reference:=StartOfSession)="&amp;A50&amp;"", "Bar", "", "Close","5","0","All",,,"False","T","EveryTick"))</f>
        <v>102.77</v>
      </c>
      <c r="AR50" s="68">
        <f ca="1">IF(D50=0,NA(),RTD("cqg.rtd",,"StudyData", "Close("&amp;$AR$2&amp;") When Barix("&amp;$AR$2&amp;",reference:=StartOfSession)="&amp;A50&amp;"", "Bar", "", "Close","5","0","All",,,"False","T","EveryTick"))</f>
        <v>422.08</v>
      </c>
      <c r="AT50" s="68">
        <f ca="1">IF(D50=0,NA(),RTD("cqg.rtd",,"StudyData", "Close("&amp;$AT$2&amp;") When Barix("&amp;$AT$2&amp;",reference:=StartOfSession)="&amp;A50&amp;"", "Bar", "", "Close","5","0","All",,,"False","T","EveryTick"))</f>
        <v>75.94</v>
      </c>
      <c r="AV50" s="68">
        <f ca="1">IF(D50=0,NA(),RTD("cqg.rtd",,"StudyData", "Close("&amp;$AV$2&amp;") When Barix("&amp;$AV$2&amp;",reference:=StartOfSession)="&amp;A50&amp;"", "Bar", "", "Close","5","0","All",,,"False","T","EveryTick"))</f>
        <v>147.62</v>
      </c>
      <c r="AX50" s="68">
        <f ca="1">IF(D50=0,NA(),RTD("cqg.rtd",,"StudyData", "Close("&amp;$AX$2&amp;") When Barix("&amp;$AX$2&amp;",reference:=StartOfSession)="&amp;A50&amp;"", "Bar", "", "Close","5","0","All",,,"False","T","EveryTick"))</f>
        <v>166.46</v>
      </c>
      <c r="AZ50" s="68">
        <f ca="1">IF(D50=0,NA(),RTD("cqg.rtd",,"StudyData", "Close("&amp;$AZ$2&amp;") When Barix("&amp;$AZ$2&amp;",reference:=StartOfSession)="&amp;A50&amp;"", "Bar", "", "Close","5","0","All",,,"False","T","EveryTick"))</f>
        <v>387.75</v>
      </c>
      <c r="BB50" s="68">
        <f ca="1">IF(D50=0,NA(),RTD("cqg.rtd",,"StudyData", "Close("&amp;$BB$2&amp;") When Barix("&amp;$BB$2&amp;",reference:=StartOfSession)="&amp;A50&amp;"", "Bar", "", "Close","5","0","All",,,"False","T","EveryTick"))</f>
        <v>255.36</v>
      </c>
      <c r="BD50" s="68">
        <f ca="1">IF(D50=0,NA(),RTD("cqg.rtd",,"StudyData", "Close("&amp;$BD$2&amp;") When Barix("&amp;$BD$2&amp;",reference:=StartOfSession)="&amp;A50&amp;"", "Bar", "", "Close","5","0","All",,,"False","T","EveryTick"))</f>
        <v>615.44000000000005</v>
      </c>
      <c r="BF50" s="68">
        <f ca="1">IF(D50=0,NA(),RTD("cqg.rtd",,"StudyData", "Close("&amp;$BF$2&amp;") When Barix("&amp;$BF$2&amp;",reference:=StartOfSession)="&amp;A50&amp;"", "Bar", "", "Close","5","0","All",,,"False","T","EveryTick"))</f>
        <v>310.8</v>
      </c>
      <c r="BH50" s="68">
        <f ca="1">IF(D50=0,NA(),RTD("cqg.rtd",,"StudyData", "Close("&amp;$BH$2&amp;") When Barix("&amp;$BH$2&amp;",reference:=StartOfSession)="&amp;A50&amp;"", "Bar", "", "Close","5","0","All",,,"False","T","EveryTick"))</f>
        <v>40.67</v>
      </c>
      <c r="BJ50" s="68">
        <f ca="1">IF(D50=0,NA(),RTD("cqg.rtd",,"StudyData", "Close("&amp;$BJ$2&amp;") When Barix("&amp;$BJ$2&amp;",reference:=StartOfSession)="&amp;A50&amp;"", "Bar", "", "Close","5","0","All",,,"False","T","EveryTick"))</f>
        <v>85.19</v>
      </c>
    </row>
    <row r="51" spans="1:62" x14ac:dyDescent="0.3">
      <c r="A51" s="68">
        <f t="shared" si="1"/>
        <v>47</v>
      </c>
      <c r="B51" s="69">
        <f ca="1">IF(D51=0,NA(),RTD("cqg.rtd",,"StudyData", "Close("&amp;$B$2&amp;") When Barix("&amp;$B$2&amp;",reference:=StartOfSession)="&amp;A51&amp;"", "Bar", "", "Close","5","0","All",,,"False","T","EveryTick"))</f>
        <v>134.57</v>
      </c>
      <c r="C51" s="70">
        <v>0.51736111111111105</v>
      </c>
      <c r="D51" s="68">
        <f t="shared" ca="1" si="0"/>
        <v>1</v>
      </c>
      <c r="F51" s="68">
        <f ca="1">IF(D51=0,NA(),RTD("cqg.rtd",,"StudyData", "Close("&amp;$F$2&amp;") When Barix("&amp;$F$2&amp;",reference:=StartOfSession)="&amp;A51&amp;"", "Bar", "", "Close","5","0","All",,,"False","T","EveryTick"))</f>
        <v>226.99</v>
      </c>
      <c r="H51" s="68">
        <f ca="1">IF(D51=0,NA(),RTD("cqg.rtd",,"StudyData", "Close("&amp;$H$2&amp;") When Barix("&amp;$H$2&amp;",reference:=StartOfSession)="&amp;A51&amp;"", "Bar", "", "Close","5","0","All",,,"False","T","EveryTick"))</f>
        <v>326.27</v>
      </c>
      <c r="J51" s="68">
        <f ca="1">IF(D51=0,NA(),RTD("cqg.rtd",,"StudyData", "Close("&amp;$J$2&amp;") When Barix("&amp;$J$2&amp;",reference:=StartOfSession)="&amp;A51&amp;"", "Bar", "", "Close","5","0","All",,,"False","T","EveryTick"))</f>
        <v>208.99</v>
      </c>
      <c r="L51" s="68">
        <f ca="1">IF(D51=0,NA(),RTD("cqg.rtd",,"StudyData", "Close("&amp;$L$2&amp;") When Barix("&amp;$L$2&amp;",reference:=StartOfSession)="&amp;A51&amp;"", "Bar", "", "Close","5","0","All",,,"False","T","EveryTick"))</f>
        <v>288.27</v>
      </c>
      <c r="N51" s="68">
        <f ca="1">IF(D51=0,NA(),RTD("cqg.rtd",,"StudyData", "Close("&amp;$N$2&amp;") When Barix("&amp;$N$2&amp;",reference:=StartOfSession)="&amp;A51&amp;"", "Bar", "", "Close","5","0","All",,,"False","T","EveryTick"))</f>
        <v>152.03</v>
      </c>
      <c r="P51" s="68">
        <f ca="1">IF(D51=0,NA(),RTD("cqg.rtd",,"StudyData", "Close("&amp;$P$2&amp;") When Barix("&amp;$P$2&amp;",reference:=StartOfSession)="&amp;A51&amp;"", "Bar", "", "Close","5","0","All",,,"False","T","EveryTick"))</f>
        <v>393.89</v>
      </c>
      <c r="R51" s="68">
        <f ca="1">IF(D51=0,NA(),RTD("cqg.rtd",,"StudyData", "Close("&amp;$R$2&amp;") When Barix("&amp;$R$2&amp;",reference:=StartOfSession)="&amp;A51&amp;"", "Bar", "", "Close","5","0","All",,,"False","T","EveryTick"))</f>
        <v>315.39</v>
      </c>
      <c r="T51" s="68">
        <f ca="1">IF(D51=0,NA(),RTD("cqg.rtd",,"StudyData", "Close("&amp;$T$2&amp;") When Barix("&amp;$T$2&amp;",reference:=StartOfSession)="&amp;A51&amp;"", "Bar", "", "Close","5","0","All",,,"False","T","EveryTick"))</f>
        <v>57.77</v>
      </c>
      <c r="V51" s="68">
        <f ca="1">IF(D51=0,NA(),RTD("cqg.rtd",,"StudyData", "Close("&amp;$V$2&amp;") When Barix("&amp;$V$2&amp;",reference:=StartOfSession)="&amp;A51&amp;"", "Bar", "", "Close","5","0","All",,,"False","T","EveryTick"))</f>
        <v>156.58000000000001</v>
      </c>
      <c r="X51" s="68">
        <f ca="1">IF(D51=0,NA(),RTD("cqg.rtd",,"StudyData", "Close("&amp;$X$2&amp;") When Barix("&amp;$X$2&amp;",reference:=StartOfSession)="&amp;A51&amp;"", "Bar", "", "Close","5","0","All",,,"False","T","EveryTick"))</f>
        <v>98.61</v>
      </c>
      <c r="Z51" s="68">
        <f ca="1">IF(D51=0,NA(),RTD("cqg.rtd",,"StudyData", "Close("&amp;$Z$2&amp;") When Barix("&amp;$Z$2&amp;",reference:=StartOfSession)="&amp;A51&amp;"", "Bar", "", "Close","5","0","All",,,"False","T","EveryTick"))</f>
        <v>589.22</v>
      </c>
      <c r="AB51" s="68">
        <f ca="1">IF(D51=0,NA(),RTD("cqg.rtd",,"StudyData", "Close("&amp;$AB$2&amp;") When Barix("&amp;$AB$2&amp;",reference:=StartOfSession)="&amp;A51&amp;"", "Bar", "", "Close","5","0","All",,,"False","T","EveryTick"))</f>
        <v>404.86</v>
      </c>
      <c r="AD51" s="68">
        <f ca="1">IF(D51=0,NA(),RTD("cqg.rtd",,"StudyData", "Close("&amp;$AD$2&amp;") When Barix("&amp;$AD$2&amp;",reference:=StartOfSession)="&amp;A51&amp;"", "Bar", "", "Close","5","0","All",,,"False","T","EveryTick"))</f>
        <v>219.24</v>
      </c>
      <c r="AF51" s="68">
        <f ca="1">IF(D51=0,NA(),RTD("cqg.rtd",,"StudyData", "Close("&amp;$AF$2&amp;") When Barix("&amp;$AF$2&amp;",reference:=StartOfSession)="&amp;A51&amp;"", "Bar", "", "Close","5","0","All",,,"False","T","EveryTick"))</f>
        <v>214.94</v>
      </c>
      <c r="AH51" s="68">
        <f ca="1">IF(D51=0,NA(),RTD("cqg.rtd",,"StudyData", "Close("&amp;$AH$2&amp;") When Barix("&amp;$AH$2&amp;",reference:=StartOfSession)="&amp;A51&amp;"", "Bar", "", "Close","5","0","All",,,"False","T","EveryTick"))</f>
        <v>156.01</v>
      </c>
      <c r="AJ51" s="68">
        <f ca="1">IF(D51=0,NA(),RTD("cqg.rtd",,"StudyData", "Close("&amp;$AJ$2&amp;") When Barix("&amp;$AJ$2&amp;",reference:=StartOfSession)="&amp;A51&amp;"", "Bar", "", "Close","5","0","All",,,"False","T","EveryTick"))</f>
        <v>237.32</v>
      </c>
      <c r="AL51" s="68">
        <f ca="1">IF(D51=0,NA(),RTD("cqg.rtd",,"StudyData", "Close("&amp;$AL$2&amp;") When Barix("&amp;$AL$2&amp;",reference:=StartOfSession)="&amp;A51&amp;"", "Bar", "", "Close","5","0","All",,,"False","T","EveryTick"))</f>
        <v>64.12</v>
      </c>
      <c r="AN51" s="68">
        <f ca="1">IF(D51=0,NA(),RTD("cqg.rtd",,"StudyData", "Close("&amp;$AN$2&amp;") When Barix("&amp;$AN$2&amp;",reference:=StartOfSession)="&amp;A51&amp;"", "Bar", "", "Close","5","0","All",,,"False","T","EveryTick"))</f>
        <v>299.58999999999997</v>
      </c>
      <c r="AP51" s="68">
        <f ca="1">IF(D51=0,NA(),RTD("cqg.rtd",,"StudyData", "Close("&amp;$AP$2&amp;") When Barix("&amp;$AP$2&amp;",reference:=StartOfSession)="&amp;A51&amp;"", "Bar", "", "Close","5","0","All",,,"False","T","EveryTick"))</f>
        <v>102.82</v>
      </c>
      <c r="AR51" s="68">
        <f ca="1">IF(D51=0,NA(),RTD("cqg.rtd",,"StudyData", "Close("&amp;$AR$2&amp;") When Barix("&amp;$AR$2&amp;",reference:=StartOfSession)="&amp;A51&amp;"", "Bar", "", "Close","5","0","All",,,"False","T","EveryTick"))</f>
        <v>422.46</v>
      </c>
      <c r="AT51" s="68">
        <f ca="1">IF(D51=0,NA(),RTD("cqg.rtd",,"StudyData", "Close("&amp;$AT$2&amp;") When Barix("&amp;$AT$2&amp;",reference:=StartOfSession)="&amp;A51&amp;"", "Bar", "", "Close","5","0","All",,,"False","T","EveryTick"))</f>
        <v>75.95</v>
      </c>
      <c r="AV51" s="68">
        <f ca="1">IF(D51=0,NA(),RTD("cqg.rtd",,"StudyData", "Close("&amp;$AV$2&amp;") When Barix("&amp;$AV$2&amp;",reference:=StartOfSession)="&amp;A51&amp;"", "Bar", "", "Close","5","0","All",,,"False","T","EveryTick"))</f>
        <v>147.44999999999999</v>
      </c>
      <c r="AX51" s="68">
        <f ca="1">IF(D51=0,NA(),RTD("cqg.rtd",,"StudyData", "Close("&amp;$AX$2&amp;") When Barix("&amp;$AX$2&amp;",reference:=StartOfSession)="&amp;A51&amp;"", "Bar", "", "Close","5","0","All",,,"False","T","EveryTick"))</f>
        <v>166.57</v>
      </c>
      <c r="AZ51" s="68">
        <f ca="1">IF(D51=0,NA(),RTD("cqg.rtd",,"StudyData", "Close("&amp;$AZ$2&amp;") When Barix("&amp;$AZ$2&amp;",reference:=StartOfSession)="&amp;A51&amp;"", "Bar", "", "Close","5","0","All",,,"False","T","EveryTick"))</f>
        <v>387.06</v>
      </c>
      <c r="BB51" s="68">
        <f ca="1">IF(D51=0,NA(),RTD("cqg.rtd",,"StudyData", "Close("&amp;$BB$2&amp;") When Barix("&amp;$BB$2&amp;",reference:=StartOfSession)="&amp;A51&amp;"", "Bar", "", "Close","5","0","All",,,"False","T","EveryTick"))</f>
        <v>255.35</v>
      </c>
      <c r="BD51" s="68">
        <f ca="1">IF(D51=0,NA(),RTD("cqg.rtd",,"StudyData", "Close("&amp;$BD$2&amp;") When Barix("&amp;$BD$2&amp;",reference:=StartOfSession)="&amp;A51&amp;"", "Bar", "", "Close","5","0","All",,,"False","T","EveryTick"))</f>
        <v>616.19000000000005</v>
      </c>
      <c r="BF51" s="68">
        <f ca="1">IF(D51=0,NA(),RTD("cqg.rtd",,"StudyData", "Close("&amp;$BF$2&amp;") When Barix("&amp;$BF$2&amp;",reference:=StartOfSession)="&amp;A51&amp;"", "Bar", "", "Close","5","0","All",,,"False","T","EveryTick"))</f>
        <v>310.77999999999997</v>
      </c>
      <c r="BH51" s="68">
        <f ca="1">IF(D51=0,NA(),RTD("cqg.rtd",,"StudyData", "Close("&amp;$BH$2&amp;") When Barix("&amp;$BH$2&amp;",reference:=StartOfSession)="&amp;A51&amp;"", "Bar", "", "Close","5","0","All",,,"False","T","EveryTick"))</f>
        <v>40.65</v>
      </c>
      <c r="BJ51" s="68">
        <f ca="1">IF(D51=0,NA(),RTD("cqg.rtd",,"StudyData", "Close("&amp;$BJ$2&amp;") When Barix("&amp;$BJ$2&amp;",reference:=StartOfSession)="&amp;A51&amp;"", "Bar", "", "Close","5","0","All",,,"False","T","EveryTick"))</f>
        <v>85.22</v>
      </c>
    </row>
    <row r="52" spans="1:62" x14ac:dyDescent="0.3">
      <c r="A52" s="68">
        <f t="shared" si="1"/>
        <v>48</v>
      </c>
      <c r="B52" s="69">
        <f ca="1">IF(D52=0,NA(),RTD("cqg.rtd",,"StudyData", "Close("&amp;$B$2&amp;") When Barix("&amp;$B$2&amp;",reference:=StartOfSession)="&amp;A52&amp;"", "Bar", "", "Close","5","0","All",,,"False","T","EveryTick"))</f>
        <v>134.55000000000001</v>
      </c>
      <c r="C52" s="70">
        <v>0.52083333333333337</v>
      </c>
      <c r="D52" s="68">
        <f t="shared" ca="1" si="0"/>
        <v>1</v>
      </c>
      <c r="F52" s="68">
        <f ca="1">IF(D52=0,NA(),RTD("cqg.rtd",,"StudyData", "Close("&amp;$F$2&amp;") When Barix("&amp;$F$2&amp;",reference:=StartOfSession)="&amp;A52&amp;"", "Bar", "", "Close","5","0","All",,,"False","T","EveryTick"))</f>
        <v>227.14</v>
      </c>
      <c r="H52" s="68">
        <f ca="1">IF(D52=0,NA(),RTD("cqg.rtd",,"StudyData", "Close("&amp;$H$2&amp;") When Barix("&amp;$H$2&amp;",reference:=StartOfSession)="&amp;A52&amp;"", "Bar", "", "Close","5","0","All",,,"False","T","EveryTick"))</f>
        <v>326.37</v>
      </c>
      <c r="J52" s="68">
        <f ca="1">IF(D52=0,NA(),RTD("cqg.rtd",,"StudyData", "Close("&amp;$J$2&amp;") When Barix("&amp;$J$2&amp;",reference:=StartOfSession)="&amp;A52&amp;"", "Bar", "", "Close","5","0","All",,,"False","T","EveryTick"))</f>
        <v>209.12</v>
      </c>
      <c r="L52" s="68">
        <f ca="1">IF(D52=0,NA(),RTD("cqg.rtd",,"StudyData", "Close("&amp;$L$2&amp;") When Barix("&amp;$L$2&amp;",reference:=StartOfSession)="&amp;A52&amp;"", "Bar", "", "Close","5","0","All",,,"False","T","EveryTick"))</f>
        <v>288.19</v>
      </c>
      <c r="N52" s="68">
        <f ca="1">IF(D52=0,NA(),RTD("cqg.rtd",,"StudyData", "Close("&amp;$N$2&amp;") When Barix("&amp;$N$2&amp;",reference:=StartOfSession)="&amp;A52&amp;"", "Bar", "", "Close","5","0","All",,,"False","T","EveryTick"))</f>
        <v>151.97999999999999</v>
      </c>
      <c r="P52" s="68">
        <f ca="1">IF(D52=0,NA(),RTD("cqg.rtd",,"StudyData", "Close("&amp;$P$2&amp;") When Barix("&amp;$P$2&amp;",reference:=StartOfSession)="&amp;A52&amp;"", "Bar", "", "Close","5","0","All",,,"False","T","EveryTick"))</f>
        <v>394.1</v>
      </c>
      <c r="R52" s="68">
        <f ca="1">IF(D52=0,NA(),RTD("cqg.rtd",,"StudyData", "Close("&amp;$R$2&amp;") When Barix("&amp;$R$2&amp;",reference:=StartOfSession)="&amp;A52&amp;"", "Bar", "", "Close","5","0","All",,,"False","T","EveryTick"))</f>
        <v>315.7</v>
      </c>
      <c r="T52" s="68">
        <f ca="1">IF(D52=0,NA(),RTD("cqg.rtd",,"StudyData", "Close("&amp;$T$2&amp;") When Barix("&amp;$T$2&amp;",reference:=StartOfSession)="&amp;A52&amp;"", "Bar", "", "Close","5","0","All",,,"False","T","EveryTick"))</f>
        <v>57.7</v>
      </c>
      <c r="V52" s="68">
        <f ca="1">IF(D52=0,NA(),RTD("cqg.rtd",,"StudyData", "Close("&amp;$V$2&amp;") When Barix("&amp;$V$2&amp;",reference:=StartOfSession)="&amp;A52&amp;"", "Bar", "", "Close","5","0","All",,,"False","T","EveryTick"))</f>
        <v>156.54</v>
      </c>
      <c r="X52" s="68">
        <f ca="1">IF(D52=0,NA(),RTD("cqg.rtd",,"StudyData", "Close("&amp;$X$2&amp;") When Barix("&amp;$X$2&amp;",reference:=StartOfSession)="&amp;A52&amp;"", "Bar", "", "Close","5","0","All",,,"False","T","EveryTick"))</f>
        <v>98.61</v>
      </c>
      <c r="Z52" s="68">
        <f ca="1">IF(D52=0,NA(),RTD("cqg.rtd",,"StudyData", "Close("&amp;$Z$2&amp;") When Barix("&amp;$Z$2&amp;",reference:=StartOfSession)="&amp;A52&amp;"", "Bar", "", "Close","5","0","All",,,"False","T","EveryTick"))</f>
        <v>589.59</v>
      </c>
      <c r="AB52" s="68">
        <f ca="1">IF(D52=0,NA(),RTD("cqg.rtd",,"StudyData", "Close("&amp;$AB$2&amp;") When Barix("&amp;$AB$2&amp;",reference:=StartOfSession)="&amp;A52&amp;"", "Bar", "", "Close","5","0","All",,,"False","T","EveryTick"))</f>
        <v>404.92</v>
      </c>
      <c r="AD52" s="68">
        <f ca="1">IF(D52=0,NA(),RTD("cqg.rtd",,"StudyData", "Close("&amp;$AD$2&amp;") When Barix("&amp;$AD$2&amp;",reference:=StartOfSession)="&amp;A52&amp;"", "Bar", "", "Close","5","0","All",,,"False","T","EveryTick"))</f>
        <v>219.29</v>
      </c>
      <c r="AF52" s="68">
        <f ca="1">IF(D52=0,NA(),RTD("cqg.rtd",,"StudyData", "Close("&amp;$AF$2&amp;") When Barix("&amp;$AF$2&amp;",reference:=StartOfSession)="&amp;A52&amp;"", "Bar", "", "Close","5","0","All",,,"False","T","EveryTick"))</f>
        <v>214.88</v>
      </c>
      <c r="AH52" s="68">
        <f ca="1">IF(D52=0,NA(),RTD("cqg.rtd",,"StudyData", "Close("&amp;$AH$2&amp;") When Barix("&amp;$AH$2&amp;",reference:=StartOfSession)="&amp;A52&amp;"", "Bar", "", "Close","5","0","All",,,"False","T","EveryTick"))</f>
        <v>156</v>
      </c>
      <c r="AJ52" s="68">
        <f ca="1">IF(D52=0,NA(),RTD("cqg.rtd",,"StudyData", "Close("&amp;$AJ$2&amp;") When Barix("&amp;$AJ$2&amp;",reference:=StartOfSession)="&amp;A52&amp;"", "Bar", "", "Close","5","0","All",,,"False","T","EveryTick"))</f>
        <v>237.55</v>
      </c>
      <c r="AL52" s="68">
        <f ca="1">IF(D52=0,NA(),RTD("cqg.rtd",,"StudyData", "Close("&amp;$AL$2&amp;") When Barix("&amp;$AL$2&amp;",reference:=StartOfSession)="&amp;A52&amp;"", "Bar", "", "Close","5","0","All",,,"False","T","EveryTick"))</f>
        <v>64.16</v>
      </c>
      <c r="AN52" s="68">
        <f ca="1">IF(D52=0,NA(),RTD("cqg.rtd",,"StudyData", "Close("&amp;$AN$2&amp;") When Barix("&amp;$AN$2&amp;",reference:=StartOfSession)="&amp;A52&amp;"", "Bar", "", "Close","5","0","All",,,"False","T","EveryTick"))</f>
        <v>299.87</v>
      </c>
      <c r="AP52" s="68">
        <f ca="1">IF(D52=0,NA(),RTD("cqg.rtd",,"StudyData", "Close("&amp;$AP$2&amp;") When Barix("&amp;$AP$2&amp;",reference:=StartOfSession)="&amp;A52&amp;"", "Bar", "", "Close","5","0","All",,,"False","T","EveryTick"))</f>
        <v>102.96</v>
      </c>
      <c r="AR52" s="68">
        <f ca="1">IF(D52=0,NA(),RTD("cqg.rtd",,"StudyData", "Close("&amp;$AR$2&amp;") When Barix("&amp;$AR$2&amp;",reference:=StartOfSession)="&amp;A52&amp;"", "Bar", "", "Close","5","0","All",,,"False","T","EveryTick"))</f>
        <v>422.86</v>
      </c>
      <c r="AT52" s="68">
        <f ca="1">IF(D52=0,NA(),RTD("cqg.rtd",,"StudyData", "Close("&amp;$AT$2&amp;") When Barix("&amp;$AT$2&amp;",reference:=StartOfSession)="&amp;A52&amp;"", "Bar", "", "Close","5","0","All",,,"False","T","EveryTick"))</f>
        <v>75.959999999999994</v>
      </c>
      <c r="AV52" s="68">
        <f ca="1">IF(D52=0,NA(),RTD("cqg.rtd",,"StudyData", "Close("&amp;$AV$2&amp;") When Barix("&amp;$AV$2&amp;",reference:=StartOfSession)="&amp;A52&amp;"", "Bar", "", "Close","5","0","All",,,"False","T","EveryTick"))</f>
        <v>147.63999999999999</v>
      </c>
      <c r="AX52" s="68">
        <f ca="1">IF(D52=0,NA(),RTD("cqg.rtd",,"StudyData", "Close("&amp;$AX$2&amp;") When Barix("&amp;$AX$2&amp;",reference:=StartOfSession)="&amp;A52&amp;"", "Bar", "", "Close","5","0","All",,,"False","T","EveryTick"))</f>
        <v>166.55</v>
      </c>
      <c r="AZ52" s="68">
        <f ca="1">IF(D52=0,NA(),RTD("cqg.rtd",,"StudyData", "Close("&amp;$AZ$2&amp;") When Barix("&amp;$AZ$2&amp;",reference:=StartOfSession)="&amp;A52&amp;"", "Bar", "", "Close","5","0","All",,,"False","T","EveryTick"))</f>
        <v>387.24</v>
      </c>
      <c r="BB52" s="68">
        <f ca="1">IF(D52=0,NA(),RTD("cqg.rtd",,"StudyData", "Close("&amp;$BB$2&amp;") When Barix("&amp;$BB$2&amp;",reference:=StartOfSession)="&amp;A52&amp;"", "Bar", "", "Close","5","0","All",,,"False","T","EveryTick"))</f>
        <v>255.5</v>
      </c>
      <c r="BD52" s="68">
        <f ca="1">IF(D52=0,NA(),RTD("cqg.rtd",,"StudyData", "Close("&amp;$BD$2&amp;") When Barix("&amp;$BD$2&amp;",reference:=StartOfSession)="&amp;A52&amp;"", "Bar", "", "Close","5","0","All",,,"False","T","EveryTick"))</f>
        <v>616.70000000000005</v>
      </c>
      <c r="BF52" s="68">
        <f ca="1">IF(D52=0,NA(),RTD("cqg.rtd",,"StudyData", "Close("&amp;$BF$2&amp;") When Barix("&amp;$BF$2&amp;",reference:=StartOfSession)="&amp;A52&amp;"", "Bar", "", "Close","5","0","All",,,"False","T","EveryTick"))</f>
        <v>310.77</v>
      </c>
      <c r="BH52" s="68">
        <f ca="1">IF(D52=0,NA(),RTD("cqg.rtd",,"StudyData", "Close("&amp;$BH$2&amp;") When Barix("&amp;$BH$2&amp;",reference:=StartOfSession)="&amp;A52&amp;"", "Bar", "", "Close","5","0","All",,,"False","T","EveryTick"))</f>
        <v>40.64</v>
      </c>
      <c r="BJ52" s="68">
        <f ca="1">IF(D52=0,NA(),RTD("cqg.rtd",,"StudyData", "Close("&amp;$BJ$2&amp;") When Barix("&amp;$BJ$2&amp;",reference:=StartOfSession)="&amp;A52&amp;"", "Bar", "", "Close","5","0","All",,,"False","T","EveryTick"))</f>
        <v>85.22</v>
      </c>
    </row>
    <row r="53" spans="1:62" x14ac:dyDescent="0.3">
      <c r="A53" s="68">
        <f t="shared" si="1"/>
        <v>49</v>
      </c>
      <c r="B53" s="69">
        <f ca="1">IF(D53=0,NA(),RTD("cqg.rtd",,"StudyData", "Close("&amp;$B$2&amp;") When Barix("&amp;$B$2&amp;",reference:=StartOfSession)="&amp;A53&amp;"", "Bar", "", "Close","5","0","All",,,"False","T","EveryTick"))</f>
        <v>134.58000000000001</v>
      </c>
      <c r="C53" s="70">
        <v>0.52430555555555558</v>
      </c>
      <c r="D53" s="68">
        <f t="shared" ca="1" si="0"/>
        <v>1</v>
      </c>
      <c r="F53" s="68">
        <f ca="1">IF(D53=0,NA(),RTD("cqg.rtd",,"StudyData", "Close("&amp;$F$2&amp;") When Barix("&amp;$F$2&amp;",reference:=StartOfSession)="&amp;A53&amp;"", "Bar", "", "Close","5","0","All",,,"False","T","EveryTick"))</f>
        <v>227.38</v>
      </c>
      <c r="H53" s="68">
        <f ca="1">IF(D53=0,NA(),RTD("cqg.rtd",,"StudyData", "Close("&amp;$H$2&amp;") When Barix("&amp;$H$2&amp;",reference:=StartOfSession)="&amp;A53&amp;"", "Bar", "", "Close","5","0","All",,,"False","T","EveryTick"))</f>
        <v>325.83999999999997</v>
      </c>
      <c r="J53" s="68">
        <f ca="1">IF(D53=0,NA(),RTD("cqg.rtd",,"StudyData", "Close("&amp;$J$2&amp;") When Barix("&amp;$J$2&amp;",reference:=StartOfSession)="&amp;A53&amp;"", "Bar", "", "Close","5","0","All",,,"False","T","EveryTick"))</f>
        <v>209.26</v>
      </c>
      <c r="L53" s="68">
        <f ca="1">IF(D53=0,NA(),RTD("cqg.rtd",,"StudyData", "Close("&amp;$L$2&amp;") When Barix("&amp;$L$2&amp;",reference:=StartOfSession)="&amp;A53&amp;"", "Bar", "", "Close","5","0","All",,,"False","T","EveryTick"))</f>
        <v>288.45</v>
      </c>
      <c r="N53" s="68">
        <f ca="1">IF(D53=0,NA(),RTD("cqg.rtd",,"StudyData", "Close("&amp;$N$2&amp;") When Barix("&amp;$N$2&amp;",reference:=StartOfSession)="&amp;A53&amp;"", "Bar", "", "Close","5","0","All",,,"False","T","EveryTick"))</f>
        <v>152.01</v>
      </c>
      <c r="P53" s="68">
        <f ca="1">IF(D53=0,NA(),RTD("cqg.rtd",,"StudyData", "Close("&amp;$P$2&amp;") When Barix("&amp;$P$2&amp;",reference:=StartOfSession)="&amp;A53&amp;"", "Bar", "", "Close","5","0","All",,,"False","T","EveryTick"))</f>
        <v>394.24</v>
      </c>
      <c r="R53" s="68">
        <f ca="1">IF(D53=0,NA(),RTD("cqg.rtd",,"StudyData", "Close("&amp;$R$2&amp;") When Barix("&amp;$R$2&amp;",reference:=StartOfSession)="&amp;A53&amp;"", "Bar", "", "Close","5","0","All",,,"False","T","EveryTick"))</f>
        <v>315.85000000000002</v>
      </c>
      <c r="T53" s="68">
        <f ca="1">IF(D53=0,NA(),RTD("cqg.rtd",,"StudyData", "Close("&amp;$T$2&amp;") When Barix("&amp;$T$2&amp;",reference:=StartOfSession)="&amp;A53&amp;"", "Bar", "", "Close","5","0","All",,,"False","T","EveryTick"))</f>
        <v>57.73</v>
      </c>
      <c r="V53" s="68">
        <f ca="1">IF(D53=0,NA(),RTD("cqg.rtd",,"StudyData", "Close("&amp;$V$2&amp;") When Barix("&amp;$V$2&amp;",reference:=StartOfSession)="&amp;A53&amp;"", "Bar", "", "Close","5","0","All",,,"False","T","EveryTick"))</f>
        <v>156.69</v>
      </c>
      <c r="X53" s="68">
        <f ca="1">IF(D53=0,NA(),RTD("cqg.rtd",,"StudyData", "Close("&amp;$X$2&amp;") When Barix("&amp;$X$2&amp;",reference:=StartOfSession)="&amp;A53&amp;"", "Bar", "", "Close","5","0","All",,,"False","T","EveryTick"))</f>
        <v>98.65</v>
      </c>
      <c r="Z53" s="68">
        <f ca="1">IF(D53=0,NA(),RTD("cqg.rtd",,"StudyData", "Close("&amp;$Z$2&amp;") When Barix("&amp;$Z$2&amp;",reference:=StartOfSession)="&amp;A53&amp;"", "Bar", "", "Close","5","0","All",,,"False","T","EveryTick"))</f>
        <v>590.62</v>
      </c>
      <c r="AB53" s="68">
        <f ca="1">IF(D53=0,NA(),RTD("cqg.rtd",,"StudyData", "Close("&amp;$AB$2&amp;") When Barix("&amp;$AB$2&amp;",reference:=StartOfSession)="&amp;A53&amp;"", "Bar", "", "Close","5","0","All",,,"False","T","EveryTick"))</f>
        <v>404.81</v>
      </c>
      <c r="AD53" s="68">
        <f ca="1">IF(D53=0,NA(),RTD("cqg.rtd",,"StudyData", "Close("&amp;$AD$2&amp;") When Barix("&amp;$AD$2&amp;",reference:=StartOfSession)="&amp;A53&amp;"", "Bar", "", "Close","5","0","All",,,"False","T","EveryTick"))</f>
        <v>219.27</v>
      </c>
      <c r="AF53" s="68">
        <f ca="1">IF(D53=0,NA(),RTD("cqg.rtd",,"StudyData", "Close("&amp;$AF$2&amp;") When Barix("&amp;$AF$2&amp;",reference:=StartOfSession)="&amp;A53&amp;"", "Bar", "", "Close","5","0","All",,,"False","T","EveryTick"))</f>
        <v>215.08</v>
      </c>
      <c r="AH53" s="68">
        <f ca="1">IF(D53=0,NA(),RTD("cqg.rtd",,"StudyData", "Close("&amp;$AH$2&amp;") When Barix("&amp;$AH$2&amp;",reference:=StartOfSession)="&amp;A53&amp;"", "Bar", "", "Close","5","0","All",,,"False","T","EveryTick"))</f>
        <v>156.03</v>
      </c>
      <c r="AJ53" s="68">
        <f ca="1">IF(D53=0,NA(),RTD("cqg.rtd",,"StudyData", "Close("&amp;$AJ$2&amp;") When Barix("&amp;$AJ$2&amp;",reference:=StartOfSession)="&amp;A53&amp;"", "Bar", "", "Close","5","0","All",,,"False","T","EveryTick"))</f>
        <v>237.67</v>
      </c>
      <c r="AL53" s="68">
        <f ca="1">IF(D53=0,NA(),RTD("cqg.rtd",,"StudyData", "Close("&amp;$AL$2&amp;") When Barix("&amp;$AL$2&amp;",reference:=StartOfSession)="&amp;A53&amp;"", "Bar", "", "Close","5","0","All",,,"False","T","EveryTick"))</f>
        <v>64.2</v>
      </c>
      <c r="AN53" s="68">
        <f ca="1">IF(D53=0,NA(),RTD("cqg.rtd",,"StudyData", "Close("&amp;$AN$2&amp;") When Barix("&amp;$AN$2&amp;",reference:=StartOfSession)="&amp;A53&amp;"", "Bar", "", "Close","5","0","All",,,"False","T","EveryTick"))</f>
        <v>299.92</v>
      </c>
      <c r="AP53" s="68">
        <f ca="1">IF(D53=0,NA(),RTD("cqg.rtd",,"StudyData", "Close("&amp;$AP$2&amp;") When Barix("&amp;$AP$2&amp;",reference:=StartOfSession)="&amp;A53&amp;"", "Bar", "", "Close","5","0","All",,,"False","T","EveryTick"))</f>
        <v>102.93</v>
      </c>
      <c r="AR53" s="68">
        <f ca="1">IF(D53=0,NA(),RTD("cqg.rtd",,"StudyData", "Close("&amp;$AR$2&amp;") When Barix("&amp;$AR$2&amp;",reference:=StartOfSession)="&amp;A53&amp;"", "Bar", "", "Close","5","0","All",,,"False","T","EveryTick"))</f>
        <v>423.28</v>
      </c>
      <c r="AT53" s="68">
        <f ca="1">IF(D53=0,NA(),RTD("cqg.rtd",,"StudyData", "Close("&amp;$AT$2&amp;") When Barix("&amp;$AT$2&amp;",reference:=StartOfSession)="&amp;A53&amp;"", "Bar", "", "Close","5","0","All",,,"False","T","EveryTick"))</f>
        <v>75.95</v>
      </c>
      <c r="AV53" s="68">
        <f ca="1">IF(D53=0,NA(),RTD("cqg.rtd",,"StudyData", "Close("&amp;$AV$2&amp;") When Barix("&amp;$AV$2&amp;",reference:=StartOfSession)="&amp;A53&amp;"", "Bar", "", "Close","5","0","All",,,"False","T","EveryTick"))</f>
        <v>147.69</v>
      </c>
      <c r="AX53" s="68">
        <f ca="1">IF(D53=0,NA(),RTD("cqg.rtd",,"StudyData", "Close("&amp;$AX$2&amp;") When Barix("&amp;$AX$2&amp;",reference:=StartOfSession)="&amp;A53&amp;"", "Bar", "", "Close","5","0","All",,,"False","T","EveryTick"))</f>
        <v>166.67</v>
      </c>
      <c r="AZ53" s="68">
        <f ca="1">IF(D53=0,NA(),RTD("cqg.rtd",,"StudyData", "Close("&amp;$AZ$2&amp;") When Barix("&amp;$AZ$2&amp;",reference:=StartOfSession)="&amp;A53&amp;"", "Bar", "", "Close","5","0","All",,,"False","T","EveryTick"))</f>
        <v>387.23</v>
      </c>
      <c r="BB53" s="68">
        <f ca="1">IF(D53=0,NA(),RTD("cqg.rtd",,"StudyData", "Close("&amp;$BB$2&amp;") When Barix("&amp;$BB$2&amp;",reference:=StartOfSession)="&amp;A53&amp;"", "Bar", "", "Close","5","0","All",,,"False","T","EveryTick"))</f>
        <v>255.66</v>
      </c>
      <c r="BD53" s="68">
        <f ca="1">IF(D53=0,NA(),RTD("cqg.rtd",,"StudyData", "Close("&amp;$BD$2&amp;") When Barix("&amp;$BD$2&amp;",reference:=StartOfSession)="&amp;A53&amp;"", "Bar", "", "Close","5","0","All",,,"False","T","EveryTick"))</f>
        <v>616.62</v>
      </c>
      <c r="BF53" s="68">
        <f ca="1">IF(D53=0,NA(),RTD("cqg.rtd",,"StudyData", "Close("&amp;$BF$2&amp;") When Barix("&amp;$BF$2&amp;",reference:=StartOfSession)="&amp;A53&amp;"", "Bar", "", "Close","5","0","All",,,"False","T","EveryTick"))</f>
        <v>310.77</v>
      </c>
      <c r="BH53" s="68">
        <f ca="1">IF(D53=0,NA(),RTD("cqg.rtd",,"StudyData", "Close("&amp;$BH$2&amp;") When Barix("&amp;$BH$2&amp;",reference:=StartOfSession)="&amp;A53&amp;"", "Bar", "", "Close","5","0","All",,,"False","T","EveryTick"))</f>
        <v>40.64</v>
      </c>
      <c r="BJ53" s="68">
        <f ca="1">IF(D53=0,NA(),RTD("cqg.rtd",,"StudyData", "Close("&amp;$BJ$2&amp;") When Barix("&amp;$BJ$2&amp;",reference:=StartOfSession)="&amp;A53&amp;"", "Bar", "", "Close","5","0","All",,,"False","T","EveryTick"))</f>
        <v>85.24</v>
      </c>
    </row>
    <row r="54" spans="1:62" x14ac:dyDescent="0.3">
      <c r="A54" s="68">
        <f t="shared" si="1"/>
        <v>50</v>
      </c>
      <c r="B54" s="69">
        <f ca="1">IF(D54=0,NA(),RTD("cqg.rtd",,"StudyData", "Close("&amp;$B$2&amp;") When Barix("&amp;$B$2&amp;",reference:=StartOfSession)="&amp;A54&amp;"", "Bar", "", "Close","5","0","All",,,"False","T","EveryTick"))</f>
        <v>134.57</v>
      </c>
      <c r="C54" s="70">
        <v>0.52777777777777779</v>
      </c>
      <c r="D54" s="68">
        <f t="shared" ca="1" si="0"/>
        <v>1</v>
      </c>
      <c r="F54" s="68">
        <f ca="1">IF(D54=0,NA(),RTD("cqg.rtd",,"StudyData", "Close("&amp;$F$2&amp;") When Barix("&amp;$F$2&amp;",reference:=StartOfSession)="&amp;A54&amp;"", "Bar", "", "Close","5","0","All",,,"False","T","EveryTick"))</f>
        <v>227.36</v>
      </c>
      <c r="H54" s="68">
        <f ca="1">IF(D54=0,NA(),RTD("cqg.rtd",,"StudyData", "Close("&amp;$H$2&amp;") When Barix("&amp;$H$2&amp;",reference:=StartOfSession)="&amp;A54&amp;"", "Bar", "", "Close","5","0","All",,,"False","T","EveryTick"))</f>
        <v>325.95</v>
      </c>
      <c r="J54" s="68">
        <f ca="1">IF(D54=0,NA(),RTD("cqg.rtd",,"StudyData", "Close("&amp;$J$2&amp;") When Barix("&amp;$J$2&amp;",reference:=StartOfSession)="&amp;A54&amp;"", "Bar", "", "Close","5","0","All",,,"False","T","EveryTick"))</f>
        <v>209.21</v>
      </c>
      <c r="L54" s="68">
        <f ca="1">IF(D54=0,NA(),RTD("cqg.rtd",,"StudyData", "Close("&amp;$L$2&amp;") When Barix("&amp;$L$2&amp;",reference:=StartOfSession)="&amp;A54&amp;"", "Bar", "", "Close","5","0","All",,,"False","T","EveryTick"))</f>
        <v>288.64</v>
      </c>
      <c r="N54" s="68">
        <f ca="1">IF(D54=0,NA(),RTD("cqg.rtd",,"StudyData", "Close("&amp;$N$2&amp;") When Barix("&amp;$N$2&amp;",reference:=StartOfSession)="&amp;A54&amp;"", "Bar", "", "Close","5","0","All",,,"False","T","EveryTick"))</f>
        <v>152.19999999999999</v>
      </c>
      <c r="P54" s="68">
        <f ca="1">IF(D54=0,NA(),RTD("cqg.rtd",,"StudyData", "Close("&amp;$P$2&amp;") When Barix("&amp;$P$2&amp;",reference:=StartOfSession)="&amp;A54&amp;"", "Bar", "", "Close","5","0","All",,,"False","T","EveryTick"))</f>
        <v>394.2</v>
      </c>
      <c r="R54" s="68">
        <f ca="1">IF(D54=0,NA(),RTD("cqg.rtd",,"StudyData", "Close("&amp;$R$2&amp;") When Barix("&amp;$R$2&amp;",reference:=StartOfSession)="&amp;A54&amp;"", "Bar", "", "Close","5","0","All",,,"False","T","EveryTick"))</f>
        <v>315.74</v>
      </c>
      <c r="T54" s="68">
        <f ca="1">IF(D54=0,NA(),RTD("cqg.rtd",,"StudyData", "Close("&amp;$T$2&amp;") When Barix("&amp;$T$2&amp;",reference:=StartOfSession)="&amp;A54&amp;"", "Bar", "", "Close","5","0","All",,,"False","T","EveryTick"))</f>
        <v>57.71</v>
      </c>
      <c r="V54" s="68">
        <f ca="1">IF(D54=0,NA(),RTD("cqg.rtd",,"StudyData", "Close("&amp;$V$2&amp;") When Barix("&amp;$V$2&amp;",reference:=StartOfSession)="&amp;A54&amp;"", "Bar", "", "Close","5","0","All",,,"False","T","EveryTick"))</f>
        <v>156.69</v>
      </c>
      <c r="X54" s="68">
        <f ca="1">IF(D54=0,NA(),RTD("cqg.rtd",,"StudyData", "Close("&amp;$X$2&amp;") When Barix("&amp;$X$2&amp;",reference:=StartOfSession)="&amp;A54&amp;"", "Bar", "", "Close","5","0","All",,,"False","T","EveryTick"))</f>
        <v>98.67</v>
      </c>
      <c r="Z54" s="68">
        <f ca="1">IF(D54=0,NA(),RTD("cqg.rtd",,"StudyData", "Close("&amp;$Z$2&amp;") When Barix("&amp;$Z$2&amp;",reference:=StartOfSession)="&amp;A54&amp;"", "Bar", "", "Close","5","0","All",,,"False","T","EveryTick"))</f>
        <v>591.1</v>
      </c>
      <c r="AB54" s="68">
        <f ca="1">IF(D54=0,NA(),RTD("cqg.rtd",,"StudyData", "Close("&amp;$AB$2&amp;") When Barix("&amp;$AB$2&amp;",reference:=StartOfSession)="&amp;A54&amp;"", "Bar", "", "Close","5","0","All",,,"False","T","EveryTick"))</f>
        <v>404.89</v>
      </c>
      <c r="AD54" s="68">
        <f ca="1">IF(D54=0,NA(),RTD("cqg.rtd",,"StudyData", "Close("&amp;$AD$2&amp;") When Barix("&amp;$AD$2&amp;",reference:=StartOfSession)="&amp;A54&amp;"", "Bar", "", "Close","5","0","All",,,"False","T","EveryTick"))</f>
        <v>219.28</v>
      </c>
      <c r="AF54" s="68">
        <f ca="1">IF(D54=0,NA(),RTD("cqg.rtd",,"StudyData", "Close("&amp;$AF$2&amp;") When Barix("&amp;$AF$2&amp;",reference:=StartOfSession)="&amp;A54&amp;"", "Bar", "", "Close","5","0","All",,,"False","T","EveryTick"))</f>
        <v>215.27</v>
      </c>
      <c r="AH54" s="68">
        <f ca="1">IF(D54=0,NA(),RTD("cqg.rtd",,"StudyData", "Close("&amp;$AH$2&amp;") When Barix("&amp;$AH$2&amp;",reference:=StartOfSession)="&amp;A54&amp;"", "Bar", "", "Close","5","0","All",,,"False","T","EveryTick"))</f>
        <v>156.03</v>
      </c>
      <c r="AJ54" s="68">
        <f ca="1">IF(D54=0,NA(),RTD("cqg.rtd",,"StudyData", "Close("&amp;$AJ$2&amp;") When Barix("&amp;$AJ$2&amp;",reference:=StartOfSession)="&amp;A54&amp;"", "Bar", "", "Close","5","0","All",,,"False","T","EveryTick"))</f>
        <v>237.9</v>
      </c>
      <c r="AL54" s="68">
        <f ca="1">IF(D54=0,NA(),RTD("cqg.rtd",,"StudyData", "Close("&amp;$AL$2&amp;") When Barix("&amp;$AL$2&amp;",reference:=StartOfSession)="&amp;A54&amp;"", "Bar", "", "Close","5","0","All",,,"False","T","EveryTick"))</f>
        <v>64.180000000000007</v>
      </c>
      <c r="AN54" s="68">
        <f ca="1">IF(D54=0,NA(),RTD("cqg.rtd",,"StudyData", "Close("&amp;$AN$2&amp;") When Barix("&amp;$AN$2&amp;",reference:=StartOfSession)="&amp;A54&amp;"", "Bar", "", "Close","5","0","All",,,"False","T","EveryTick"))</f>
        <v>299.76</v>
      </c>
      <c r="AP54" s="68">
        <f ca="1">IF(D54=0,NA(),RTD("cqg.rtd",,"StudyData", "Close("&amp;$AP$2&amp;") When Barix("&amp;$AP$2&amp;",reference:=StartOfSession)="&amp;A54&amp;"", "Bar", "", "Close","5","0","All",,,"False","T","EveryTick"))</f>
        <v>103.06</v>
      </c>
      <c r="AR54" s="68">
        <f ca="1">IF(D54=0,NA(),RTD("cqg.rtd",,"StudyData", "Close("&amp;$AR$2&amp;") When Barix("&amp;$AR$2&amp;",reference:=StartOfSession)="&amp;A54&amp;"", "Bar", "", "Close","5","0","All",,,"False","T","EveryTick"))</f>
        <v>423.3</v>
      </c>
      <c r="AT54" s="68">
        <f ca="1">IF(D54=0,NA(),RTD("cqg.rtd",,"StudyData", "Close("&amp;$AT$2&amp;") When Barix("&amp;$AT$2&amp;",reference:=StartOfSession)="&amp;A54&amp;"", "Bar", "", "Close","5","0","All",,,"False","T","EveryTick"))</f>
        <v>75.849999999999994</v>
      </c>
      <c r="AV54" s="68">
        <f ca="1">IF(D54=0,NA(),RTD("cqg.rtd",,"StudyData", "Close("&amp;$AV$2&amp;") When Barix("&amp;$AV$2&amp;",reference:=StartOfSession)="&amp;A54&amp;"", "Bar", "", "Close","5","0","All",,,"False","T","EveryTick"))</f>
        <v>147.6</v>
      </c>
      <c r="AX54" s="68">
        <f ca="1">IF(D54=0,NA(),RTD("cqg.rtd",,"StudyData", "Close("&amp;$AX$2&amp;") When Barix("&amp;$AX$2&amp;",reference:=StartOfSession)="&amp;A54&amp;"", "Bar", "", "Close","5","0","All",,,"False","T","EveryTick"))</f>
        <v>166.67</v>
      </c>
      <c r="AZ54" s="68">
        <f ca="1">IF(D54=0,NA(),RTD("cqg.rtd",,"StudyData", "Close("&amp;$AZ$2&amp;") When Barix("&amp;$AZ$2&amp;",reference:=StartOfSession)="&amp;A54&amp;"", "Bar", "", "Close","5","0","All",,,"False","T","EveryTick"))</f>
        <v>387.09</v>
      </c>
      <c r="BB54" s="68">
        <f ca="1">IF(D54=0,NA(),RTD("cqg.rtd",,"StudyData", "Close("&amp;$BB$2&amp;") When Barix("&amp;$BB$2&amp;",reference:=StartOfSession)="&amp;A54&amp;"", "Bar", "", "Close","5","0","All",,,"False","T","EveryTick"))</f>
        <v>255.57</v>
      </c>
      <c r="BD54" s="68">
        <f ca="1">IF(D54=0,NA(),RTD("cqg.rtd",,"StudyData", "Close("&amp;$BD$2&amp;") When Barix("&amp;$BD$2&amp;",reference:=StartOfSession)="&amp;A54&amp;"", "Bar", "", "Close","5","0","All",,,"False","T","EveryTick"))</f>
        <v>616.89</v>
      </c>
      <c r="BF54" s="68">
        <f ca="1">IF(D54=0,NA(),RTD("cqg.rtd",,"StudyData", "Close("&amp;$BF$2&amp;") When Barix("&amp;$BF$2&amp;",reference:=StartOfSession)="&amp;A54&amp;"", "Bar", "", "Close","5","0","All",,,"False","T","EveryTick"))</f>
        <v>310.42</v>
      </c>
      <c r="BH54" s="68">
        <f ca="1">IF(D54=0,NA(),RTD("cqg.rtd",,"StudyData", "Close("&amp;$BH$2&amp;") When Barix("&amp;$BH$2&amp;",reference:=StartOfSession)="&amp;A54&amp;"", "Bar", "", "Close","5","0","All",,,"False","T","EveryTick"))</f>
        <v>40.659999999999997</v>
      </c>
      <c r="BJ54" s="68">
        <f ca="1">IF(D54=0,NA(),RTD("cqg.rtd",,"StudyData", "Close("&amp;$BJ$2&amp;") When Barix("&amp;$BJ$2&amp;",reference:=StartOfSession)="&amp;A54&amp;"", "Bar", "", "Close","5","0","All",,,"False","T","EveryTick"))</f>
        <v>85.24</v>
      </c>
    </row>
    <row r="55" spans="1:62" x14ac:dyDescent="0.3">
      <c r="A55" s="68">
        <f t="shared" si="1"/>
        <v>51</v>
      </c>
      <c r="B55" s="69">
        <f ca="1">IF(D55=0,NA(),RTD("cqg.rtd",,"StudyData", "Close("&amp;$B$2&amp;") When Barix("&amp;$B$2&amp;",reference:=StartOfSession)="&amp;A55&amp;"", "Bar", "", "Close","5","0","All",,,"False","T","EveryTick"))</f>
        <v>134.66</v>
      </c>
      <c r="C55" s="70">
        <v>0.53125</v>
      </c>
      <c r="D55" s="68">
        <f t="shared" ca="1" si="0"/>
        <v>1</v>
      </c>
      <c r="F55" s="68">
        <f ca="1">IF(D55=0,NA(),RTD("cqg.rtd",,"StudyData", "Close("&amp;$F$2&amp;") When Barix("&amp;$F$2&amp;",reference:=StartOfSession)="&amp;A55&amp;"", "Bar", "", "Close","5","0","All",,,"False","T","EveryTick"))</f>
        <v>227.21</v>
      </c>
      <c r="H55" s="68">
        <f ca="1">IF(D55=0,NA(),RTD("cqg.rtd",,"StudyData", "Close("&amp;$H$2&amp;") When Barix("&amp;$H$2&amp;",reference:=StartOfSession)="&amp;A55&amp;"", "Bar", "", "Close","5","0","All",,,"False","T","EveryTick"))</f>
        <v>325.94</v>
      </c>
      <c r="J55" s="68">
        <f ca="1">IF(D55=0,NA(),RTD("cqg.rtd",,"StudyData", "Close("&amp;$J$2&amp;") When Barix("&amp;$J$2&amp;",reference:=StartOfSession)="&amp;A55&amp;"", "Bar", "", "Close","5","0","All",,,"False","T","EveryTick"))</f>
        <v>209.05</v>
      </c>
      <c r="L55" s="68">
        <f ca="1">IF(D55=0,NA(),RTD("cqg.rtd",,"StudyData", "Close("&amp;$L$2&amp;") When Barix("&amp;$L$2&amp;",reference:=StartOfSession)="&amp;A55&amp;"", "Bar", "", "Close","5","0","All",,,"False","T","EveryTick"))</f>
        <v>288.75</v>
      </c>
      <c r="N55" s="68">
        <f ca="1">IF(D55=0,NA(),RTD("cqg.rtd",,"StudyData", "Close("&amp;$N$2&amp;") When Barix("&amp;$N$2&amp;",reference:=StartOfSession)="&amp;A55&amp;"", "Bar", "", "Close","5","0","All",,,"False","T","EveryTick"))</f>
        <v>152.22999999999999</v>
      </c>
      <c r="P55" s="68">
        <f ca="1">IF(D55=0,NA(),RTD("cqg.rtd",,"StudyData", "Close("&amp;$P$2&amp;") When Barix("&amp;$P$2&amp;",reference:=StartOfSession)="&amp;A55&amp;"", "Bar", "", "Close","5","0","All",,,"False","T","EveryTick"))</f>
        <v>394.05</v>
      </c>
      <c r="R55" s="68">
        <f ca="1">IF(D55=0,NA(),RTD("cqg.rtd",,"StudyData", "Close("&amp;$R$2&amp;") When Barix("&amp;$R$2&amp;",reference:=StartOfSession)="&amp;A55&amp;"", "Bar", "", "Close","5","0","All",,,"False","T","EveryTick"))</f>
        <v>315.86</v>
      </c>
      <c r="T55" s="68">
        <f ca="1">IF(D55=0,NA(),RTD("cqg.rtd",,"StudyData", "Close("&amp;$T$2&amp;") When Barix("&amp;$T$2&amp;",reference:=StartOfSession)="&amp;A55&amp;"", "Bar", "", "Close","5","0","All",,,"False","T","EveryTick"))</f>
        <v>57.72</v>
      </c>
      <c r="V55" s="68">
        <f ca="1">IF(D55=0,NA(),RTD("cqg.rtd",,"StudyData", "Close("&amp;$V$2&amp;") When Barix("&amp;$V$2&amp;",reference:=StartOfSession)="&amp;A55&amp;"", "Bar", "", "Close","5","0","All",,,"False","T","EveryTick"))</f>
        <v>156.93</v>
      </c>
      <c r="X55" s="68">
        <f ca="1">IF(D55=0,NA(),RTD("cqg.rtd",,"StudyData", "Close("&amp;$X$2&amp;") When Barix("&amp;$X$2&amp;",reference:=StartOfSession)="&amp;A55&amp;"", "Bar", "", "Close","5","0","All",,,"False","T","EveryTick"))</f>
        <v>98.77</v>
      </c>
      <c r="Z55" s="68">
        <f ca="1">IF(D55=0,NA(),RTD("cqg.rtd",,"StudyData", "Close("&amp;$Z$2&amp;") When Barix("&amp;$Z$2&amp;",reference:=StartOfSession)="&amp;A55&amp;"", "Bar", "", "Close","5","0","All",,,"False","T","EveryTick"))</f>
        <v>591.65</v>
      </c>
      <c r="AB55" s="68">
        <f ca="1">IF(D55=0,NA(),RTD("cqg.rtd",,"StudyData", "Close("&amp;$AB$2&amp;") When Barix("&amp;$AB$2&amp;",reference:=StartOfSession)="&amp;A55&amp;"", "Bar", "", "Close","5","0","All",,,"False","T","EveryTick"))</f>
        <v>404.82</v>
      </c>
      <c r="AD55" s="68">
        <f ca="1">IF(D55=0,NA(),RTD("cqg.rtd",,"StudyData", "Close("&amp;$AD$2&amp;") When Barix("&amp;$AD$2&amp;",reference:=StartOfSession)="&amp;A55&amp;"", "Bar", "", "Close","5","0","All",,,"False","T","EveryTick"))</f>
        <v>219.26</v>
      </c>
      <c r="AF55" s="68">
        <f ca="1">IF(D55=0,NA(),RTD("cqg.rtd",,"StudyData", "Close("&amp;$AF$2&amp;") When Barix("&amp;$AF$2&amp;",reference:=StartOfSession)="&amp;A55&amp;"", "Bar", "", "Close","5","0","All",,,"False","T","EveryTick"))</f>
        <v>215.21</v>
      </c>
      <c r="AH55" s="68">
        <f ca="1">IF(D55=0,NA(),RTD("cqg.rtd",,"StudyData", "Close("&amp;$AH$2&amp;") When Barix("&amp;$AH$2&amp;",reference:=StartOfSession)="&amp;A55&amp;"", "Bar", "", "Close","5","0","All",,,"False","T","EveryTick"))</f>
        <v>156.07</v>
      </c>
      <c r="AJ55" s="68">
        <f ca="1">IF(D55=0,NA(),RTD("cqg.rtd",,"StudyData", "Close("&amp;$AJ$2&amp;") When Barix("&amp;$AJ$2&amp;",reference:=StartOfSession)="&amp;A55&amp;"", "Bar", "", "Close","5","0","All",,,"False","T","EveryTick"))</f>
        <v>238.46</v>
      </c>
      <c r="AL55" s="68">
        <f ca="1">IF(D55=0,NA(),RTD("cqg.rtd",,"StudyData", "Close("&amp;$AL$2&amp;") When Barix("&amp;$AL$2&amp;",reference:=StartOfSession)="&amp;A55&amp;"", "Bar", "", "Close","5","0","All",,,"False","T","EveryTick"))</f>
        <v>64.2</v>
      </c>
      <c r="AN55" s="68">
        <f ca="1">IF(D55=0,NA(),RTD("cqg.rtd",,"StudyData", "Close("&amp;$AN$2&amp;") When Barix("&amp;$AN$2&amp;",reference:=StartOfSession)="&amp;A55&amp;"", "Bar", "", "Close","5","0","All",,,"False","T","EveryTick"))</f>
        <v>300.19</v>
      </c>
      <c r="AP55" s="68">
        <f ca="1">IF(D55=0,NA(),RTD("cqg.rtd",,"StudyData", "Close("&amp;$AP$2&amp;") When Barix("&amp;$AP$2&amp;",reference:=StartOfSession)="&amp;A55&amp;"", "Bar", "", "Close","5","0","All",,,"False","T","EveryTick"))</f>
        <v>103.17</v>
      </c>
      <c r="AR55" s="68">
        <f ca="1">IF(D55=0,NA(),RTD("cqg.rtd",,"StudyData", "Close("&amp;$AR$2&amp;") When Barix("&amp;$AR$2&amp;",reference:=StartOfSession)="&amp;A55&amp;"", "Bar", "", "Close","5","0","All",,,"False","T","EveryTick"))</f>
        <v>422.98</v>
      </c>
      <c r="AT55" s="68">
        <f ca="1">IF(D55=0,NA(),RTD("cqg.rtd",,"StudyData", "Close("&amp;$AT$2&amp;") When Barix("&amp;$AT$2&amp;",reference:=StartOfSession)="&amp;A55&amp;"", "Bar", "", "Close","5","0","All",,,"False","T","EveryTick"))</f>
        <v>75.91</v>
      </c>
      <c r="AV55" s="68">
        <f ca="1">IF(D55=0,NA(),RTD("cqg.rtd",,"StudyData", "Close("&amp;$AV$2&amp;") When Barix("&amp;$AV$2&amp;",reference:=StartOfSession)="&amp;A55&amp;"", "Bar", "", "Close","5","0","All",,,"False","T","EveryTick"))</f>
        <v>147.54</v>
      </c>
      <c r="AX55" s="68">
        <f ca="1">IF(D55=0,NA(),RTD("cqg.rtd",,"StudyData", "Close("&amp;$AX$2&amp;") When Barix("&amp;$AX$2&amp;",reference:=StartOfSession)="&amp;A55&amp;"", "Bar", "", "Close","5","0","All",,,"False","T","EveryTick"))</f>
        <v>166.75</v>
      </c>
      <c r="AZ55" s="68">
        <f ca="1">IF(D55=0,NA(),RTD("cqg.rtd",,"StudyData", "Close("&amp;$AZ$2&amp;") When Barix("&amp;$AZ$2&amp;",reference:=StartOfSession)="&amp;A55&amp;"", "Bar", "", "Close","5","0","All",,,"False","T","EveryTick"))</f>
        <v>386.62</v>
      </c>
      <c r="BB55" s="68">
        <f ca="1">IF(D55=0,NA(),RTD("cqg.rtd",,"StudyData", "Close("&amp;$BB$2&amp;") When Barix("&amp;$BB$2&amp;",reference:=StartOfSession)="&amp;A55&amp;"", "Bar", "", "Close","5","0","All",,,"False","T","EveryTick"))</f>
        <v>255.79</v>
      </c>
      <c r="BD55" s="68">
        <f ca="1">IF(D55=0,NA(),RTD("cqg.rtd",,"StudyData", "Close("&amp;$BD$2&amp;") When Barix("&amp;$BD$2&amp;",reference:=StartOfSession)="&amp;A55&amp;"", "Bar", "", "Close","5","0","All",,,"False","T","EveryTick"))</f>
        <v>617.28</v>
      </c>
      <c r="BF55" s="68">
        <f ca="1">IF(D55=0,NA(),RTD("cqg.rtd",,"StudyData", "Close("&amp;$BF$2&amp;") When Barix("&amp;$BF$2&amp;",reference:=StartOfSession)="&amp;A55&amp;"", "Bar", "", "Close","5","0","All",,,"False","T","EveryTick"))</f>
        <v>310.37</v>
      </c>
      <c r="BH55" s="68">
        <f ca="1">IF(D55=0,NA(),RTD("cqg.rtd",,"StudyData", "Close("&amp;$BH$2&amp;") When Barix("&amp;$BH$2&amp;",reference:=StartOfSession)="&amp;A55&amp;"", "Bar", "", "Close","5","0","All",,,"False","T","EveryTick"))</f>
        <v>40.64</v>
      </c>
      <c r="BJ55" s="68">
        <f ca="1">IF(D55=0,NA(),RTD("cqg.rtd",,"StudyData", "Close("&amp;$BJ$2&amp;") When Barix("&amp;$BJ$2&amp;",reference:=StartOfSession)="&amp;A55&amp;"", "Bar", "", "Close","5","0","All",,,"False","T","EveryTick"))</f>
        <v>85.23</v>
      </c>
    </row>
    <row r="56" spans="1:62" x14ac:dyDescent="0.3">
      <c r="A56" s="68">
        <f t="shared" si="1"/>
        <v>52</v>
      </c>
      <c r="B56" s="69">
        <f ca="1">IF(D56=0,NA(),RTD("cqg.rtd",,"StudyData", "Close("&amp;$B$2&amp;") When Barix("&amp;$B$2&amp;",reference:=StartOfSession)="&amp;A56&amp;"", "Bar", "", "Close","5","0","All",,,"False","T","EveryTick"))</f>
        <v>134.65</v>
      </c>
      <c r="C56" s="70">
        <v>0.53472222222222221</v>
      </c>
      <c r="D56" s="68">
        <f t="shared" ca="1" si="0"/>
        <v>1</v>
      </c>
      <c r="F56" s="68">
        <f ca="1">IF(D56=0,NA(),RTD("cqg.rtd",,"StudyData", "Close("&amp;$F$2&amp;") When Barix("&amp;$F$2&amp;",reference:=StartOfSession)="&amp;A56&amp;"", "Bar", "", "Close","5","0","All",,,"False","T","EveryTick"))</f>
        <v>227.25</v>
      </c>
      <c r="H56" s="68">
        <f ca="1">IF(D56=0,NA(),RTD("cqg.rtd",,"StudyData", "Close("&amp;$H$2&amp;") When Barix("&amp;$H$2&amp;",reference:=StartOfSession)="&amp;A56&amp;"", "Bar", "", "Close","5","0","All",,,"False","T","EveryTick"))</f>
        <v>325.77999999999997</v>
      </c>
      <c r="J56" s="68">
        <f ca="1">IF(D56=0,NA(),RTD("cqg.rtd",,"StudyData", "Close("&amp;$J$2&amp;") When Barix("&amp;$J$2&amp;",reference:=StartOfSession)="&amp;A56&amp;"", "Bar", "", "Close","5","0","All",,,"False","T","EveryTick"))</f>
        <v>208.79</v>
      </c>
      <c r="L56" s="68">
        <f ca="1">IF(D56=0,NA(),RTD("cqg.rtd",,"StudyData", "Close("&amp;$L$2&amp;") When Barix("&amp;$L$2&amp;",reference:=StartOfSession)="&amp;A56&amp;"", "Bar", "", "Close","5","0","All",,,"False","T","EveryTick"))</f>
        <v>288.61</v>
      </c>
      <c r="N56" s="68">
        <f ca="1">IF(D56=0,NA(),RTD("cqg.rtd",,"StudyData", "Close("&amp;$N$2&amp;") When Barix("&amp;$N$2&amp;",reference:=StartOfSession)="&amp;A56&amp;"", "Bar", "", "Close","5","0","All",,,"False","T","EveryTick"))</f>
        <v>152.32</v>
      </c>
      <c r="P56" s="68">
        <f ca="1">IF(D56=0,NA(),RTD("cqg.rtd",,"StudyData", "Close("&amp;$P$2&amp;") When Barix("&amp;$P$2&amp;",reference:=StartOfSession)="&amp;A56&amp;"", "Bar", "", "Close","5","0","All",,,"False","T","EveryTick"))</f>
        <v>393.5</v>
      </c>
      <c r="R56" s="68">
        <f ca="1">IF(D56=0,NA(),RTD("cqg.rtd",,"StudyData", "Close("&amp;$R$2&amp;") When Barix("&amp;$R$2&amp;",reference:=StartOfSession)="&amp;A56&amp;"", "Bar", "", "Close","5","0","All",,,"False","T","EveryTick"))</f>
        <v>315.02999999999997</v>
      </c>
      <c r="T56" s="68">
        <f ca="1">IF(D56=0,NA(),RTD("cqg.rtd",,"StudyData", "Close("&amp;$T$2&amp;") When Barix("&amp;$T$2&amp;",reference:=StartOfSession)="&amp;A56&amp;"", "Bar", "", "Close","5","0","All",,,"False","T","EveryTick"))</f>
        <v>57.77</v>
      </c>
      <c r="V56" s="68">
        <f ca="1">IF(D56=0,NA(),RTD("cqg.rtd",,"StudyData", "Close("&amp;$V$2&amp;") When Barix("&amp;$V$2&amp;",reference:=StartOfSession)="&amp;A56&amp;"", "Bar", "", "Close","5","0","All",,,"False","T","EveryTick"))</f>
        <v>157</v>
      </c>
      <c r="X56" s="68">
        <f ca="1">IF(D56=0,NA(),RTD("cqg.rtd",,"StudyData", "Close("&amp;$X$2&amp;") When Barix("&amp;$X$2&amp;",reference:=StartOfSession)="&amp;A56&amp;"", "Bar", "", "Close","5","0","All",,,"False","T","EveryTick"))</f>
        <v>98.76</v>
      </c>
      <c r="Z56" s="68">
        <f ca="1">IF(D56=0,NA(),RTD("cqg.rtd",,"StudyData", "Close("&amp;$Z$2&amp;") When Barix("&amp;$Z$2&amp;",reference:=StartOfSession)="&amp;A56&amp;"", "Bar", "", "Close","5","0","All",,,"False","T","EveryTick"))</f>
        <v>591.45000000000005</v>
      </c>
      <c r="AB56" s="68">
        <f ca="1">IF(D56=0,NA(),RTD("cqg.rtd",,"StudyData", "Close("&amp;$AB$2&amp;") When Barix("&amp;$AB$2&amp;",reference:=StartOfSession)="&amp;A56&amp;"", "Bar", "", "Close","5","0","All",,,"False","T","EveryTick"))</f>
        <v>404.92</v>
      </c>
      <c r="AD56" s="68">
        <f ca="1">IF(D56=0,NA(),RTD("cqg.rtd",,"StudyData", "Close("&amp;$AD$2&amp;") When Barix("&amp;$AD$2&amp;",reference:=StartOfSession)="&amp;A56&amp;"", "Bar", "", "Close","5","0","All",,,"False","T","EveryTick"))</f>
        <v>219.16</v>
      </c>
      <c r="AF56" s="68">
        <f ca="1">IF(D56=0,NA(),RTD("cqg.rtd",,"StudyData", "Close("&amp;$AF$2&amp;") When Barix("&amp;$AF$2&amp;",reference:=StartOfSession)="&amp;A56&amp;"", "Bar", "", "Close","5","0","All",,,"False","T","EveryTick"))</f>
        <v>215.13</v>
      </c>
      <c r="AH56" s="68">
        <f ca="1">IF(D56=0,NA(),RTD("cqg.rtd",,"StudyData", "Close("&amp;$AH$2&amp;") When Barix("&amp;$AH$2&amp;",reference:=StartOfSession)="&amp;A56&amp;"", "Bar", "", "Close","5","0","All",,,"False","T","EveryTick"))</f>
        <v>156.09</v>
      </c>
      <c r="AJ56" s="68">
        <f ca="1">IF(D56=0,NA(),RTD("cqg.rtd",,"StudyData", "Close("&amp;$AJ$2&amp;") When Barix("&amp;$AJ$2&amp;",reference:=StartOfSession)="&amp;A56&amp;"", "Bar", "", "Close","5","0","All",,,"False","T","EveryTick"))</f>
        <v>238.27</v>
      </c>
      <c r="AL56" s="68">
        <f ca="1">IF(D56=0,NA(),RTD("cqg.rtd",,"StudyData", "Close("&amp;$AL$2&amp;") When Barix("&amp;$AL$2&amp;",reference:=StartOfSession)="&amp;A56&amp;"", "Bar", "", "Close","5","0","All",,,"False","T","EveryTick"))</f>
        <v>64.180000000000007</v>
      </c>
      <c r="AN56" s="68">
        <f ca="1">IF(D56=0,NA(),RTD("cqg.rtd",,"StudyData", "Close("&amp;$AN$2&amp;") When Barix("&amp;$AN$2&amp;",reference:=StartOfSession)="&amp;A56&amp;"", "Bar", "", "Close","5","0","All",,,"False","T","EveryTick"))</f>
        <v>299.87</v>
      </c>
      <c r="AP56" s="68">
        <f ca="1">IF(D56=0,NA(),RTD("cqg.rtd",,"StudyData", "Close("&amp;$AP$2&amp;") When Barix("&amp;$AP$2&amp;",reference:=StartOfSession)="&amp;A56&amp;"", "Bar", "", "Close","5","0","All",,,"False","T","EveryTick"))</f>
        <v>103.18</v>
      </c>
      <c r="AR56" s="68">
        <f ca="1">IF(D56=0,NA(),RTD("cqg.rtd",,"StudyData", "Close("&amp;$AR$2&amp;") When Barix("&amp;$AR$2&amp;",reference:=StartOfSession)="&amp;A56&amp;"", "Bar", "", "Close","5","0","All",,,"False","T","EveryTick"))</f>
        <v>423.08</v>
      </c>
      <c r="AT56" s="68">
        <f ca="1">IF(D56=0,NA(),RTD("cqg.rtd",,"StudyData", "Close("&amp;$AT$2&amp;") When Barix("&amp;$AT$2&amp;",reference:=StartOfSession)="&amp;A56&amp;"", "Bar", "", "Close","5","0","All",,,"False","T","EveryTick"))</f>
        <v>75.86</v>
      </c>
      <c r="AV56" s="68">
        <f ca="1">IF(D56=0,NA(),RTD("cqg.rtd",,"StudyData", "Close("&amp;$AV$2&amp;") When Barix("&amp;$AV$2&amp;",reference:=StartOfSession)="&amp;A56&amp;"", "Bar", "", "Close","5","0","All",,,"False","T","EveryTick"))</f>
        <v>147.37</v>
      </c>
      <c r="AX56" s="68">
        <f ca="1">IF(D56=0,NA(),RTD("cqg.rtd",,"StudyData", "Close("&amp;$AX$2&amp;") When Barix("&amp;$AX$2&amp;",reference:=StartOfSession)="&amp;A56&amp;"", "Bar", "", "Close","5","0","All",,,"False","T","EveryTick"))</f>
        <v>166.71</v>
      </c>
      <c r="AZ56" s="68">
        <f ca="1">IF(D56=0,NA(),RTD("cqg.rtd",,"StudyData", "Close("&amp;$AZ$2&amp;") When Barix("&amp;$AZ$2&amp;",reference:=StartOfSession)="&amp;A56&amp;"", "Bar", "", "Close","5","0","All",,,"False","T","EveryTick"))</f>
        <v>386.76</v>
      </c>
      <c r="BB56" s="68">
        <f ca="1">IF(D56=0,NA(),RTD("cqg.rtd",,"StudyData", "Close("&amp;$BB$2&amp;") When Barix("&amp;$BB$2&amp;",reference:=StartOfSession)="&amp;A56&amp;"", "Bar", "", "Close","5","0","All",,,"False","T","EveryTick"))</f>
        <v>255.49</v>
      </c>
      <c r="BD56" s="68">
        <f ca="1">IF(D56=0,NA(),RTD("cqg.rtd",,"StudyData", "Close("&amp;$BD$2&amp;") When Barix("&amp;$BD$2&amp;",reference:=StartOfSession)="&amp;A56&amp;"", "Bar", "", "Close","5","0","All",,,"False","T","EveryTick"))</f>
        <v>617.19000000000005</v>
      </c>
      <c r="BF56" s="68">
        <f ca="1">IF(D56=0,NA(),RTD("cqg.rtd",,"StudyData", "Close("&amp;$BF$2&amp;") When Barix("&amp;$BF$2&amp;",reference:=StartOfSession)="&amp;A56&amp;"", "Bar", "", "Close","5","0","All",,,"False","T","EveryTick"))</f>
        <v>310.23</v>
      </c>
      <c r="BH56" s="68">
        <f ca="1">IF(D56=0,NA(),RTD("cqg.rtd",,"StudyData", "Close("&amp;$BH$2&amp;") When Barix("&amp;$BH$2&amp;",reference:=StartOfSession)="&amp;A56&amp;"", "Bar", "", "Close","5","0","All",,,"False","T","EveryTick"))</f>
        <v>40.630000000000003</v>
      </c>
      <c r="BJ56" s="68">
        <f ca="1">IF(D56=0,NA(),RTD("cqg.rtd",,"StudyData", "Close("&amp;$BJ$2&amp;") When Barix("&amp;$BJ$2&amp;",reference:=StartOfSession)="&amp;A56&amp;"", "Bar", "", "Close","5","0","All",,,"False","T","EveryTick"))</f>
        <v>85.16</v>
      </c>
    </row>
    <row r="57" spans="1:62" x14ac:dyDescent="0.3">
      <c r="A57" s="68">
        <f t="shared" si="1"/>
        <v>53</v>
      </c>
      <c r="B57" s="69">
        <f ca="1">IF(D57=0,NA(),RTD("cqg.rtd",,"StudyData", "Close("&amp;$B$2&amp;") When Barix("&amp;$B$2&amp;",reference:=StartOfSession)="&amp;A57&amp;"", "Bar", "", "Close","5","0","All",,,"False","T","EveryTick"))</f>
        <v>134.76</v>
      </c>
      <c r="C57" s="70">
        <v>0.53819444444444442</v>
      </c>
      <c r="D57" s="68">
        <f t="shared" ca="1" si="0"/>
        <v>1</v>
      </c>
      <c r="F57" s="68">
        <f ca="1">IF(D57=0,NA(),RTD("cqg.rtd",,"StudyData", "Close("&amp;$F$2&amp;") When Barix("&amp;$F$2&amp;",reference:=StartOfSession)="&amp;A57&amp;"", "Bar", "", "Close","5","0","All",,,"False","T","EveryTick"))</f>
        <v>227.5</v>
      </c>
      <c r="H57" s="68">
        <f ca="1">IF(D57=0,NA(),RTD("cqg.rtd",,"StudyData", "Close("&amp;$H$2&amp;") When Barix("&amp;$H$2&amp;",reference:=StartOfSession)="&amp;A57&amp;"", "Bar", "", "Close","5","0","All",,,"False","T","EveryTick"))</f>
        <v>325.58</v>
      </c>
      <c r="J57" s="68">
        <f ca="1">IF(D57=0,NA(),RTD("cqg.rtd",,"StudyData", "Close("&amp;$J$2&amp;") When Barix("&amp;$J$2&amp;",reference:=StartOfSession)="&amp;A57&amp;"", "Bar", "", "Close","5","0","All",,,"False","T","EveryTick"))</f>
        <v>208.92</v>
      </c>
      <c r="L57" s="68">
        <f ca="1">IF(D57=0,NA(),RTD("cqg.rtd",,"StudyData", "Close("&amp;$L$2&amp;") When Barix("&amp;$L$2&amp;",reference:=StartOfSession)="&amp;A57&amp;"", "Bar", "", "Close","5","0","All",,,"False","T","EveryTick"))</f>
        <v>288.64</v>
      </c>
      <c r="N57" s="68">
        <f ca="1">IF(D57=0,NA(),RTD("cqg.rtd",,"StudyData", "Close("&amp;$N$2&amp;") When Barix("&amp;$N$2&amp;",reference:=StartOfSession)="&amp;A57&amp;"", "Bar", "", "Close","5","0","All",,,"False","T","EveryTick"))</f>
        <v>152.29</v>
      </c>
      <c r="P57" s="68">
        <f ca="1">IF(D57=0,NA(),RTD("cqg.rtd",,"StudyData", "Close("&amp;$P$2&amp;") When Barix("&amp;$P$2&amp;",reference:=StartOfSession)="&amp;A57&amp;"", "Bar", "", "Close","5","0","All",,,"False","T","EveryTick"))</f>
        <v>394.17</v>
      </c>
      <c r="R57" s="68">
        <f ca="1">IF(D57=0,NA(),RTD("cqg.rtd",,"StudyData", "Close("&amp;$R$2&amp;") When Barix("&amp;$R$2&amp;",reference:=StartOfSession)="&amp;A57&amp;"", "Bar", "", "Close","5","0","All",,,"False","T","EveryTick"))</f>
        <v>315.56</v>
      </c>
      <c r="T57" s="68">
        <f ca="1">IF(D57=0,NA(),RTD("cqg.rtd",,"StudyData", "Close("&amp;$T$2&amp;") When Barix("&amp;$T$2&amp;",reference:=StartOfSession)="&amp;A57&amp;"", "Bar", "", "Close","5","0","All",,,"False","T","EveryTick"))</f>
        <v>57.82</v>
      </c>
      <c r="V57" s="68">
        <f ca="1">IF(D57=0,NA(),RTD("cqg.rtd",,"StudyData", "Close("&amp;$V$2&amp;") When Barix("&amp;$V$2&amp;",reference:=StartOfSession)="&amp;A57&amp;"", "Bar", "", "Close","5","0","All",,,"False","T","EveryTick"))</f>
        <v>157.1</v>
      </c>
      <c r="X57" s="68">
        <f ca="1">IF(D57=0,NA(),RTD("cqg.rtd",,"StudyData", "Close("&amp;$X$2&amp;") When Barix("&amp;$X$2&amp;",reference:=StartOfSession)="&amp;A57&amp;"", "Bar", "", "Close","5","0","All",,,"False","T","EveryTick"))</f>
        <v>99.02</v>
      </c>
      <c r="Z57" s="68">
        <f ca="1">IF(D57=0,NA(),RTD("cqg.rtd",,"StudyData", "Close("&amp;$Z$2&amp;") When Barix("&amp;$Z$2&amp;",reference:=StartOfSession)="&amp;A57&amp;"", "Bar", "", "Close","5","0","All",,,"False","T","EveryTick"))</f>
        <v>592.19000000000005</v>
      </c>
      <c r="AB57" s="68">
        <f ca="1">IF(D57=0,NA(),RTD("cqg.rtd",,"StudyData", "Close("&amp;$AB$2&amp;") When Barix("&amp;$AB$2&amp;",reference:=StartOfSession)="&amp;A57&amp;"", "Bar", "", "Close","5","0","All",,,"False","T","EveryTick"))</f>
        <v>405.2</v>
      </c>
      <c r="AD57" s="68">
        <f ca="1">IF(D57=0,NA(),RTD("cqg.rtd",,"StudyData", "Close("&amp;$AD$2&amp;") When Barix("&amp;$AD$2&amp;",reference:=StartOfSession)="&amp;A57&amp;"", "Bar", "", "Close","5","0","All",,,"False","T","EveryTick"))</f>
        <v>219.43</v>
      </c>
      <c r="AF57" s="68">
        <f ca="1">IF(D57=0,NA(),RTD("cqg.rtd",,"StudyData", "Close("&amp;$AF$2&amp;") When Barix("&amp;$AF$2&amp;",reference:=StartOfSession)="&amp;A57&amp;"", "Bar", "", "Close","5","0","All",,,"False","T","EveryTick"))</f>
        <v>215.24</v>
      </c>
      <c r="AH57" s="68">
        <f ca="1">IF(D57=0,NA(),RTD("cqg.rtd",,"StudyData", "Close("&amp;$AH$2&amp;") When Barix("&amp;$AH$2&amp;",reference:=StartOfSession)="&amp;A57&amp;"", "Bar", "", "Close","5","0","All",,,"False","T","EveryTick"))</f>
        <v>156.06</v>
      </c>
      <c r="AJ57" s="68">
        <f ca="1">IF(D57=0,NA(),RTD("cqg.rtd",,"StudyData", "Close("&amp;$AJ$2&amp;") When Barix("&amp;$AJ$2&amp;",reference:=StartOfSession)="&amp;A57&amp;"", "Bar", "", "Close","5","0","All",,,"False","T","EveryTick"))</f>
        <v>238.64</v>
      </c>
      <c r="AL57" s="68">
        <f ca="1">IF(D57=0,NA(),RTD("cqg.rtd",,"StudyData", "Close("&amp;$AL$2&amp;") When Barix("&amp;$AL$2&amp;",reference:=StartOfSession)="&amp;A57&amp;"", "Bar", "", "Close","5","0","All",,,"False","T","EveryTick"))</f>
        <v>64.16</v>
      </c>
      <c r="AN57" s="68">
        <f ca="1">IF(D57=0,NA(),RTD("cqg.rtd",,"StudyData", "Close("&amp;$AN$2&amp;") When Barix("&amp;$AN$2&amp;",reference:=StartOfSession)="&amp;A57&amp;"", "Bar", "", "Close","5","0","All",,,"False","T","EveryTick"))</f>
        <v>299.94</v>
      </c>
      <c r="AP57" s="68">
        <f ca="1">IF(D57=0,NA(),RTD("cqg.rtd",,"StudyData", "Close("&amp;$AP$2&amp;") When Barix("&amp;$AP$2&amp;",reference:=StartOfSession)="&amp;A57&amp;"", "Bar", "", "Close","5","0","All",,,"False","T","EveryTick"))</f>
        <v>103.14</v>
      </c>
      <c r="AR57" s="68">
        <f ca="1">IF(D57=0,NA(),RTD("cqg.rtd",,"StudyData", "Close("&amp;$AR$2&amp;") When Barix("&amp;$AR$2&amp;",reference:=StartOfSession)="&amp;A57&amp;"", "Bar", "", "Close","5","0","All",,,"False","T","EveryTick"))</f>
        <v>423.46</v>
      </c>
      <c r="AT57" s="68">
        <f ca="1">IF(D57=0,NA(),RTD("cqg.rtd",,"StudyData", "Close("&amp;$AT$2&amp;") When Barix("&amp;$AT$2&amp;",reference:=StartOfSession)="&amp;A57&amp;"", "Bar", "", "Close","5","0","All",,,"False","T","EveryTick"))</f>
        <v>75.849999999999994</v>
      </c>
      <c r="AV57" s="68">
        <f ca="1">IF(D57=0,NA(),RTD("cqg.rtd",,"StudyData", "Close("&amp;$AV$2&amp;") When Barix("&amp;$AV$2&amp;",reference:=StartOfSession)="&amp;A57&amp;"", "Bar", "", "Close","5","0","All",,,"False","T","EveryTick"))</f>
        <v>147.54</v>
      </c>
      <c r="AX57" s="68">
        <f ca="1">IF(D57=0,NA(),RTD("cqg.rtd",,"StudyData", "Close("&amp;$AX$2&amp;") When Barix("&amp;$AX$2&amp;",reference:=StartOfSession)="&amp;A57&amp;"", "Bar", "", "Close","5","0","All",,,"False","T","EveryTick"))</f>
        <v>166.72</v>
      </c>
      <c r="AZ57" s="68">
        <f ca="1">IF(D57=0,NA(),RTD("cqg.rtd",,"StudyData", "Close("&amp;$AZ$2&amp;") When Barix("&amp;$AZ$2&amp;",reference:=StartOfSession)="&amp;A57&amp;"", "Bar", "", "Close","5","0","All",,,"False","T","EveryTick"))</f>
        <v>387.28</v>
      </c>
      <c r="BB57" s="68">
        <f ca="1">IF(D57=0,NA(),RTD("cqg.rtd",,"StudyData", "Close("&amp;$BB$2&amp;") When Barix("&amp;$BB$2&amp;",reference:=StartOfSession)="&amp;A57&amp;"", "Bar", "", "Close","5","0","All",,,"False","T","EveryTick"))</f>
        <v>255.76</v>
      </c>
      <c r="BD57" s="68">
        <f ca="1">IF(D57=0,NA(),RTD("cqg.rtd",,"StudyData", "Close("&amp;$BD$2&amp;") When Barix("&amp;$BD$2&amp;",reference:=StartOfSession)="&amp;A57&amp;"", "Bar", "", "Close","5","0","All",,,"False","T","EveryTick"))</f>
        <v>617.59</v>
      </c>
      <c r="BF57" s="68">
        <f ca="1">IF(D57=0,NA(),RTD("cqg.rtd",,"StudyData", "Close("&amp;$BF$2&amp;") When Barix("&amp;$BF$2&amp;",reference:=StartOfSession)="&amp;A57&amp;"", "Bar", "", "Close","5","0","All",,,"False","T","EveryTick"))</f>
        <v>310.7</v>
      </c>
      <c r="BH57" s="68">
        <f ca="1">IF(D57=0,NA(),RTD("cqg.rtd",,"StudyData", "Close("&amp;$BH$2&amp;") When Barix("&amp;$BH$2&amp;",reference:=StartOfSession)="&amp;A57&amp;"", "Bar", "", "Close","5","0","All",,,"False","T","EveryTick"))</f>
        <v>40.630000000000003</v>
      </c>
      <c r="BJ57" s="68">
        <f ca="1">IF(D57=0,NA(),RTD("cqg.rtd",,"StudyData", "Close("&amp;$BJ$2&amp;") When Barix("&amp;$BJ$2&amp;",reference:=StartOfSession)="&amp;A57&amp;"", "Bar", "", "Close","5","0","All",,,"False","T","EveryTick"))</f>
        <v>85.22</v>
      </c>
    </row>
    <row r="58" spans="1:62" x14ac:dyDescent="0.3">
      <c r="A58" s="68">
        <f t="shared" si="1"/>
        <v>54</v>
      </c>
      <c r="B58" s="69">
        <f ca="1">IF(D58=0,NA(),RTD("cqg.rtd",,"StudyData", "Close("&amp;$B$2&amp;") When Barix("&amp;$B$2&amp;",reference:=StartOfSession)="&amp;A58&amp;"", "Bar", "", "Close","5","0","All",,,"False","T","EveryTick"))</f>
        <v>134.79</v>
      </c>
      <c r="C58" s="70">
        <v>0.54166666666666663</v>
      </c>
      <c r="D58" s="68">
        <f t="shared" ca="1" si="0"/>
        <v>1</v>
      </c>
      <c r="F58" s="68">
        <f ca="1">IF(D58=0,NA(),RTD("cqg.rtd",,"StudyData", "Close("&amp;$F$2&amp;") When Barix("&amp;$F$2&amp;",reference:=StartOfSession)="&amp;A58&amp;"", "Bar", "", "Close","5","0","All",,,"False","T","EveryTick"))</f>
        <v>227.41</v>
      </c>
      <c r="H58" s="68">
        <f ca="1">IF(D58=0,NA(),RTD("cqg.rtd",,"StudyData", "Close("&amp;$H$2&amp;") When Barix("&amp;$H$2&amp;",reference:=StartOfSession)="&amp;A58&amp;"", "Bar", "", "Close","5","0","All",,,"False","T","EveryTick"))</f>
        <v>326.01</v>
      </c>
      <c r="J58" s="68">
        <f ca="1">IF(D58=0,NA(),RTD("cqg.rtd",,"StudyData", "Close("&amp;$J$2&amp;") When Barix("&amp;$J$2&amp;",reference:=StartOfSession)="&amp;A58&amp;"", "Bar", "", "Close","5","0","All",,,"False","T","EveryTick"))</f>
        <v>208.82</v>
      </c>
      <c r="L58" s="68">
        <f ca="1">IF(D58=0,NA(),RTD("cqg.rtd",,"StudyData", "Close("&amp;$L$2&amp;") When Barix("&amp;$L$2&amp;",reference:=StartOfSession)="&amp;A58&amp;"", "Bar", "", "Close","5","0","All",,,"False","T","EveryTick"))</f>
        <v>288.61</v>
      </c>
      <c r="N58" s="68">
        <f ca="1">IF(D58=0,NA(),RTD("cqg.rtd",,"StudyData", "Close("&amp;$N$2&amp;") When Barix("&amp;$N$2&amp;",reference:=StartOfSession)="&amp;A58&amp;"", "Bar", "", "Close","5","0","All",,,"False","T","EveryTick"))</f>
        <v>152.19</v>
      </c>
      <c r="P58" s="68">
        <f ca="1">IF(D58=0,NA(),RTD("cqg.rtd",,"StudyData", "Close("&amp;$P$2&amp;") When Barix("&amp;$P$2&amp;",reference:=StartOfSession)="&amp;A58&amp;"", "Bar", "", "Close","5","0","All",,,"False","T","EveryTick"))</f>
        <v>394.24</v>
      </c>
      <c r="R58" s="68">
        <f ca="1">IF(D58=0,NA(),RTD("cqg.rtd",,"StudyData", "Close("&amp;$R$2&amp;") When Barix("&amp;$R$2&amp;",reference:=StartOfSession)="&amp;A58&amp;"", "Bar", "", "Close","5","0","All",,,"False","T","EveryTick"))</f>
        <v>315.74</v>
      </c>
      <c r="T58" s="68">
        <f ca="1">IF(D58=0,NA(),RTD("cqg.rtd",,"StudyData", "Close("&amp;$T$2&amp;") When Barix("&amp;$T$2&amp;",reference:=StartOfSession)="&amp;A58&amp;"", "Bar", "", "Close","5","0","All",,,"False","T","EveryTick"))</f>
        <v>57.83</v>
      </c>
      <c r="V58" s="68">
        <f ca="1">IF(D58=0,NA(),RTD("cqg.rtd",,"StudyData", "Close("&amp;$V$2&amp;") When Barix("&amp;$V$2&amp;",reference:=StartOfSession)="&amp;A58&amp;"", "Bar", "", "Close","5","0","All",,,"False","T","EveryTick"))</f>
        <v>156.97</v>
      </c>
      <c r="X58" s="68">
        <f ca="1">IF(D58=0,NA(),RTD("cqg.rtd",,"StudyData", "Close("&amp;$X$2&amp;") When Barix("&amp;$X$2&amp;",reference:=StartOfSession)="&amp;A58&amp;"", "Bar", "", "Close","5","0","All",,,"False","T","EveryTick"))</f>
        <v>99</v>
      </c>
      <c r="Z58" s="68">
        <f ca="1">IF(D58=0,NA(),RTD("cqg.rtd",,"StudyData", "Close("&amp;$Z$2&amp;") When Barix("&amp;$Z$2&amp;",reference:=StartOfSession)="&amp;A58&amp;"", "Bar", "", "Close","5","0","All",,,"False","T","EveryTick"))</f>
        <v>593.41</v>
      </c>
      <c r="AB58" s="68">
        <f ca="1">IF(D58=0,NA(),RTD("cqg.rtd",,"StudyData", "Close("&amp;$AB$2&amp;") When Barix("&amp;$AB$2&amp;",reference:=StartOfSession)="&amp;A58&amp;"", "Bar", "", "Close","5","0","All",,,"False","T","EveryTick"))</f>
        <v>405.26</v>
      </c>
      <c r="AD58" s="68">
        <f ca="1">IF(D58=0,NA(),RTD("cqg.rtd",,"StudyData", "Close("&amp;$AD$2&amp;") When Barix("&amp;$AD$2&amp;",reference:=StartOfSession)="&amp;A58&amp;"", "Bar", "", "Close","5","0","All",,,"False","T","EveryTick"))</f>
        <v>219.53</v>
      </c>
      <c r="AF58" s="68">
        <f ca="1">IF(D58=0,NA(),RTD("cqg.rtd",,"StudyData", "Close("&amp;$AF$2&amp;") When Barix("&amp;$AF$2&amp;",reference:=StartOfSession)="&amp;A58&amp;"", "Bar", "", "Close","5","0","All",,,"False","T","EveryTick"))</f>
        <v>215.05</v>
      </c>
      <c r="AH58" s="68">
        <f ca="1">IF(D58=0,NA(),RTD("cqg.rtd",,"StudyData", "Close("&amp;$AH$2&amp;") When Barix("&amp;$AH$2&amp;",reference:=StartOfSession)="&amp;A58&amp;"", "Bar", "", "Close","5","0","All",,,"False","T","EveryTick"))</f>
        <v>156.02000000000001</v>
      </c>
      <c r="AJ58" s="68">
        <f ca="1">IF(D58=0,NA(),RTD("cqg.rtd",,"StudyData", "Close("&amp;$AJ$2&amp;") When Barix("&amp;$AJ$2&amp;",reference:=StartOfSession)="&amp;A58&amp;"", "Bar", "", "Close","5","0","All",,,"False","T","EveryTick"))</f>
        <v>238.58</v>
      </c>
      <c r="AL58" s="68">
        <f ca="1">IF(D58=0,NA(),RTD("cqg.rtd",,"StudyData", "Close("&amp;$AL$2&amp;") When Barix("&amp;$AL$2&amp;",reference:=StartOfSession)="&amp;A58&amp;"", "Bar", "", "Close","5","0","All",,,"False","T","EveryTick"))</f>
        <v>64.09</v>
      </c>
      <c r="AN58" s="68">
        <f ca="1">IF(D58=0,NA(),RTD("cqg.rtd",,"StudyData", "Close("&amp;$AN$2&amp;") When Barix("&amp;$AN$2&amp;",reference:=StartOfSession)="&amp;A58&amp;"", "Bar", "", "Close","5","0","All",,,"False","T","EveryTick"))</f>
        <v>299.57</v>
      </c>
      <c r="AP58" s="68">
        <f ca="1">IF(D58=0,NA(),RTD("cqg.rtd",,"StudyData", "Close("&amp;$AP$2&amp;") When Barix("&amp;$AP$2&amp;",reference:=StartOfSession)="&amp;A58&amp;"", "Bar", "", "Close","5","0","All",,,"False","T","EveryTick"))</f>
        <v>103.11</v>
      </c>
      <c r="AR58" s="68">
        <f ca="1">IF(D58=0,NA(),RTD("cqg.rtd",,"StudyData", "Close("&amp;$AR$2&amp;") When Barix("&amp;$AR$2&amp;",reference:=StartOfSession)="&amp;A58&amp;"", "Bar", "", "Close","5","0","All",,,"False","T","EveryTick"))</f>
        <v>423.22</v>
      </c>
      <c r="AT58" s="68">
        <f ca="1">IF(D58=0,NA(),RTD("cqg.rtd",,"StudyData", "Close("&amp;$AT$2&amp;") When Barix("&amp;$AT$2&amp;",reference:=StartOfSession)="&amp;A58&amp;"", "Bar", "", "Close","5","0","All",,,"False","T","EveryTick"))</f>
        <v>75.900000000000006</v>
      </c>
      <c r="AV58" s="68">
        <f ca="1">IF(D58=0,NA(),RTD("cqg.rtd",,"StudyData", "Close("&amp;$AV$2&amp;") When Barix("&amp;$AV$2&amp;",reference:=StartOfSession)="&amp;A58&amp;"", "Bar", "", "Close","5","0","All",,,"False","T","EveryTick"))</f>
        <v>147.47999999999999</v>
      </c>
      <c r="AX58" s="68">
        <f ca="1">IF(D58=0,NA(),RTD("cqg.rtd",,"StudyData", "Close("&amp;$AX$2&amp;") When Barix("&amp;$AX$2&amp;",reference:=StartOfSession)="&amp;A58&amp;"", "Bar", "", "Close","5","0","All",,,"False","T","EveryTick"))</f>
        <v>166.77</v>
      </c>
      <c r="AZ58" s="68">
        <f ca="1">IF(D58=0,NA(),RTD("cqg.rtd",,"StudyData", "Close("&amp;$AZ$2&amp;") When Barix("&amp;$AZ$2&amp;",reference:=StartOfSession)="&amp;A58&amp;"", "Bar", "", "Close","5","0","All",,,"False","T","EveryTick"))</f>
        <v>387.64</v>
      </c>
      <c r="BB58" s="68">
        <f ca="1">IF(D58=0,NA(),RTD("cqg.rtd",,"StudyData", "Close("&amp;$BB$2&amp;") When Barix("&amp;$BB$2&amp;",reference:=StartOfSession)="&amp;A58&amp;"", "Bar", "", "Close","5","0","All",,,"False","T","EveryTick"))</f>
        <v>255.61</v>
      </c>
      <c r="BD58" s="68">
        <f ca="1">IF(D58=0,NA(),RTD("cqg.rtd",,"StudyData", "Close("&amp;$BD$2&amp;") When Barix("&amp;$BD$2&amp;",reference:=StartOfSession)="&amp;A58&amp;"", "Bar", "", "Close","5","0","All",,,"False","T","EveryTick"))</f>
        <v>618.49</v>
      </c>
      <c r="BF58" s="68">
        <f ca="1">IF(D58=0,NA(),RTD("cqg.rtd",,"StudyData", "Close("&amp;$BF$2&amp;") When Barix("&amp;$BF$2&amp;",reference:=StartOfSession)="&amp;A58&amp;"", "Bar", "", "Close","5","0","All",,,"False","T","EveryTick"))</f>
        <v>310.45999999999998</v>
      </c>
      <c r="BH58" s="68">
        <f ca="1">IF(D58=0,NA(),RTD("cqg.rtd",,"StudyData", "Close("&amp;$BH$2&amp;") When Barix("&amp;$BH$2&amp;",reference:=StartOfSession)="&amp;A58&amp;"", "Bar", "", "Close","5","0","All",,,"False","T","EveryTick"))</f>
        <v>40.61</v>
      </c>
      <c r="BJ58" s="68">
        <f ca="1">IF(D58=0,NA(),RTD("cqg.rtd",,"StudyData", "Close("&amp;$BJ$2&amp;") When Barix("&amp;$BJ$2&amp;",reference:=StartOfSession)="&amp;A58&amp;"", "Bar", "", "Close","5","0","All",,,"False","T","EveryTick"))</f>
        <v>85.2</v>
      </c>
    </row>
    <row r="59" spans="1:62" x14ac:dyDescent="0.3">
      <c r="A59" s="68">
        <f t="shared" si="1"/>
        <v>55</v>
      </c>
      <c r="B59" s="69">
        <f ca="1">IF(D59=0,NA(),RTD("cqg.rtd",,"StudyData", "Close("&amp;$B$2&amp;") When Barix("&amp;$B$2&amp;",reference:=StartOfSession)="&amp;A59&amp;"", "Bar", "", "Close","5","0","All",,,"False","T","EveryTick"))</f>
        <v>134.74</v>
      </c>
      <c r="C59" s="70">
        <v>0.54513888888888895</v>
      </c>
      <c r="D59" s="68">
        <f t="shared" ca="1" si="0"/>
        <v>1</v>
      </c>
      <c r="F59" s="68">
        <f ca="1">IF(D59=0,NA(),RTD("cqg.rtd",,"StudyData", "Close("&amp;$F$2&amp;") When Barix("&amp;$F$2&amp;",reference:=StartOfSession)="&amp;A59&amp;"", "Bar", "", "Close","5","0","All",,,"False","T","EveryTick"))</f>
        <v>227.47</v>
      </c>
      <c r="H59" s="68">
        <f ca="1">IF(D59=0,NA(),RTD("cqg.rtd",,"StudyData", "Close("&amp;$H$2&amp;") When Barix("&amp;$H$2&amp;",reference:=StartOfSession)="&amp;A59&amp;"", "Bar", "", "Close","5","0","All",,,"False","T","EveryTick"))</f>
        <v>326.14</v>
      </c>
      <c r="J59" s="68">
        <f ca="1">IF(D59=0,NA(),RTD("cqg.rtd",,"StudyData", "Close("&amp;$J$2&amp;") When Barix("&amp;$J$2&amp;",reference:=StartOfSession)="&amp;A59&amp;"", "Bar", "", "Close","5","0","All",,,"False","T","EveryTick"))</f>
        <v>208.71</v>
      </c>
      <c r="L59" s="68">
        <f ca="1">IF(D59=0,NA(),RTD("cqg.rtd",,"StudyData", "Close("&amp;$L$2&amp;") When Barix("&amp;$L$2&amp;",reference:=StartOfSession)="&amp;A59&amp;"", "Bar", "", "Close","5","0","All",,,"False","T","EveryTick"))</f>
        <v>288.82</v>
      </c>
      <c r="N59" s="68">
        <f ca="1">IF(D59=0,NA(),RTD("cqg.rtd",,"StudyData", "Close("&amp;$N$2&amp;") When Barix("&amp;$N$2&amp;",reference:=StartOfSession)="&amp;A59&amp;"", "Bar", "", "Close","5","0","All",,,"False","T","EveryTick"))</f>
        <v>152.47</v>
      </c>
      <c r="P59" s="68">
        <f ca="1">IF(D59=0,NA(),RTD("cqg.rtd",,"StudyData", "Close("&amp;$P$2&amp;") When Barix("&amp;$P$2&amp;",reference:=StartOfSession)="&amp;A59&amp;"", "Bar", "", "Close","5","0","All",,,"False","T","EveryTick"))</f>
        <v>395.77</v>
      </c>
      <c r="R59" s="68">
        <f ca="1">IF(D59=0,NA(),RTD("cqg.rtd",,"StudyData", "Close("&amp;$R$2&amp;") When Barix("&amp;$R$2&amp;",reference:=StartOfSession)="&amp;A59&amp;"", "Bar", "", "Close","5","0","All",,,"False","T","EveryTick"))</f>
        <v>315.87</v>
      </c>
      <c r="T59" s="68">
        <f ca="1">IF(D59=0,NA(),RTD("cqg.rtd",,"StudyData", "Close("&amp;$T$2&amp;") When Barix("&amp;$T$2&amp;",reference:=StartOfSession)="&amp;A59&amp;"", "Bar", "", "Close","5","0","All",,,"False","T","EveryTick"))</f>
        <v>57.88</v>
      </c>
      <c r="V59" s="68">
        <f ca="1">IF(D59=0,NA(),RTD("cqg.rtd",,"StudyData", "Close("&amp;$V$2&amp;") When Barix("&amp;$V$2&amp;",reference:=StartOfSession)="&amp;A59&amp;"", "Bar", "", "Close","5","0","All",,,"False","T","EveryTick"))</f>
        <v>157.1</v>
      </c>
      <c r="X59" s="68">
        <f ca="1">IF(D59=0,NA(),RTD("cqg.rtd",,"StudyData", "Close("&amp;$X$2&amp;") When Barix("&amp;$X$2&amp;",reference:=StartOfSession)="&amp;A59&amp;"", "Bar", "", "Close","5","0","All",,,"False","T","EveryTick"))</f>
        <v>99.04</v>
      </c>
      <c r="Z59" s="68">
        <f ca="1">IF(D59=0,NA(),RTD("cqg.rtd",,"StudyData", "Close("&amp;$Z$2&amp;") When Barix("&amp;$Z$2&amp;",reference:=StartOfSession)="&amp;A59&amp;"", "Bar", "", "Close","5","0","All",,,"False","T","EveryTick"))</f>
        <v>594.14</v>
      </c>
      <c r="AB59" s="68">
        <f ca="1">IF(D59=0,NA(),RTD("cqg.rtd",,"StudyData", "Close("&amp;$AB$2&amp;") When Barix("&amp;$AB$2&amp;",reference:=StartOfSession)="&amp;A59&amp;"", "Bar", "", "Close","5","0","All",,,"False","T","EveryTick"))</f>
        <v>405.68</v>
      </c>
      <c r="AD59" s="68">
        <f ca="1">IF(D59=0,NA(),RTD("cqg.rtd",,"StudyData", "Close("&amp;$AD$2&amp;") When Barix("&amp;$AD$2&amp;",reference:=StartOfSession)="&amp;A59&amp;"", "Bar", "", "Close","5","0","All",,,"False","T","EveryTick"))</f>
        <v>219.56</v>
      </c>
      <c r="AF59" s="68">
        <f ca="1">IF(D59=0,NA(),RTD("cqg.rtd",,"StudyData", "Close("&amp;$AF$2&amp;") When Barix("&amp;$AF$2&amp;",reference:=StartOfSession)="&amp;A59&amp;"", "Bar", "", "Close","5","0","All",,,"False","T","EveryTick"))</f>
        <v>215.17</v>
      </c>
      <c r="AH59" s="68">
        <f ca="1">IF(D59=0,NA(),RTD("cqg.rtd",,"StudyData", "Close("&amp;$AH$2&amp;") When Barix("&amp;$AH$2&amp;",reference:=StartOfSession)="&amp;A59&amp;"", "Bar", "", "Close","5","0","All",,,"False","T","EveryTick"))</f>
        <v>156.05000000000001</v>
      </c>
      <c r="AJ59" s="68">
        <f ca="1">IF(D59=0,NA(),RTD("cqg.rtd",,"StudyData", "Close("&amp;$AJ$2&amp;") When Barix("&amp;$AJ$2&amp;",reference:=StartOfSession)="&amp;A59&amp;"", "Bar", "", "Close","5","0","All",,,"False","T","EveryTick"))</f>
        <v>238.89</v>
      </c>
      <c r="AL59" s="68">
        <f ca="1">IF(D59=0,NA(),RTD("cqg.rtd",,"StudyData", "Close("&amp;$AL$2&amp;") When Barix("&amp;$AL$2&amp;",reference:=StartOfSession)="&amp;A59&amp;"", "Bar", "", "Close","5","0","All",,,"False","T","EveryTick"))</f>
        <v>64.11</v>
      </c>
      <c r="AN59" s="68">
        <f ca="1">IF(D59=0,NA(),RTD("cqg.rtd",,"StudyData", "Close("&amp;$AN$2&amp;") When Barix("&amp;$AN$2&amp;",reference:=StartOfSession)="&amp;A59&amp;"", "Bar", "", "Close","5","0","All",,,"False","T","EveryTick"))</f>
        <v>300</v>
      </c>
      <c r="AP59" s="68">
        <f ca="1">IF(D59=0,NA(),RTD("cqg.rtd",,"StudyData", "Close("&amp;$AP$2&amp;") When Barix("&amp;$AP$2&amp;",reference:=StartOfSession)="&amp;A59&amp;"", "Bar", "", "Close","5","0","All",,,"False","T","EveryTick"))</f>
        <v>103.1</v>
      </c>
      <c r="AR59" s="68">
        <f ca="1">IF(D59=0,NA(),RTD("cqg.rtd",,"StudyData", "Close("&amp;$AR$2&amp;") When Barix("&amp;$AR$2&amp;",reference:=StartOfSession)="&amp;A59&amp;"", "Bar", "", "Close","5","0","All",,,"False","T","EveryTick"))</f>
        <v>423.36</v>
      </c>
      <c r="AT59" s="68">
        <f ca="1">IF(D59=0,NA(),RTD("cqg.rtd",,"StudyData", "Close("&amp;$AT$2&amp;") When Barix("&amp;$AT$2&amp;",reference:=StartOfSession)="&amp;A59&amp;"", "Bar", "", "Close","5","0","All",,,"False","T","EveryTick"))</f>
        <v>75.94</v>
      </c>
      <c r="AV59" s="68">
        <f ca="1">IF(D59=0,NA(),RTD("cqg.rtd",,"StudyData", "Close("&amp;$AV$2&amp;") When Barix("&amp;$AV$2&amp;",reference:=StartOfSession)="&amp;A59&amp;"", "Bar", "", "Close","5","0","All",,,"False","T","EveryTick"))</f>
        <v>147.41</v>
      </c>
      <c r="AX59" s="68">
        <f ca="1">IF(D59=0,NA(),RTD("cqg.rtd",,"StudyData", "Close("&amp;$AX$2&amp;") When Barix("&amp;$AX$2&amp;",reference:=StartOfSession)="&amp;A59&amp;"", "Bar", "", "Close","5","0","All",,,"False","T","EveryTick"))</f>
        <v>166.77</v>
      </c>
      <c r="AZ59" s="68">
        <f ca="1">IF(D59=0,NA(),RTD("cqg.rtd",,"StudyData", "Close("&amp;$AZ$2&amp;") When Barix("&amp;$AZ$2&amp;",reference:=StartOfSession)="&amp;A59&amp;"", "Bar", "", "Close","5","0","All",,,"False","T","EveryTick"))</f>
        <v>388</v>
      </c>
      <c r="BB59" s="68">
        <f ca="1">IF(D59=0,NA(),RTD("cqg.rtd",,"StudyData", "Close("&amp;$BB$2&amp;") When Barix("&amp;$BB$2&amp;",reference:=StartOfSession)="&amp;A59&amp;"", "Bar", "", "Close","5","0","All",,,"False","T","EveryTick"))</f>
        <v>255.89</v>
      </c>
      <c r="BD59" s="68">
        <f ca="1">IF(D59=0,NA(),RTD("cqg.rtd",,"StudyData", "Close("&amp;$BD$2&amp;") When Barix("&amp;$BD$2&amp;",reference:=StartOfSession)="&amp;A59&amp;"", "Bar", "", "Close","5","0","All",,,"False","T","EveryTick"))</f>
        <v>619.47</v>
      </c>
      <c r="BF59" s="68">
        <f ca="1">IF(D59=0,NA(),RTD("cqg.rtd",,"StudyData", "Close("&amp;$BF$2&amp;") When Barix("&amp;$BF$2&amp;",reference:=StartOfSession)="&amp;A59&amp;"", "Bar", "", "Close","5","0","All",,,"False","T","EveryTick"))</f>
        <v>310.74</v>
      </c>
      <c r="BH59" s="68">
        <f ca="1">IF(D59=0,NA(),RTD("cqg.rtd",,"StudyData", "Close("&amp;$BH$2&amp;") When Barix("&amp;$BH$2&amp;",reference:=StartOfSession)="&amp;A59&amp;"", "Bar", "", "Close","5","0","All",,,"False","T","EveryTick"))</f>
        <v>40.590000000000003</v>
      </c>
      <c r="BJ59" s="68">
        <f ca="1">IF(D59=0,NA(),RTD("cqg.rtd",,"StudyData", "Close("&amp;$BJ$2&amp;") When Barix("&amp;$BJ$2&amp;",reference:=StartOfSession)="&amp;A59&amp;"", "Bar", "", "Close","5","0","All",,,"False","T","EveryTick"))</f>
        <v>85.13</v>
      </c>
    </row>
    <row r="60" spans="1:62" x14ac:dyDescent="0.3">
      <c r="A60" s="68">
        <f t="shared" si="1"/>
        <v>56</v>
      </c>
      <c r="B60" s="69">
        <f ca="1">IF(D60=0,NA(),RTD("cqg.rtd",,"StudyData", "Close("&amp;$B$2&amp;") When Barix("&amp;$B$2&amp;",reference:=StartOfSession)="&amp;A60&amp;"", "Bar", "", "Close","5","0","All",,,"False","T","EveryTick"))</f>
        <v>134.68</v>
      </c>
      <c r="C60" s="70">
        <v>0.54861111111111105</v>
      </c>
      <c r="D60" s="68">
        <f t="shared" ca="1" si="0"/>
        <v>1</v>
      </c>
      <c r="F60" s="68">
        <f ca="1">IF(D60=0,NA(),RTD("cqg.rtd",,"StudyData", "Close("&amp;$F$2&amp;") When Barix("&amp;$F$2&amp;",reference:=StartOfSession)="&amp;A60&amp;"", "Bar", "", "Close","5","0","All",,,"False","T","EveryTick"))</f>
        <v>227.4</v>
      </c>
      <c r="H60" s="68">
        <f ca="1">IF(D60=0,NA(),RTD("cqg.rtd",,"StudyData", "Close("&amp;$H$2&amp;") When Barix("&amp;$H$2&amp;",reference:=StartOfSession)="&amp;A60&amp;"", "Bar", "", "Close","5","0","All",,,"False","T","EveryTick"))</f>
        <v>326.22000000000003</v>
      </c>
      <c r="J60" s="68">
        <f ca="1">IF(D60=0,NA(),RTD("cqg.rtd",,"StudyData", "Close("&amp;$J$2&amp;") When Barix("&amp;$J$2&amp;",reference:=StartOfSession)="&amp;A60&amp;"", "Bar", "", "Close","5","0","All",,,"False","T","EveryTick"))</f>
        <v>208.57</v>
      </c>
      <c r="L60" s="68">
        <f ca="1">IF(D60=0,NA(),RTD("cqg.rtd",,"StudyData", "Close("&amp;$L$2&amp;") When Barix("&amp;$L$2&amp;",reference:=StartOfSession)="&amp;A60&amp;"", "Bar", "", "Close","5","0","All",,,"False","T","EveryTick"))</f>
        <v>288.61</v>
      </c>
      <c r="N60" s="68">
        <f ca="1">IF(D60=0,NA(),RTD("cqg.rtd",,"StudyData", "Close("&amp;$N$2&amp;") When Barix("&amp;$N$2&amp;",reference:=StartOfSession)="&amp;A60&amp;"", "Bar", "", "Close","5","0","All",,,"False","T","EveryTick"))</f>
        <v>152.52000000000001</v>
      </c>
      <c r="P60" s="68">
        <f ca="1">IF(D60=0,NA(),RTD("cqg.rtd",,"StudyData", "Close("&amp;$P$2&amp;") When Barix("&amp;$P$2&amp;",reference:=StartOfSession)="&amp;A60&amp;"", "Bar", "", "Close","5","0","All",,,"False","T","EveryTick"))</f>
        <v>395.56</v>
      </c>
      <c r="R60" s="68">
        <f ca="1">IF(D60=0,NA(),RTD("cqg.rtd",,"StudyData", "Close("&amp;$R$2&amp;") When Barix("&amp;$R$2&amp;",reference:=StartOfSession)="&amp;A60&amp;"", "Bar", "", "Close","5","0","All",,,"False","T","EveryTick"))</f>
        <v>315.63</v>
      </c>
      <c r="T60" s="68">
        <f ca="1">IF(D60=0,NA(),RTD("cqg.rtd",,"StudyData", "Close("&amp;$T$2&amp;") When Barix("&amp;$T$2&amp;",reference:=StartOfSession)="&amp;A60&amp;"", "Bar", "", "Close","5","0","All",,,"False","T","EveryTick"))</f>
        <v>57.83</v>
      </c>
      <c r="V60" s="68">
        <f ca="1">IF(D60=0,NA(),RTD("cqg.rtd",,"StudyData", "Close("&amp;$V$2&amp;") When Barix("&amp;$V$2&amp;",reference:=StartOfSession)="&amp;A60&amp;"", "Bar", "", "Close","5","0","All",,,"False","T","EveryTick"))</f>
        <v>156.97999999999999</v>
      </c>
      <c r="X60" s="68">
        <f ca="1">IF(D60=0,NA(),RTD("cqg.rtd",,"StudyData", "Close("&amp;$X$2&amp;") When Barix("&amp;$X$2&amp;",reference:=StartOfSession)="&amp;A60&amp;"", "Bar", "", "Close","5","0","All",,,"False","T","EveryTick"))</f>
        <v>98.93</v>
      </c>
      <c r="Z60" s="68">
        <f ca="1">IF(D60=0,NA(),RTD("cqg.rtd",,"StudyData", "Close("&amp;$Z$2&amp;") When Barix("&amp;$Z$2&amp;",reference:=StartOfSession)="&amp;A60&amp;"", "Bar", "", "Close","5","0","All",,,"False","T","EveryTick"))</f>
        <v>593.85</v>
      </c>
      <c r="AB60" s="68">
        <f ca="1">IF(D60=0,NA(),RTD("cqg.rtd",,"StudyData", "Close("&amp;$AB$2&amp;") When Barix("&amp;$AB$2&amp;",reference:=StartOfSession)="&amp;A60&amp;"", "Bar", "", "Close","5","0","All",,,"False","T","EveryTick"))</f>
        <v>405.86</v>
      </c>
      <c r="AD60" s="68">
        <f ca="1">IF(D60=0,NA(),RTD("cqg.rtd",,"StudyData", "Close("&amp;$AD$2&amp;") When Barix("&amp;$AD$2&amp;",reference:=StartOfSession)="&amp;A60&amp;"", "Bar", "", "Close","5","0","All",,,"False","T","EveryTick"))</f>
        <v>219.4</v>
      </c>
      <c r="AF60" s="68">
        <f ca="1">IF(D60=0,NA(),RTD("cqg.rtd",,"StudyData", "Close("&amp;$AF$2&amp;") When Barix("&amp;$AF$2&amp;",reference:=StartOfSession)="&amp;A60&amp;"", "Bar", "", "Close","5","0","All",,,"False","T","EveryTick"))</f>
        <v>215.09</v>
      </c>
      <c r="AH60" s="68">
        <f ca="1">IF(D60=0,NA(),RTD("cqg.rtd",,"StudyData", "Close("&amp;$AH$2&amp;") When Barix("&amp;$AH$2&amp;",reference:=StartOfSession)="&amp;A60&amp;"", "Bar", "", "Close","5","0","All",,,"False","T","EveryTick"))</f>
        <v>156.07</v>
      </c>
      <c r="AJ60" s="68">
        <f ca="1">IF(D60=0,NA(),RTD("cqg.rtd",,"StudyData", "Close("&amp;$AJ$2&amp;") When Barix("&amp;$AJ$2&amp;",reference:=StartOfSession)="&amp;A60&amp;"", "Bar", "", "Close","5","0","All",,,"False","T","EveryTick"))</f>
        <v>238.41</v>
      </c>
      <c r="AL60" s="68">
        <f ca="1">IF(D60=0,NA(),RTD("cqg.rtd",,"StudyData", "Close("&amp;$AL$2&amp;") When Barix("&amp;$AL$2&amp;",reference:=StartOfSession)="&amp;A60&amp;"", "Bar", "", "Close","5","0","All",,,"False","T","EveryTick"))</f>
        <v>64.12</v>
      </c>
      <c r="AN60" s="68">
        <f ca="1">IF(D60=0,NA(),RTD("cqg.rtd",,"StudyData", "Close("&amp;$AN$2&amp;") When Barix("&amp;$AN$2&amp;",reference:=StartOfSession)="&amp;A60&amp;"", "Bar", "", "Close","5","0","All",,,"False","T","EveryTick"))</f>
        <v>299.76</v>
      </c>
      <c r="AP60" s="68">
        <f ca="1">IF(D60=0,NA(),RTD("cqg.rtd",,"StudyData", "Close("&amp;$AP$2&amp;") When Barix("&amp;$AP$2&amp;",reference:=StartOfSession)="&amp;A60&amp;"", "Bar", "", "Close","5","0","All",,,"False","T","EveryTick"))</f>
        <v>103.02</v>
      </c>
      <c r="AR60" s="68">
        <f ca="1">IF(D60=0,NA(),RTD("cqg.rtd",,"StudyData", "Close("&amp;$AR$2&amp;") When Barix("&amp;$AR$2&amp;",reference:=StartOfSession)="&amp;A60&amp;"", "Bar", "", "Close","5","0","All",,,"False","T","EveryTick"))</f>
        <v>423.41</v>
      </c>
      <c r="AT60" s="68">
        <f ca="1">IF(D60=0,NA(),RTD("cqg.rtd",,"StudyData", "Close("&amp;$AT$2&amp;") When Barix("&amp;$AT$2&amp;",reference:=StartOfSession)="&amp;A60&amp;"", "Bar", "", "Close","5","0","All",,,"False","T","EveryTick"))</f>
        <v>75.89</v>
      </c>
      <c r="AV60" s="68">
        <f ca="1">IF(D60=0,NA(),RTD("cqg.rtd",,"StudyData", "Close("&amp;$AV$2&amp;") When Barix("&amp;$AV$2&amp;",reference:=StartOfSession)="&amp;A60&amp;"", "Bar", "", "Close","5","0","All",,,"False","T","EveryTick"))</f>
        <v>147.34</v>
      </c>
      <c r="AX60" s="68">
        <f ca="1">IF(D60=0,NA(),RTD("cqg.rtd",,"StudyData", "Close("&amp;$AX$2&amp;") When Barix("&amp;$AX$2&amp;",reference:=StartOfSession)="&amp;A60&amp;"", "Bar", "", "Close","5","0","All",,,"False","T","EveryTick"))</f>
        <v>166.74</v>
      </c>
      <c r="AZ60" s="68">
        <f ca="1">IF(D60=0,NA(),RTD("cqg.rtd",,"StudyData", "Close("&amp;$AZ$2&amp;") When Barix("&amp;$AZ$2&amp;",reference:=StartOfSession)="&amp;A60&amp;"", "Bar", "", "Close","5","0","All",,,"False","T","EveryTick"))</f>
        <v>387.7</v>
      </c>
      <c r="BB60" s="68">
        <f ca="1">IF(D60=0,NA(),RTD("cqg.rtd",,"StudyData", "Close("&amp;$BB$2&amp;") When Barix("&amp;$BB$2&amp;",reference:=StartOfSession)="&amp;A60&amp;"", "Bar", "", "Close","5","0","All",,,"False","T","EveryTick"))</f>
        <v>255.74</v>
      </c>
      <c r="BD60" s="68">
        <f ca="1">IF(D60=0,NA(),RTD("cqg.rtd",,"StudyData", "Close("&amp;$BD$2&amp;") When Barix("&amp;$BD$2&amp;",reference:=StartOfSession)="&amp;A60&amp;"", "Bar", "", "Close","5","0","All",,,"False","T","EveryTick"))</f>
        <v>618.6</v>
      </c>
      <c r="BF60" s="68">
        <f ca="1">IF(D60=0,NA(),RTD("cqg.rtd",,"StudyData", "Close("&amp;$BF$2&amp;") When Barix("&amp;$BF$2&amp;",reference:=StartOfSession)="&amp;A60&amp;"", "Bar", "", "Close","5","0","All",,,"False","T","EveryTick"))</f>
        <v>310.57</v>
      </c>
      <c r="BH60" s="68">
        <f ca="1">IF(D60=0,NA(),RTD("cqg.rtd",,"StudyData", "Close("&amp;$BH$2&amp;") When Barix("&amp;$BH$2&amp;",reference:=StartOfSession)="&amp;A60&amp;"", "Bar", "", "Close","5","0","All",,,"False","T","EveryTick"))</f>
        <v>40.56</v>
      </c>
      <c r="BJ60" s="68">
        <f ca="1">IF(D60=0,NA(),RTD("cqg.rtd",,"StudyData", "Close("&amp;$BJ$2&amp;") When Barix("&amp;$BJ$2&amp;",reference:=StartOfSession)="&amp;A60&amp;"", "Bar", "", "Close","5","0","All",,,"False","T","EveryTick"))</f>
        <v>85.13</v>
      </c>
    </row>
    <row r="61" spans="1:62" x14ac:dyDescent="0.3">
      <c r="A61" s="68">
        <f t="shared" si="1"/>
        <v>57</v>
      </c>
      <c r="B61" s="69">
        <f ca="1">IF(D61=0,NA(),RTD("cqg.rtd",,"StudyData", "Close("&amp;$B$2&amp;") When Barix("&amp;$B$2&amp;",reference:=StartOfSession)="&amp;A61&amp;"", "Bar", "", "Close","5","0","All",,,"False","T","EveryTick"))</f>
        <v>134.78</v>
      </c>
      <c r="C61" s="70">
        <v>0.55208333333333337</v>
      </c>
      <c r="D61" s="68">
        <f t="shared" ca="1" si="0"/>
        <v>1</v>
      </c>
      <c r="F61" s="68">
        <f ca="1">IF(D61=0,NA(),RTD("cqg.rtd",,"StudyData", "Close("&amp;$F$2&amp;") When Barix("&amp;$F$2&amp;",reference:=StartOfSession)="&amp;A61&amp;"", "Bar", "", "Close","5","0","All",,,"False","T","EveryTick"))</f>
        <v>227.45</v>
      </c>
      <c r="H61" s="68">
        <f ca="1">IF(D61=0,NA(),RTD("cqg.rtd",,"StudyData", "Close("&amp;$H$2&amp;") When Barix("&amp;$H$2&amp;",reference:=StartOfSession)="&amp;A61&amp;"", "Bar", "", "Close","5","0","All",,,"False","T","EveryTick"))</f>
        <v>326.77</v>
      </c>
      <c r="J61" s="68">
        <f ca="1">IF(D61=0,NA(),RTD("cqg.rtd",,"StudyData", "Close("&amp;$J$2&amp;") When Barix("&amp;$J$2&amp;",reference:=StartOfSession)="&amp;A61&amp;"", "Bar", "", "Close","5","0","All",,,"False","T","EveryTick"))</f>
        <v>208.4</v>
      </c>
      <c r="L61" s="68">
        <f ca="1">IF(D61=0,NA(),RTD("cqg.rtd",,"StudyData", "Close("&amp;$L$2&amp;") When Barix("&amp;$L$2&amp;",reference:=StartOfSession)="&amp;A61&amp;"", "Bar", "", "Close","5","0","All",,,"False","T","EveryTick"))</f>
        <v>288.48</v>
      </c>
      <c r="N61" s="68">
        <f ca="1">IF(D61=0,NA(),RTD("cqg.rtd",,"StudyData", "Close("&amp;$N$2&amp;") When Barix("&amp;$N$2&amp;",reference:=StartOfSession)="&amp;A61&amp;"", "Bar", "", "Close","5","0","All",,,"False","T","EveryTick"))</f>
        <v>152.51</v>
      </c>
      <c r="P61" s="68">
        <f ca="1">IF(D61=0,NA(),RTD("cqg.rtd",,"StudyData", "Close("&amp;$P$2&amp;") When Barix("&amp;$P$2&amp;",reference:=StartOfSession)="&amp;A61&amp;"", "Bar", "", "Close","5","0","All",,,"False","T","EveryTick"))</f>
        <v>395.99</v>
      </c>
      <c r="R61" s="68">
        <f ca="1">IF(D61=0,NA(),RTD("cqg.rtd",,"StudyData", "Close("&amp;$R$2&amp;") When Barix("&amp;$R$2&amp;",reference:=StartOfSession)="&amp;A61&amp;"", "Bar", "", "Close","5","0","All",,,"False","T","EveryTick"))</f>
        <v>315.85000000000002</v>
      </c>
      <c r="T61" s="68">
        <f ca="1">IF(D61=0,NA(),RTD("cqg.rtd",,"StudyData", "Close("&amp;$T$2&amp;") When Barix("&amp;$T$2&amp;",reference:=StartOfSession)="&amp;A61&amp;"", "Bar", "", "Close","5","0","All",,,"False","T","EveryTick"))</f>
        <v>57.8</v>
      </c>
      <c r="V61" s="68">
        <f ca="1">IF(D61=0,NA(),RTD("cqg.rtd",,"StudyData", "Close("&amp;$V$2&amp;") When Barix("&amp;$V$2&amp;",reference:=StartOfSession)="&amp;A61&amp;"", "Bar", "", "Close","5","0","All",,,"False","T","EveryTick"))</f>
        <v>156.97999999999999</v>
      </c>
      <c r="X61" s="68">
        <f ca="1">IF(D61=0,NA(),RTD("cqg.rtd",,"StudyData", "Close("&amp;$X$2&amp;") When Barix("&amp;$X$2&amp;",reference:=StartOfSession)="&amp;A61&amp;"", "Bar", "", "Close","5","0","All",,,"False","T","EveryTick"))</f>
        <v>98.98</v>
      </c>
      <c r="Z61" s="68">
        <f ca="1">IF(D61=0,NA(),RTD("cqg.rtd",,"StudyData", "Close("&amp;$Z$2&amp;") When Barix("&amp;$Z$2&amp;",reference:=StartOfSession)="&amp;A61&amp;"", "Bar", "", "Close","5","0","All",,,"False","T","EveryTick"))</f>
        <v>593.45000000000005</v>
      </c>
      <c r="AB61" s="68">
        <f ca="1">IF(D61=0,NA(),RTD("cqg.rtd",,"StudyData", "Close("&amp;$AB$2&amp;") When Barix("&amp;$AB$2&amp;",reference:=StartOfSession)="&amp;A61&amp;"", "Bar", "", "Close","5","0","All",,,"False","T","EveryTick"))</f>
        <v>405.95</v>
      </c>
      <c r="AD61" s="68">
        <f ca="1">IF(D61=0,NA(),RTD("cqg.rtd",,"StudyData", "Close("&amp;$AD$2&amp;") When Barix("&amp;$AD$2&amp;",reference:=StartOfSession)="&amp;A61&amp;"", "Bar", "", "Close","5","0","All",,,"False","T","EveryTick"))</f>
        <v>219.44</v>
      </c>
      <c r="AF61" s="68">
        <f ca="1">IF(D61=0,NA(),RTD("cqg.rtd",,"StudyData", "Close("&amp;$AF$2&amp;") When Barix("&amp;$AF$2&amp;",reference:=StartOfSession)="&amp;A61&amp;"", "Bar", "", "Close","5","0","All",,,"False","T","EveryTick"))</f>
        <v>215.38</v>
      </c>
      <c r="AH61" s="68">
        <f ca="1">IF(D61=0,NA(),RTD("cqg.rtd",,"StudyData", "Close("&amp;$AH$2&amp;") When Barix("&amp;$AH$2&amp;",reference:=StartOfSession)="&amp;A61&amp;"", "Bar", "", "Close","5","0","All",,,"False","T","EveryTick"))</f>
        <v>156.02000000000001</v>
      </c>
      <c r="AJ61" s="68">
        <f ca="1">IF(D61=0,NA(),RTD("cqg.rtd",,"StudyData", "Close("&amp;$AJ$2&amp;") When Barix("&amp;$AJ$2&amp;",reference:=StartOfSession)="&amp;A61&amp;"", "Bar", "", "Close","5","0","All",,,"False","T","EveryTick"))</f>
        <v>238.42</v>
      </c>
      <c r="AL61" s="68">
        <f ca="1">IF(D61=0,NA(),RTD("cqg.rtd",,"StudyData", "Close("&amp;$AL$2&amp;") When Barix("&amp;$AL$2&amp;",reference:=StartOfSession)="&amp;A61&amp;"", "Bar", "", "Close","5","0","All",,,"False","T","EveryTick"))</f>
        <v>64.13</v>
      </c>
      <c r="AN61" s="68">
        <f ca="1">IF(D61=0,NA(),RTD("cqg.rtd",,"StudyData", "Close("&amp;$AN$2&amp;") When Barix("&amp;$AN$2&amp;",reference:=StartOfSession)="&amp;A61&amp;"", "Bar", "", "Close","5","0","All",,,"False","T","EveryTick"))</f>
        <v>299.89999999999998</v>
      </c>
      <c r="AP61" s="68">
        <f ca="1">IF(D61=0,NA(),RTD("cqg.rtd",,"StudyData", "Close("&amp;$AP$2&amp;") When Barix("&amp;$AP$2&amp;",reference:=StartOfSession)="&amp;A61&amp;"", "Bar", "", "Close","5","0","All",,,"False","T","EveryTick"))</f>
        <v>102.91</v>
      </c>
      <c r="AR61" s="68">
        <f ca="1">IF(D61=0,NA(),RTD("cqg.rtd",,"StudyData", "Close("&amp;$AR$2&amp;") When Barix("&amp;$AR$2&amp;",reference:=StartOfSession)="&amp;A61&amp;"", "Bar", "", "Close","5","0","All",,,"False","T","EveryTick"))</f>
        <v>423.61</v>
      </c>
      <c r="AT61" s="68">
        <f ca="1">IF(D61=0,NA(),RTD("cqg.rtd",,"StudyData", "Close("&amp;$AT$2&amp;") When Barix("&amp;$AT$2&amp;",reference:=StartOfSession)="&amp;A61&amp;"", "Bar", "", "Close","5","0","All",,,"False","T","EveryTick"))</f>
        <v>75.87</v>
      </c>
      <c r="AV61" s="68">
        <f ca="1">IF(D61=0,NA(),RTD("cqg.rtd",,"StudyData", "Close("&amp;$AV$2&amp;") When Barix("&amp;$AV$2&amp;",reference:=StartOfSession)="&amp;A61&amp;"", "Bar", "", "Close","5","0","All",,,"False","T","EveryTick"))</f>
        <v>147.25</v>
      </c>
      <c r="AX61" s="68">
        <f ca="1">IF(D61=0,NA(),RTD("cqg.rtd",,"StudyData", "Close("&amp;$AX$2&amp;") When Barix("&amp;$AX$2&amp;",reference:=StartOfSession)="&amp;A61&amp;"", "Bar", "", "Close","5","0","All",,,"False","T","EveryTick"))</f>
        <v>166.88</v>
      </c>
      <c r="AZ61" s="68">
        <f ca="1">IF(D61=0,NA(),RTD("cqg.rtd",,"StudyData", "Close("&amp;$AZ$2&amp;") When Barix("&amp;$AZ$2&amp;",reference:=StartOfSession)="&amp;A61&amp;"", "Bar", "", "Close","5","0","All",,,"False","T","EveryTick"))</f>
        <v>387.59</v>
      </c>
      <c r="BB61" s="68">
        <f ca="1">IF(D61=0,NA(),RTD("cqg.rtd",,"StudyData", "Close("&amp;$BB$2&amp;") When Barix("&amp;$BB$2&amp;",reference:=StartOfSession)="&amp;A61&amp;"", "Bar", "", "Close","5","0","All",,,"False","T","EveryTick"))</f>
        <v>255.8</v>
      </c>
      <c r="BD61" s="68">
        <f ca="1">IF(D61=0,NA(),RTD("cqg.rtd",,"StudyData", "Close("&amp;$BD$2&amp;") When Barix("&amp;$BD$2&amp;",reference:=StartOfSession)="&amp;A61&amp;"", "Bar", "", "Close","5","0","All",,,"False","T","EveryTick"))</f>
        <v>618.21</v>
      </c>
      <c r="BF61" s="68">
        <f ca="1">IF(D61=0,NA(),RTD("cqg.rtd",,"StudyData", "Close("&amp;$BF$2&amp;") When Barix("&amp;$BF$2&amp;",reference:=StartOfSession)="&amp;A61&amp;"", "Bar", "", "Close","5","0","All",,,"False","T","EveryTick"))</f>
        <v>310.58999999999997</v>
      </c>
      <c r="BH61" s="68">
        <f ca="1">IF(D61=0,NA(),RTD("cqg.rtd",,"StudyData", "Close("&amp;$BH$2&amp;") When Barix("&amp;$BH$2&amp;",reference:=StartOfSession)="&amp;A61&amp;"", "Bar", "", "Close","5","0","All",,,"False","T","EveryTick"))</f>
        <v>40.54</v>
      </c>
      <c r="BJ61" s="68">
        <f ca="1">IF(D61=0,NA(),RTD("cqg.rtd",,"StudyData", "Close("&amp;$BJ$2&amp;") When Barix("&amp;$BJ$2&amp;",reference:=StartOfSession)="&amp;A61&amp;"", "Bar", "", "Close","5","0","All",,,"False","T","EveryTick"))</f>
        <v>85.11</v>
      </c>
    </row>
    <row r="62" spans="1:62" x14ac:dyDescent="0.3">
      <c r="A62" s="68">
        <f t="shared" si="1"/>
        <v>58</v>
      </c>
      <c r="B62" s="69">
        <f ca="1">IF(D62=0,NA(),RTD("cqg.rtd",,"StudyData", "Close("&amp;$B$2&amp;") When Barix("&amp;$B$2&amp;",reference:=StartOfSession)="&amp;A62&amp;"", "Bar", "", "Close","5","0","All",,,"False","T","EveryTick"))</f>
        <v>134.84</v>
      </c>
      <c r="C62" s="70">
        <v>0.55555555555555558</v>
      </c>
      <c r="D62" s="68">
        <f t="shared" ca="1" si="0"/>
        <v>1</v>
      </c>
      <c r="F62" s="68">
        <f ca="1">IF(D62=0,NA(),RTD("cqg.rtd",,"StudyData", "Close("&amp;$F$2&amp;") When Barix("&amp;$F$2&amp;",reference:=StartOfSession)="&amp;A62&amp;"", "Bar", "", "Close","5","0","All",,,"False","T","EveryTick"))</f>
        <v>227.44</v>
      </c>
      <c r="H62" s="68">
        <f ca="1">IF(D62=0,NA(),RTD("cqg.rtd",,"StudyData", "Close("&amp;$H$2&amp;") When Barix("&amp;$H$2&amp;",reference:=StartOfSession)="&amp;A62&amp;"", "Bar", "", "Close","5","0","All",,,"False","T","EveryTick"))</f>
        <v>326.83999999999997</v>
      </c>
      <c r="J62" s="68">
        <f ca="1">IF(D62=0,NA(),RTD("cqg.rtd",,"StudyData", "Close("&amp;$J$2&amp;") When Barix("&amp;$J$2&amp;",reference:=StartOfSession)="&amp;A62&amp;"", "Bar", "", "Close","5","0","All",,,"False","T","EveryTick"))</f>
        <v>208.73</v>
      </c>
      <c r="L62" s="68">
        <f ca="1">IF(D62=0,NA(),RTD("cqg.rtd",,"StudyData", "Close("&amp;$L$2&amp;") When Barix("&amp;$L$2&amp;",reference:=StartOfSession)="&amp;A62&amp;"", "Bar", "", "Close","5","0","All",,,"False","T","EveryTick"))</f>
        <v>288.26</v>
      </c>
      <c r="N62" s="68">
        <f ca="1">IF(D62=0,NA(),RTD("cqg.rtd",,"StudyData", "Close("&amp;$N$2&amp;") When Barix("&amp;$N$2&amp;",reference:=StartOfSession)="&amp;A62&amp;"", "Bar", "", "Close","5","0","All",,,"False","T","EveryTick"))</f>
        <v>152.54</v>
      </c>
      <c r="P62" s="68">
        <f ca="1">IF(D62=0,NA(),RTD("cqg.rtd",,"StudyData", "Close("&amp;$P$2&amp;") When Barix("&amp;$P$2&amp;",reference:=StartOfSession)="&amp;A62&amp;"", "Bar", "", "Close","5","0","All",,,"False","T","EveryTick"))</f>
        <v>395.95</v>
      </c>
      <c r="R62" s="68">
        <f ca="1">IF(D62=0,NA(),RTD("cqg.rtd",,"StudyData", "Close("&amp;$R$2&amp;") When Barix("&amp;$R$2&amp;",reference:=StartOfSession)="&amp;A62&amp;"", "Bar", "", "Close","5","0","All",,,"False","T","EveryTick"))</f>
        <v>315.74</v>
      </c>
      <c r="T62" s="68">
        <f ca="1">IF(D62=0,NA(),RTD("cqg.rtd",,"StudyData", "Close("&amp;$T$2&amp;") When Barix("&amp;$T$2&amp;",reference:=StartOfSession)="&amp;A62&amp;"", "Bar", "", "Close","5","0","All",,,"False","T","EveryTick"))</f>
        <v>57.84</v>
      </c>
      <c r="V62" s="68">
        <f ca="1">IF(D62=0,NA(),RTD("cqg.rtd",,"StudyData", "Close("&amp;$V$2&amp;") When Barix("&amp;$V$2&amp;",reference:=StartOfSession)="&amp;A62&amp;"", "Bar", "", "Close","5","0","All",,,"False","T","EveryTick"))</f>
        <v>157.08000000000001</v>
      </c>
      <c r="X62" s="68">
        <f ca="1">IF(D62=0,NA(),RTD("cqg.rtd",,"StudyData", "Close("&amp;$X$2&amp;") When Barix("&amp;$X$2&amp;",reference:=StartOfSession)="&amp;A62&amp;"", "Bar", "", "Close","5","0","All",,,"False","T","EveryTick"))</f>
        <v>98.96</v>
      </c>
      <c r="Z62" s="68">
        <f ca="1">IF(D62=0,NA(),RTD("cqg.rtd",,"StudyData", "Close("&amp;$Z$2&amp;") When Barix("&amp;$Z$2&amp;",reference:=StartOfSession)="&amp;A62&amp;"", "Bar", "", "Close","5","0","All",,,"False","T","EveryTick"))</f>
        <v>593.80999999999995</v>
      </c>
      <c r="AB62" s="68">
        <f ca="1">IF(D62=0,NA(),RTD("cqg.rtd",,"StudyData", "Close("&amp;$AB$2&amp;") When Barix("&amp;$AB$2&amp;",reference:=StartOfSession)="&amp;A62&amp;"", "Bar", "", "Close","5","0","All",,,"False","T","EveryTick"))</f>
        <v>405.94</v>
      </c>
      <c r="AD62" s="68">
        <f ca="1">IF(D62=0,NA(),RTD("cqg.rtd",,"StudyData", "Close("&amp;$AD$2&amp;") When Barix("&amp;$AD$2&amp;",reference:=StartOfSession)="&amp;A62&amp;"", "Bar", "", "Close","5","0","All",,,"False","T","EveryTick"))</f>
        <v>219.43</v>
      </c>
      <c r="AF62" s="68">
        <f ca="1">IF(D62=0,NA(),RTD("cqg.rtd",,"StudyData", "Close("&amp;$AF$2&amp;") When Barix("&amp;$AF$2&amp;",reference:=StartOfSession)="&amp;A62&amp;"", "Bar", "", "Close","5","0","All",,,"False","T","EveryTick"))</f>
        <v>215.19</v>
      </c>
      <c r="AH62" s="68">
        <f ca="1">IF(D62=0,NA(),RTD("cqg.rtd",,"StudyData", "Close("&amp;$AH$2&amp;") When Barix("&amp;$AH$2&amp;",reference:=StartOfSession)="&amp;A62&amp;"", "Bar", "", "Close","5","0","All",,,"False","T","EveryTick"))</f>
        <v>156.05000000000001</v>
      </c>
      <c r="AJ62" s="68">
        <f ca="1">IF(D62=0,NA(),RTD("cqg.rtd",,"StudyData", "Close("&amp;$AJ$2&amp;") When Barix("&amp;$AJ$2&amp;",reference:=StartOfSession)="&amp;A62&amp;"", "Bar", "", "Close","5","0","All",,,"False","T","EveryTick"))</f>
        <v>238.61</v>
      </c>
      <c r="AL62" s="68">
        <f ca="1">IF(D62=0,NA(),RTD("cqg.rtd",,"StudyData", "Close("&amp;$AL$2&amp;") When Barix("&amp;$AL$2&amp;",reference:=StartOfSession)="&amp;A62&amp;"", "Bar", "", "Close","5","0","All",,,"False","T","EveryTick"))</f>
        <v>64.09</v>
      </c>
      <c r="AN62" s="68">
        <f ca="1">IF(D62=0,NA(),RTD("cqg.rtd",,"StudyData", "Close("&amp;$AN$2&amp;") When Barix("&amp;$AN$2&amp;",reference:=StartOfSession)="&amp;A62&amp;"", "Bar", "", "Close","5","0","All",,,"False","T","EveryTick"))</f>
        <v>299.83999999999997</v>
      </c>
      <c r="AP62" s="68">
        <f ca="1">IF(D62=0,NA(),RTD("cqg.rtd",,"StudyData", "Close("&amp;$AP$2&amp;") When Barix("&amp;$AP$2&amp;",reference:=StartOfSession)="&amp;A62&amp;"", "Bar", "", "Close","5","0","All",,,"False","T","EveryTick"))</f>
        <v>102.92</v>
      </c>
      <c r="AR62" s="68">
        <f ca="1">IF(D62=0,NA(),RTD("cqg.rtd",,"StudyData", "Close("&amp;$AR$2&amp;") When Barix("&amp;$AR$2&amp;",reference:=StartOfSession)="&amp;A62&amp;"", "Bar", "", "Close","5","0","All",,,"False","T","EveryTick"))</f>
        <v>423.64</v>
      </c>
      <c r="AT62" s="68">
        <f ca="1">IF(D62=0,NA(),RTD("cqg.rtd",,"StudyData", "Close("&amp;$AT$2&amp;") When Barix("&amp;$AT$2&amp;",reference:=StartOfSession)="&amp;A62&amp;"", "Bar", "", "Close","5","0","All",,,"False","T","EveryTick"))</f>
        <v>75.86</v>
      </c>
      <c r="AV62" s="68">
        <f ca="1">IF(D62=0,NA(),RTD("cqg.rtd",,"StudyData", "Close("&amp;$AV$2&amp;") When Barix("&amp;$AV$2&amp;",reference:=StartOfSession)="&amp;A62&amp;"", "Bar", "", "Close","5","0","All",,,"False","T","EveryTick"))</f>
        <v>147.13999999999999</v>
      </c>
      <c r="AX62" s="68">
        <f ca="1">IF(D62=0,NA(),RTD("cqg.rtd",,"StudyData", "Close("&amp;$AX$2&amp;") When Barix("&amp;$AX$2&amp;",reference:=StartOfSession)="&amp;A62&amp;"", "Bar", "", "Close","5","0","All",,,"False","T","EveryTick"))</f>
        <v>166.91</v>
      </c>
      <c r="AZ62" s="68">
        <f ca="1">IF(D62=0,NA(),RTD("cqg.rtd",,"StudyData", "Close("&amp;$AZ$2&amp;") When Barix("&amp;$AZ$2&amp;",reference:=StartOfSession)="&amp;A62&amp;"", "Bar", "", "Close","5","0","All",,,"False","T","EveryTick"))</f>
        <v>387.36</v>
      </c>
      <c r="BB62" s="68">
        <f ca="1">IF(D62=0,NA(),RTD("cqg.rtd",,"StudyData", "Close("&amp;$BB$2&amp;") When Barix("&amp;$BB$2&amp;",reference:=StartOfSession)="&amp;A62&amp;"", "Bar", "", "Close","5","0","All",,,"False","T","EveryTick"))</f>
        <v>255.93</v>
      </c>
      <c r="BD62" s="68">
        <f ca="1">IF(D62=0,NA(),RTD("cqg.rtd",,"StudyData", "Close("&amp;$BD$2&amp;") When Barix("&amp;$BD$2&amp;",reference:=StartOfSession)="&amp;A62&amp;"", "Bar", "", "Close","5","0","All",,,"False","T","EveryTick"))</f>
        <v>618.14</v>
      </c>
      <c r="BF62" s="68">
        <f ca="1">IF(D62=0,NA(),RTD("cqg.rtd",,"StudyData", "Close("&amp;$BF$2&amp;") When Barix("&amp;$BF$2&amp;",reference:=StartOfSession)="&amp;A62&amp;"", "Bar", "", "Close","5","0","All",,,"False","T","EveryTick"))</f>
        <v>310.7</v>
      </c>
      <c r="BH62" s="68">
        <f ca="1">IF(D62=0,NA(),RTD("cqg.rtd",,"StudyData", "Close("&amp;$BH$2&amp;") When Barix("&amp;$BH$2&amp;",reference:=StartOfSession)="&amp;A62&amp;"", "Bar", "", "Close","5","0","All",,,"False","T","EveryTick"))</f>
        <v>40.53</v>
      </c>
      <c r="BJ62" s="68">
        <f ca="1">IF(D62=0,NA(),RTD("cqg.rtd",,"StudyData", "Close("&amp;$BJ$2&amp;") When Barix("&amp;$BJ$2&amp;",reference:=StartOfSession)="&amp;A62&amp;"", "Bar", "", "Close","5","0","All",,,"False","T","EveryTick"))</f>
        <v>85.08</v>
      </c>
    </row>
    <row r="63" spans="1:62" x14ac:dyDescent="0.3">
      <c r="A63" s="68">
        <f t="shared" si="1"/>
        <v>59</v>
      </c>
      <c r="B63" s="69">
        <f ca="1">IF(D63=0,NA(),RTD("cqg.rtd",,"StudyData", "Close("&amp;$B$2&amp;") When Barix("&amp;$B$2&amp;",reference:=StartOfSession)="&amp;A63&amp;"", "Bar", "", "Close","5","0","All",,,"False","T","EveryTick"))</f>
        <v>134.87</v>
      </c>
      <c r="C63" s="70">
        <v>0.55902777777777779</v>
      </c>
      <c r="D63" s="68">
        <f t="shared" ca="1" si="0"/>
        <v>1</v>
      </c>
      <c r="F63" s="68">
        <f ca="1">IF(D63=0,NA(),RTD("cqg.rtd",,"StudyData", "Close("&amp;$F$2&amp;") When Barix("&amp;$F$2&amp;",reference:=StartOfSession)="&amp;A63&amp;"", "Bar", "", "Close","5","0","All",,,"False","T","EveryTick"))</f>
        <v>227.53</v>
      </c>
      <c r="H63" s="68">
        <f ca="1">IF(D63=0,NA(),RTD("cqg.rtd",,"StudyData", "Close("&amp;$H$2&amp;") When Barix("&amp;$H$2&amp;",reference:=StartOfSession)="&amp;A63&amp;"", "Bar", "", "Close","5","0","All",,,"False","T","EveryTick"))</f>
        <v>327.02</v>
      </c>
      <c r="J63" s="68">
        <f ca="1">IF(D63=0,NA(),RTD("cqg.rtd",,"StudyData", "Close("&amp;$J$2&amp;") When Barix("&amp;$J$2&amp;",reference:=StartOfSession)="&amp;A63&amp;"", "Bar", "", "Close","5","0","All",,,"False","T","EveryTick"))</f>
        <v>208.77</v>
      </c>
      <c r="L63" s="68">
        <f ca="1">IF(D63=0,NA(),RTD("cqg.rtd",,"StudyData", "Close("&amp;$L$2&amp;") When Barix("&amp;$L$2&amp;",reference:=StartOfSession)="&amp;A63&amp;"", "Bar", "", "Close","5","0","All",,,"False","T","EveryTick"))</f>
        <v>288.19</v>
      </c>
      <c r="N63" s="68">
        <f ca="1">IF(D63=0,NA(),RTD("cqg.rtd",,"StudyData", "Close("&amp;$N$2&amp;") When Barix("&amp;$N$2&amp;",reference:=StartOfSession)="&amp;A63&amp;"", "Bar", "", "Close","5","0","All",,,"False","T","EveryTick"))</f>
        <v>152.52000000000001</v>
      </c>
      <c r="P63" s="68">
        <f ca="1">IF(D63=0,NA(),RTD("cqg.rtd",,"StudyData", "Close("&amp;$P$2&amp;") When Barix("&amp;$P$2&amp;",reference:=StartOfSession)="&amp;A63&amp;"", "Bar", "", "Close","5","0","All",,,"False","T","EveryTick"))</f>
        <v>395.38</v>
      </c>
      <c r="R63" s="68">
        <f ca="1">IF(D63=0,NA(),RTD("cqg.rtd",,"StudyData", "Close("&amp;$R$2&amp;") When Barix("&amp;$R$2&amp;",reference:=StartOfSession)="&amp;A63&amp;"", "Bar", "", "Close","5","0","All",,,"False","T","EveryTick"))</f>
        <v>315.47000000000003</v>
      </c>
      <c r="T63" s="68">
        <f ca="1">IF(D63=0,NA(),RTD("cqg.rtd",,"StudyData", "Close("&amp;$T$2&amp;") When Barix("&amp;$T$2&amp;",reference:=StartOfSession)="&amp;A63&amp;"", "Bar", "", "Close","5","0","All",,,"False","T","EveryTick"))</f>
        <v>57.83</v>
      </c>
      <c r="V63" s="68">
        <f ca="1">IF(D63=0,NA(),RTD("cqg.rtd",,"StudyData", "Close("&amp;$V$2&amp;") When Barix("&amp;$V$2&amp;",reference:=StartOfSession)="&amp;A63&amp;"", "Bar", "", "Close","5","0","All",,,"False","T","EveryTick"))</f>
        <v>157.01</v>
      </c>
      <c r="X63" s="68">
        <f ca="1">IF(D63=0,NA(),RTD("cqg.rtd",,"StudyData", "Close("&amp;$X$2&amp;") When Barix("&amp;$X$2&amp;",reference:=StartOfSession)="&amp;A63&amp;"", "Bar", "", "Close","5","0","All",,,"False","T","EveryTick"))</f>
        <v>98.99</v>
      </c>
      <c r="Z63" s="68">
        <f ca="1">IF(D63=0,NA(),RTD("cqg.rtd",,"StudyData", "Close("&amp;$Z$2&amp;") When Barix("&amp;$Z$2&amp;",reference:=StartOfSession)="&amp;A63&amp;"", "Bar", "", "Close","5","0","All",,,"False","T","EveryTick"))</f>
        <v>593.85</v>
      </c>
      <c r="AB63" s="68">
        <f ca="1">IF(D63=0,NA(),RTD("cqg.rtd",,"StudyData", "Close("&amp;$AB$2&amp;") When Barix("&amp;$AB$2&amp;",reference:=StartOfSession)="&amp;A63&amp;"", "Bar", "", "Close","5","0","All",,,"False","T","EveryTick"))</f>
        <v>405.63</v>
      </c>
      <c r="AD63" s="68">
        <f ca="1">IF(D63=0,NA(),RTD("cqg.rtd",,"StudyData", "Close("&amp;$AD$2&amp;") When Barix("&amp;$AD$2&amp;",reference:=StartOfSession)="&amp;A63&amp;"", "Bar", "", "Close","5","0","All",,,"False","T","EveryTick"))</f>
        <v>219.48</v>
      </c>
      <c r="AF63" s="68">
        <f ca="1">IF(D63=0,NA(),RTD("cqg.rtd",,"StudyData", "Close("&amp;$AF$2&amp;") When Barix("&amp;$AF$2&amp;",reference:=StartOfSession)="&amp;A63&amp;"", "Bar", "", "Close","5","0","All",,,"False","T","EveryTick"))</f>
        <v>214.87</v>
      </c>
      <c r="AH63" s="68">
        <f ca="1">IF(D63=0,NA(),RTD("cqg.rtd",,"StudyData", "Close("&amp;$AH$2&amp;") When Barix("&amp;$AH$2&amp;",reference:=StartOfSession)="&amp;A63&amp;"", "Bar", "", "Close","5","0","All",,,"False","T","EveryTick"))</f>
        <v>156.04</v>
      </c>
      <c r="AJ63" s="68">
        <f ca="1">IF(D63=0,NA(),RTD("cqg.rtd",,"StudyData", "Close("&amp;$AJ$2&amp;") When Barix("&amp;$AJ$2&amp;",reference:=StartOfSession)="&amp;A63&amp;"", "Bar", "", "Close","5","0","All",,,"False","T","EveryTick"))</f>
        <v>238.62</v>
      </c>
      <c r="AL63" s="68">
        <f ca="1">IF(D63=0,NA(),RTD("cqg.rtd",,"StudyData", "Close("&amp;$AL$2&amp;") When Barix("&amp;$AL$2&amp;",reference:=StartOfSession)="&amp;A63&amp;"", "Bar", "", "Close","5","0","All",,,"False","T","EveryTick"))</f>
        <v>64.150000000000006</v>
      </c>
      <c r="AN63" s="68">
        <f ca="1">IF(D63=0,NA(),RTD("cqg.rtd",,"StudyData", "Close("&amp;$AN$2&amp;") When Barix("&amp;$AN$2&amp;",reference:=StartOfSession)="&amp;A63&amp;"", "Bar", "", "Close","5","0","All",,,"False","T","EveryTick"))</f>
        <v>300.02999999999997</v>
      </c>
      <c r="AP63" s="68">
        <f ca="1">IF(D63=0,NA(),RTD("cqg.rtd",,"StudyData", "Close("&amp;$AP$2&amp;") When Barix("&amp;$AP$2&amp;",reference:=StartOfSession)="&amp;A63&amp;"", "Bar", "", "Close","5","0","All",,,"False","T","EveryTick"))</f>
        <v>103.01</v>
      </c>
      <c r="AR63" s="68">
        <f ca="1">IF(D63=0,NA(),RTD("cqg.rtd",,"StudyData", "Close("&amp;$AR$2&amp;") When Barix("&amp;$AR$2&amp;",reference:=StartOfSession)="&amp;A63&amp;"", "Bar", "", "Close","5","0","All",,,"False","T","EveryTick"))</f>
        <v>423.56</v>
      </c>
      <c r="AT63" s="68">
        <f ca="1">IF(D63=0,NA(),RTD("cqg.rtd",,"StudyData", "Close("&amp;$AT$2&amp;") When Barix("&amp;$AT$2&amp;",reference:=StartOfSession)="&amp;A63&amp;"", "Bar", "", "Close","5","0","All",,,"False","T","EveryTick"))</f>
        <v>75.83</v>
      </c>
      <c r="AV63" s="68">
        <f ca="1">IF(D63=0,NA(),RTD("cqg.rtd",,"StudyData", "Close("&amp;$AV$2&amp;") When Barix("&amp;$AV$2&amp;",reference:=StartOfSession)="&amp;A63&amp;"", "Bar", "", "Close","5","0","All",,,"False","T","EveryTick"))</f>
        <v>147.29</v>
      </c>
      <c r="AX63" s="68">
        <f ca="1">IF(D63=0,NA(),RTD("cqg.rtd",,"StudyData", "Close("&amp;$AX$2&amp;") When Barix("&amp;$AX$2&amp;",reference:=StartOfSession)="&amp;A63&amp;"", "Bar", "", "Close","5","0","All",,,"False","T","EveryTick"))</f>
        <v>167.03</v>
      </c>
      <c r="AZ63" s="68">
        <f ca="1">IF(D63=0,NA(),RTD("cqg.rtd",,"StudyData", "Close("&amp;$AZ$2&amp;") When Barix("&amp;$AZ$2&amp;",reference:=StartOfSession)="&amp;A63&amp;"", "Bar", "", "Close","5","0","All",,,"False","T","EveryTick"))</f>
        <v>387.21</v>
      </c>
      <c r="BB63" s="68">
        <f ca="1">IF(D63=0,NA(),RTD("cqg.rtd",,"StudyData", "Close("&amp;$BB$2&amp;") When Barix("&amp;$BB$2&amp;",reference:=StartOfSession)="&amp;A63&amp;"", "Bar", "", "Close","5","0","All",,,"False","T","EveryTick"))</f>
        <v>255.93</v>
      </c>
      <c r="BD63" s="68">
        <f ca="1">IF(D63=0,NA(),RTD("cqg.rtd",,"StudyData", "Close("&amp;$BD$2&amp;") When Barix("&amp;$BD$2&amp;",reference:=StartOfSession)="&amp;A63&amp;"", "Bar", "", "Close","5","0","All",,,"False","T","EveryTick"))</f>
        <v>618.95000000000005</v>
      </c>
      <c r="BF63" s="68">
        <f ca="1">IF(D63=0,NA(),RTD("cqg.rtd",,"StudyData", "Close("&amp;$BF$2&amp;") When Barix("&amp;$BF$2&amp;",reference:=StartOfSession)="&amp;A63&amp;"", "Bar", "", "Close","5","0","All",,,"False","T","EveryTick"))</f>
        <v>310.55</v>
      </c>
      <c r="BH63" s="68">
        <f ca="1">IF(D63=0,NA(),RTD("cqg.rtd",,"StudyData", "Close("&amp;$BH$2&amp;") When Barix("&amp;$BH$2&amp;",reference:=StartOfSession)="&amp;A63&amp;"", "Bar", "", "Close","5","0","All",,,"False","T","EveryTick"))</f>
        <v>40.56</v>
      </c>
      <c r="BJ63" s="68">
        <f ca="1">IF(D63=0,NA(),RTD("cqg.rtd",,"StudyData", "Close("&amp;$BJ$2&amp;") When Barix("&amp;$BJ$2&amp;",reference:=StartOfSession)="&amp;A63&amp;"", "Bar", "", "Close","5","0","All",,,"False","T","EveryTick"))</f>
        <v>85.06</v>
      </c>
    </row>
    <row r="64" spans="1:62" x14ac:dyDescent="0.3">
      <c r="A64" s="68">
        <f t="shared" si="1"/>
        <v>60</v>
      </c>
      <c r="B64" s="69">
        <f ca="1">IF(D64=0,NA(),RTD("cqg.rtd",,"StudyData", "Close("&amp;$B$2&amp;") When Barix("&amp;$B$2&amp;",reference:=StartOfSession)="&amp;A64&amp;"", "Bar", "", "Close","5","0","All",,,"False","T","EveryTick"))</f>
        <v>134.81</v>
      </c>
      <c r="C64" s="70">
        <v>0.5625</v>
      </c>
      <c r="D64" s="68">
        <f t="shared" ca="1" si="0"/>
        <v>1</v>
      </c>
      <c r="F64" s="68">
        <f ca="1">IF(D64=0,NA(),RTD("cqg.rtd",,"StudyData", "Close("&amp;$F$2&amp;") When Barix("&amp;$F$2&amp;",reference:=StartOfSession)="&amp;A64&amp;"", "Bar", "", "Close","5","0","All",,,"False","T","EveryTick"))</f>
        <v>227.48</v>
      </c>
      <c r="H64" s="68">
        <f ca="1">IF(D64=0,NA(),RTD("cqg.rtd",,"StudyData", "Close("&amp;$H$2&amp;") When Barix("&amp;$H$2&amp;",reference:=StartOfSession)="&amp;A64&amp;"", "Bar", "", "Close","5","0","All",,,"False","T","EveryTick"))</f>
        <v>327.5</v>
      </c>
      <c r="J64" s="68">
        <f ca="1">IF(D64=0,NA(),RTD("cqg.rtd",,"StudyData", "Close("&amp;$J$2&amp;") When Barix("&amp;$J$2&amp;",reference:=StartOfSession)="&amp;A64&amp;"", "Bar", "", "Close","5","0","All",,,"False","T","EveryTick"))</f>
        <v>208.71</v>
      </c>
      <c r="L64" s="68">
        <f ca="1">IF(D64=0,NA(),RTD("cqg.rtd",,"StudyData", "Close("&amp;$L$2&amp;") When Barix("&amp;$L$2&amp;",reference:=StartOfSession)="&amp;A64&amp;"", "Bar", "", "Close","5","0","All",,,"False","T","EveryTick"))</f>
        <v>288.3</v>
      </c>
      <c r="N64" s="68">
        <f ca="1">IF(D64=0,NA(),RTD("cqg.rtd",,"StudyData", "Close("&amp;$N$2&amp;") When Barix("&amp;$N$2&amp;",reference:=StartOfSession)="&amp;A64&amp;"", "Bar", "", "Close","5","0","All",,,"False","T","EveryTick"))</f>
        <v>152.27000000000001</v>
      </c>
      <c r="P64" s="68">
        <f ca="1">IF(D64=0,NA(),RTD("cqg.rtd",,"StudyData", "Close("&amp;$P$2&amp;") When Barix("&amp;$P$2&amp;",reference:=StartOfSession)="&amp;A64&amp;"", "Bar", "", "Close","5","0","All",,,"False","T","EveryTick"))</f>
        <v>395.49</v>
      </c>
      <c r="R64" s="68">
        <f ca="1">IF(D64=0,NA(),RTD("cqg.rtd",,"StudyData", "Close("&amp;$R$2&amp;") When Barix("&amp;$R$2&amp;",reference:=StartOfSession)="&amp;A64&amp;"", "Bar", "", "Close","5","0","All",,,"False","T","EveryTick"))</f>
        <v>316.79000000000002</v>
      </c>
      <c r="T64" s="68">
        <f ca="1">IF(D64=0,NA(),RTD("cqg.rtd",,"StudyData", "Close("&amp;$T$2&amp;") When Barix("&amp;$T$2&amp;",reference:=StartOfSession)="&amp;A64&amp;"", "Bar", "", "Close","5","0","All",,,"False","T","EveryTick"))</f>
        <v>57.88</v>
      </c>
      <c r="V64" s="68">
        <f ca="1">IF(D64=0,NA(),RTD("cqg.rtd",,"StudyData", "Close("&amp;$V$2&amp;") When Barix("&amp;$V$2&amp;",reference:=StartOfSession)="&amp;A64&amp;"", "Bar", "", "Close","5","0","All",,,"False","T","EveryTick"))</f>
        <v>157.08000000000001</v>
      </c>
      <c r="X64" s="68">
        <f ca="1">IF(D64=0,NA(),RTD("cqg.rtd",,"StudyData", "Close("&amp;$X$2&amp;") When Barix("&amp;$X$2&amp;",reference:=StartOfSession)="&amp;A64&amp;"", "Bar", "", "Close","5","0","All",,,"False","T","EveryTick"))</f>
        <v>99.02</v>
      </c>
      <c r="Z64" s="68">
        <f ca="1">IF(D64=0,NA(),RTD("cqg.rtd",,"StudyData", "Close("&amp;$Z$2&amp;") When Barix("&amp;$Z$2&amp;",reference:=StartOfSession)="&amp;A64&amp;"", "Bar", "", "Close","5","0","All",,,"False","T","EveryTick"))</f>
        <v>594.23</v>
      </c>
      <c r="AB64" s="68">
        <f ca="1">IF(D64=0,NA(),RTD("cqg.rtd",,"StudyData", "Close("&amp;$AB$2&amp;") When Barix("&amp;$AB$2&amp;",reference:=StartOfSession)="&amp;A64&amp;"", "Bar", "", "Close","5","0","All",,,"False","T","EveryTick"))</f>
        <v>405.53</v>
      </c>
      <c r="AD64" s="68">
        <f ca="1">IF(D64=0,NA(),RTD("cqg.rtd",,"StudyData", "Close("&amp;$AD$2&amp;") When Barix("&amp;$AD$2&amp;",reference:=StartOfSession)="&amp;A64&amp;"", "Bar", "", "Close","5","0","All",,,"False","T","EveryTick"))</f>
        <v>219.44</v>
      </c>
      <c r="AF64" s="68">
        <f ca="1">IF(D64=0,NA(),RTD("cqg.rtd",,"StudyData", "Close("&amp;$AF$2&amp;") When Barix("&amp;$AF$2&amp;",reference:=StartOfSession)="&amp;A64&amp;"", "Bar", "", "Close","5","0","All",,,"False","T","EveryTick"))</f>
        <v>215</v>
      </c>
      <c r="AH64" s="68">
        <f ca="1">IF(D64=0,NA(),RTD("cqg.rtd",,"StudyData", "Close("&amp;$AH$2&amp;") When Barix("&amp;$AH$2&amp;",reference:=StartOfSession)="&amp;A64&amp;"", "Bar", "", "Close","5","0","All",,,"False","T","EveryTick"))</f>
        <v>156.03</v>
      </c>
      <c r="AJ64" s="68">
        <f ca="1">IF(D64=0,NA(),RTD("cqg.rtd",,"StudyData", "Close("&amp;$AJ$2&amp;") When Barix("&amp;$AJ$2&amp;",reference:=StartOfSession)="&amp;A64&amp;"", "Bar", "", "Close","5","0","All",,,"False","T","EveryTick"))</f>
        <v>238.69</v>
      </c>
      <c r="AL64" s="68">
        <f ca="1">IF(D64=0,NA(),RTD("cqg.rtd",,"StudyData", "Close("&amp;$AL$2&amp;") When Barix("&amp;$AL$2&amp;",reference:=StartOfSession)="&amp;A64&amp;"", "Bar", "", "Close","5","0","All",,,"False","T","EveryTick"))</f>
        <v>64.150000000000006</v>
      </c>
      <c r="AN64" s="68">
        <f ca="1">IF(D64=0,NA(),RTD("cqg.rtd",,"StudyData", "Close("&amp;$AN$2&amp;") When Barix("&amp;$AN$2&amp;",reference:=StartOfSession)="&amp;A64&amp;"", "Bar", "", "Close","5","0","All",,,"False","T","EveryTick"))</f>
        <v>299.7</v>
      </c>
      <c r="AP64" s="68">
        <f ca="1">IF(D64=0,NA(),RTD("cqg.rtd",,"StudyData", "Close("&amp;$AP$2&amp;") When Barix("&amp;$AP$2&amp;",reference:=StartOfSession)="&amp;A64&amp;"", "Bar", "", "Close","5","0","All",,,"False","T","EveryTick"))</f>
        <v>103</v>
      </c>
      <c r="AR64" s="68">
        <f ca="1">IF(D64=0,NA(),RTD("cqg.rtd",,"StudyData", "Close("&amp;$AR$2&amp;") When Barix("&amp;$AR$2&amp;",reference:=StartOfSession)="&amp;A64&amp;"", "Bar", "", "Close","5","0","All",,,"False","T","EveryTick"))</f>
        <v>423.57</v>
      </c>
      <c r="AT64" s="68">
        <f ca="1">IF(D64=0,NA(),RTD("cqg.rtd",,"StudyData", "Close("&amp;$AT$2&amp;") When Barix("&amp;$AT$2&amp;",reference:=StartOfSession)="&amp;A64&amp;"", "Bar", "", "Close","5","0","All",,,"False","T","EveryTick"))</f>
        <v>75.84</v>
      </c>
      <c r="AV64" s="68">
        <f ca="1">IF(D64=0,NA(),RTD("cqg.rtd",,"StudyData", "Close("&amp;$AV$2&amp;") When Barix("&amp;$AV$2&amp;",reference:=StartOfSession)="&amp;A64&amp;"", "Bar", "", "Close","5","0","All",,,"False","T","EveryTick"))</f>
        <v>147.31</v>
      </c>
      <c r="AX64" s="68">
        <f ca="1">IF(D64=0,NA(),RTD("cqg.rtd",,"StudyData", "Close("&amp;$AX$2&amp;") When Barix("&amp;$AX$2&amp;",reference:=StartOfSession)="&amp;A64&amp;"", "Bar", "", "Close","5","0","All",,,"False","T","EveryTick"))</f>
        <v>167.11</v>
      </c>
      <c r="AZ64" s="68">
        <f ca="1">IF(D64=0,NA(),RTD("cqg.rtd",,"StudyData", "Close("&amp;$AZ$2&amp;") When Barix("&amp;$AZ$2&amp;",reference:=StartOfSession)="&amp;A64&amp;"", "Bar", "", "Close","5","0","All",,,"False","T","EveryTick"))</f>
        <v>386.91</v>
      </c>
      <c r="BB64" s="68">
        <f ca="1">IF(D64=0,NA(),RTD("cqg.rtd",,"StudyData", "Close("&amp;$BB$2&amp;") When Barix("&amp;$BB$2&amp;",reference:=StartOfSession)="&amp;A64&amp;"", "Bar", "", "Close","5","0","All",,,"False","T","EveryTick"))</f>
        <v>255.88</v>
      </c>
      <c r="BD64" s="68">
        <f ca="1">IF(D64=0,NA(),RTD("cqg.rtd",,"StudyData", "Close("&amp;$BD$2&amp;") When Barix("&amp;$BD$2&amp;",reference:=StartOfSession)="&amp;A64&amp;"", "Bar", "", "Close","5","0","All",,,"False","T","EveryTick"))</f>
        <v>618</v>
      </c>
      <c r="BF64" s="68">
        <f ca="1">IF(D64=0,NA(),RTD("cqg.rtd",,"StudyData", "Close("&amp;$BF$2&amp;") When Barix("&amp;$BF$2&amp;",reference:=StartOfSession)="&amp;A64&amp;"", "Bar", "", "Close","5","0","All",,,"False","T","EveryTick"))</f>
        <v>310.16000000000003</v>
      </c>
      <c r="BH64" s="68">
        <f ca="1">IF(D64=0,NA(),RTD("cqg.rtd",,"StudyData", "Close("&amp;$BH$2&amp;") When Barix("&amp;$BH$2&amp;",reference:=StartOfSession)="&amp;A64&amp;"", "Bar", "", "Close","5","0","All",,,"False","T","EveryTick"))</f>
        <v>40.58</v>
      </c>
      <c r="BJ64" s="68">
        <f ca="1">IF(D64=0,NA(),RTD("cqg.rtd",,"StudyData", "Close("&amp;$BJ$2&amp;") When Barix("&amp;$BJ$2&amp;",reference:=StartOfSession)="&amp;A64&amp;"", "Bar", "", "Close","5","0","All",,,"False","T","EveryTick"))</f>
        <v>85.02</v>
      </c>
    </row>
    <row r="65" spans="1:62" x14ac:dyDescent="0.3">
      <c r="A65" s="68">
        <f t="shared" si="1"/>
        <v>61</v>
      </c>
      <c r="B65" s="69">
        <f ca="1">IF(D65=0,NA(),RTD("cqg.rtd",,"StudyData", "Close("&amp;$B$2&amp;") When Barix("&amp;$B$2&amp;",reference:=StartOfSession)="&amp;A65&amp;"", "Bar", "", "Close","5","0","All",,,"False","T","EveryTick"))</f>
        <v>134.86000000000001</v>
      </c>
      <c r="C65" s="70">
        <v>0.56597222222222221</v>
      </c>
      <c r="D65" s="68">
        <f t="shared" ca="1" si="0"/>
        <v>1</v>
      </c>
      <c r="F65" s="68">
        <f ca="1">IF(D65=0,NA(),RTD("cqg.rtd",,"StudyData", "Close("&amp;$F$2&amp;") When Barix("&amp;$F$2&amp;",reference:=StartOfSession)="&amp;A65&amp;"", "Bar", "", "Close","5","0","All",,,"False","T","EveryTick"))</f>
        <v>227.5</v>
      </c>
      <c r="H65" s="68">
        <f ca="1">IF(D65=0,NA(),RTD("cqg.rtd",,"StudyData", "Close("&amp;$H$2&amp;") When Barix("&amp;$H$2&amp;",reference:=StartOfSession)="&amp;A65&amp;"", "Bar", "", "Close","5","0","All",,,"False","T","EveryTick"))</f>
        <v>326.87</v>
      </c>
      <c r="J65" s="68">
        <f ca="1">IF(D65=0,NA(),RTD("cqg.rtd",,"StudyData", "Close("&amp;$J$2&amp;") When Barix("&amp;$J$2&amp;",reference:=StartOfSession)="&amp;A65&amp;"", "Bar", "", "Close","5","0","All",,,"False","T","EveryTick"))</f>
        <v>208.91</v>
      </c>
      <c r="L65" s="68">
        <f ca="1">IF(D65=0,NA(),RTD("cqg.rtd",,"StudyData", "Close("&amp;$L$2&amp;") When Barix("&amp;$L$2&amp;",reference:=StartOfSession)="&amp;A65&amp;"", "Bar", "", "Close","5","0","All",,,"False","T","EveryTick"))</f>
        <v>288.86</v>
      </c>
      <c r="N65" s="68">
        <f ca="1">IF(D65=0,NA(),RTD("cqg.rtd",,"StudyData", "Close("&amp;$N$2&amp;") When Barix("&amp;$N$2&amp;",reference:=StartOfSession)="&amp;A65&amp;"", "Bar", "", "Close","5","0","All",,,"False","T","EveryTick"))</f>
        <v>152.08000000000001</v>
      </c>
      <c r="P65" s="68">
        <f ca="1">IF(D65=0,NA(),RTD("cqg.rtd",,"StudyData", "Close("&amp;$P$2&amp;") When Barix("&amp;$P$2&amp;",reference:=StartOfSession)="&amp;A65&amp;"", "Bar", "", "Close","5","0","All",,,"False","T","EveryTick"))</f>
        <v>396.27</v>
      </c>
      <c r="R65" s="68">
        <f ca="1">IF(D65=0,NA(),RTD("cqg.rtd",,"StudyData", "Close("&amp;$R$2&amp;") When Barix("&amp;$R$2&amp;",reference:=StartOfSession)="&amp;A65&amp;"", "Bar", "", "Close","5","0","All",,,"False","T","EveryTick"))</f>
        <v>319.92</v>
      </c>
      <c r="T65" s="68">
        <f ca="1">IF(D65=0,NA(),RTD("cqg.rtd",,"StudyData", "Close("&amp;$T$2&amp;") When Barix("&amp;$T$2&amp;",reference:=StartOfSession)="&amp;A65&amp;"", "Bar", "", "Close","5","0","All",,,"False","T","EveryTick"))</f>
        <v>57.91</v>
      </c>
      <c r="V65" s="68">
        <f ca="1">IF(D65=0,NA(),RTD("cqg.rtd",,"StudyData", "Close("&amp;$V$2&amp;") When Barix("&amp;$V$2&amp;",reference:=StartOfSession)="&amp;A65&amp;"", "Bar", "", "Close","5","0","All",,,"False","T","EveryTick"))</f>
        <v>157.19999999999999</v>
      </c>
      <c r="X65" s="68">
        <f ca="1">IF(D65=0,NA(),RTD("cqg.rtd",,"StudyData", "Close("&amp;$X$2&amp;") When Barix("&amp;$X$2&amp;",reference:=StartOfSession)="&amp;A65&amp;"", "Bar", "", "Close","5","0","All",,,"False","T","EveryTick"))</f>
        <v>99.08</v>
      </c>
      <c r="Z65" s="68">
        <f ca="1">IF(D65=0,NA(),RTD("cqg.rtd",,"StudyData", "Close("&amp;$Z$2&amp;") When Barix("&amp;$Z$2&amp;",reference:=StartOfSession)="&amp;A65&amp;"", "Bar", "", "Close","5","0","All",,,"False","T","EveryTick"))</f>
        <v>594.14</v>
      </c>
      <c r="AB65" s="68">
        <f ca="1">IF(D65=0,NA(),RTD("cqg.rtd",,"StudyData", "Close("&amp;$AB$2&amp;") When Barix("&amp;$AB$2&amp;",reference:=StartOfSession)="&amp;A65&amp;"", "Bar", "", "Close","5","0","All",,,"False","T","EveryTick"))</f>
        <v>405.87</v>
      </c>
      <c r="AD65" s="68">
        <f ca="1">IF(D65=0,NA(),RTD("cqg.rtd",,"StudyData", "Close("&amp;$AD$2&amp;") When Barix("&amp;$AD$2&amp;",reference:=StartOfSession)="&amp;A65&amp;"", "Bar", "", "Close","5","0","All",,,"False","T","EveryTick"))</f>
        <v>219.48</v>
      </c>
      <c r="AF65" s="68">
        <f ca="1">IF(D65=0,NA(),RTD("cqg.rtd",,"StudyData", "Close("&amp;$AF$2&amp;") When Barix("&amp;$AF$2&amp;",reference:=StartOfSession)="&amp;A65&amp;"", "Bar", "", "Close","5","0","All",,,"False","T","EveryTick"))</f>
        <v>215.01</v>
      </c>
      <c r="AH65" s="68">
        <f ca="1">IF(D65=0,NA(),RTD("cqg.rtd",,"StudyData", "Close("&amp;$AH$2&amp;") When Barix("&amp;$AH$2&amp;",reference:=StartOfSession)="&amp;A65&amp;"", "Bar", "", "Close","5","0","All",,,"False","T","EveryTick"))</f>
        <v>156.06</v>
      </c>
      <c r="AJ65" s="68">
        <f ca="1">IF(D65=0,NA(),RTD("cqg.rtd",,"StudyData", "Close("&amp;$AJ$2&amp;") When Barix("&amp;$AJ$2&amp;",reference:=StartOfSession)="&amp;A65&amp;"", "Bar", "", "Close","5","0","All",,,"False","T","EveryTick"))</f>
        <v>238.68</v>
      </c>
      <c r="AL65" s="68">
        <f ca="1">IF(D65=0,NA(),RTD("cqg.rtd",,"StudyData", "Close("&amp;$AL$2&amp;") When Barix("&amp;$AL$2&amp;",reference:=StartOfSession)="&amp;A65&amp;"", "Bar", "", "Close","5","0","All",,,"False","T","EveryTick"))</f>
        <v>64.16</v>
      </c>
      <c r="AN65" s="68">
        <f ca="1">IF(D65=0,NA(),RTD("cqg.rtd",,"StudyData", "Close("&amp;$AN$2&amp;") When Barix("&amp;$AN$2&amp;",reference:=StartOfSession)="&amp;A65&amp;"", "Bar", "", "Close","5","0","All",,,"False","T","EveryTick"))</f>
        <v>299.8</v>
      </c>
      <c r="AP65" s="68">
        <f ca="1">IF(D65=0,NA(),RTD("cqg.rtd",,"StudyData", "Close("&amp;$AP$2&amp;") When Barix("&amp;$AP$2&amp;",reference:=StartOfSession)="&amp;A65&amp;"", "Bar", "", "Close","5","0","All",,,"False","T","EveryTick"))</f>
        <v>103.07</v>
      </c>
      <c r="AR65" s="68">
        <f ca="1">IF(D65=0,NA(),RTD("cqg.rtd",,"StudyData", "Close("&amp;$AR$2&amp;") When Barix("&amp;$AR$2&amp;",reference:=StartOfSession)="&amp;A65&amp;"", "Bar", "", "Close","5","0","All",,,"False","T","EveryTick"))</f>
        <v>423.79</v>
      </c>
      <c r="AT65" s="68">
        <f ca="1">IF(D65=0,NA(),RTD("cqg.rtd",,"StudyData", "Close("&amp;$AT$2&amp;") When Barix("&amp;$AT$2&amp;",reference:=StartOfSession)="&amp;A65&amp;"", "Bar", "", "Close","5","0","All",,,"False","T","EveryTick"))</f>
        <v>75.930000000000007</v>
      </c>
      <c r="AV65" s="68">
        <f ca="1">IF(D65=0,NA(),RTD("cqg.rtd",,"StudyData", "Close("&amp;$AV$2&amp;") When Barix("&amp;$AV$2&amp;",reference:=StartOfSession)="&amp;A65&amp;"", "Bar", "", "Close","5","0","All",,,"False","T","EveryTick"))</f>
        <v>147.36000000000001</v>
      </c>
      <c r="AX65" s="68">
        <f ca="1">IF(D65=0,NA(),RTD("cqg.rtd",,"StudyData", "Close("&amp;$AX$2&amp;") When Barix("&amp;$AX$2&amp;",reference:=StartOfSession)="&amp;A65&amp;"", "Bar", "", "Close","5","0","All",,,"False","T","EveryTick"))</f>
        <v>167.15</v>
      </c>
      <c r="AZ65" s="68">
        <f ca="1">IF(D65=0,NA(),RTD("cqg.rtd",,"StudyData", "Close("&amp;$AZ$2&amp;") When Barix("&amp;$AZ$2&amp;",reference:=StartOfSession)="&amp;A65&amp;"", "Bar", "", "Close","5","0","All",,,"False","T","EveryTick"))</f>
        <v>387.04</v>
      </c>
      <c r="BB65" s="68">
        <f ca="1">IF(D65=0,NA(),RTD("cqg.rtd",,"StudyData", "Close("&amp;$BB$2&amp;") When Barix("&amp;$BB$2&amp;",reference:=StartOfSession)="&amp;A65&amp;"", "Bar", "", "Close","5","0","All",,,"False","T","EveryTick"))</f>
        <v>256.12</v>
      </c>
      <c r="BD65" s="68">
        <f ca="1">IF(D65=0,NA(),RTD("cqg.rtd",,"StudyData", "Close("&amp;$BD$2&amp;") When Barix("&amp;$BD$2&amp;",reference:=StartOfSession)="&amp;A65&amp;"", "Bar", "", "Close","5","0","All",,,"False","T","EveryTick"))</f>
        <v>618.55999999999995</v>
      </c>
      <c r="BF65" s="68">
        <f ca="1">IF(D65=0,NA(),RTD("cqg.rtd",,"StudyData", "Close("&amp;$BF$2&amp;") When Barix("&amp;$BF$2&amp;",reference:=StartOfSession)="&amp;A65&amp;"", "Bar", "", "Close","5","0","All",,,"False","T","EveryTick"))</f>
        <v>310.37</v>
      </c>
      <c r="BH65" s="68">
        <f ca="1">IF(D65=0,NA(),RTD("cqg.rtd",,"StudyData", "Close("&amp;$BH$2&amp;") When Barix("&amp;$BH$2&amp;",reference:=StartOfSession)="&amp;A65&amp;"", "Bar", "", "Close","5","0","All",,,"False","T","EveryTick"))</f>
        <v>40.57</v>
      </c>
      <c r="BJ65" s="68">
        <f ca="1">IF(D65=0,NA(),RTD("cqg.rtd",,"StudyData", "Close("&amp;$BJ$2&amp;") When Barix("&amp;$BJ$2&amp;",reference:=StartOfSession)="&amp;A65&amp;"", "Bar", "", "Close","5","0","All",,,"False","T","EveryTick"))</f>
        <v>85.11</v>
      </c>
    </row>
    <row r="66" spans="1:62" x14ac:dyDescent="0.3">
      <c r="A66" s="68">
        <f t="shared" si="1"/>
        <v>62</v>
      </c>
      <c r="B66" s="69">
        <f ca="1">IF(D66=0,NA(),RTD("cqg.rtd",,"StudyData", "Close("&amp;$B$2&amp;") When Barix("&amp;$B$2&amp;",reference:=StartOfSession)="&amp;A66&amp;"", "Bar", "", "Close","5","0","All",,,"False","T","EveryTick"))</f>
        <v>134.94999999999999</v>
      </c>
      <c r="C66" s="70">
        <v>0.56944444444444442</v>
      </c>
      <c r="D66" s="68">
        <f t="shared" ca="1" si="0"/>
        <v>1</v>
      </c>
      <c r="F66" s="68">
        <f ca="1">IF(D66=0,NA(),RTD("cqg.rtd",,"StudyData", "Close("&amp;$F$2&amp;") When Barix("&amp;$F$2&amp;",reference:=StartOfSession)="&amp;A66&amp;"", "Bar", "", "Close","5","0","All",,,"False","T","EveryTick"))</f>
        <v>227.66</v>
      </c>
      <c r="H66" s="68">
        <f ca="1">IF(D66=0,NA(),RTD("cqg.rtd",,"StudyData", "Close("&amp;$H$2&amp;") When Barix("&amp;$H$2&amp;",reference:=StartOfSession)="&amp;A66&amp;"", "Bar", "", "Close","5","0","All",,,"False","T","EveryTick"))</f>
        <v>327.68</v>
      </c>
      <c r="J66" s="68">
        <f ca="1">IF(D66=0,NA(),RTD("cqg.rtd",,"StudyData", "Close("&amp;$J$2&amp;") When Barix("&amp;$J$2&amp;",reference:=StartOfSession)="&amp;A66&amp;"", "Bar", "", "Close","5","0","All",,,"False","T","EveryTick"))</f>
        <v>208.86</v>
      </c>
      <c r="L66" s="68">
        <f ca="1">IF(D66=0,NA(),RTD("cqg.rtd",,"StudyData", "Close("&amp;$L$2&amp;") When Barix("&amp;$L$2&amp;",reference:=StartOfSession)="&amp;A66&amp;"", "Bar", "", "Close","5","0","All",,,"False","T","EveryTick"))</f>
        <v>289.08999999999997</v>
      </c>
      <c r="N66" s="68">
        <f ca="1">IF(D66=0,NA(),RTD("cqg.rtd",,"StudyData", "Close("&amp;$N$2&amp;") When Barix("&amp;$N$2&amp;",reference:=StartOfSession)="&amp;A66&amp;"", "Bar", "", "Close","5","0","All",,,"False","T","EveryTick"))</f>
        <v>152.18</v>
      </c>
      <c r="P66" s="68">
        <f ca="1">IF(D66=0,NA(),RTD("cqg.rtd",,"StudyData", "Close("&amp;$P$2&amp;") When Barix("&amp;$P$2&amp;",reference:=StartOfSession)="&amp;A66&amp;"", "Bar", "", "Close","5","0","All",,,"False","T","EveryTick"))</f>
        <v>396.73</v>
      </c>
      <c r="R66" s="68">
        <f ca="1">IF(D66=0,NA(),RTD("cqg.rtd",,"StudyData", "Close("&amp;$R$2&amp;") When Barix("&amp;$R$2&amp;",reference:=StartOfSession)="&amp;A66&amp;"", "Bar", "", "Close","5","0","All",,,"False","T","EveryTick"))</f>
        <v>321.74</v>
      </c>
      <c r="T66" s="68">
        <f ca="1">IF(D66=0,NA(),RTD("cqg.rtd",,"StudyData", "Close("&amp;$T$2&amp;") When Barix("&amp;$T$2&amp;",reference:=StartOfSession)="&amp;A66&amp;"", "Bar", "", "Close","5","0","All",,,"False","T","EveryTick"))</f>
        <v>57.95</v>
      </c>
      <c r="V66" s="68">
        <f ca="1">IF(D66=0,NA(),RTD("cqg.rtd",,"StudyData", "Close("&amp;$V$2&amp;") When Barix("&amp;$V$2&amp;",reference:=StartOfSession)="&amp;A66&amp;"", "Bar", "", "Close","5","0","All",,,"False","T","EveryTick"))</f>
        <v>157.32</v>
      </c>
      <c r="X66" s="68">
        <f ca="1">IF(D66=0,NA(),RTD("cqg.rtd",,"StudyData", "Close("&amp;$X$2&amp;") When Barix("&amp;$X$2&amp;",reference:=StartOfSession)="&amp;A66&amp;"", "Bar", "", "Close","5","0","All",,,"False","T","EveryTick"))</f>
        <v>99.17</v>
      </c>
      <c r="Z66" s="68">
        <f ca="1">IF(D66=0,NA(),RTD("cqg.rtd",,"StudyData", "Close("&amp;$Z$2&amp;") When Barix("&amp;$Z$2&amp;",reference:=StartOfSession)="&amp;A66&amp;"", "Bar", "", "Close","5","0","All",,,"False","T","EveryTick"))</f>
        <v>594.57000000000005</v>
      </c>
      <c r="AB66" s="68">
        <f ca="1">IF(D66=0,NA(),RTD("cqg.rtd",,"StudyData", "Close("&amp;$AB$2&amp;") When Barix("&amp;$AB$2&amp;",reference:=StartOfSession)="&amp;A66&amp;"", "Bar", "", "Close","5","0","All",,,"False","T","EveryTick"))</f>
        <v>406</v>
      </c>
      <c r="AD66" s="68">
        <f ca="1">IF(D66=0,NA(),RTD("cqg.rtd",,"StudyData", "Close("&amp;$AD$2&amp;") When Barix("&amp;$AD$2&amp;",reference:=StartOfSession)="&amp;A66&amp;"", "Bar", "", "Close","5","0","All",,,"False","T","EveryTick"))</f>
        <v>219.61</v>
      </c>
      <c r="AF66" s="68">
        <f ca="1">IF(D66=0,NA(),RTD("cqg.rtd",,"StudyData", "Close("&amp;$AF$2&amp;") When Barix("&amp;$AF$2&amp;",reference:=StartOfSession)="&amp;A66&amp;"", "Bar", "", "Close","5","0","All",,,"False","T","EveryTick"))</f>
        <v>215.15</v>
      </c>
      <c r="AH66" s="68">
        <f ca="1">IF(D66=0,NA(),RTD("cqg.rtd",,"StudyData", "Close("&amp;$AH$2&amp;") When Barix("&amp;$AH$2&amp;",reference:=StartOfSession)="&amp;A66&amp;"", "Bar", "", "Close","5","0","All",,,"False","T","EveryTick"))</f>
        <v>156.09</v>
      </c>
      <c r="AJ66" s="68">
        <f ca="1">IF(D66=0,NA(),RTD("cqg.rtd",,"StudyData", "Close("&amp;$AJ$2&amp;") When Barix("&amp;$AJ$2&amp;",reference:=StartOfSession)="&amp;A66&amp;"", "Bar", "", "Close","5","0","All",,,"False","T","EveryTick"))</f>
        <v>238.79</v>
      </c>
      <c r="AL66" s="68">
        <f ca="1">IF(D66=0,NA(),RTD("cqg.rtd",,"StudyData", "Close("&amp;$AL$2&amp;") When Barix("&amp;$AL$2&amp;",reference:=StartOfSession)="&amp;A66&amp;"", "Bar", "", "Close","5","0","All",,,"False","T","EveryTick"))</f>
        <v>64.14</v>
      </c>
      <c r="AN66" s="68">
        <f ca="1">IF(D66=0,NA(),RTD("cqg.rtd",,"StudyData", "Close("&amp;$AN$2&amp;") When Barix("&amp;$AN$2&amp;",reference:=StartOfSession)="&amp;A66&amp;"", "Bar", "", "Close","5","0","All",,,"False","T","EveryTick"))</f>
        <v>299.97000000000003</v>
      </c>
      <c r="AP66" s="68">
        <f ca="1">IF(D66=0,NA(),RTD("cqg.rtd",,"StudyData", "Close("&amp;$AP$2&amp;") When Barix("&amp;$AP$2&amp;",reference:=StartOfSession)="&amp;A66&amp;"", "Bar", "", "Close","5","0","All",,,"False","T","EveryTick"))</f>
        <v>103.17</v>
      </c>
      <c r="AR66" s="68">
        <f ca="1">IF(D66=0,NA(),RTD("cqg.rtd",,"StudyData", "Close("&amp;$AR$2&amp;") When Barix("&amp;$AR$2&amp;",reference:=StartOfSession)="&amp;A66&amp;"", "Bar", "", "Close","5","0","All",,,"False","T","EveryTick"))</f>
        <v>423.96</v>
      </c>
      <c r="AT66" s="68">
        <f ca="1">IF(D66=0,NA(),RTD("cqg.rtd",,"StudyData", "Close("&amp;$AT$2&amp;") When Barix("&amp;$AT$2&amp;",reference:=StartOfSession)="&amp;A66&amp;"", "Bar", "", "Close","5","0","All",,,"False","T","EveryTick"))</f>
        <v>75.91</v>
      </c>
      <c r="AV66" s="68">
        <f ca="1">IF(D66=0,NA(),RTD("cqg.rtd",,"StudyData", "Close("&amp;$AV$2&amp;") When Barix("&amp;$AV$2&amp;",reference:=StartOfSession)="&amp;A66&amp;"", "Bar", "", "Close","5","0","All",,,"False","T","EveryTick"))</f>
        <v>147.19999999999999</v>
      </c>
      <c r="AX66" s="68">
        <f ca="1">IF(D66=0,NA(),RTD("cqg.rtd",,"StudyData", "Close("&amp;$AX$2&amp;") When Barix("&amp;$AX$2&amp;",reference:=StartOfSession)="&amp;A66&amp;"", "Bar", "", "Close","5","0","All",,,"False","T","EveryTick"))</f>
        <v>167.17</v>
      </c>
      <c r="AZ66" s="68">
        <f ca="1">IF(D66=0,NA(),RTD("cqg.rtd",,"StudyData", "Close("&amp;$AZ$2&amp;") When Barix("&amp;$AZ$2&amp;",reference:=StartOfSession)="&amp;A66&amp;"", "Bar", "", "Close","5","0","All",,,"False","T","EveryTick"))</f>
        <v>387.22</v>
      </c>
      <c r="BB66" s="68">
        <f ca="1">IF(D66=0,NA(),RTD("cqg.rtd",,"StudyData", "Close("&amp;$BB$2&amp;") When Barix("&amp;$BB$2&amp;",reference:=StartOfSession)="&amp;A66&amp;"", "Bar", "", "Close","5","0","All",,,"False","T","EveryTick"))</f>
        <v>256.5</v>
      </c>
      <c r="BD66" s="68">
        <f ca="1">IF(D66=0,NA(),RTD("cqg.rtd",,"StudyData", "Close("&amp;$BD$2&amp;") When Barix("&amp;$BD$2&amp;",reference:=StartOfSession)="&amp;A66&amp;"", "Bar", "", "Close","5","0","All",,,"False","T","EveryTick"))</f>
        <v>618.25</v>
      </c>
      <c r="BF66" s="68">
        <f ca="1">IF(D66=0,NA(),RTD("cqg.rtd",,"StudyData", "Close("&amp;$BF$2&amp;") When Barix("&amp;$BF$2&amp;",reference:=StartOfSession)="&amp;A66&amp;"", "Bar", "", "Close","5","0","All",,,"False","T","EveryTick"))</f>
        <v>310.36</v>
      </c>
      <c r="BH66" s="68">
        <f ca="1">IF(D66=0,NA(),RTD("cqg.rtd",,"StudyData", "Close("&amp;$BH$2&amp;") When Barix("&amp;$BH$2&amp;",reference:=StartOfSession)="&amp;A66&amp;"", "Bar", "", "Close","5","0","All",,,"False","T","EveryTick"))</f>
        <v>40.58</v>
      </c>
      <c r="BJ66" s="68">
        <f ca="1">IF(D66=0,NA(),RTD("cqg.rtd",,"StudyData", "Close("&amp;$BJ$2&amp;") When Barix("&amp;$BJ$2&amp;",reference:=StartOfSession)="&amp;A66&amp;"", "Bar", "", "Close","5","0","All",,,"False","T","EveryTick"))</f>
        <v>85.12</v>
      </c>
    </row>
    <row r="67" spans="1:62" x14ac:dyDescent="0.3">
      <c r="A67" s="68">
        <f t="shared" si="1"/>
        <v>63</v>
      </c>
      <c r="B67" s="69">
        <f ca="1">IF(D67=0,NA(),RTD("cqg.rtd",,"StudyData", "Close("&amp;$B$2&amp;") When Barix("&amp;$B$2&amp;",reference:=StartOfSession)="&amp;A67&amp;"", "Bar", "", "Close","5","0","All",,,"False","T","EveryTick"))</f>
        <v>134.88</v>
      </c>
      <c r="C67" s="70">
        <v>0.57291666666666663</v>
      </c>
      <c r="D67" s="68">
        <f t="shared" ca="1" si="0"/>
        <v>1</v>
      </c>
      <c r="F67" s="68">
        <f ca="1">IF(D67=0,NA(),RTD("cqg.rtd",,"StudyData", "Close("&amp;$F$2&amp;") When Barix("&amp;$F$2&amp;",reference:=StartOfSession)="&amp;A67&amp;"", "Bar", "", "Close","5","0","All",,,"False","T","EveryTick"))</f>
        <v>227.55</v>
      </c>
      <c r="H67" s="68">
        <f ca="1">IF(D67=0,NA(),RTD("cqg.rtd",,"StudyData", "Close("&amp;$H$2&amp;") When Barix("&amp;$H$2&amp;",reference:=StartOfSession)="&amp;A67&amp;"", "Bar", "", "Close","5","0","All",,,"False","T","EveryTick"))</f>
        <v>327.45</v>
      </c>
      <c r="J67" s="68">
        <f ca="1">IF(D67=0,NA(),RTD("cqg.rtd",,"StudyData", "Close("&amp;$J$2&amp;") When Barix("&amp;$J$2&amp;",reference:=StartOfSession)="&amp;A67&amp;"", "Bar", "", "Close","5","0","All",,,"False","T","EveryTick"))</f>
        <v>208.94</v>
      </c>
      <c r="L67" s="68">
        <f ca="1">IF(D67=0,NA(),RTD("cqg.rtd",,"StudyData", "Close("&amp;$L$2&amp;") When Barix("&amp;$L$2&amp;",reference:=StartOfSession)="&amp;A67&amp;"", "Bar", "", "Close","5","0","All",,,"False","T","EveryTick"))</f>
        <v>288.76</v>
      </c>
      <c r="N67" s="68">
        <f ca="1">IF(D67=0,NA(),RTD("cqg.rtd",,"StudyData", "Close("&amp;$N$2&amp;") When Barix("&amp;$N$2&amp;",reference:=StartOfSession)="&amp;A67&amp;"", "Bar", "", "Close","5","0","All",,,"False","T","EveryTick"))</f>
        <v>152.05000000000001</v>
      </c>
      <c r="P67" s="68">
        <f ca="1">IF(D67=0,NA(),RTD("cqg.rtd",,"StudyData", "Close("&amp;$P$2&amp;") When Barix("&amp;$P$2&amp;",reference:=StartOfSession)="&amp;A67&amp;"", "Bar", "", "Close","5","0","All",,,"False","T","EveryTick"))</f>
        <v>396.53</v>
      </c>
      <c r="R67" s="68">
        <f ca="1">IF(D67=0,NA(),RTD("cqg.rtd",,"StudyData", "Close("&amp;$R$2&amp;") When Barix("&amp;$R$2&amp;",reference:=StartOfSession)="&amp;A67&amp;"", "Bar", "", "Close","5","0","All",,,"False","T","EveryTick"))</f>
        <v>321.69</v>
      </c>
      <c r="T67" s="68">
        <f ca="1">IF(D67=0,NA(),RTD("cqg.rtd",,"StudyData", "Close("&amp;$T$2&amp;") When Barix("&amp;$T$2&amp;",reference:=StartOfSession)="&amp;A67&amp;"", "Bar", "", "Close","5","0","All",,,"False","T","EveryTick"))</f>
        <v>57.92</v>
      </c>
      <c r="V67" s="68">
        <f ca="1">IF(D67=0,NA(),RTD("cqg.rtd",,"StudyData", "Close("&amp;$V$2&amp;") When Barix("&amp;$V$2&amp;",reference:=StartOfSession)="&amp;A67&amp;"", "Bar", "", "Close","5","0","All",,,"False","T","EveryTick"))</f>
        <v>157.36000000000001</v>
      </c>
      <c r="X67" s="68">
        <f ca="1">IF(D67=0,NA(),RTD("cqg.rtd",,"StudyData", "Close("&amp;$X$2&amp;") When Barix("&amp;$X$2&amp;",reference:=StartOfSession)="&amp;A67&amp;"", "Bar", "", "Close","5","0","All",,,"False","T","EveryTick"))</f>
        <v>99.21</v>
      </c>
      <c r="Z67" s="68">
        <f ca="1">IF(D67=0,NA(),RTD("cqg.rtd",,"StudyData", "Close("&amp;$Z$2&amp;") When Barix("&amp;$Z$2&amp;",reference:=StartOfSession)="&amp;A67&amp;"", "Bar", "", "Close","5","0","All",,,"False","T","EveryTick"))</f>
        <v>594.67999999999995</v>
      </c>
      <c r="AB67" s="68">
        <f ca="1">IF(D67=0,NA(),RTD("cqg.rtd",,"StudyData", "Close("&amp;$AB$2&amp;") When Barix("&amp;$AB$2&amp;",reference:=StartOfSession)="&amp;A67&amp;"", "Bar", "", "Close","5","0","All",,,"False","T","EveryTick"))</f>
        <v>405.8</v>
      </c>
      <c r="AD67" s="68">
        <f ca="1">IF(D67=0,NA(),RTD("cqg.rtd",,"StudyData", "Close("&amp;$AD$2&amp;") When Barix("&amp;$AD$2&amp;",reference:=StartOfSession)="&amp;A67&amp;"", "Bar", "", "Close","5","0","All",,,"False","T","EveryTick"))</f>
        <v>219.38</v>
      </c>
      <c r="AF67" s="68">
        <f ca="1">IF(D67=0,NA(),RTD("cqg.rtd",,"StudyData", "Close("&amp;$AF$2&amp;") When Barix("&amp;$AF$2&amp;",reference:=StartOfSession)="&amp;A67&amp;"", "Bar", "", "Close","5","0","All",,,"False","T","EveryTick"))</f>
        <v>214.84</v>
      </c>
      <c r="AH67" s="68">
        <f ca="1">IF(D67=0,NA(),RTD("cqg.rtd",,"StudyData", "Close("&amp;$AH$2&amp;") When Barix("&amp;$AH$2&amp;",reference:=StartOfSession)="&amp;A67&amp;"", "Bar", "", "Close","5","0","All",,,"False","T","EveryTick"))</f>
        <v>156.08000000000001</v>
      </c>
      <c r="AJ67" s="68">
        <f ca="1">IF(D67=0,NA(),RTD("cqg.rtd",,"StudyData", "Close("&amp;$AJ$2&amp;") When Barix("&amp;$AJ$2&amp;",reference:=StartOfSession)="&amp;A67&amp;"", "Bar", "", "Close","5","0","All",,,"False","T","EveryTick"))</f>
        <v>238.47</v>
      </c>
      <c r="AL67" s="68">
        <f ca="1">IF(D67=0,NA(),RTD("cqg.rtd",,"StudyData", "Close("&amp;$AL$2&amp;") When Barix("&amp;$AL$2&amp;",reference:=StartOfSession)="&amp;A67&amp;"", "Bar", "", "Close","5","0","All",,,"False","T","EveryTick"))</f>
        <v>64.06</v>
      </c>
      <c r="AN67" s="68">
        <f ca="1">IF(D67=0,NA(),RTD("cqg.rtd",,"StudyData", "Close("&amp;$AN$2&amp;") When Barix("&amp;$AN$2&amp;",reference:=StartOfSession)="&amp;A67&amp;"", "Bar", "", "Close","5","0","All",,,"False","T","EveryTick"))</f>
        <v>299.58999999999997</v>
      </c>
      <c r="AP67" s="68">
        <f ca="1">IF(D67=0,NA(),RTD("cqg.rtd",,"StudyData", "Close("&amp;$AP$2&amp;") When Barix("&amp;$AP$2&amp;",reference:=StartOfSession)="&amp;A67&amp;"", "Bar", "", "Close","5","0","All",,,"False","T","EveryTick"))</f>
        <v>103.13</v>
      </c>
      <c r="AR67" s="68">
        <f ca="1">IF(D67=0,NA(),RTD("cqg.rtd",,"StudyData", "Close("&amp;$AR$2&amp;") When Barix("&amp;$AR$2&amp;",reference:=StartOfSession)="&amp;A67&amp;"", "Bar", "", "Close","5","0","All",,,"False","T","EveryTick"))</f>
        <v>423.75</v>
      </c>
      <c r="AT67" s="68">
        <f ca="1">IF(D67=0,NA(),RTD("cqg.rtd",,"StudyData", "Close("&amp;$AT$2&amp;") When Barix("&amp;$AT$2&amp;",reference:=StartOfSession)="&amp;A67&amp;"", "Bar", "", "Close","5","0","All",,,"False","T","EveryTick"))</f>
        <v>75.94</v>
      </c>
      <c r="AV67" s="68">
        <f ca="1">IF(D67=0,NA(),RTD("cqg.rtd",,"StudyData", "Close("&amp;$AV$2&amp;") When Barix("&amp;$AV$2&amp;",reference:=StartOfSession)="&amp;A67&amp;"", "Bar", "", "Close","5","0","All",,,"False","T","EveryTick"))</f>
        <v>147.16</v>
      </c>
      <c r="AX67" s="68">
        <f ca="1">IF(D67=0,NA(),RTD("cqg.rtd",,"StudyData", "Close("&amp;$AX$2&amp;") When Barix("&amp;$AX$2&amp;",reference:=StartOfSession)="&amp;A67&amp;"", "Bar", "", "Close","5","0","All",,,"False","T","EveryTick"))</f>
        <v>167.05</v>
      </c>
      <c r="AZ67" s="68">
        <f ca="1">IF(D67=0,NA(),RTD("cqg.rtd",,"StudyData", "Close("&amp;$AZ$2&amp;") When Barix("&amp;$AZ$2&amp;",reference:=StartOfSession)="&amp;A67&amp;"", "Bar", "", "Close","5","0","All",,,"False","T","EveryTick"))</f>
        <v>386.9</v>
      </c>
      <c r="BB67" s="68">
        <f ca="1">IF(D67=0,NA(),RTD("cqg.rtd",,"StudyData", "Close("&amp;$BB$2&amp;") When Barix("&amp;$BB$2&amp;",reference:=StartOfSession)="&amp;A67&amp;"", "Bar", "", "Close","5","0","All",,,"False","T","EveryTick"))</f>
        <v>256.16000000000003</v>
      </c>
      <c r="BD67" s="68">
        <f ca="1">IF(D67=0,NA(),RTD("cqg.rtd",,"StudyData", "Close("&amp;$BD$2&amp;") When Barix("&amp;$BD$2&amp;",reference:=StartOfSession)="&amp;A67&amp;"", "Bar", "", "Close","5","0","All",,,"False","T","EveryTick"))</f>
        <v>617.01</v>
      </c>
      <c r="BF67" s="68">
        <f ca="1">IF(D67=0,NA(),RTD("cqg.rtd",,"StudyData", "Close("&amp;$BF$2&amp;") When Barix("&amp;$BF$2&amp;",reference:=StartOfSession)="&amp;A67&amp;"", "Bar", "", "Close","5","0","All",,,"False","T","EveryTick"))</f>
        <v>309.99</v>
      </c>
      <c r="BH67" s="68">
        <f ca="1">IF(D67=0,NA(),RTD("cqg.rtd",,"StudyData", "Close("&amp;$BH$2&amp;") When Barix("&amp;$BH$2&amp;",reference:=StartOfSession)="&amp;A67&amp;"", "Bar", "", "Close","5","0","All",,,"False","T","EveryTick"))</f>
        <v>40.520000000000003</v>
      </c>
      <c r="BJ67" s="68">
        <f ca="1">IF(D67=0,NA(),RTD("cqg.rtd",,"StudyData", "Close("&amp;$BJ$2&amp;") When Barix("&amp;$BJ$2&amp;",reference:=StartOfSession)="&amp;A67&amp;"", "Bar", "", "Close","5","0","All",,,"False","T","EveryTick"))</f>
        <v>85.07</v>
      </c>
    </row>
    <row r="68" spans="1:62" x14ac:dyDescent="0.3">
      <c r="A68" s="68">
        <f t="shared" si="1"/>
        <v>64</v>
      </c>
      <c r="B68" s="69">
        <f ca="1">IF(D68=0,NA(),RTD("cqg.rtd",,"StudyData", "Close("&amp;$B$2&amp;") When Barix("&amp;$B$2&amp;",reference:=StartOfSession)="&amp;A68&amp;"", "Bar", "", "Close","5","0","All",,,"False","T","EveryTick"))</f>
        <v>134.86000000000001</v>
      </c>
      <c r="C68" s="70">
        <v>0.57638888888888895</v>
      </c>
      <c r="D68" s="68">
        <f t="shared" ca="1" si="0"/>
        <v>1</v>
      </c>
      <c r="F68" s="68">
        <f ca="1">IF(D68=0,NA(),RTD("cqg.rtd",,"StudyData", "Close("&amp;$F$2&amp;") When Barix("&amp;$F$2&amp;",reference:=StartOfSession)="&amp;A68&amp;"", "Bar", "", "Close","5","0","All",,,"False","T","EveryTick"))</f>
        <v>227.4</v>
      </c>
      <c r="H68" s="68">
        <f ca="1">IF(D68=0,NA(),RTD("cqg.rtd",,"StudyData", "Close("&amp;$H$2&amp;") When Barix("&amp;$H$2&amp;",reference:=StartOfSession)="&amp;A68&amp;"", "Bar", "", "Close","5","0","All",,,"False","T","EveryTick"))</f>
        <v>327.24</v>
      </c>
      <c r="J68" s="68">
        <f ca="1">IF(D68=0,NA(),RTD("cqg.rtd",,"StudyData", "Close("&amp;$J$2&amp;") When Barix("&amp;$J$2&amp;",reference:=StartOfSession)="&amp;A68&amp;"", "Bar", "", "Close","5","0","All",,,"False","T","EveryTick"))</f>
        <v>208.76</v>
      </c>
      <c r="L68" s="68">
        <f ca="1">IF(D68=0,NA(),RTD("cqg.rtd",,"StudyData", "Close("&amp;$L$2&amp;") When Barix("&amp;$L$2&amp;",reference:=StartOfSession)="&amp;A68&amp;"", "Bar", "", "Close","5","0","All",,,"False","T","EveryTick"))</f>
        <v>288.56</v>
      </c>
      <c r="N68" s="68">
        <f ca="1">IF(D68=0,NA(),RTD("cqg.rtd",,"StudyData", "Close("&amp;$N$2&amp;") When Barix("&amp;$N$2&amp;",reference:=StartOfSession)="&amp;A68&amp;"", "Bar", "", "Close","5","0","All",,,"False","T","EveryTick"))</f>
        <v>152.16</v>
      </c>
      <c r="P68" s="68">
        <f ca="1">IF(D68=0,NA(),RTD("cqg.rtd",,"StudyData", "Close("&amp;$P$2&amp;") When Barix("&amp;$P$2&amp;",reference:=StartOfSession)="&amp;A68&amp;"", "Bar", "", "Close","5","0","All",,,"False","T","EveryTick"))</f>
        <v>396.22</v>
      </c>
      <c r="R68" s="68">
        <f ca="1">IF(D68=0,NA(),RTD("cqg.rtd",,"StudyData", "Close("&amp;$R$2&amp;") When Barix("&amp;$R$2&amp;",reference:=StartOfSession)="&amp;A68&amp;"", "Bar", "", "Close","5","0","All",,,"False","T","EveryTick"))</f>
        <v>320.27999999999997</v>
      </c>
      <c r="T68" s="68">
        <f ca="1">IF(D68=0,NA(),RTD("cqg.rtd",,"StudyData", "Close("&amp;$T$2&amp;") When Barix("&amp;$T$2&amp;",reference:=StartOfSession)="&amp;A68&amp;"", "Bar", "", "Close","5","0","All",,,"False","T","EveryTick"))</f>
        <v>57.88</v>
      </c>
      <c r="V68" s="68">
        <f ca="1">IF(D68=0,NA(),RTD("cqg.rtd",,"StudyData", "Close("&amp;$V$2&amp;") When Barix("&amp;$V$2&amp;",reference:=StartOfSession)="&amp;A68&amp;"", "Bar", "", "Close","5","0","All",,,"False","T","EveryTick"))</f>
        <v>157.54</v>
      </c>
      <c r="X68" s="68">
        <f ca="1">IF(D68=0,NA(),RTD("cqg.rtd",,"StudyData", "Close("&amp;$X$2&amp;") When Barix("&amp;$X$2&amp;",reference:=StartOfSession)="&amp;A68&amp;"", "Bar", "", "Close","5","0","All",,,"False","T","EveryTick"))</f>
        <v>99.09</v>
      </c>
      <c r="Z68" s="68">
        <f ca="1">IF(D68=0,NA(),RTD("cqg.rtd",,"StudyData", "Close("&amp;$Z$2&amp;") When Barix("&amp;$Z$2&amp;",reference:=StartOfSession)="&amp;A68&amp;"", "Bar", "", "Close","5","0","All",,,"False","T","EveryTick"))</f>
        <v>594.79999999999995</v>
      </c>
      <c r="AB68" s="68">
        <f ca="1">IF(D68=0,NA(),RTD("cqg.rtd",,"StudyData", "Close("&amp;$AB$2&amp;") When Barix("&amp;$AB$2&amp;",reference:=StartOfSession)="&amp;A68&amp;"", "Bar", "", "Close","5","0","All",,,"False","T","EveryTick"))</f>
        <v>405.7</v>
      </c>
      <c r="AD68" s="68">
        <f ca="1">IF(D68=0,NA(),RTD("cqg.rtd",,"StudyData", "Close("&amp;$AD$2&amp;") When Barix("&amp;$AD$2&amp;",reference:=StartOfSession)="&amp;A68&amp;"", "Bar", "", "Close","5","0","All",,,"False","T","EveryTick"))</f>
        <v>219.48</v>
      </c>
      <c r="AF68" s="68">
        <f ca="1">IF(D68=0,NA(),RTD("cqg.rtd",,"StudyData", "Close("&amp;$AF$2&amp;") When Barix("&amp;$AF$2&amp;",reference:=StartOfSession)="&amp;A68&amp;"", "Bar", "", "Close","5","0","All",,,"False","T","EveryTick"))</f>
        <v>214.92</v>
      </c>
      <c r="AH68" s="68">
        <f ca="1">IF(D68=0,NA(),RTD("cqg.rtd",,"StudyData", "Close("&amp;$AH$2&amp;") When Barix("&amp;$AH$2&amp;",reference:=StartOfSession)="&amp;A68&amp;"", "Bar", "", "Close","5","0","All",,,"False","T","EveryTick"))</f>
        <v>156.18</v>
      </c>
      <c r="AJ68" s="68">
        <f ca="1">IF(D68=0,NA(),RTD("cqg.rtd",,"StudyData", "Close("&amp;$AJ$2&amp;") When Barix("&amp;$AJ$2&amp;",reference:=StartOfSession)="&amp;A68&amp;"", "Bar", "", "Close","5","0","All",,,"False","T","EveryTick"))</f>
        <v>238.53</v>
      </c>
      <c r="AL68" s="68">
        <f ca="1">IF(D68=0,NA(),RTD("cqg.rtd",,"StudyData", "Close("&amp;$AL$2&amp;") When Barix("&amp;$AL$2&amp;",reference:=StartOfSession)="&amp;A68&amp;"", "Bar", "", "Close","5","0","All",,,"False","T","EveryTick"))</f>
        <v>64.069999999999993</v>
      </c>
      <c r="AN68" s="68">
        <f ca="1">IF(D68=0,NA(),RTD("cqg.rtd",,"StudyData", "Close("&amp;$AN$2&amp;") When Barix("&amp;$AN$2&amp;",reference:=StartOfSession)="&amp;A68&amp;"", "Bar", "", "Close","5","0","All",,,"False","T","EveryTick"))</f>
        <v>299.57</v>
      </c>
      <c r="AP68" s="68">
        <f ca="1">IF(D68=0,NA(),RTD("cqg.rtd",,"StudyData", "Close("&amp;$AP$2&amp;") When Barix("&amp;$AP$2&amp;",reference:=StartOfSession)="&amp;A68&amp;"", "Bar", "", "Close","5","0","All",,,"False","T","EveryTick"))</f>
        <v>103.14</v>
      </c>
      <c r="AR68" s="68">
        <f ca="1">IF(D68=0,NA(),RTD("cqg.rtd",,"StudyData", "Close("&amp;$AR$2&amp;") When Barix("&amp;$AR$2&amp;",reference:=StartOfSession)="&amp;A68&amp;"", "Bar", "", "Close","5","0","All",,,"False","T","EveryTick"))</f>
        <v>423.27</v>
      </c>
      <c r="AT68" s="68">
        <f ca="1">IF(D68=0,NA(),RTD("cqg.rtd",,"StudyData", "Close("&amp;$AT$2&amp;") When Barix("&amp;$AT$2&amp;",reference:=StartOfSession)="&amp;A68&amp;"", "Bar", "", "Close","5","0","All",,,"False","T","EveryTick"))</f>
        <v>75.930000000000007</v>
      </c>
      <c r="AV68" s="68">
        <f ca="1">IF(D68=0,NA(),RTD("cqg.rtd",,"StudyData", "Close("&amp;$AV$2&amp;") When Barix("&amp;$AV$2&amp;",reference:=StartOfSession)="&amp;A68&amp;"", "Bar", "", "Close","5","0","All",,,"False","T","EveryTick"))</f>
        <v>146.97999999999999</v>
      </c>
      <c r="AX68" s="68">
        <f ca="1">IF(D68=0,NA(),RTD("cqg.rtd",,"StudyData", "Close("&amp;$AX$2&amp;") When Barix("&amp;$AX$2&amp;",reference:=StartOfSession)="&amp;A68&amp;"", "Bar", "", "Close","5","0","All",,,"False","T","EveryTick"))</f>
        <v>167.12</v>
      </c>
      <c r="AZ68" s="68">
        <f ca="1">IF(D68=0,NA(),RTD("cqg.rtd",,"StudyData", "Close("&amp;$AZ$2&amp;") When Barix("&amp;$AZ$2&amp;",reference:=StartOfSession)="&amp;A68&amp;"", "Bar", "", "Close","5","0","All",,,"False","T","EveryTick"))</f>
        <v>387.06</v>
      </c>
      <c r="BB68" s="68">
        <f ca="1">IF(D68=0,NA(),RTD("cqg.rtd",,"StudyData", "Close("&amp;$BB$2&amp;") When Barix("&amp;$BB$2&amp;",reference:=StartOfSession)="&amp;A68&amp;"", "Bar", "", "Close","5","0","All",,,"False","T","EveryTick"))</f>
        <v>256.20999999999998</v>
      </c>
      <c r="BD68" s="68">
        <f ca="1">IF(D68=0,NA(),RTD("cqg.rtd",,"StudyData", "Close("&amp;$BD$2&amp;") When Barix("&amp;$BD$2&amp;",reference:=StartOfSession)="&amp;A68&amp;"", "Bar", "", "Close","5","0","All",,,"False","T","EveryTick"))</f>
        <v>617.02</v>
      </c>
      <c r="BF68" s="68">
        <f ca="1">IF(D68=0,NA(),RTD("cqg.rtd",,"StudyData", "Close("&amp;$BF$2&amp;") When Barix("&amp;$BF$2&amp;",reference:=StartOfSession)="&amp;A68&amp;"", "Bar", "", "Close","5","0","All",,,"False","T","EveryTick"))</f>
        <v>309.81</v>
      </c>
      <c r="BH68" s="68">
        <f ca="1">IF(D68=0,NA(),RTD("cqg.rtd",,"StudyData", "Close("&amp;$BH$2&amp;") When Barix("&amp;$BH$2&amp;",reference:=StartOfSession)="&amp;A68&amp;"", "Bar", "", "Close","5","0","All",,,"False","T","EveryTick"))</f>
        <v>40.520000000000003</v>
      </c>
      <c r="BJ68" s="68">
        <f ca="1">IF(D68=0,NA(),RTD("cqg.rtd",,"StudyData", "Close("&amp;$BJ$2&amp;") When Barix("&amp;$BJ$2&amp;",reference:=StartOfSession)="&amp;A68&amp;"", "Bar", "", "Close","5","0","All",,,"False","T","EveryTick"))</f>
        <v>85.08</v>
      </c>
    </row>
    <row r="69" spans="1:62" x14ac:dyDescent="0.3">
      <c r="A69" s="68">
        <f t="shared" si="1"/>
        <v>65</v>
      </c>
      <c r="B69" s="69">
        <f ca="1">IF(D69=0,NA(),RTD("cqg.rtd",,"StudyData", "Close("&amp;$B$2&amp;") When Barix("&amp;$B$2&amp;",reference:=StartOfSession)="&amp;A69&amp;"", "Bar", "", "Close","5","0","All",,,"False","T","EveryTick"))</f>
        <v>134.82</v>
      </c>
      <c r="C69" s="70">
        <v>0.57986111111111105</v>
      </c>
      <c r="D69" s="68">
        <f t="shared" ref="D69:D81" ca="1" si="2">IF($D$1=0,1,IF($C$2&gt;C69,1,0))</f>
        <v>1</v>
      </c>
      <c r="F69" s="68">
        <f ca="1">IF(D69=0,NA(),RTD("cqg.rtd",,"StudyData", "Close("&amp;$F$2&amp;") When Barix("&amp;$F$2&amp;",reference:=StartOfSession)="&amp;A69&amp;"", "Bar", "", "Close","5","0","All",,,"False","T","EveryTick"))</f>
        <v>227.44</v>
      </c>
      <c r="H69" s="68">
        <f ca="1">IF(D69=0,NA(),RTD("cqg.rtd",,"StudyData", "Close("&amp;$H$2&amp;") When Barix("&amp;$H$2&amp;",reference:=StartOfSession)="&amp;A69&amp;"", "Bar", "", "Close","5","0","All",,,"False","T","EveryTick"))</f>
        <v>327.07</v>
      </c>
      <c r="J69" s="68">
        <f ca="1">IF(D69=0,NA(),RTD("cqg.rtd",,"StudyData", "Close("&amp;$J$2&amp;") When Barix("&amp;$J$2&amp;",reference:=StartOfSession)="&amp;A69&amp;"", "Bar", "", "Close","5","0","All",,,"False","T","EveryTick"))</f>
        <v>208.56</v>
      </c>
      <c r="L69" s="68">
        <f ca="1">IF(D69=0,NA(),RTD("cqg.rtd",,"StudyData", "Close("&amp;$L$2&amp;") When Barix("&amp;$L$2&amp;",reference:=StartOfSession)="&amp;A69&amp;"", "Bar", "", "Close","5","0","All",,,"False","T","EveryTick"))</f>
        <v>288.14999999999998</v>
      </c>
      <c r="N69" s="68">
        <f ca="1">IF(D69=0,NA(),RTD("cqg.rtd",,"StudyData", "Close("&amp;$N$2&amp;") When Barix("&amp;$N$2&amp;",reference:=StartOfSession)="&amp;A69&amp;"", "Bar", "", "Close","5","0","All",,,"False","T","EveryTick"))</f>
        <v>151.94</v>
      </c>
      <c r="P69" s="68">
        <f ca="1">IF(D69=0,NA(),RTD("cqg.rtd",,"StudyData", "Close("&amp;$P$2&amp;") When Barix("&amp;$P$2&amp;",reference:=StartOfSession)="&amp;A69&amp;"", "Bar", "", "Close","5","0","All",,,"False","T","EveryTick"))</f>
        <v>396.17</v>
      </c>
      <c r="R69" s="68">
        <f ca="1">IF(D69=0,NA(),RTD("cqg.rtd",,"StudyData", "Close("&amp;$R$2&amp;") When Barix("&amp;$R$2&amp;",reference:=StartOfSession)="&amp;A69&amp;"", "Bar", "", "Close","5","0","All",,,"False","T","EveryTick"))</f>
        <v>319.51</v>
      </c>
      <c r="T69" s="68">
        <f ca="1">IF(D69=0,NA(),RTD("cqg.rtd",,"StudyData", "Close("&amp;$T$2&amp;") When Barix("&amp;$T$2&amp;",reference:=StartOfSession)="&amp;A69&amp;"", "Bar", "", "Close","5","0","All",,,"False","T","EveryTick"))</f>
        <v>57.87</v>
      </c>
      <c r="V69" s="68">
        <f ca="1">IF(D69=0,NA(),RTD("cqg.rtd",,"StudyData", "Close("&amp;$V$2&amp;") When Barix("&amp;$V$2&amp;",reference:=StartOfSession)="&amp;A69&amp;"", "Bar", "", "Close","5","0","All",,,"False","T","EveryTick"))</f>
        <v>157.32</v>
      </c>
      <c r="X69" s="68">
        <f ca="1">IF(D69=0,NA(),RTD("cqg.rtd",,"StudyData", "Close("&amp;$X$2&amp;") When Barix("&amp;$X$2&amp;",reference:=StartOfSession)="&amp;A69&amp;"", "Bar", "", "Close","5","0","All",,,"False","T","EveryTick"))</f>
        <v>99.06</v>
      </c>
      <c r="Z69" s="68">
        <f ca="1">IF(D69=0,NA(),RTD("cqg.rtd",,"StudyData", "Close("&amp;$Z$2&amp;") When Barix("&amp;$Z$2&amp;",reference:=StartOfSession)="&amp;A69&amp;"", "Bar", "", "Close","5","0","All",,,"False","T","EveryTick"))</f>
        <v>594.54</v>
      </c>
      <c r="AB69" s="68">
        <f ca="1">IF(D69=0,NA(),RTD("cqg.rtd",,"StudyData", "Close("&amp;$AB$2&amp;") When Barix("&amp;$AB$2&amp;",reference:=StartOfSession)="&amp;A69&amp;"", "Bar", "", "Close","5","0","All",,,"False","T","EveryTick"))</f>
        <v>405.62</v>
      </c>
      <c r="AD69" s="68">
        <f ca="1">IF(D69=0,NA(),RTD("cqg.rtd",,"StudyData", "Close("&amp;$AD$2&amp;") When Barix("&amp;$AD$2&amp;",reference:=StartOfSession)="&amp;A69&amp;"", "Bar", "", "Close","5","0","All",,,"False","T","EveryTick"))</f>
        <v>219.42</v>
      </c>
      <c r="AF69" s="68">
        <f ca="1">IF(D69=0,NA(),RTD("cqg.rtd",,"StudyData", "Close("&amp;$AF$2&amp;") When Barix("&amp;$AF$2&amp;",reference:=StartOfSession)="&amp;A69&amp;"", "Bar", "", "Close","5","0","All",,,"False","T","EveryTick"))</f>
        <v>214.63</v>
      </c>
      <c r="AH69" s="68">
        <f ca="1">IF(D69=0,NA(),RTD("cqg.rtd",,"StudyData", "Close("&amp;$AH$2&amp;") When Barix("&amp;$AH$2&amp;",reference:=StartOfSession)="&amp;A69&amp;"", "Bar", "", "Close","5","0","All",,,"False","T","EveryTick"))</f>
        <v>156.13999999999999</v>
      </c>
      <c r="AJ69" s="68">
        <f ca="1">IF(D69=0,NA(),RTD("cqg.rtd",,"StudyData", "Close("&amp;$AJ$2&amp;") When Barix("&amp;$AJ$2&amp;",reference:=StartOfSession)="&amp;A69&amp;"", "Bar", "", "Close","5","0","All",,,"False","T","EveryTick"))</f>
        <v>238.36</v>
      </c>
      <c r="AL69" s="68">
        <f ca="1">IF(D69=0,NA(),RTD("cqg.rtd",,"StudyData", "Close("&amp;$AL$2&amp;") When Barix("&amp;$AL$2&amp;",reference:=StartOfSession)="&amp;A69&amp;"", "Bar", "", "Close","5","0","All",,,"False","T","EveryTick"))</f>
        <v>64.05</v>
      </c>
      <c r="AN69" s="68">
        <f ca="1">IF(D69=0,NA(),RTD("cqg.rtd",,"StudyData", "Close("&amp;$AN$2&amp;") When Barix("&amp;$AN$2&amp;",reference:=StartOfSession)="&amp;A69&amp;"", "Bar", "", "Close","5","0","All",,,"False","T","EveryTick"))</f>
        <v>299.37</v>
      </c>
      <c r="AP69" s="68">
        <f ca="1">IF(D69=0,NA(),RTD("cqg.rtd",,"StudyData", "Close("&amp;$AP$2&amp;") When Barix("&amp;$AP$2&amp;",reference:=StartOfSession)="&amp;A69&amp;"", "Bar", "", "Close","5","0","All",,,"False","T","EveryTick"))</f>
        <v>103.13</v>
      </c>
      <c r="AR69" s="68">
        <f ca="1">IF(D69=0,NA(),RTD("cqg.rtd",,"StudyData", "Close("&amp;$AR$2&amp;") When Barix("&amp;$AR$2&amp;",reference:=StartOfSession)="&amp;A69&amp;"", "Bar", "", "Close","5","0","All",,,"False","T","EveryTick"))</f>
        <v>423.04</v>
      </c>
      <c r="AT69" s="68">
        <f ca="1">IF(D69=0,NA(),RTD("cqg.rtd",,"StudyData", "Close("&amp;$AT$2&amp;") When Barix("&amp;$AT$2&amp;",reference:=StartOfSession)="&amp;A69&amp;"", "Bar", "", "Close","5","0","All",,,"False","T","EveryTick"))</f>
        <v>75.91</v>
      </c>
      <c r="AV69" s="68">
        <f ca="1">IF(D69=0,NA(),RTD("cqg.rtd",,"StudyData", "Close("&amp;$AV$2&amp;") When Barix("&amp;$AV$2&amp;",reference:=StartOfSession)="&amp;A69&amp;"", "Bar", "", "Close","5","0","All",,,"False","T","EveryTick"))</f>
        <v>147.01</v>
      </c>
      <c r="AX69" s="68">
        <f ca="1">IF(D69=0,NA(),RTD("cqg.rtd",,"StudyData", "Close("&amp;$AX$2&amp;") When Barix("&amp;$AX$2&amp;",reference:=StartOfSession)="&amp;A69&amp;"", "Bar", "", "Close","5","0","All",,,"False","T","EveryTick"))</f>
        <v>167.19</v>
      </c>
      <c r="AZ69" s="68">
        <f ca="1">IF(D69=0,NA(),RTD("cqg.rtd",,"StudyData", "Close("&amp;$AZ$2&amp;") When Barix("&amp;$AZ$2&amp;",reference:=StartOfSession)="&amp;A69&amp;"", "Bar", "", "Close","5","0","All",,,"False","T","EveryTick"))</f>
        <v>387.15</v>
      </c>
      <c r="BB69" s="68">
        <f ca="1">IF(D69=0,NA(),RTD("cqg.rtd",,"StudyData", "Close("&amp;$BB$2&amp;") When Barix("&amp;$BB$2&amp;",reference:=StartOfSession)="&amp;A69&amp;"", "Bar", "", "Close","5","0","All",,,"False","T","EveryTick"))</f>
        <v>255.94</v>
      </c>
      <c r="BD69" s="68">
        <f ca="1">IF(D69=0,NA(),RTD("cqg.rtd",,"StudyData", "Close("&amp;$BD$2&amp;") When Barix("&amp;$BD$2&amp;",reference:=StartOfSession)="&amp;A69&amp;"", "Bar", "", "Close","5","0","All",,,"False","T","EveryTick"))</f>
        <v>616.13</v>
      </c>
      <c r="BF69" s="68">
        <f ca="1">IF(D69=0,NA(),RTD("cqg.rtd",,"StudyData", "Close("&amp;$BF$2&amp;") When Barix("&amp;$BF$2&amp;",reference:=StartOfSession)="&amp;A69&amp;"", "Bar", "", "Close","5","0","All",,,"False","T","EveryTick"))</f>
        <v>309.58999999999997</v>
      </c>
      <c r="BH69" s="68">
        <f ca="1">IF(D69=0,NA(),RTD("cqg.rtd",,"StudyData", "Close("&amp;$BH$2&amp;") When Barix("&amp;$BH$2&amp;",reference:=StartOfSession)="&amp;A69&amp;"", "Bar", "", "Close","5","0","All",,,"False","T","EveryTick"))</f>
        <v>40.53</v>
      </c>
      <c r="BJ69" s="68">
        <f ca="1">IF(D69=0,NA(),RTD("cqg.rtd",,"StudyData", "Close("&amp;$BJ$2&amp;") When Barix("&amp;$BJ$2&amp;",reference:=StartOfSession)="&amp;A69&amp;"", "Bar", "", "Close","5","0","All",,,"False","T","EveryTick"))</f>
        <v>85.04</v>
      </c>
    </row>
    <row r="70" spans="1:62" x14ac:dyDescent="0.3">
      <c r="A70" s="68">
        <f t="shared" ref="A70:A81" si="3">A69+1</f>
        <v>66</v>
      </c>
      <c r="B70" s="69">
        <f ca="1">IF(D70=0,NA(),RTD("cqg.rtd",,"StudyData", "Close("&amp;$B$2&amp;") When Barix("&amp;$B$2&amp;",reference:=StartOfSession)="&amp;A70&amp;"", "Bar", "", "Close","5","0","All",,,"False","T","EveryTick"))</f>
        <v>134.83000000000001</v>
      </c>
      <c r="C70" s="70">
        <v>0.58333333333333337</v>
      </c>
      <c r="D70" s="68">
        <f t="shared" ca="1" si="2"/>
        <v>1</v>
      </c>
      <c r="F70" s="68">
        <f ca="1">IF(D70=0,NA(),RTD("cqg.rtd",,"StudyData", "Close("&amp;$F$2&amp;") When Barix("&amp;$F$2&amp;",reference:=StartOfSession)="&amp;A70&amp;"", "Bar", "", "Close","5","0","All",,,"False","T","EveryTick"))</f>
        <v>227.46</v>
      </c>
      <c r="H70" s="68">
        <f ca="1">IF(D70=0,NA(),RTD("cqg.rtd",,"StudyData", "Close("&amp;$H$2&amp;") When Barix("&amp;$H$2&amp;",reference:=StartOfSession)="&amp;A70&amp;"", "Bar", "", "Close","5","0","All",,,"False","T","EveryTick"))</f>
        <v>326.62</v>
      </c>
      <c r="J70" s="68">
        <f ca="1">IF(D70=0,NA(),RTD("cqg.rtd",,"StudyData", "Close("&amp;$J$2&amp;") When Barix("&amp;$J$2&amp;",reference:=StartOfSession)="&amp;A70&amp;"", "Bar", "", "Close","5","0","All",,,"False","T","EveryTick"))</f>
        <v>208.31</v>
      </c>
      <c r="L70" s="68">
        <f ca="1">IF(D70=0,NA(),RTD("cqg.rtd",,"StudyData", "Close("&amp;$L$2&amp;") When Barix("&amp;$L$2&amp;",reference:=StartOfSession)="&amp;A70&amp;"", "Bar", "", "Close","5","0","All",,,"False","T","EveryTick"))</f>
        <v>288.16000000000003</v>
      </c>
      <c r="N70" s="68">
        <f ca="1">IF(D70=0,NA(),RTD("cqg.rtd",,"StudyData", "Close("&amp;$N$2&amp;") When Barix("&amp;$N$2&amp;",reference:=StartOfSession)="&amp;A70&amp;"", "Bar", "", "Close","5","0","All",,,"False","T","EveryTick"))</f>
        <v>152.15</v>
      </c>
      <c r="P70" s="68">
        <f ca="1">IF(D70=0,NA(),RTD("cqg.rtd",,"StudyData", "Close("&amp;$P$2&amp;") When Barix("&amp;$P$2&amp;",reference:=StartOfSession)="&amp;A70&amp;"", "Bar", "", "Close","5","0","All",,,"False","T","EveryTick"))</f>
        <v>395.81</v>
      </c>
      <c r="R70" s="68">
        <f ca="1">IF(D70=0,NA(),RTD("cqg.rtd",,"StudyData", "Close("&amp;$R$2&amp;") When Barix("&amp;$R$2&amp;",reference:=StartOfSession)="&amp;A70&amp;"", "Bar", "", "Close","5","0","All",,,"False","T","EveryTick"))</f>
        <v>319.92</v>
      </c>
      <c r="T70" s="68">
        <f ca="1">IF(D70=0,NA(),RTD("cqg.rtd",,"StudyData", "Close("&amp;$T$2&amp;") When Barix("&amp;$T$2&amp;",reference:=StartOfSession)="&amp;A70&amp;"", "Bar", "", "Close","5","0","All",,,"False","T","EveryTick"))</f>
        <v>57.89</v>
      </c>
      <c r="V70" s="68">
        <f ca="1">IF(D70=0,NA(),RTD("cqg.rtd",,"StudyData", "Close("&amp;$V$2&amp;") When Barix("&amp;$V$2&amp;",reference:=StartOfSession)="&amp;A70&amp;"", "Bar", "", "Close","5","0","All",,,"False","T","EveryTick"))</f>
        <v>157.27000000000001</v>
      </c>
      <c r="X70" s="68">
        <f ca="1">IF(D70=0,NA(),RTD("cqg.rtd",,"StudyData", "Close("&amp;$X$2&amp;") When Barix("&amp;$X$2&amp;",reference:=StartOfSession)="&amp;A70&amp;"", "Bar", "", "Close","5","0","All",,,"False","T","EveryTick"))</f>
        <v>98.99</v>
      </c>
      <c r="Z70" s="68">
        <f ca="1">IF(D70=0,NA(),RTD("cqg.rtd",,"StudyData", "Close("&amp;$Z$2&amp;") When Barix("&amp;$Z$2&amp;",reference:=StartOfSession)="&amp;A70&amp;"", "Bar", "", "Close","5","0","All",,,"False","T","EveryTick"))</f>
        <v>593.35</v>
      </c>
      <c r="AB70" s="68">
        <f ca="1">IF(D70=0,NA(),RTD("cqg.rtd",,"StudyData", "Close("&amp;$AB$2&amp;") When Barix("&amp;$AB$2&amp;",reference:=StartOfSession)="&amp;A70&amp;"", "Bar", "", "Close","5","0","All",,,"False","T","EveryTick"))</f>
        <v>405.9</v>
      </c>
      <c r="AD70" s="68">
        <f ca="1">IF(D70=0,NA(),RTD("cqg.rtd",,"StudyData", "Close("&amp;$AD$2&amp;") When Barix("&amp;$AD$2&amp;",reference:=StartOfSession)="&amp;A70&amp;"", "Bar", "", "Close","5","0","All",,,"False","T","EveryTick"))</f>
        <v>219.48</v>
      </c>
      <c r="AF70" s="68">
        <f ca="1">IF(D70=0,NA(),RTD("cqg.rtd",,"StudyData", "Close("&amp;$AF$2&amp;") When Barix("&amp;$AF$2&amp;",reference:=StartOfSession)="&amp;A70&amp;"", "Bar", "", "Close","5","0","All",,,"False","T","EveryTick"))</f>
        <v>214.66</v>
      </c>
      <c r="AH70" s="68">
        <f ca="1">IF(D70=0,NA(),RTD("cqg.rtd",,"StudyData", "Close("&amp;$AH$2&amp;") When Barix("&amp;$AH$2&amp;",reference:=StartOfSession)="&amp;A70&amp;"", "Bar", "", "Close","5","0","All",,,"False","T","EveryTick"))</f>
        <v>156.05000000000001</v>
      </c>
      <c r="AJ70" s="68">
        <f ca="1">IF(D70=0,NA(),RTD("cqg.rtd",,"StudyData", "Close("&amp;$AJ$2&amp;") When Barix("&amp;$AJ$2&amp;",reference:=StartOfSession)="&amp;A70&amp;"", "Bar", "", "Close","5","0","All",,,"False","T","EveryTick"))</f>
        <v>238.18</v>
      </c>
      <c r="AL70" s="68">
        <f ca="1">IF(D70=0,NA(),RTD("cqg.rtd",,"StudyData", "Close("&amp;$AL$2&amp;") When Barix("&amp;$AL$2&amp;",reference:=StartOfSession)="&amp;A70&amp;"", "Bar", "", "Close","5","0","All",,,"False","T","EveryTick"))</f>
        <v>64.02</v>
      </c>
      <c r="AN70" s="68">
        <f ca="1">IF(D70=0,NA(),RTD("cqg.rtd",,"StudyData", "Close("&amp;$AN$2&amp;") When Barix("&amp;$AN$2&amp;",reference:=StartOfSession)="&amp;A70&amp;"", "Bar", "", "Close","5","0","All",,,"False","T","EveryTick"))</f>
        <v>299.44</v>
      </c>
      <c r="AP70" s="68">
        <f ca="1">IF(D70=0,NA(),RTD("cqg.rtd",,"StudyData", "Close("&amp;$AP$2&amp;") When Barix("&amp;$AP$2&amp;",reference:=StartOfSession)="&amp;A70&amp;"", "Bar", "", "Close","5","0","All",,,"False","T","EveryTick"))</f>
        <v>103.09</v>
      </c>
      <c r="AR70" s="68">
        <f ca="1">IF(D70=0,NA(),RTD("cqg.rtd",,"StudyData", "Close("&amp;$AR$2&amp;") When Barix("&amp;$AR$2&amp;",reference:=StartOfSession)="&amp;A70&amp;"", "Bar", "", "Close","5","0","All",,,"False","T","EveryTick"))</f>
        <v>423.01</v>
      </c>
      <c r="AT70" s="68">
        <f ca="1">IF(D70=0,NA(),RTD("cqg.rtd",,"StudyData", "Close("&amp;$AT$2&amp;") When Barix("&amp;$AT$2&amp;",reference:=StartOfSession)="&amp;A70&amp;"", "Bar", "", "Close","5","0","All",,,"False","T","EveryTick"))</f>
        <v>75.87</v>
      </c>
      <c r="AV70" s="68">
        <f ca="1">IF(D70=0,NA(),RTD("cqg.rtd",,"StudyData", "Close("&amp;$AV$2&amp;") When Barix("&amp;$AV$2&amp;",reference:=StartOfSession)="&amp;A70&amp;"", "Bar", "", "Close","5","0","All",,,"False","T","EveryTick"))</f>
        <v>147.09</v>
      </c>
      <c r="AX70" s="68">
        <f ca="1">IF(D70=0,NA(),RTD("cqg.rtd",,"StudyData", "Close("&amp;$AX$2&amp;") When Barix("&amp;$AX$2&amp;",reference:=StartOfSession)="&amp;A70&amp;"", "Bar", "", "Close","5","0","All",,,"False","T","EveryTick"))</f>
        <v>167.28</v>
      </c>
      <c r="AZ70" s="68">
        <f ca="1">IF(D70=0,NA(),RTD("cqg.rtd",,"StudyData", "Close("&amp;$AZ$2&amp;") When Barix("&amp;$AZ$2&amp;",reference:=StartOfSession)="&amp;A70&amp;"", "Bar", "", "Close","5","0","All",,,"False","T","EveryTick"))</f>
        <v>386.89</v>
      </c>
      <c r="BB70" s="68">
        <f ca="1">IF(D70=0,NA(),RTD("cqg.rtd",,"StudyData", "Close("&amp;$BB$2&amp;") When Barix("&amp;$BB$2&amp;",reference:=StartOfSession)="&amp;A70&amp;"", "Bar", "", "Close","5","0","All",,,"False","T","EveryTick"))</f>
        <v>255.78</v>
      </c>
      <c r="BD70" s="68">
        <f ca="1">IF(D70=0,NA(),RTD("cqg.rtd",,"StudyData", "Close("&amp;$BD$2&amp;") When Barix("&amp;$BD$2&amp;",reference:=StartOfSession)="&amp;A70&amp;"", "Bar", "", "Close","5","0","All",,,"False","T","EveryTick"))</f>
        <v>616.98</v>
      </c>
      <c r="BF70" s="68">
        <f ca="1">IF(D70=0,NA(),RTD("cqg.rtd",,"StudyData", "Close("&amp;$BF$2&amp;") When Barix("&amp;$BF$2&amp;",reference:=StartOfSession)="&amp;A70&amp;"", "Bar", "", "Close","5","0","All",,,"False","T","EveryTick"))</f>
        <v>309.14</v>
      </c>
      <c r="BH70" s="68">
        <f ca="1">IF(D70=0,NA(),RTD("cqg.rtd",,"StudyData", "Close("&amp;$BH$2&amp;") When Barix("&amp;$BH$2&amp;",reference:=StartOfSession)="&amp;A70&amp;"", "Bar", "", "Close","5","0","All",,,"False","T","EveryTick"))</f>
        <v>40.520000000000003</v>
      </c>
      <c r="BJ70" s="68">
        <f ca="1">IF(D70=0,NA(),RTD("cqg.rtd",,"StudyData", "Close("&amp;$BJ$2&amp;") When Barix("&amp;$BJ$2&amp;",reference:=StartOfSession)="&amp;A70&amp;"", "Bar", "", "Close","5","0","All",,,"False","T","EveryTick"))</f>
        <v>85.02</v>
      </c>
    </row>
    <row r="71" spans="1:62" x14ac:dyDescent="0.3">
      <c r="A71" s="68">
        <f t="shared" si="3"/>
        <v>67</v>
      </c>
      <c r="B71" s="69">
        <f ca="1">IF(D71=0,NA(),RTD("cqg.rtd",,"StudyData", "Close("&amp;$B$2&amp;") When Barix("&amp;$B$2&amp;",reference:=StartOfSession)="&amp;A71&amp;"", "Bar", "", "Close","5","0","All",,,"False","T","EveryTick"))</f>
        <v>134.74</v>
      </c>
      <c r="C71" s="70">
        <v>0.58680555555555558</v>
      </c>
      <c r="D71" s="68">
        <f t="shared" ca="1" si="2"/>
        <v>1</v>
      </c>
      <c r="F71" s="68">
        <f ca="1">IF(D71=0,NA(),RTD("cqg.rtd",,"StudyData", "Close("&amp;$F$2&amp;") When Barix("&amp;$F$2&amp;",reference:=StartOfSession)="&amp;A71&amp;"", "Bar", "", "Close","5","0","All",,,"False","T","EveryTick"))</f>
        <v>227.42</v>
      </c>
      <c r="H71" s="68">
        <f ca="1">IF(D71=0,NA(),RTD("cqg.rtd",,"StudyData", "Close("&amp;$H$2&amp;") When Barix("&amp;$H$2&amp;",reference:=StartOfSession)="&amp;A71&amp;"", "Bar", "", "Close","5","0","All",,,"False","T","EveryTick"))</f>
        <v>326.61</v>
      </c>
      <c r="J71" s="68">
        <f ca="1">IF(D71=0,NA(),RTD("cqg.rtd",,"StudyData", "Close("&amp;$J$2&amp;") When Barix("&amp;$J$2&amp;",reference:=StartOfSession)="&amp;A71&amp;"", "Bar", "", "Close","5","0","All",,,"False","T","EveryTick"))</f>
        <v>208.48</v>
      </c>
      <c r="L71" s="68">
        <f ca="1">IF(D71=0,NA(),RTD("cqg.rtd",,"StudyData", "Close("&amp;$L$2&amp;") When Barix("&amp;$L$2&amp;",reference:=StartOfSession)="&amp;A71&amp;"", "Bar", "", "Close","5","0","All",,,"False","T","EveryTick"))</f>
        <v>288.20999999999998</v>
      </c>
      <c r="N71" s="68">
        <f ca="1">IF(D71=0,NA(),RTD("cqg.rtd",,"StudyData", "Close("&amp;$N$2&amp;") When Barix("&amp;$N$2&amp;",reference:=StartOfSession)="&amp;A71&amp;"", "Bar", "", "Close","5","0","All",,,"False","T","EveryTick"))</f>
        <v>152.29</v>
      </c>
      <c r="P71" s="68">
        <f ca="1">IF(D71=0,NA(),RTD("cqg.rtd",,"StudyData", "Close("&amp;$P$2&amp;") When Barix("&amp;$P$2&amp;",reference:=StartOfSession)="&amp;A71&amp;"", "Bar", "", "Close","5","0","All",,,"False","T","EveryTick"))</f>
        <v>395.47</v>
      </c>
      <c r="R71" s="68">
        <f ca="1">IF(D71=0,NA(),RTD("cqg.rtd",,"StudyData", "Close("&amp;$R$2&amp;") When Barix("&amp;$R$2&amp;",reference:=StartOfSession)="&amp;A71&amp;"", "Bar", "", "Close","5","0","All",,,"False","T","EveryTick"))</f>
        <v>321.49</v>
      </c>
      <c r="T71" s="68">
        <f ca="1">IF(D71=0,NA(),RTD("cqg.rtd",,"StudyData", "Close("&amp;$T$2&amp;") When Barix("&amp;$T$2&amp;",reference:=StartOfSession)="&amp;A71&amp;"", "Bar", "", "Close","5","0","All",,,"False","T","EveryTick"))</f>
        <v>57.9</v>
      </c>
      <c r="V71" s="68">
        <f ca="1">IF(D71=0,NA(),RTD("cqg.rtd",,"StudyData", "Close("&amp;$V$2&amp;") When Barix("&amp;$V$2&amp;",reference:=StartOfSession)="&amp;A71&amp;"", "Bar", "", "Close","5","0","All",,,"False","T","EveryTick"))</f>
        <v>157.24</v>
      </c>
      <c r="X71" s="68">
        <f ca="1">IF(D71=0,NA(),RTD("cqg.rtd",,"StudyData", "Close("&amp;$X$2&amp;") When Barix("&amp;$X$2&amp;",reference:=StartOfSession)="&amp;A71&amp;"", "Bar", "", "Close","5","0","All",,,"False","T","EveryTick"))</f>
        <v>99.08</v>
      </c>
      <c r="Z71" s="68">
        <f ca="1">IF(D71=0,NA(),RTD("cqg.rtd",,"StudyData", "Close("&amp;$Z$2&amp;") When Barix("&amp;$Z$2&amp;",reference:=StartOfSession)="&amp;A71&amp;"", "Bar", "", "Close","5","0","All",,,"False","T","EveryTick"))</f>
        <v>592.52</v>
      </c>
      <c r="AB71" s="68">
        <f ca="1">IF(D71=0,NA(),RTD("cqg.rtd",,"StudyData", "Close("&amp;$AB$2&amp;") When Barix("&amp;$AB$2&amp;",reference:=StartOfSession)="&amp;A71&amp;"", "Bar", "", "Close","5","0","All",,,"False","T","EveryTick"))</f>
        <v>406.31</v>
      </c>
      <c r="AD71" s="68">
        <f ca="1">IF(D71=0,NA(),RTD("cqg.rtd",,"StudyData", "Close("&amp;$AD$2&amp;") When Barix("&amp;$AD$2&amp;",reference:=StartOfSession)="&amp;A71&amp;"", "Bar", "", "Close","5","0","All",,,"False","T","EveryTick"))</f>
        <v>219.45</v>
      </c>
      <c r="AF71" s="68">
        <f ca="1">IF(D71=0,NA(),RTD("cqg.rtd",,"StudyData", "Close("&amp;$AF$2&amp;") When Barix("&amp;$AF$2&amp;",reference:=StartOfSession)="&amp;A71&amp;"", "Bar", "", "Close","5","0","All",,,"False","T","EveryTick"))</f>
        <v>214.63</v>
      </c>
      <c r="AH71" s="68">
        <f ca="1">IF(D71=0,NA(),RTD("cqg.rtd",,"StudyData", "Close("&amp;$AH$2&amp;") When Barix("&amp;$AH$2&amp;",reference:=StartOfSession)="&amp;A71&amp;"", "Bar", "", "Close","5","0","All",,,"False","T","EveryTick"))</f>
        <v>156.04</v>
      </c>
      <c r="AJ71" s="68">
        <f ca="1">IF(D71=0,NA(),RTD("cqg.rtd",,"StudyData", "Close("&amp;$AJ$2&amp;") When Barix("&amp;$AJ$2&amp;",reference:=StartOfSession)="&amp;A71&amp;"", "Bar", "", "Close","5","0","All",,,"False","T","EveryTick"))</f>
        <v>238.02</v>
      </c>
      <c r="AL71" s="68">
        <f ca="1">IF(D71=0,NA(),RTD("cqg.rtd",,"StudyData", "Close("&amp;$AL$2&amp;") When Barix("&amp;$AL$2&amp;",reference:=StartOfSession)="&amp;A71&amp;"", "Bar", "", "Close","5","0","All",,,"False","T","EveryTick"))</f>
        <v>64.03</v>
      </c>
      <c r="AN71" s="68">
        <f ca="1">IF(D71=0,NA(),RTD("cqg.rtd",,"StudyData", "Close("&amp;$AN$2&amp;") When Barix("&amp;$AN$2&amp;",reference:=StartOfSession)="&amp;A71&amp;"", "Bar", "", "Close","5","0","All",,,"False","T","EveryTick"))</f>
        <v>299.44</v>
      </c>
      <c r="AP71" s="68">
        <f ca="1">IF(D71=0,NA(),RTD("cqg.rtd",,"StudyData", "Close("&amp;$AP$2&amp;") When Barix("&amp;$AP$2&amp;",reference:=StartOfSession)="&amp;A71&amp;"", "Bar", "", "Close","5","0","All",,,"False","T","EveryTick"))</f>
        <v>103.01</v>
      </c>
      <c r="AR71" s="68">
        <f ca="1">IF(D71=0,NA(),RTD("cqg.rtd",,"StudyData", "Close("&amp;$AR$2&amp;") When Barix("&amp;$AR$2&amp;",reference:=StartOfSession)="&amp;A71&amp;"", "Bar", "", "Close","5","0","All",,,"False","T","EveryTick"))</f>
        <v>423.25</v>
      </c>
      <c r="AT71" s="68">
        <f ca="1">IF(D71=0,NA(),RTD("cqg.rtd",,"StudyData", "Close("&amp;$AT$2&amp;") When Barix("&amp;$AT$2&amp;",reference:=StartOfSession)="&amp;A71&amp;"", "Bar", "", "Close","5","0","All",,,"False","T","EveryTick"))</f>
        <v>75.900000000000006</v>
      </c>
      <c r="AV71" s="68">
        <f ca="1">IF(D71=0,NA(),RTD("cqg.rtd",,"StudyData", "Close("&amp;$AV$2&amp;") When Barix("&amp;$AV$2&amp;",reference:=StartOfSession)="&amp;A71&amp;"", "Bar", "", "Close","5","0","All",,,"False","T","EveryTick"))</f>
        <v>147.22</v>
      </c>
      <c r="AX71" s="68">
        <f ca="1">IF(D71=0,NA(),RTD("cqg.rtd",,"StudyData", "Close("&amp;$AX$2&amp;") When Barix("&amp;$AX$2&amp;",reference:=StartOfSession)="&amp;A71&amp;"", "Bar", "", "Close","5","0","All",,,"False","T","EveryTick"))</f>
        <v>167.28</v>
      </c>
      <c r="AZ71" s="68">
        <f ca="1">IF(D71=0,NA(),RTD("cqg.rtd",,"StudyData", "Close("&amp;$AZ$2&amp;") When Barix("&amp;$AZ$2&amp;",reference:=StartOfSession)="&amp;A71&amp;"", "Bar", "", "Close","5","0","All",,,"False","T","EveryTick"))</f>
        <v>387.21</v>
      </c>
      <c r="BB71" s="68">
        <f ca="1">IF(D71=0,NA(),RTD("cqg.rtd",,"StudyData", "Close("&amp;$BB$2&amp;") When Barix("&amp;$BB$2&amp;",reference:=StartOfSession)="&amp;A71&amp;"", "Bar", "", "Close","5","0","All",,,"False","T","EveryTick"))</f>
        <v>256.08999999999997</v>
      </c>
      <c r="BD71" s="68">
        <f ca="1">IF(D71=0,NA(),RTD("cqg.rtd",,"StudyData", "Close("&amp;$BD$2&amp;") When Barix("&amp;$BD$2&amp;",reference:=StartOfSession)="&amp;A71&amp;"", "Bar", "", "Close","5","0","All",,,"False","T","EveryTick"))</f>
        <v>617.35</v>
      </c>
      <c r="BF71" s="68">
        <f ca="1">IF(D71=0,NA(),RTD("cqg.rtd",,"StudyData", "Close("&amp;$BF$2&amp;") When Barix("&amp;$BF$2&amp;",reference:=StartOfSession)="&amp;A71&amp;"", "Bar", "", "Close","5","0","All",,,"False","T","EveryTick"))</f>
        <v>309.54000000000002</v>
      </c>
      <c r="BH71" s="68">
        <f ca="1">IF(D71=0,NA(),RTD("cqg.rtd",,"StudyData", "Close("&amp;$BH$2&amp;") When Barix("&amp;$BH$2&amp;",reference:=StartOfSession)="&amp;A71&amp;"", "Bar", "", "Close","5","0","All",,,"False","T","EveryTick"))</f>
        <v>40.549999999999997</v>
      </c>
      <c r="BJ71" s="68">
        <f ca="1">IF(D71=0,NA(),RTD("cqg.rtd",,"StudyData", "Close("&amp;$BJ$2&amp;") When Barix("&amp;$BJ$2&amp;",reference:=StartOfSession)="&amp;A71&amp;"", "Bar", "", "Close","5","0","All",,,"False","T","EveryTick"))</f>
        <v>85.02</v>
      </c>
    </row>
    <row r="72" spans="1:62" x14ac:dyDescent="0.3">
      <c r="A72" s="68">
        <f t="shared" si="3"/>
        <v>68</v>
      </c>
      <c r="B72" s="69">
        <f ca="1">IF(D72=0,NA(),RTD("cqg.rtd",,"StudyData", "Close("&amp;$B$2&amp;") When Barix("&amp;$B$2&amp;",reference:=StartOfSession)="&amp;A72&amp;"", "Bar", "", "Close","5","0","All",,,"False","T","EveryTick"))</f>
        <v>134.74</v>
      </c>
      <c r="C72" s="70">
        <v>0.59027777777777779</v>
      </c>
      <c r="D72" s="68">
        <f t="shared" ca="1" si="2"/>
        <v>1</v>
      </c>
      <c r="F72" s="68">
        <f ca="1">IF(D72=0,NA(),RTD("cqg.rtd",,"StudyData", "Close("&amp;$F$2&amp;") When Barix("&amp;$F$2&amp;",reference:=StartOfSession)="&amp;A72&amp;"", "Bar", "", "Close","5","0","All",,,"False","T","EveryTick"))</f>
        <v>227.52</v>
      </c>
      <c r="H72" s="68">
        <f ca="1">IF(D72=0,NA(),RTD("cqg.rtd",,"StudyData", "Close("&amp;$H$2&amp;") When Barix("&amp;$H$2&amp;",reference:=StartOfSession)="&amp;A72&amp;"", "Bar", "", "Close","5","0","All",,,"False","T","EveryTick"))</f>
        <v>326.18</v>
      </c>
      <c r="J72" s="68">
        <f ca="1">IF(D72=0,NA(),RTD("cqg.rtd",,"StudyData", "Close("&amp;$J$2&amp;") When Barix("&amp;$J$2&amp;",reference:=StartOfSession)="&amp;A72&amp;"", "Bar", "", "Close","5","0","All",,,"False","T","EveryTick"))</f>
        <v>208.59</v>
      </c>
      <c r="L72" s="68">
        <f ca="1">IF(D72=0,NA(),RTD("cqg.rtd",,"StudyData", "Close("&amp;$L$2&amp;") When Barix("&amp;$L$2&amp;",reference:=StartOfSession)="&amp;A72&amp;"", "Bar", "", "Close","5","0","All",,,"False","T","EveryTick"))</f>
        <v>288.05</v>
      </c>
      <c r="N72" s="68">
        <f ca="1">IF(D72=0,NA(),RTD("cqg.rtd",,"StudyData", "Close("&amp;$N$2&amp;") When Barix("&amp;$N$2&amp;",reference:=StartOfSession)="&amp;A72&amp;"", "Bar", "", "Close","5","0","All",,,"False","T","EveryTick"))</f>
        <v>152.19999999999999</v>
      </c>
      <c r="P72" s="68">
        <f ca="1">IF(D72=0,NA(),RTD("cqg.rtd",,"StudyData", "Close("&amp;$P$2&amp;") When Barix("&amp;$P$2&amp;",reference:=StartOfSession)="&amp;A72&amp;"", "Bar", "", "Close","5","0","All",,,"False","T","EveryTick"))</f>
        <v>395.38</v>
      </c>
      <c r="R72" s="68">
        <f ca="1">IF(D72=0,NA(),RTD("cqg.rtd",,"StudyData", "Close("&amp;$R$2&amp;") When Barix("&amp;$R$2&amp;",reference:=StartOfSession)="&amp;A72&amp;"", "Bar", "", "Close","5","0","All",,,"False","T","EveryTick"))</f>
        <v>321.74</v>
      </c>
      <c r="T72" s="68">
        <f ca="1">IF(D72=0,NA(),RTD("cqg.rtd",,"StudyData", "Close("&amp;$T$2&amp;") When Barix("&amp;$T$2&amp;",reference:=StartOfSession)="&amp;A72&amp;"", "Bar", "", "Close","5","0","All",,,"False","T","EveryTick"))</f>
        <v>57.91</v>
      </c>
      <c r="V72" s="68">
        <f ca="1">IF(D72=0,NA(),RTD("cqg.rtd",,"StudyData", "Close("&amp;$V$2&amp;") When Barix("&amp;$V$2&amp;",reference:=StartOfSession)="&amp;A72&amp;"", "Bar", "", "Close","5","0","All",,,"False","T","EveryTick"))</f>
        <v>157.19999999999999</v>
      </c>
      <c r="X72" s="68">
        <f ca="1">IF(D72=0,NA(),RTD("cqg.rtd",,"StudyData", "Close("&amp;$X$2&amp;") When Barix("&amp;$X$2&amp;",reference:=StartOfSession)="&amp;A72&amp;"", "Bar", "", "Close","5","0","All",,,"False","T","EveryTick"))</f>
        <v>99.03</v>
      </c>
      <c r="Z72" s="68">
        <f ca="1">IF(D72=0,NA(),RTD("cqg.rtd",,"StudyData", "Close("&amp;$Z$2&amp;") When Barix("&amp;$Z$2&amp;",reference:=StartOfSession)="&amp;A72&amp;"", "Bar", "", "Close","5","0","All",,,"False","T","EveryTick"))</f>
        <v>592.23</v>
      </c>
      <c r="AB72" s="68">
        <f ca="1">IF(D72=0,NA(),RTD("cqg.rtd",,"StudyData", "Close("&amp;$AB$2&amp;") When Barix("&amp;$AB$2&amp;",reference:=StartOfSession)="&amp;A72&amp;"", "Bar", "", "Close","5","0","All",,,"False","T","EveryTick"))</f>
        <v>405.89</v>
      </c>
      <c r="AD72" s="68">
        <f ca="1">IF(D72=0,NA(),RTD("cqg.rtd",,"StudyData", "Close("&amp;$AD$2&amp;") When Barix("&amp;$AD$2&amp;",reference:=StartOfSession)="&amp;A72&amp;"", "Bar", "", "Close","5","0","All",,,"False","T","EveryTick"))</f>
        <v>219.5</v>
      </c>
      <c r="AF72" s="68">
        <f ca="1">IF(D72=0,NA(),RTD("cqg.rtd",,"StudyData", "Close("&amp;$AF$2&amp;") When Barix("&amp;$AF$2&amp;",reference:=StartOfSession)="&amp;A72&amp;"", "Bar", "", "Close","5","0","All",,,"False","T","EveryTick"))</f>
        <v>214.54</v>
      </c>
      <c r="AH72" s="68">
        <f ca="1">IF(D72=0,NA(),RTD("cqg.rtd",,"StudyData", "Close("&amp;$AH$2&amp;") When Barix("&amp;$AH$2&amp;",reference:=StartOfSession)="&amp;A72&amp;"", "Bar", "", "Close","5","0","All",,,"False","T","EveryTick"))</f>
        <v>156.04</v>
      </c>
      <c r="AJ72" s="68">
        <f ca="1">IF(D72=0,NA(),RTD("cqg.rtd",,"StudyData", "Close("&amp;$AJ$2&amp;") When Barix("&amp;$AJ$2&amp;",reference:=StartOfSession)="&amp;A72&amp;"", "Bar", "", "Close","5","0","All",,,"False","T","EveryTick"))</f>
        <v>237.96</v>
      </c>
      <c r="AL72" s="68">
        <f ca="1">IF(D72=0,NA(),RTD("cqg.rtd",,"StudyData", "Close("&amp;$AL$2&amp;") When Barix("&amp;$AL$2&amp;",reference:=StartOfSession)="&amp;A72&amp;"", "Bar", "", "Close","5","0","All",,,"False","T","EveryTick"))</f>
        <v>64.040000000000006</v>
      </c>
      <c r="AN72" s="68">
        <f ca="1">IF(D72=0,NA(),RTD("cqg.rtd",,"StudyData", "Close("&amp;$AN$2&amp;") When Barix("&amp;$AN$2&amp;",reference:=StartOfSession)="&amp;A72&amp;"", "Bar", "", "Close","5","0","All",,,"False","T","EveryTick"))</f>
        <v>299.24</v>
      </c>
      <c r="AP72" s="68">
        <f ca="1">IF(D72=0,NA(),RTD("cqg.rtd",,"StudyData", "Close("&amp;$AP$2&amp;") When Barix("&amp;$AP$2&amp;",reference:=StartOfSession)="&amp;A72&amp;"", "Bar", "", "Close","5","0","All",,,"False","T","EveryTick"))</f>
        <v>103.04</v>
      </c>
      <c r="AR72" s="68">
        <f ca="1">IF(D72=0,NA(),RTD("cqg.rtd",,"StudyData", "Close("&amp;$AR$2&amp;") When Barix("&amp;$AR$2&amp;",reference:=StartOfSession)="&amp;A72&amp;"", "Bar", "", "Close","5","0","All",,,"False","T","EveryTick"))</f>
        <v>423.2</v>
      </c>
      <c r="AT72" s="68">
        <f ca="1">IF(D72=0,NA(),RTD("cqg.rtd",,"StudyData", "Close("&amp;$AT$2&amp;") When Barix("&amp;$AT$2&amp;",reference:=StartOfSession)="&amp;A72&amp;"", "Bar", "", "Close","5","0","All",,,"False","T","EveryTick"))</f>
        <v>75.94</v>
      </c>
      <c r="AV72" s="68">
        <f ca="1">IF(D72=0,NA(),RTD("cqg.rtd",,"StudyData", "Close("&amp;$AV$2&amp;") When Barix("&amp;$AV$2&amp;",reference:=StartOfSession)="&amp;A72&amp;"", "Bar", "", "Close","5","0","All",,,"False","T","EveryTick"))</f>
        <v>147.21</v>
      </c>
      <c r="AX72" s="68">
        <f ca="1">IF(D72=0,NA(),RTD("cqg.rtd",,"StudyData", "Close("&amp;$AX$2&amp;") When Barix("&amp;$AX$2&amp;",reference:=StartOfSession)="&amp;A72&amp;"", "Bar", "", "Close","5","0","All",,,"False","T","EveryTick"))</f>
        <v>167.23</v>
      </c>
      <c r="AZ72" s="68">
        <f ca="1">IF(D72=0,NA(),RTD("cqg.rtd",,"StudyData", "Close("&amp;$AZ$2&amp;") When Barix("&amp;$AZ$2&amp;",reference:=StartOfSession)="&amp;A72&amp;"", "Bar", "", "Close","5","0","All",,,"False","T","EveryTick"))</f>
        <v>387.09</v>
      </c>
      <c r="BB72" s="68">
        <f ca="1">IF(D72=0,NA(),RTD("cqg.rtd",,"StudyData", "Close("&amp;$BB$2&amp;") When Barix("&amp;$BB$2&amp;",reference:=StartOfSession)="&amp;A72&amp;"", "Bar", "", "Close","5","0","All",,,"False","T","EveryTick"))</f>
        <v>255.82</v>
      </c>
      <c r="BD72" s="68">
        <f ca="1">IF(D72=0,NA(),RTD("cqg.rtd",,"StudyData", "Close("&amp;$BD$2&amp;") When Barix("&amp;$BD$2&amp;",reference:=StartOfSession)="&amp;A72&amp;"", "Bar", "", "Close","5","0","All",,,"False","T","EveryTick"))</f>
        <v>616.98</v>
      </c>
      <c r="BF72" s="68">
        <f ca="1">IF(D72=0,NA(),RTD("cqg.rtd",,"StudyData", "Close("&amp;$BF$2&amp;") When Barix("&amp;$BF$2&amp;",reference:=StartOfSession)="&amp;A72&amp;"", "Bar", "", "Close","5","0","All",,,"False","T","EveryTick"))</f>
        <v>309.47000000000003</v>
      </c>
      <c r="BH72" s="68">
        <f ca="1">IF(D72=0,NA(),RTD("cqg.rtd",,"StudyData", "Close("&amp;$BH$2&amp;") When Barix("&amp;$BH$2&amp;",reference:=StartOfSession)="&amp;A72&amp;"", "Bar", "", "Close","5","0","All",,,"False","T","EveryTick"))</f>
        <v>40.54</v>
      </c>
      <c r="BJ72" s="68">
        <f ca="1">IF(D72=0,NA(),RTD("cqg.rtd",,"StudyData", "Close("&amp;$BJ$2&amp;") When Barix("&amp;$BJ$2&amp;",reference:=StartOfSession)="&amp;A72&amp;"", "Bar", "", "Close","5","0","All",,,"False","T","EveryTick"))</f>
        <v>85.01</v>
      </c>
    </row>
    <row r="73" spans="1:62" x14ac:dyDescent="0.3">
      <c r="A73" s="68">
        <f t="shared" si="3"/>
        <v>69</v>
      </c>
      <c r="B73" s="69">
        <f ca="1">IF(D73=0,NA(),RTD("cqg.rtd",,"StudyData", "Close("&amp;$B$2&amp;") When Barix("&amp;$B$2&amp;",reference:=StartOfSession)="&amp;A73&amp;"", "Bar", "", "Close","5","0","All",,,"False","T","EveryTick"))</f>
        <v>134.77000000000001</v>
      </c>
      <c r="C73" s="70">
        <v>0.59375</v>
      </c>
      <c r="D73" s="68">
        <f t="shared" ca="1" si="2"/>
        <v>1</v>
      </c>
      <c r="F73" s="68">
        <f ca="1">IF(D73=0,NA(),RTD("cqg.rtd",,"StudyData", "Close("&amp;$F$2&amp;") When Barix("&amp;$F$2&amp;",reference:=StartOfSession)="&amp;A73&amp;"", "Bar", "", "Close","5","0","All",,,"False","T","EveryTick"))</f>
        <v>227.31</v>
      </c>
      <c r="H73" s="68">
        <f ca="1">IF(D73=0,NA(),RTD("cqg.rtd",,"StudyData", "Close("&amp;$H$2&amp;") When Barix("&amp;$H$2&amp;",reference:=StartOfSession)="&amp;A73&amp;"", "Bar", "", "Close","5","0","All",,,"False","T","EveryTick"))</f>
        <v>325.86</v>
      </c>
      <c r="J73" s="68">
        <f ca="1">IF(D73=0,NA(),RTD("cqg.rtd",,"StudyData", "Close("&amp;$J$2&amp;") When Barix("&amp;$J$2&amp;",reference:=StartOfSession)="&amp;A73&amp;"", "Bar", "", "Close","5","0","All",,,"False","T","EveryTick"))</f>
        <v>208.73</v>
      </c>
      <c r="L73" s="68">
        <f ca="1">IF(D73=0,NA(),RTD("cqg.rtd",,"StudyData", "Close("&amp;$L$2&amp;") When Barix("&amp;$L$2&amp;",reference:=StartOfSession)="&amp;A73&amp;"", "Bar", "", "Close","5","0","All",,,"False","T","EveryTick"))</f>
        <v>288.04000000000002</v>
      </c>
      <c r="N73" s="68">
        <f ca="1">IF(D73=0,NA(),RTD("cqg.rtd",,"StudyData", "Close("&amp;$N$2&amp;") When Barix("&amp;$N$2&amp;",reference:=StartOfSession)="&amp;A73&amp;"", "Bar", "", "Close","5","0","All",,,"False","T","EveryTick"))</f>
        <v>152.22</v>
      </c>
      <c r="P73" s="68">
        <f ca="1">IF(D73=0,NA(),RTD("cqg.rtd",,"StudyData", "Close("&amp;$P$2&amp;") When Barix("&amp;$P$2&amp;",reference:=StartOfSession)="&amp;A73&amp;"", "Bar", "", "Close","5","0","All",,,"False","T","EveryTick"))</f>
        <v>395.05</v>
      </c>
      <c r="R73" s="68">
        <f ca="1">IF(D73=0,NA(),RTD("cqg.rtd",,"StudyData", "Close("&amp;$R$2&amp;") When Barix("&amp;$R$2&amp;",reference:=StartOfSession)="&amp;A73&amp;"", "Bar", "", "Close","5","0","All",,,"False","T","EveryTick"))</f>
        <v>321.72000000000003</v>
      </c>
      <c r="T73" s="68">
        <f ca="1">IF(D73=0,NA(),RTD("cqg.rtd",,"StudyData", "Close("&amp;$T$2&amp;") When Barix("&amp;$T$2&amp;",reference:=StartOfSession)="&amp;A73&amp;"", "Bar", "", "Close","5","0","All",,,"False","T","EveryTick"))</f>
        <v>57.98</v>
      </c>
      <c r="V73" s="68">
        <f ca="1">IF(D73=0,NA(),RTD("cqg.rtd",,"StudyData", "Close("&amp;$V$2&amp;") When Barix("&amp;$V$2&amp;",reference:=StartOfSession)="&amp;A73&amp;"", "Bar", "", "Close","5","0","All",,,"False","T","EveryTick"))</f>
        <v>157.24</v>
      </c>
      <c r="X73" s="68">
        <f ca="1">IF(D73=0,NA(),RTD("cqg.rtd",,"StudyData", "Close("&amp;$X$2&amp;") When Barix("&amp;$X$2&amp;",reference:=StartOfSession)="&amp;A73&amp;"", "Bar", "", "Close","5","0","All",,,"False","T","EveryTick"))</f>
        <v>99.03</v>
      </c>
      <c r="Z73" s="68">
        <f ca="1">IF(D73=0,NA(),RTD("cqg.rtd",,"StudyData", "Close("&amp;$Z$2&amp;") When Barix("&amp;$Z$2&amp;",reference:=StartOfSession)="&amp;A73&amp;"", "Bar", "", "Close","5","0","All",,,"False","T","EveryTick"))</f>
        <v>592.47</v>
      </c>
      <c r="AB73" s="68">
        <f ca="1">IF(D73=0,NA(),RTD("cqg.rtd",,"StudyData", "Close("&amp;$AB$2&amp;") When Barix("&amp;$AB$2&amp;",reference:=StartOfSession)="&amp;A73&amp;"", "Bar", "", "Close","5","0","All",,,"False","T","EveryTick"))</f>
        <v>405.91</v>
      </c>
      <c r="AD73" s="68">
        <f ca="1">IF(D73=0,NA(),RTD("cqg.rtd",,"StudyData", "Close("&amp;$AD$2&amp;") When Barix("&amp;$AD$2&amp;",reference:=StartOfSession)="&amp;A73&amp;"", "Bar", "", "Close","5","0","All",,,"False","T","EveryTick"))</f>
        <v>219.4</v>
      </c>
      <c r="AF73" s="68">
        <f ca="1">IF(D73=0,NA(),RTD("cqg.rtd",,"StudyData", "Close("&amp;$AF$2&amp;") When Barix("&amp;$AF$2&amp;",reference:=StartOfSession)="&amp;A73&amp;"", "Bar", "", "Close","5","0","All",,,"False","T","EveryTick"))</f>
        <v>214.45</v>
      </c>
      <c r="AH73" s="68">
        <f ca="1">IF(D73=0,NA(),RTD("cqg.rtd",,"StudyData", "Close("&amp;$AH$2&amp;") When Barix("&amp;$AH$2&amp;",reference:=StartOfSession)="&amp;A73&amp;"", "Bar", "", "Close","5","0","All",,,"False","T","EveryTick"))</f>
        <v>156.02000000000001</v>
      </c>
      <c r="AJ73" s="68">
        <f ca="1">IF(D73=0,NA(),RTD("cqg.rtd",,"StudyData", "Close("&amp;$AJ$2&amp;") When Barix("&amp;$AJ$2&amp;",reference:=StartOfSession)="&amp;A73&amp;"", "Bar", "", "Close","5","0","All",,,"False","T","EveryTick"))</f>
        <v>237.88</v>
      </c>
      <c r="AL73" s="68">
        <f ca="1">IF(D73=0,NA(),RTD("cqg.rtd",,"StudyData", "Close("&amp;$AL$2&amp;") When Barix("&amp;$AL$2&amp;",reference:=StartOfSession)="&amp;A73&amp;"", "Bar", "", "Close","5","0","All",,,"False","T","EveryTick"))</f>
        <v>64.06</v>
      </c>
      <c r="AN73" s="68">
        <f ca="1">IF(D73=0,NA(),RTD("cqg.rtd",,"StudyData", "Close("&amp;$AN$2&amp;") When Barix("&amp;$AN$2&amp;",reference:=StartOfSession)="&amp;A73&amp;"", "Bar", "", "Close","5","0","All",,,"False","T","EveryTick"))</f>
        <v>299.55</v>
      </c>
      <c r="AP73" s="68">
        <f ca="1">IF(D73=0,NA(),RTD("cqg.rtd",,"StudyData", "Close("&amp;$AP$2&amp;") When Barix("&amp;$AP$2&amp;",reference:=StartOfSession)="&amp;A73&amp;"", "Bar", "", "Close","5","0","All",,,"False","T","EveryTick"))</f>
        <v>103.01</v>
      </c>
      <c r="AR73" s="68">
        <f ca="1">IF(D73=0,NA(),RTD("cqg.rtd",,"StudyData", "Close("&amp;$AR$2&amp;") When Barix("&amp;$AR$2&amp;",reference:=StartOfSession)="&amp;A73&amp;"", "Bar", "", "Close","5","0","All",,,"False","T","EveryTick"))</f>
        <v>423.22</v>
      </c>
      <c r="AT73" s="68">
        <f ca="1">IF(D73=0,NA(),RTD("cqg.rtd",,"StudyData", "Close("&amp;$AT$2&amp;") When Barix("&amp;$AT$2&amp;",reference:=StartOfSession)="&amp;A73&amp;"", "Bar", "", "Close","5","0","All",,,"False","T","EveryTick"))</f>
        <v>75.989999999999995</v>
      </c>
      <c r="AV73" s="68">
        <f ca="1">IF(D73=0,NA(),RTD("cqg.rtd",,"StudyData", "Close("&amp;$AV$2&amp;") When Barix("&amp;$AV$2&amp;",reference:=StartOfSession)="&amp;A73&amp;"", "Bar", "", "Close","5","0","All",,,"False","T","EveryTick"))</f>
        <v>147.31</v>
      </c>
      <c r="AX73" s="68">
        <f ca="1">IF(D73=0,NA(),RTD("cqg.rtd",,"StudyData", "Close("&amp;$AX$2&amp;") When Barix("&amp;$AX$2&amp;",reference:=StartOfSession)="&amp;A73&amp;"", "Bar", "", "Close","5","0","All",,,"False","T","EveryTick"))</f>
        <v>167.3</v>
      </c>
      <c r="AZ73" s="68">
        <f ca="1">IF(D73=0,NA(),RTD("cqg.rtd",,"StudyData", "Close("&amp;$AZ$2&amp;") When Barix("&amp;$AZ$2&amp;",reference:=StartOfSession)="&amp;A73&amp;"", "Bar", "", "Close","5","0","All",,,"False","T","EveryTick"))</f>
        <v>387.17</v>
      </c>
      <c r="BB73" s="68">
        <f ca="1">IF(D73=0,NA(),RTD("cqg.rtd",,"StudyData", "Close("&amp;$BB$2&amp;") When Barix("&amp;$BB$2&amp;",reference:=StartOfSession)="&amp;A73&amp;"", "Bar", "", "Close","5","0","All",,,"False","T","EveryTick"))</f>
        <v>255.93</v>
      </c>
      <c r="BD73" s="68">
        <f ca="1">IF(D73=0,NA(),RTD("cqg.rtd",,"StudyData", "Close("&amp;$BD$2&amp;") When Barix("&amp;$BD$2&amp;",reference:=StartOfSession)="&amp;A73&amp;"", "Bar", "", "Close","5","0","All",,,"False","T","EveryTick"))</f>
        <v>616.66999999999996</v>
      </c>
      <c r="BF73" s="68">
        <f ca="1">IF(D73=0,NA(),RTD("cqg.rtd",,"StudyData", "Close("&amp;$BF$2&amp;") When Barix("&amp;$BF$2&amp;",reference:=StartOfSession)="&amp;A73&amp;"", "Bar", "", "Close","5","0","All",,,"False","T","EveryTick"))</f>
        <v>309.72000000000003</v>
      </c>
      <c r="BH73" s="68">
        <f ca="1">IF(D73=0,NA(),RTD("cqg.rtd",,"StudyData", "Close("&amp;$BH$2&amp;") When Barix("&amp;$BH$2&amp;",reference:=StartOfSession)="&amp;A73&amp;"", "Bar", "", "Close","5","0","All",,,"False","T","EveryTick"))</f>
        <v>40.53</v>
      </c>
      <c r="BJ73" s="68">
        <f ca="1">IF(D73=0,NA(),RTD("cqg.rtd",,"StudyData", "Close("&amp;$BJ$2&amp;") When Barix("&amp;$BJ$2&amp;",reference:=StartOfSession)="&amp;A73&amp;"", "Bar", "", "Close","5","0","All",,,"False","T","EveryTick"))</f>
        <v>85.01</v>
      </c>
    </row>
    <row r="74" spans="1:62" x14ac:dyDescent="0.3">
      <c r="A74" s="68">
        <f t="shared" si="3"/>
        <v>70</v>
      </c>
      <c r="B74" s="69">
        <f ca="1">IF(D74=0,NA(),RTD("cqg.rtd",,"StudyData", "Close("&amp;$B$2&amp;") When Barix("&amp;$B$2&amp;",reference:=StartOfSession)="&amp;A74&amp;"", "Bar", "", "Close","5","0","All",,,"False","T","EveryTick"))</f>
        <v>134.52000000000001</v>
      </c>
      <c r="C74" s="70">
        <v>0.59722222222222221</v>
      </c>
      <c r="D74" s="68">
        <f t="shared" ca="1" si="2"/>
        <v>1</v>
      </c>
      <c r="F74" s="68">
        <f ca="1">IF(D74=0,NA(),RTD("cqg.rtd",,"StudyData", "Close("&amp;$F$2&amp;") When Barix("&amp;$F$2&amp;",reference:=StartOfSession)="&amp;A74&amp;"", "Bar", "", "Close","5","0","All",,,"False","T","EveryTick"))</f>
        <v>227.39</v>
      </c>
      <c r="H74" s="68">
        <f ca="1">IF(D74=0,NA(),RTD("cqg.rtd",,"StudyData", "Close("&amp;$H$2&amp;") When Barix("&amp;$H$2&amp;",reference:=StartOfSession)="&amp;A74&amp;"", "Bar", "", "Close","5","0","All",,,"False","T","EveryTick"))</f>
        <v>325.58</v>
      </c>
      <c r="J74" s="68">
        <f ca="1">IF(D74=0,NA(),RTD("cqg.rtd",,"StudyData", "Close("&amp;$J$2&amp;") When Barix("&amp;$J$2&amp;",reference:=StartOfSession)="&amp;A74&amp;"", "Bar", "", "Close","5","0","All",,,"False","T","EveryTick"))</f>
        <v>208.51</v>
      </c>
      <c r="L74" s="68">
        <f ca="1">IF(D74=0,NA(),RTD("cqg.rtd",,"StudyData", "Close("&amp;$L$2&amp;") When Barix("&amp;$L$2&amp;",reference:=StartOfSession)="&amp;A74&amp;"", "Bar", "", "Close","5","0","All",,,"False","T","EveryTick"))</f>
        <v>288.01</v>
      </c>
      <c r="N74" s="68">
        <f ca="1">IF(D74=0,NA(),RTD("cqg.rtd",,"StudyData", "Close("&amp;$N$2&amp;") When Barix("&amp;$N$2&amp;",reference:=StartOfSession)="&amp;A74&amp;"", "Bar", "", "Close","5","0","All",,,"False","T","EveryTick"))</f>
        <v>152.12</v>
      </c>
      <c r="P74" s="68">
        <f ca="1">IF(D74=0,NA(),RTD("cqg.rtd",,"StudyData", "Close("&amp;$P$2&amp;") When Barix("&amp;$P$2&amp;",reference:=StartOfSession)="&amp;A74&amp;"", "Bar", "", "Close","5","0","All",,,"False","T","EveryTick"))</f>
        <v>394.91</v>
      </c>
      <c r="R74" s="68">
        <f ca="1">IF(D74=0,NA(),RTD("cqg.rtd",,"StudyData", "Close("&amp;$R$2&amp;") When Barix("&amp;$R$2&amp;",reference:=StartOfSession)="&amp;A74&amp;"", "Bar", "", "Close","5","0","All",,,"False","T","EveryTick"))</f>
        <v>321.14999999999998</v>
      </c>
      <c r="T74" s="68">
        <f ca="1">IF(D74=0,NA(),RTD("cqg.rtd",,"StudyData", "Close("&amp;$T$2&amp;") When Barix("&amp;$T$2&amp;",reference:=StartOfSession)="&amp;A74&amp;"", "Bar", "", "Close","5","0","All",,,"False","T","EveryTick"))</f>
        <v>58.06</v>
      </c>
      <c r="V74" s="68">
        <f ca="1">IF(D74=0,NA(),RTD("cqg.rtd",,"StudyData", "Close("&amp;$V$2&amp;") When Barix("&amp;$V$2&amp;",reference:=StartOfSession)="&amp;A74&amp;"", "Bar", "", "Close","5","0","All",,,"False","T","EveryTick"))</f>
        <v>157.1</v>
      </c>
      <c r="X74" s="68">
        <f ca="1">IF(D74=0,NA(),RTD("cqg.rtd",,"StudyData", "Close("&amp;$X$2&amp;") When Barix("&amp;$X$2&amp;",reference:=StartOfSession)="&amp;A74&amp;"", "Bar", "", "Close","5","0","All",,,"False","T","EveryTick"))</f>
        <v>98.98</v>
      </c>
      <c r="Z74" s="68">
        <f ca="1">IF(D74=0,NA(),RTD("cqg.rtd",,"StudyData", "Close("&amp;$Z$2&amp;") When Barix("&amp;$Z$2&amp;",reference:=StartOfSession)="&amp;A74&amp;"", "Bar", "", "Close","5","0","All",,,"False","T","EveryTick"))</f>
        <v>591.47</v>
      </c>
      <c r="AB74" s="68">
        <f ca="1">IF(D74=0,NA(),RTD("cqg.rtd",,"StudyData", "Close("&amp;$AB$2&amp;") When Barix("&amp;$AB$2&amp;",reference:=StartOfSession)="&amp;A74&amp;"", "Bar", "", "Close","5","0","All",,,"False","T","EveryTick"))</f>
        <v>406.18</v>
      </c>
      <c r="AD74" s="68">
        <f ca="1">IF(D74=0,NA(),RTD("cqg.rtd",,"StudyData", "Close("&amp;$AD$2&amp;") When Barix("&amp;$AD$2&amp;",reference:=StartOfSession)="&amp;A74&amp;"", "Bar", "", "Close","5","0","All",,,"False","T","EveryTick"))</f>
        <v>219.46</v>
      </c>
      <c r="AF74" s="68">
        <f ca="1">IF(D74=0,NA(),RTD("cqg.rtd",,"StudyData", "Close("&amp;$AF$2&amp;") When Barix("&amp;$AF$2&amp;",reference:=StartOfSession)="&amp;A74&amp;"", "Bar", "", "Close","5","0","All",,,"False","T","EveryTick"))</f>
        <v>214.34</v>
      </c>
      <c r="AH74" s="68">
        <f ca="1">IF(D74=0,NA(),RTD("cqg.rtd",,"StudyData", "Close("&amp;$AH$2&amp;") When Barix("&amp;$AH$2&amp;",reference:=StartOfSession)="&amp;A74&amp;"", "Bar", "", "Close","5","0","All",,,"False","T","EveryTick"))</f>
        <v>155.97</v>
      </c>
      <c r="AJ74" s="68">
        <f ca="1">IF(D74=0,NA(),RTD("cqg.rtd",,"StudyData", "Close("&amp;$AJ$2&amp;") When Barix("&amp;$AJ$2&amp;",reference:=StartOfSession)="&amp;A74&amp;"", "Bar", "", "Close","5","0","All",,,"False","T","EveryTick"))</f>
        <v>237.93</v>
      </c>
      <c r="AL74" s="68">
        <f ca="1">IF(D74=0,NA(),RTD("cqg.rtd",,"StudyData", "Close("&amp;$AL$2&amp;") When Barix("&amp;$AL$2&amp;",reference:=StartOfSession)="&amp;A74&amp;"", "Bar", "", "Close","5","0","All",,,"False","T","EveryTick"))</f>
        <v>64.040000000000006</v>
      </c>
      <c r="AN74" s="68">
        <f ca="1">IF(D74=0,NA(),RTD("cqg.rtd",,"StudyData", "Close("&amp;$AN$2&amp;") When Barix("&amp;$AN$2&amp;",reference:=StartOfSession)="&amp;A74&amp;"", "Bar", "", "Close","5","0","All",,,"False","T","EveryTick"))</f>
        <v>299.39999999999998</v>
      </c>
      <c r="AP74" s="68">
        <f ca="1">IF(D74=0,NA(),RTD("cqg.rtd",,"StudyData", "Close("&amp;$AP$2&amp;") When Barix("&amp;$AP$2&amp;",reference:=StartOfSession)="&amp;A74&amp;"", "Bar", "", "Close","5","0","All",,,"False","T","EveryTick"))</f>
        <v>103.06</v>
      </c>
      <c r="AR74" s="68">
        <f ca="1">IF(D74=0,NA(),RTD("cqg.rtd",,"StudyData", "Close("&amp;$AR$2&amp;") When Barix("&amp;$AR$2&amp;",reference:=StartOfSession)="&amp;A74&amp;"", "Bar", "", "Close","5","0","All",,,"False","T","EveryTick"))</f>
        <v>422.99</v>
      </c>
      <c r="AT74" s="68">
        <f ca="1">IF(D74=0,NA(),RTD("cqg.rtd",,"StudyData", "Close("&amp;$AT$2&amp;") When Barix("&amp;$AT$2&amp;",reference:=StartOfSession)="&amp;A74&amp;"", "Bar", "", "Close","5","0","All",,,"False","T","EveryTick"))</f>
        <v>76.010000000000005</v>
      </c>
      <c r="AV74" s="68">
        <f ca="1">IF(D74=0,NA(),RTD("cqg.rtd",,"StudyData", "Close("&amp;$AV$2&amp;") When Barix("&amp;$AV$2&amp;",reference:=StartOfSession)="&amp;A74&amp;"", "Bar", "", "Close","5","0","All",,,"False","T","EveryTick"))</f>
        <v>147.34</v>
      </c>
      <c r="AX74" s="68">
        <f ca="1">IF(D74=0,NA(),RTD("cqg.rtd",,"StudyData", "Close("&amp;$AX$2&amp;") When Barix("&amp;$AX$2&amp;",reference:=StartOfSession)="&amp;A74&amp;"", "Bar", "", "Close","5","0","All",,,"False","T","EveryTick"))</f>
        <v>167.37</v>
      </c>
      <c r="AZ74" s="68">
        <f ca="1">IF(D74=0,NA(),RTD("cqg.rtd",,"StudyData", "Close("&amp;$AZ$2&amp;") When Barix("&amp;$AZ$2&amp;",reference:=StartOfSession)="&amp;A74&amp;"", "Bar", "", "Close","5","0","All",,,"False","T","EveryTick"))</f>
        <v>387.62</v>
      </c>
      <c r="BB74" s="68">
        <f ca="1">IF(D74=0,NA(),RTD("cqg.rtd",,"StudyData", "Close("&amp;$BB$2&amp;") When Barix("&amp;$BB$2&amp;",reference:=StartOfSession)="&amp;A74&amp;"", "Bar", "", "Close","5","0","All",,,"False","T","EveryTick"))</f>
        <v>255.89</v>
      </c>
      <c r="BD74" s="68">
        <f ca="1">IF(D74=0,NA(),RTD("cqg.rtd",,"StudyData", "Close("&amp;$BD$2&amp;") When Barix("&amp;$BD$2&amp;",reference:=StartOfSession)="&amp;A74&amp;"", "Bar", "", "Close","5","0","All",,,"False","T","EveryTick"))</f>
        <v>616.96</v>
      </c>
      <c r="BF74" s="68">
        <f ca="1">IF(D74=0,NA(),RTD("cqg.rtd",,"StudyData", "Close("&amp;$BF$2&amp;") When Barix("&amp;$BF$2&amp;",reference:=StartOfSession)="&amp;A74&amp;"", "Bar", "", "Close","5","0","All",,,"False","T","EveryTick"))</f>
        <v>309.01</v>
      </c>
      <c r="BH74" s="68">
        <f ca="1">IF(D74=0,NA(),RTD("cqg.rtd",,"StudyData", "Close("&amp;$BH$2&amp;") When Barix("&amp;$BH$2&amp;",reference:=StartOfSession)="&amp;A74&amp;"", "Bar", "", "Close","5","0","All",,,"False","T","EveryTick"))</f>
        <v>40.51</v>
      </c>
      <c r="BJ74" s="68">
        <f ca="1">IF(D74=0,NA(),RTD("cqg.rtd",,"StudyData", "Close("&amp;$BJ$2&amp;") When Barix("&amp;$BJ$2&amp;",reference:=StartOfSession)="&amp;A74&amp;"", "Bar", "", "Close","5","0","All",,,"False","T","EveryTick"))</f>
        <v>84.97</v>
      </c>
    </row>
    <row r="75" spans="1:62" x14ac:dyDescent="0.3">
      <c r="A75" s="68">
        <f t="shared" si="3"/>
        <v>71</v>
      </c>
      <c r="B75" s="69">
        <f ca="1">IF(D75=0,NA(),RTD("cqg.rtd",,"StudyData", "Close("&amp;$B$2&amp;") When Barix("&amp;$B$2&amp;",reference:=StartOfSession)="&amp;A75&amp;"", "Bar", "", "Close","5","0","All",,,"False","T","EveryTick"))</f>
        <v>134.54</v>
      </c>
      <c r="C75" s="70">
        <v>0.60069444444444442</v>
      </c>
      <c r="D75" s="68">
        <f t="shared" ca="1" si="2"/>
        <v>1</v>
      </c>
      <c r="F75" s="68">
        <f ca="1">IF(D75=0,NA(),RTD("cqg.rtd",,"StudyData", "Close("&amp;$F$2&amp;") When Barix("&amp;$F$2&amp;",reference:=StartOfSession)="&amp;A75&amp;"", "Bar", "", "Close","5","0","All",,,"False","T","EveryTick"))</f>
        <v>227.47</v>
      </c>
      <c r="H75" s="68">
        <f ca="1">IF(D75=0,NA(),RTD("cqg.rtd",,"StudyData", "Close("&amp;$H$2&amp;") When Barix("&amp;$H$2&amp;",reference:=StartOfSession)="&amp;A75&amp;"", "Bar", "", "Close","5","0","All",,,"False","T","EveryTick"))</f>
        <v>325.52999999999997</v>
      </c>
      <c r="J75" s="68">
        <f ca="1">IF(D75=0,NA(),RTD("cqg.rtd",,"StudyData", "Close("&amp;$J$2&amp;") When Barix("&amp;$J$2&amp;",reference:=StartOfSession)="&amp;A75&amp;"", "Bar", "", "Close","5","0","All",,,"False","T","EveryTick"))</f>
        <v>208.26</v>
      </c>
      <c r="L75" s="68">
        <f ca="1">IF(D75=0,NA(),RTD("cqg.rtd",,"StudyData", "Close("&amp;$L$2&amp;") When Barix("&amp;$L$2&amp;",reference:=StartOfSession)="&amp;A75&amp;"", "Bar", "", "Close","5","0","All",,,"False","T","EveryTick"))</f>
        <v>288.01</v>
      </c>
      <c r="N75" s="68">
        <f ca="1">IF(D75=0,NA(),RTD("cqg.rtd",,"StudyData", "Close("&amp;$N$2&amp;") When Barix("&amp;$N$2&amp;",reference:=StartOfSession)="&amp;A75&amp;"", "Bar", "", "Close","5","0","All",,,"False","T","EveryTick"))</f>
        <v>151.97999999999999</v>
      </c>
      <c r="P75" s="68">
        <f ca="1">IF(D75=0,NA(),RTD("cqg.rtd",,"StudyData", "Close("&amp;$P$2&amp;") When Barix("&amp;$P$2&amp;",reference:=StartOfSession)="&amp;A75&amp;"", "Bar", "", "Close","5","0","All",,,"False","T","EveryTick"))</f>
        <v>395.02</v>
      </c>
      <c r="R75" s="68">
        <f ca="1">IF(D75=0,NA(),RTD("cqg.rtd",,"StudyData", "Close("&amp;$R$2&amp;") When Barix("&amp;$R$2&amp;",reference:=StartOfSession)="&amp;A75&amp;"", "Bar", "", "Close","5","0","All",,,"False","T","EveryTick"))</f>
        <v>321.02</v>
      </c>
      <c r="T75" s="68">
        <f ca="1">IF(D75=0,NA(),RTD("cqg.rtd",,"StudyData", "Close("&amp;$T$2&amp;") When Barix("&amp;$T$2&amp;",reference:=StartOfSession)="&amp;A75&amp;"", "Bar", "", "Close","5","0","All",,,"False","T","EveryTick"))</f>
        <v>58</v>
      </c>
      <c r="V75" s="68">
        <f ca="1">IF(D75=0,NA(),RTD("cqg.rtd",,"StudyData", "Close("&amp;$V$2&amp;") When Barix("&amp;$V$2&amp;",reference:=StartOfSession)="&amp;A75&amp;"", "Bar", "", "Close","5","0","All",,,"False","T","EveryTick"))</f>
        <v>157.11000000000001</v>
      </c>
      <c r="X75" s="68">
        <f ca="1">IF(D75=0,NA(),RTD("cqg.rtd",,"StudyData", "Close("&amp;$X$2&amp;") When Barix("&amp;$X$2&amp;",reference:=StartOfSession)="&amp;A75&amp;"", "Bar", "", "Close","5","0","All",,,"False","T","EveryTick"))</f>
        <v>99</v>
      </c>
      <c r="Z75" s="68">
        <f ca="1">IF(D75=0,NA(),RTD("cqg.rtd",,"StudyData", "Close("&amp;$Z$2&amp;") When Barix("&amp;$Z$2&amp;",reference:=StartOfSession)="&amp;A75&amp;"", "Bar", "", "Close","5","0","All",,,"False","T","EveryTick"))</f>
        <v>591.19000000000005</v>
      </c>
      <c r="AB75" s="68">
        <f ca="1">IF(D75=0,NA(),RTD("cqg.rtd",,"StudyData", "Close("&amp;$AB$2&amp;") When Barix("&amp;$AB$2&amp;",reference:=StartOfSession)="&amp;A75&amp;"", "Bar", "", "Close","5","0","All",,,"False","T","EveryTick"))</f>
        <v>405.82</v>
      </c>
      <c r="AD75" s="68">
        <f ca="1">IF(D75=0,NA(),RTD("cqg.rtd",,"StudyData", "Close("&amp;$AD$2&amp;") When Barix("&amp;$AD$2&amp;",reference:=StartOfSession)="&amp;A75&amp;"", "Bar", "", "Close","5","0","All",,,"False","T","EveryTick"))</f>
        <v>219.3</v>
      </c>
      <c r="AF75" s="68">
        <f ca="1">IF(D75=0,NA(),RTD("cqg.rtd",,"StudyData", "Close("&amp;$AF$2&amp;") When Barix("&amp;$AF$2&amp;",reference:=StartOfSession)="&amp;A75&amp;"", "Bar", "", "Close","5","0","All",,,"False","T","EveryTick"))</f>
        <v>214.11</v>
      </c>
      <c r="AH75" s="68">
        <f ca="1">IF(D75=0,NA(),RTD("cqg.rtd",,"StudyData", "Close("&amp;$AH$2&amp;") When Barix("&amp;$AH$2&amp;",reference:=StartOfSession)="&amp;A75&amp;"", "Bar", "", "Close","5","0","All",,,"False","T","EveryTick"))</f>
        <v>155.87</v>
      </c>
      <c r="AJ75" s="68">
        <f ca="1">IF(D75=0,NA(),RTD("cqg.rtd",,"StudyData", "Close("&amp;$AJ$2&amp;") When Barix("&amp;$AJ$2&amp;",reference:=StartOfSession)="&amp;A75&amp;"", "Bar", "", "Close","5","0","All",,,"False","T","EveryTick"))</f>
        <v>237.68</v>
      </c>
      <c r="AL75" s="68">
        <f ca="1">IF(D75=0,NA(),RTD("cqg.rtd",,"StudyData", "Close("&amp;$AL$2&amp;") When Barix("&amp;$AL$2&amp;",reference:=StartOfSession)="&amp;A75&amp;"", "Bar", "", "Close","5","0","All",,,"False","T","EveryTick"))</f>
        <v>64.040000000000006</v>
      </c>
      <c r="AN75" s="68">
        <f ca="1">IF(D75=0,NA(),RTD("cqg.rtd",,"StudyData", "Close("&amp;$AN$2&amp;") When Barix("&amp;$AN$2&amp;",reference:=StartOfSession)="&amp;A75&amp;"", "Bar", "", "Close","5","0","All",,,"False","T","EveryTick"))</f>
        <v>299.2</v>
      </c>
      <c r="AP75" s="68">
        <f ca="1">IF(D75=0,NA(),RTD("cqg.rtd",,"StudyData", "Close("&amp;$AP$2&amp;") When Barix("&amp;$AP$2&amp;",reference:=StartOfSession)="&amp;A75&amp;"", "Bar", "", "Close","5","0","All",,,"False","T","EveryTick"))</f>
        <v>103.07</v>
      </c>
      <c r="AR75" s="68">
        <f ca="1">IF(D75=0,NA(),RTD("cqg.rtd",,"StudyData", "Close("&amp;$AR$2&amp;") When Barix("&amp;$AR$2&amp;",reference:=StartOfSession)="&amp;A75&amp;"", "Bar", "", "Close","5","0","All",,,"False","T","EveryTick"))</f>
        <v>422.78</v>
      </c>
      <c r="AT75" s="68">
        <f ca="1">IF(D75=0,NA(),RTD("cqg.rtd",,"StudyData", "Close("&amp;$AT$2&amp;") When Barix("&amp;$AT$2&amp;",reference:=StartOfSession)="&amp;A75&amp;"", "Bar", "", "Close","5","0","All",,,"False","T","EveryTick"))</f>
        <v>75.989999999999995</v>
      </c>
      <c r="AV75" s="68">
        <f ca="1">IF(D75=0,NA(),RTD("cqg.rtd",,"StudyData", "Close("&amp;$AV$2&amp;") When Barix("&amp;$AV$2&amp;",reference:=StartOfSession)="&amp;A75&amp;"", "Bar", "", "Close","5","0","All",,,"False","T","EveryTick"))</f>
        <v>147.25</v>
      </c>
      <c r="AX75" s="68">
        <f ca="1">IF(D75=0,NA(),RTD("cqg.rtd",,"StudyData", "Close("&amp;$AX$2&amp;") When Barix("&amp;$AX$2&amp;",reference:=StartOfSession)="&amp;A75&amp;"", "Bar", "", "Close","5","0","All",,,"False","T","EveryTick"))</f>
        <v>167.44</v>
      </c>
      <c r="AZ75" s="68">
        <f ca="1">IF(D75=0,NA(),RTD("cqg.rtd",,"StudyData", "Close("&amp;$AZ$2&amp;") When Barix("&amp;$AZ$2&amp;",reference:=StartOfSession)="&amp;A75&amp;"", "Bar", "", "Close","5","0","All",,,"False","T","EveryTick"))</f>
        <v>387.99</v>
      </c>
      <c r="BB75" s="68">
        <f ca="1">IF(D75=0,NA(),RTD("cqg.rtd",,"StudyData", "Close("&amp;$BB$2&amp;") When Barix("&amp;$BB$2&amp;",reference:=StartOfSession)="&amp;A75&amp;"", "Bar", "", "Close","5","0","All",,,"False","T","EveryTick"))</f>
        <v>255.94</v>
      </c>
      <c r="BD75" s="68">
        <f ca="1">IF(D75=0,NA(),RTD("cqg.rtd",,"StudyData", "Close("&amp;$BD$2&amp;") When Barix("&amp;$BD$2&amp;",reference:=StartOfSession)="&amp;A75&amp;"", "Bar", "", "Close","5","0","All",,,"False","T","EveryTick"))</f>
        <v>617</v>
      </c>
      <c r="BF75" s="68">
        <f ca="1">IF(D75=0,NA(),RTD("cqg.rtd",,"StudyData", "Close("&amp;$BF$2&amp;") When Barix("&amp;$BF$2&amp;",reference:=StartOfSession)="&amp;A75&amp;"", "Bar", "", "Close","5","0","All",,,"False","T","EveryTick"))</f>
        <v>309.16000000000003</v>
      </c>
      <c r="BH75" s="68">
        <f ca="1">IF(D75=0,NA(),RTD("cqg.rtd",,"StudyData", "Close("&amp;$BH$2&amp;") When Barix("&amp;$BH$2&amp;",reference:=StartOfSession)="&amp;A75&amp;"", "Bar", "", "Close","5","0","All",,,"False","T","EveryTick"))</f>
        <v>40.53</v>
      </c>
      <c r="BJ75" s="68">
        <f ca="1">IF(D75=0,NA(),RTD("cqg.rtd",,"StudyData", "Close("&amp;$BJ$2&amp;") When Barix("&amp;$BJ$2&amp;",reference:=StartOfSession)="&amp;A75&amp;"", "Bar", "", "Close","5","0","All",,,"False","T","EveryTick"))</f>
        <v>85.02</v>
      </c>
    </row>
    <row r="76" spans="1:62" x14ac:dyDescent="0.3">
      <c r="A76" s="68">
        <f t="shared" si="3"/>
        <v>72</v>
      </c>
      <c r="B76" s="69">
        <f ca="1">IF(D76=0,NA(),RTD("cqg.rtd",,"StudyData", "Close("&amp;$B$2&amp;") When Barix("&amp;$B$2&amp;",reference:=StartOfSession)="&amp;A76&amp;"", "Bar", "", "Close","5","0","All",,,"False","T","EveryTick"))</f>
        <v>134.30000000000001</v>
      </c>
      <c r="C76" s="70">
        <v>0.60416666666666663</v>
      </c>
      <c r="D76" s="68">
        <f t="shared" ca="1" si="2"/>
        <v>1</v>
      </c>
      <c r="F76" s="68">
        <f ca="1">IF(D76=0,NA(),RTD("cqg.rtd",,"StudyData", "Close("&amp;$F$2&amp;") When Barix("&amp;$F$2&amp;",reference:=StartOfSession)="&amp;A76&amp;"", "Bar", "", "Close","5","0","All",,,"False","T","EveryTick"))</f>
        <v>227.19</v>
      </c>
      <c r="H76" s="68">
        <f ca="1">IF(D76=0,NA(),RTD("cqg.rtd",,"StudyData", "Close("&amp;$H$2&amp;") When Barix("&amp;$H$2&amp;",reference:=StartOfSession)="&amp;A76&amp;"", "Bar", "", "Close","5","0","All",,,"False","T","EveryTick"))</f>
        <v>325.36</v>
      </c>
      <c r="J76" s="68">
        <f ca="1">IF(D76=0,NA(),RTD("cqg.rtd",,"StudyData", "Close("&amp;$J$2&amp;") When Barix("&amp;$J$2&amp;",reference:=StartOfSession)="&amp;A76&amp;"", "Bar", "", "Close","5","0","All",,,"False","T","EveryTick"))</f>
        <v>208.18</v>
      </c>
      <c r="L76" s="68">
        <f ca="1">IF(D76=0,NA(),RTD("cqg.rtd",,"StudyData", "Close("&amp;$L$2&amp;") When Barix("&amp;$L$2&amp;",reference:=StartOfSession)="&amp;A76&amp;"", "Bar", "", "Close","5","0","All",,,"False","T","EveryTick"))</f>
        <v>287.81</v>
      </c>
      <c r="N76" s="68">
        <f ca="1">IF(D76=0,NA(),RTD("cqg.rtd",,"StudyData", "Close("&amp;$N$2&amp;") When Barix("&amp;$N$2&amp;",reference:=StartOfSession)="&amp;A76&amp;"", "Bar", "", "Close","5","0","All",,,"False","T","EveryTick"))</f>
        <v>151.91999999999999</v>
      </c>
      <c r="P76" s="68">
        <f ca="1">IF(D76=0,NA(),RTD("cqg.rtd",,"StudyData", "Close("&amp;$P$2&amp;") When Barix("&amp;$P$2&amp;",reference:=StartOfSession)="&amp;A76&amp;"", "Bar", "", "Close","5","0","All",,,"False","T","EveryTick"))</f>
        <v>394.26</v>
      </c>
      <c r="R76" s="68">
        <f ca="1">IF(D76=0,NA(),RTD("cqg.rtd",,"StudyData", "Close("&amp;$R$2&amp;") When Barix("&amp;$R$2&amp;",reference:=StartOfSession)="&amp;A76&amp;"", "Bar", "", "Close","5","0","All",,,"False","T","EveryTick"))</f>
        <v>320.97000000000003</v>
      </c>
      <c r="T76" s="68">
        <f ca="1">IF(D76=0,NA(),RTD("cqg.rtd",,"StudyData", "Close("&amp;$T$2&amp;") When Barix("&amp;$T$2&amp;",reference:=StartOfSession)="&amp;A76&amp;"", "Bar", "", "Close","5","0","All",,,"False","T","EveryTick"))</f>
        <v>58.04</v>
      </c>
      <c r="V76" s="68">
        <f ca="1">IF(D76=0,NA(),RTD("cqg.rtd",,"StudyData", "Close("&amp;$V$2&amp;") When Barix("&amp;$V$2&amp;",reference:=StartOfSession)="&amp;A76&amp;"", "Bar", "", "Close","5","0","All",,,"False","T","EveryTick"))</f>
        <v>156.88</v>
      </c>
      <c r="X76" s="68">
        <f ca="1">IF(D76=0,NA(),RTD("cqg.rtd",,"StudyData", "Close("&amp;$X$2&amp;") When Barix("&amp;$X$2&amp;",reference:=StartOfSession)="&amp;A76&amp;"", "Bar", "", "Close","5","0","All",,,"False","T","EveryTick"))</f>
        <v>98.98</v>
      </c>
      <c r="Z76" s="68">
        <f ca="1">IF(D76=0,NA(),RTD("cqg.rtd",,"StudyData", "Close("&amp;$Z$2&amp;") When Barix("&amp;$Z$2&amp;",reference:=StartOfSession)="&amp;A76&amp;"", "Bar", "", "Close","5","0","All",,,"False","T","EveryTick"))</f>
        <v>590.48</v>
      </c>
      <c r="AB76" s="68">
        <f ca="1">IF(D76=0,NA(),RTD("cqg.rtd",,"StudyData", "Close("&amp;$AB$2&amp;") When Barix("&amp;$AB$2&amp;",reference:=StartOfSession)="&amp;A76&amp;"", "Bar", "", "Close","5","0","All",,,"False","T","EveryTick"))</f>
        <v>405.48</v>
      </c>
      <c r="AD76" s="68">
        <f ca="1">IF(D76=0,NA(),RTD("cqg.rtd",,"StudyData", "Close("&amp;$AD$2&amp;") When Barix("&amp;$AD$2&amp;",reference:=StartOfSession)="&amp;A76&amp;"", "Bar", "", "Close","5","0","All",,,"False","T","EveryTick"))</f>
        <v>219.44</v>
      </c>
      <c r="AF76" s="68">
        <f ca="1">IF(D76=0,NA(),RTD("cqg.rtd",,"StudyData", "Close("&amp;$AF$2&amp;") When Barix("&amp;$AF$2&amp;",reference:=StartOfSession)="&amp;A76&amp;"", "Bar", "", "Close","5","0","All",,,"False","T","EveryTick"))</f>
        <v>214.01</v>
      </c>
      <c r="AH76" s="68">
        <f ca="1">IF(D76=0,NA(),RTD("cqg.rtd",,"StudyData", "Close("&amp;$AH$2&amp;") When Barix("&amp;$AH$2&amp;",reference:=StartOfSession)="&amp;A76&amp;"", "Bar", "", "Close","5","0","All",,,"False","T","EveryTick"))</f>
        <v>155.69999999999999</v>
      </c>
      <c r="AJ76" s="68">
        <f ca="1">IF(D76=0,NA(),RTD("cqg.rtd",,"StudyData", "Close("&amp;$AJ$2&amp;") When Barix("&amp;$AJ$2&amp;",reference:=StartOfSession)="&amp;A76&amp;"", "Bar", "", "Close","5","0","All",,,"False","T","EveryTick"))</f>
        <v>237.6</v>
      </c>
      <c r="AL76" s="68">
        <f ca="1">IF(D76=0,NA(),RTD("cqg.rtd",,"StudyData", "Close("&amp;$AL$2&amp;") When Barix("&amp;$AL$2&amp;",reference:=StartOfSession)="&amp;A76&amp;"", "Bar", "", "Close","5","0","All",,,"False","T","EveryTick"))</f>
        <v>64.02</v>
      </c>
      <c r="AN76" s="68">
        <f ca="1">IF(D76=0,NA(),RTD("cqg.rtd",,"StudyData", "Close("&amp;$AN$2&amp;") When Barix("&amp;$AN$2&amp;",reference:=StartOfSession)="&amp;A76&amp;"", "Bar", "", "Close","5","0","All",,,"False","T","EveryTick"))</f>
        <v>299.04000000000002</v>
      </c>
      <c r="AP76" s="68">
        <f ca="1">IF(D76=0,NA(),RTD("cqg.rtd",,"StudyData", "Close("&amp;$AP$2&amp;") When Barix("&amp;$AP$2&amp;",reference:=StartOfSession)="&amp;A76&amp;"", "Bar", "", "Close","5","0","All",,,"False","T","EveryTick"))</f>
        <v>102.99</v>
      </c>
      <c r="AR76" s="68">
        <f ca="1">IF(D76=0,NA(),RTD("cqg.rtd",,"StudyData", "Close("&amp;$AR$2&amp;") When Barix("&amp;$AR$2&amp;",reference:=StartOfSession)="&amp;A76&amp;"", "Bar", "", "Close","5","0","All",,,"False","T","EveryTick"))</f>
        <v>422.77</v>
      </c>
      <c r="AT76" s="68">
        <f ca="1">IF(D76=0,NA(),RTD("cqg.rtd",,"StudyData", "Close("&amp;$AT$2&amp;") When Barix("&amp;$AT$2&amp;",reference:=StartOfSession)="&amp;A76&amp;"", "Bar", "", "Close","5","0","All",,,"False","T","EveryTick"))</f>
        <v>75.92</v>
      </c>
      <c r="AV76" s="68">
        <f ca="1">IF(D76=0,NA(),RTD("cqg.rtd",,"StudyData", "Close("&amp;$AV$2&amp;") When Barix("&amp;$AV$2&amp;",reference:=StartOfSession)="&amp;A76&amp;"", "Bar", "", "Close","5","0","All",,,"False","T","EveryTick"))</f>
        <v>147.30000000000001</v>
      </c>
      <c r="AX76" s="68">
        <f ca="1">IF(D76=0,NA(),RTD("cqg.rtd",,"StudyData", "Close("&amp;$AX$2&amp;") When Barix("&amp;$AX$2&amp;",reference:=StartOfSession)="&amp;A76&amp;"", "Bar", "", "Close","5","0","All",,,"False","T","EveryTick"))</f>
        <v>167.32</v>
      </c>
      <c r="AZ76" s="68">
        <f ca="1">IF(D76=0,NA(),RTD("cqg.rtd",,"StudyData", "Close("&amp;$AZ$2&amp;") When Barix("&amp;$AZ$2&amp;",reference:=StartOfSession)="&amp;A76&amp;"", "Bar", "", "Close","5","0","All",,,"False","T","EveryTick"))</f>
        <v>387.67</v>
      </c>
      <c r="BB76" s="68">
        <f ca="1">IF(D76=0,NA(),RTD("cqg.rtd",,"StudyData", "Close("&amp;$BB$2&amp;") When Barix("&amp;$BB$2&amp;",reference:=StartOfSession)="&amp;A76&amp;"", "Bar", "", "Close","5","0","All",,,"False","T","EveryTick"))</f>
        <v>255.56</v>
      </c>
      <c r="BD76" s="68">
        <f ca="1">IF(D76=0,NA(),RTD("cqg.rtd",,"StudyData", "Close("&amp;$BD$2&amp;") When Barix("&amp;$BD$2&amp;",reference:=StartOfSession)="&amp;A76&amp;"", "Bar", "", "Close","5","0","All",,,"False","T","EveryTick"))</f>
        <v>615.21</v>
      </c>
      <c r="BF76" s="68">
        <f ca="1">IF(D76=0,NA(),RTD("cqg.rtd",,"StudyData", "Close("&amp;$BF$2&amp;") When Barix("&amp;$BF$2&amp;",reference:=StartOfSession)="&amp;A76&amp;"", "Bar", "", "Close","5","0","All",,,"False","T","EveryTick"))</f>
        <v>308.77</v>
      </c>
      <c r="BH76" s="68">
        <f ca="1">IF(D76=0,NA(),RTD("cqg.rtd",,"StudyData", "Close("&amp;$BH$2&amp;") When Barix("&amp;$BH$2&amp;",reference:=StartOfSession)="&amp;A76&amp;"", "Bar", "", "Close","5","0","All",,,"False","T","EveryTick"))</f>
        <v>40.520000000000003</v>
      </c>
      <c r="BJ76" s="68">
        <f ca="1">IF(D76=0,NA(),RTD("cqg.rtd",,"StudyData", "Close("&amp;$BJ$2&amp;") When Barix("&amp;$BJ$2&amp;",reference:=StartOfSession)="&amp;A76&amp;"", "Bar", "", "Close","5","0","All",,,"False","T","EveryTick"))</f>
        <v>84.88</v>
      </c>
    </row>
    <row r="77" spans="1:62" x14ac:dyDescent="0.3">
      <c r="A77" s="68">
        <f t="shared" si="3"/>
        <v>73</v>
      </c>
      <c r="B77" s="69">
        <f ca="1">IF(D77=0,NA(),RTD("cqg.rtd",,"StudyData", "Close("&amp;$B$2&amp;") When Barix("&amp;$B$2&amp;",reference:=StartOfSession)="&amp;A77&amp;"", "Bar", "", "Close","5","0","All",,,"False","T","EveryTick"))</f>
        <v>134.28</v>
      </c>
      <c r="C77" s="70">
        <v>0.60763888888888895</v>
      </c>
      <c r="D77" s="68">
        <f t="shared" ca="1" si="2"/>
        <v>1</v>
      </c>
      <c r="F77" s="68">
        <f ca="1">IF(D77=0,NA(),RTD("cqg.rtd",,"StudyData", "Close("&amp;$F$2&amp;") When Barix("&amp;$F$2&amp;",reference:=StartOfSession)="&amp;A77&amp;"", "Bar", "", "Close","5","0","All",,,"False","T","EveryTick"))</f>
        <v>227.21</v>
      </c>
      <c r="H77" s="68">
        <f ca="1">IF(D77=0,NA(),RTD("cqg.rtd",,"StudyData", "Close("&amp;$H$2&amp;") When Barix("&amp;$H$2&amp;",reference:=StartOfSession)="&amp;A77&amp;"", "Bar", "", "Close","5","0","All",,,"False","T","EveryTick"))</f>
        <v>325.44</v>
      </c>
      <c r="J77" s="68">
        <f ca="1">IF(D77=0,NA(),RTD("cqg.rtd",,"StudyData", "Close("&amp;$J$2&amp;") When Barix("&amp;$J$2&amp;",reference:=StartOfSession)="&amp;A77&amp;"", "Bar", "", "Close","5","0","All",,,"False","T","EveryTick"))</f>
        <v>208.21</v>
      </c>
      <c r="L77" s="68">
        <f ca="1">IF(D77=0,NA(),RTD("cqg.rtd",,"StudyData", "Close("&amp;$L$2&amp;") When Barix("&amp;$L$2&amp;",reference:=StartOfSession)="&amp;A77&amp;"", "Bar", "", "Close","5","0","All",,,"False","T","EveryTick"))</f>
        <v>287.93</v>
      </c>
      <c r="N77" s="68">
        <f ca="1">IF(D77=0,NA(),RTD("cqg.rtd",,"StudyData", "Close("&amp;$N$2&amp;") When Barix("&amp;$N$2&amp;",reference:=StartOfSession)="&amp;A77&amp;"", "Bar", "", "Close","5","0","All",,,"False","T","EveryTick"))</f>
        <v>151.63999999999999</v>
      </c>
      <c r="P77" s="68">
        <f ca="1">IF(D77=0,NA(),RTD("cqg.rtd",,"StudyData", "Close("&amp;$P$2&amp;") When Barix("&amp;$P$2&amp;",reference:=StartOfSession)="&amp;A77&amp;"", "Bar", "", "Close","5","0","All",,,"False","T","EveryTick"))</f>
        <v>394.1</v>
      </c>
      <c r="R77" s="68">
        <f ca="1">IF(D77=0,NA(),RTD("cqg.rtd",,"StudyData", "Close("&amp;$R$2&amp;") When Barix("&amp;$R$2&amp;",reference:=StartOfSession)="&amp;A77&amp;"", "Bar", "", "Close","5","0","All",,,"False","T","EveryTick"))</f>
        <v>321.41000000000003</v>
      </c>
      <c r="T77" s="68">
        <f ca="1">IF(D77=0,NA(),RTD("cqg.rtd",,"StudyData", "Close("&amp;$T$2&amp;") When Barix("&amp;$T$2&amp;",reference:=StartOfSession)="&amp;A77&amp;"", "Bar", "", "Close","5","0","All",,,"False","T","EveryTick"))</f>
        <v>58.06</v>
      </c>
      <c r="V77" s="68">
        <f ca="1">IF(D77=0,NA(),RTD("cqg.rtd",,"StudyData", "Close("&amp;$V$2&amp;") When Barix("&amp;$V$2&amp;",reference:=StartOfSession)="&amp;A77&amp;"", "Bar", "", "Close","5","0","All",,,"False","T","EveryTick"))</f>
        <v>156.78</v>
      </c>
      <c r="X77" s="68">
        <f ca="1">IF(D77=0,NA(),RTD("cqg.rtd",,"StudyData", "Close("&amp;$X$2&amp;") When Barix("&amp;$X$2&amp;",reference:=StartOfSession)="&amp;A77&amp;"", "Bar", "", "Close","5","0","All",,,"False","T","EveryTick"))</f>
        <v>98.95</v>
      </c>
      <c r="Z77" s="68">
        <f ca="1">IF(D77=0,NA(),RTD("cqg.rtd",,"StudyData", "Close("&amp;$Z$2&amp;") When Barix("&amp;$Z$2&amp;",reference:=StartOfSession)="&amp;A77&amp;"", "Bar", "", "Close","5","0","All",,,"False","T","EveryTick"))</f>
        <v>590.22</v>
      </c>
      <c r="AB77" s="68">
        <f ca="1">IF(D77=0,NA(),RTD("cqg.rtd",,"StudyData", "Close("&amp;$AB$2&amp;") When Barix("&amp;$AB$2&amp;",reference:=StartOfSession)="&amp;A77&amp;"", "Bar", "", "Close","5","0","All",,,"False","T","EveryTick"))</f>
        <v>405.24</v>
      </c>
      <c r="AD77" s="68">
        <f ca="1">IF(D77=0,NA(),RTD("cqg.rtd",,"StudyData", "Close("&amp;$AD$2&amp;") When Barix("&amp;$AD$2&amp;",reference:=StartOfSession)="&amp;A77&amp;"", "Bar", "", "Close","5","0","All",,,"False","T","EveryTick"))</f>
        <v>219.46</v>
      </c>
      <c r="AF77" s="68">
        <f ca="1">IF(D77=0,NA(),RTD("cqg.rtd",,"StudyData", "Close("&amp;$AF$2&amp;") When Barix("&amp;$AF$2&amp;",reference:=StartOfSession)="&amp;A77&amp;"", "Bar", "", "Close","5","0","All",,,"False","T","EveryTick"))</f>
        <v>213.91</v>
      </c>
      <c r="AH77" s="68">
        <f ca="1">IF(D77=0,NA(),RTD("cqg.rtd",,"StudyData", "Close("&amp;$AH$2&amp;") When Barix("&amp;$AH$2&amp;",reference:=StartOfSession)="&amp;A77&amp;"", "Bar", "", "Close","5","0","All",,,"False","T","EveryTick"))</f>
        <v>155.59</v>
      </c>
      <c r="AJ77" s="68">
        <f ca="1">IF(D77=0,NA(),RTD("cqg.rtd",,"StudyData", "Close("&amp;$AJ$2&amp;") When Barix("&amp;$AJ$2&amp;",reference:=StartOfSession)="&amp;A77&amp;"", "Bar", "", "Close","5","0","All",,,"False","T","EveryTick"))</f>
        <v>237.67</v>
      </c>
      <c r="AL77" s="68">
        <f ca="1">IF(D77=0,NA(),RTD("cqg.rtd",,"StudyData", "Close("&amp;$AL$2&amp;") When Barix("&amp;$AL$2&amp;",reference:=StartOfSession)="&amp;A77&amp;"", "Bar", "", "Close","5","0","All",,,"False","T","EveryTick"))</f>
        <v>64.010000000000005</v>
      </c>
      <c r="AN77" s="68">
        <f ca="1">IF(D77=0,NA(),RTD("cqg.rtd",,"StudyData", "Close("&amp;$AN$2&amp;") When Barix("&amp;$AN$2&amp;",reference:=StartOfSession)="&amp;A77&amp;"", "Bar", "", "Close","5","0","All",,,"False","T","EveryTick"))</f>
        <v>298.86</v>
      </c>
      <c r="AP77" s="68">
        <f ca="1">IF(D77=0,NA(),RTD("cqg.rtd",,"StudyData", "Close("&amp;$AP$2&amp;") When Barix("&amp;$AP$2&amp;",reference:=StartOfSession)="&amp;A77&amp;"", "Bar", "", "Close","5","0","All",,,"False","T","EveryTick"))</f>
        <v>102.95</v>
      </c>
      <c r="AR77" s="68">
        <f ca="1">IF(D77=0,NA(),RTD("cqg.rtd",,"StudyData", "Close("&amp;$AR$2&amp;") When Barix("&amp;$AR$2&amp;",reference:=StartOfSession)="&amp;A77&amp;"", "Bar", "", "Close","5","0","All",,,"False","T","EveryTick"))</f>
        <v>422.87</v>
      </c>
      <c r="AT77" s="68">
        <f ca="1">IF(D77=0,NA(),RTD("cqg.rtd",,"StudyData", "Close("&amp;$AT$2&amp;") When Barix("&amp;$AT$2&amp;",reference:=StartOfSession)="&amp;A77&amp;"", "Bar", "", "Close","5","0","All",,,"False","T","EveryTick"))</f>
        <v>75.89</v>
      </c>
      <c r="AV77" s="68">
        <f ca="1">IF(D77=0,NA(),RTD("cqg.rtd",,"StudyData", "Close("&amp;$AV$2&amp;") When Barix("&amp;$AV$2&amp;",reference:=StartOfSession)="&amp;A77&amp;"", "Bar", "", "Close","5","0","All",,,"False","T","EveryTick"))</f>
        <v>147.38999999999999</v>
      </c>
      <c r="AX77" s="68">
        <f ca="1">IF(D77=0,NA(),RTD("cqg.rtd",,"StudyData", "Close("&amp;$AX$2&amp;") When Barix("&amp;$AX$2&amp;",reference:=StartOfSession)="&amp;A77&amp;"", "Bar", "", "Close","5","0","All",,,"False","T","EveryTick"))</f>
        <v>167.29</v>
      </c>
      <c r="AZ77" s="68">
        <f ca="1">IF(D77=0,NA(),RTD("cqg.rtd",,"StudyData", "Close("&amp;$AZ$2&amp;") When Barix("&amp;$AZ$2&amp;",reference:=StartOfSession)="&amp;A77&amp;"", "Bar", "", "Close","5","0","All",,,"False","T","EveryTick"))</f>
        <v>388.3</v>
      </c>
      <c r="BB77" s="68">
        <f ca="1">IF(D77=0,NA(),RTD("cqg.rtd",,"StudyData", "Close("&amp;$BB$2&amp;") When Barix("&amp;$BB$2&amp;",reference:=StartOfSession)="&amp;A77&amp;"", "Bar", "", "Close","5","0","All",,,"False","T","EveryTick"))</f>
        <v>255.89</v>
      </c>
      <c r="BD77" s="68">
        <f ca="1">IF(D77=0,NA(),RTD("cqg.rtd",,"StudyData", "Close("&amp;$BD$2&amp;") When Barix("&amp;$BD$2&amp;",reference:=StartOfSession)="&amp;A77&amp;"", "Bar", "", "Close","5","0","All",,,"False","T","EveryTick"))</f>
        <v>615.6</v>
      </c>
      <c r="BF77" s="68">
        <f ca="1">IF(D77=0,NA(),RTD("cqg.rtd",,"StudyData", "Close("&amp;$BF$2&amp;") When Barix("&amp;$BF$2&amp;",reference:=StartOfSession)="&amp;A77&amp;"", "Bar", "", "Close","5","0","All",,,"False","T","EveryTick"))</f>
        <v>308.68</v>
      </c>
      <c r="BH77" s="68">
        <f ca="1">IF(D77=0,NA(),RTD("cqg.rtd",,"StudyData", "Close("&amp;$BH$2&amp;") When Barix("&amp;$BH$2&amp;",reference:=StartOfSession)="&amp;A77&amp;"", "Bar", "", "Close","5","0","All",,,"False","T","EveryTick"))</f>
        <v>40.49</v>
      </c>
      <c r="BJ77" s="68">
        <f ca="1">IF(D77=0,NA(),RTD("cqg.rtd",,"StudyData", "Close("&amp;$BJ$2&amp;") When Barix("&amp;$BJ$2&amp;",reference:=StartOfSession)="&amp;A77&amp;"", "Bar", "", "Close","5","0","All",,,"False","T","EveryTick"))</f>
        <v>84.86</v>
      </c>
    </row>
    <row r="78" spans="1:62" x14ac:dyDescent="0.3">
      <c r="A78" s="68">
        <f t="shared" si="3"/>
        <v>74</v>
      </c>
      <c r="B78" s="69">
        <f ca="1">IF(D78=0,NA(),RTD("cqg.rtd",,"StudyData", "Close("&amp;$B$2&amp;") When Barix("&amp;$B$2&amp;",reference:=StartOfSession)="&amp;A78&amp;"", "Bar", "", "Close","5","0","All",,,"False","T","EveryTick"))</f>
        <v>134.18</v>
      </c>
      <c r="C78" s="70">
        <v>0.61111111111111105</v>
      </c>
      <c r="D78" s="68">
        <f t="shared" ca="1" si="2"/>
        <v>1</v>
      </c>
      <c r="F78" s="68">
        <f ca="1">IF(D78=0,NA(),RTD("cqg.rtd",,"StudyData", "Close("&amp;$F$2&amp;") When Barix("&amp;$F$2&amp;",reference:=StartOfSession)="&amp;A78&amp;"", "Bar", "", "Close","5","0","All",,,"False","T","EveryTick"))</f>
        <v>226.95</v>
      </c>
      <c r="H78" s="68">
        <f ca="1">IF(D78=0,NA(),RTD("cqg.rtd",,"StudyData", "Close("&amp;$H$2&amp;") When Barix("&amp;$H$2&amp;",reference:=StartOfSession)="&amp;A78&amp;"", "Bar", "", "Close","5","0","All",,,"False","T","EveryTick"))</f>
        <v>325.13</v>
      </c>
      <c r="J78" s="68">
        <f ca="1">IF(D78=0,NA(),RTD("cqg.rtd",,"StudyData", "Close("&amp;$J$2&amp;") When Barix("&amp;$J$2&amp;",reference:=StartOfSession)="&amp;A78&amp;"", "Bar", "", "Close","5","0","All",,,"False","T","EveryTick"))</f>
        <v>208.22</v>
      </c>
      <c r="L78" s="68">
        <f ca="1">IF(D78=0,NA(),RTD("cqg.rtd",,"StudyData", "Close("&amp;$L$2&amp;") When Barix("&amp;$L$2&amp;",reference:=StartOfSession)="&amp;A78&amp;"", "Bar", "", "Close","5","0","All",,,"False","T","EveryTick"))</f>
        <v>287.79000000000002</v>
      </c>
      <c r="N78" s="68">
        <f ca="1">IF(D78=0,NA(),RTD("cqg.rtd",,"StudyData", "Close("&amp;$N$2&amp;") When Barix("&amp;$N$2&amp;",reference:=StartOfSession)="&amp;A78&amp;"", "Bar", "", "Close","5","0","All",,,"False","T","EveryTick"))</f>
        <v>151.86000000000001</v>
      </c>
      <c r="P78" s="68">
        <f ca="1">IF(D78=0,NA(),RTD("cqg.rtd",,"StudyData", "Close("&amp;$P$2&amp;") When Barix("&amp;$P$2&amp;",reference:=StartOfSession)="&amp;A78&amp;"", "Bar", "", "Close","5","0","All",,,"False","T","EveryTick"))</f>
        <v>393.7</v>
      </c>
      <c r="R78" s="68">
        <f ca="1">IF(D78=0,NA(),RTD("cqg.rtd",,"StudyData", "Close("&amp;$R$2&amp;") When Barix("&amp;$R$2&amp;",reference:=StartOfSession)="&amp;A78&amp;"", "Bar", "", "Close","5","0","All",,,"False","T","EveryTick"))</f>
        <v>320.77999999999997</v>
      </c>
      <c r="T78" s="68">
        <f ca="1">IF(D78=0,NA(),RTD("cqg.rtd",,"StudyData", "Close("&amp;$T$2&amp;") When Barix("&amp;$T$2&amp;",reference:=StartOfSession)="&amp;A78&amp;"", "Bar", "", "Close","5","0","All",,,"False","T","EveryTick"))</f>
        <v>58.07</v>
      </c>
      <c r="V78" s="68">
        <f ca="1">IF(D78=0,NA(),RTD("cqg.rtd",,"StudyData", "Close("&amp;$V$2&amp;") When Barix("&amp;$V$2&amp;",reference:=StartOfSession)="&amp;A78&amp;"", "Bar", "", "Close","5","0","All",,,"False","T","EveryTick"))</f>
        <v>156.77000000000001</v>
      </c>
      <c r="X78" s="68">
        <f ca="1">IF(D78=0,NA(),RTD("cqg.rtd",,"StudyData", "Close("&amp;$X$2&amp;") When Barix("&amp;$X$2&amp;",reference:=StartOfSession)="&amp;A78&amp;"", "Bar", "", "Close","5","0","All",,,"False","T","EveryTick"))</f>
        <v>98.95</v>
      </c>
      <c r="Z78" s="68">
        <f ca="1">IF(D78=0,NA(),RTD("cqg.rtd",,"StudyData", "Close("&amp;$Z$2&amp;") When Barix("&amp;$Z$2&amp;",reference:=StartOfSession)="&amp;A78&amp;"", "Bar", "", "Close","5","0","All",,,"False","T","EveryTick"))</f>
        <v>590.39</v>
      </c>
      <c r="AB78" s="68">
        <f ca="1">IF(D78=0,NA(),RTD("cqg.rtd",,"StudyData", "Close("&amp;$AB$2&amp;") When Barix("&amp;$AB$2&amp;",reference:=StartOfSession)="&amp;A78&amp;"", "Bar", "", "Close","5","0","All",,,"False","T","EveryTick"))</f>
        <v>405.15</v>
      </c>
      <c r="AD78" s="68">
        <f ca="1">IF(D78=0,NA(),RTD("cqg.rtd",,"StudyData", "Close("&amp;$AD$2&amp;") When Barix("&amp;$AD$2&amp;",reference:=StartOfSession)="&amp;A78&amp;"", "Bar", "", "Close","5","0","All",,,"False","T","EveryTick"))</f>
        <v>219.42</v>
      </c>
      <c r="AF78" s="68">
        <f ca="1">IF(D78=0,NA(),RTD("cqg.rtd",,"StudyData", "Close("&amp;$AF$2&amp;") When Barix("&amp;$AF$2&amp;",reference:=StartOfSession)="&amp;A78&amp;"", "Bar", "", "Close","5","0","All",,,"False","T","EveryTick"))</f>
        <v>213.86</v>
      </c>
      <c r="AH78" s="68">
        <f ca="1">IF(D78=0,NA(),RTD("cqg.rtd",,"StudyData", "Close("&amp;$AH$2&amp;") When Barix("&amp;$AH$2&amp;",reference:=StartOfSession)="&amp;A78&amp;"", "Bar", "", "Close","5","0","All",,,"False","T","EveryTick"))</f>
        <v>155.47999999999999</v>
      </c>
      <c r="AJ78" s="68">
        <f ca="1">IF(D78=0,NA(),RTD("cqg.rtd",,"StudyData", "Close("&amp;$AJ$2&amp;") When Barix("&amp;$AJ$2&amp;",reference:=StartOfSession)="&amp;A78&amp;"", "Bar", "", "Close","5","0","All",,,"False","T","EveryTick"))</f>
        <v>237.5</v>
      </c>
      <c r="AL78" s="68">
        <f ca="1">IF(D78=0,NA(),RTD("cqg.rtd",,"StudyData", "Close("&amp;$AL$2&amp;") When Barix("&amp;$AL$2&amp;",reference:=StartOfSession)="&amp;A78&amp;"", "Bar", "", "Close","5","0","All",,,"False","T","EveryTick"))</f>
        <v>63.99</v>
      </c>
      <c r="AN78" s="68">
        <f ca="1">IF(D78=0,NA(),RTD("cqg.rtd",,"StudyData", "Close("&amp;$AN$2&amp;") When Barix("&amp;$AN$2&amp;",reference:=StartOfSession)="&amp;A78&amp;"", "Bar", "", "Close","5","0","All",,,"False","T","EveryTick"))</f>
        <v>298.89</v>
      </c>
      <c r="AP78" s="68">
        <f ca="1">IF(D78=0,NA(),RTD("cqg.rtd",,"StudyData", "Close("&amp;$AP$2&amp;") When Barix("&amp;$AP$2&amp;",reference:=StartOfSession)="&amp;A78&amp;"", "Bar", "", "Close","5","0","All",,,"False","T","EveryTick"))</f>
        <v>102.86</v>
      </c>
      <c r="AR78" s="68">
        <f ca="1">IF(D78=0,NA(),RTD("cqg.rtd",,"StudyData", "Close("&amp;$AR$2&amp;") When Barix("&amp;$AR$2&amp;",reference:=StartOfSession)="&amp;A78&amp;"", "Bar", "", "Close","5","0","All",,,"False","T","EveryTick"))</f>
        <v>422.59</v>
      </c>
      <c r="AT78" s="68">
        <f ca="1">IF(D78=0,NA(),RTD("cqg.rtd",,"StudyData", "Close("&amp;$AT$2&amp;") When Barix("&amp;$AT$2&amp;",reference:=StartOfSession)="&amp;A78&amp;"", "Bar", "", "Close","5","0","All",,,"False","T","EveryTick"))</f>
        <v>75.89</v>
      </c>
      <c r="AV78" s="68">
        <f ca="1">IF(D78=0,NA(),RTD("cqg.rtd",,"StudyData", "Close("&amp;$AV$2&amp;") When Barix("&amp;$AV$2&amp;",reference:=StartOfSession)="&amp;A78&amp;"", "Bar", "", "Close","5","0","All",,,"False","T","EveryTick"))</f>
        <v>147.13999999999999</v>
      </c>
      <c r="AX78" s="68">
        <f ca="1">IF(D78=0,NA(),RTD("cqg.rtd",,"StudyData", "Close("&amp;$AX$2&amp;") When Barix("&amp;$AX$2&amp;",reference:=StartOfSession)="&amp;A78&amp;"", "Bar", "", "Close","5","0","All",,,"False","T","EveryTick"))</f>
        <v>167.28</v>
      </c>
      <c r="AZ78" s="68">
        <f ca="1">IF(D78=0,NA(),RTD("cqg.rtd",,"StudyData", "Close("&amp;$AZ$2&amp;") When Barix("&amp;$AZ$2&amp;",reference:=StartOfSession)="&amp;A78&amp;"", "Bar", "", "Close","5","0","All",,,"False","T","EveryTick"))</f>
        <v>388.11</v>
      </c>
      <c r="BB78" s="68">
        <f ca="1">IF(D78=0,NA(),RTD("cqg.rtd",,"StudyData", "Close("&amp;$BB$2&amp;") When Barix("&amp;$BB$2&amp;",reference:=StartOfSession)="&amp;A78&amp;"", "Bar", "", "Close","5","0","All",,,"False","T","EveryTick"))</f>
        <v>255.9</v>
      </c>
      <c r="BD78" s="68">
        <f ca="1">IF(D78=0,NA(),RTD("cqg.rtd",,"StudyData", "Close("&amp;$BD$2&amp;") When Barix("&amp;$BD$2&amp;",reference:=StartOfSession)="&amp;A78&amp;"", "Bar", "", "Close","5","0","All",,,"False","T","EveryTick"))</f>
        <v>615.80999999999995</v>
      </c>
      <c r="BF78" s="68">
        <f ca="1">IF(D78=0,NA(),RTD("cqg.rtd",,"StudyData", "Close("&amp;$BF$2&amp;") When Barix("&amp;$BF$2&amp;",reference:=StartOfSession)="&amp;A78&amp;"", "Bar", "", "Close","5","0","All",,,"False","T","EveryTick"))</f>
        <v>308.42</v>
      </c>
      <c r="BH78" s="68">
        <f ca="1">IF(D78=0,NA(),RTD("cqg.rtd",,"StudyData", "Close("&amp;$BH$2&amp;") When Barix("&amp;$BH$2&amp;",reference:=StartOfSession)="&amp;A78&amp;"", "Bar", "", "Close","5","0","All",,,"False","T","EveryTick"))</f>
        <v>40.49</v>
      </c>
      <c r="BJ78" s="68">
        <f ca="1">IF(D78=0,NA(),RTD("cqg.rtd",,"StudyData", "Close("&amp;$BJ$2&amp;") When Barix("&amp;$BJ$2&amp;",reference:=StartOfSession)="&amp;A78&amp;"", "Bar", "", "Close","5","0","All",,,"False","T","EveryTick"))</f>
        <v>84.81</v>
      </c>
    </row>
    <row r="79" spans="1:62" x14ac:dyDescent="0.3">
      <c r="A79" s="68">
        <f t="shared" si="3"/>
        <v>75</v>
      </c>
      <c r="B79" s="69">
        <f ca="1">IF(D79=0,NA(),RTD("cqg.rtd",,"StudyData", "Close("&amp;$B$2&amp;") When Barix("&amp;$B$2&amp;",reference:=StartOfSession)="&amp;A79&amp;"", "Bar", "", "Close","5","0","All",,,"False","T","EveryTick"))</f>
        <v>134.26</v>
      </c>
      <c r="C79" s="70">
        <v>0.61458333333333337</v>
      </c>
      <c r="D79" s="68">
        <f t="shared" ca="1" si="2"/>
        <v>1</v>
      </c>
      <c r="F79" s="68">
        <f ca="1">IF(D79=0,NA(),RTD("cqg.rtd",,"StudyData", "Close("&amp;$F$2&amp;") When Barix("&amp;$F$2&amp;",reference:=StartOfSession)="&amp;A79&amp;"", "Bar", "", "Close","5","0","All",,,"False","T","EveryTick"))</f>
        <v>226.94</v>
      </c>
      <c r="H79" s="68">
        <f ca="1">IF(D79=0,NA(),RTD("cqg.rtd",,"StudyData", "Close("&amp;$H$2&amp;") When Barix("&amp;$H$2&amp;",reference:=StartOfSession)="&amp;A79&amp;"", "Bar", "", "Close","5","0","All",,,"False","T","EveryTick"))</f>
        <v>325.44</v>
      </c>
      <c r="J79" s="68">
        <f ca="1">IF(D79=0,NA(),RTD("cqg.rtd",,"StudyData", "Close("&amp;$J$2&amp;") When Barix("&amp;$J$2&amp;",reference:=StartOfSession)="&amp;A79&amp;"", "Bar", "", "Close","5","0","All",,,"False","T","EveryTick"))</f>
        <v>208.42</v>
      </c>
      <c r="L79" s="68">
        <f ca="1">IF(D79=0,NA(),RTD("cqg.rtd",,"StudyData", "Close("&amp;$L$2&amp;") When Barix("&amp;$L$2&amp;",reference:=StartOfSession)="&amp;A79&amp;"", "Bar", "", "Close","5","0","All",,,"False","T","EveryTick"))</f>
        <v>287.52</v>
      </c>
      <c r="N79" s="68">
        <f ca="1">IF(D79=0,NA(),RTD("cqg.rtd",,"StudyData", "Close("&amp;$N$2&amp;") When Barix("&amp;$N$2&amp;",reference:=StartOfSession)="&amp;A79&amp;"", "Bar", "", "Close","5","0","All",,,"False","T","EveryTick"))</f>
        <v>151.72999999999999</v>
      </c>
      <c r="P79" s="68">
        <f ca="1">IF(D79=0,NA(),RTD("cqg.rtd",,"StudyData", "Close("&amp;$P$2&amp;") When Barix("&amp;$P$2&amp;",reference:=StartOfSession)="&amp;A79&amp;"", "Bar", "", "Close","5","0","All",,,"False","T","EveryTick"))</f>
        <v>393.33</v>
      </c>
      <c r="R79" s="68">
        <f ca="1">IF(D79=0,NA(),RTD("cqg.rtd",,"StudyData", "Close("&amp;$R$2&amp;") When Barix("&amp;$R$2&amp;",reference:=StartOfSession)="&amp;A79&amp;"", "Bar", "", "Close","5","0","All",,,"False","T","EveryTick"))</f>
        <v>321.23</v>
      </c>
      <c r="T79" s="68">
        <f ca="1">IF(D79=0,NA(),RTD("cqg.rtd",,"StudyData", "Close("&amp;$T$2&amp;") When Barix("&amp;$T$2&amp;",reference:=StartOfSession)="&amp;A79&amp;"", "Bar", "", "Close","5","0","All",,,"False","T","EveryTick"))</f>
        <v>58.07</v>
      </c>
      <c r="V79" s="68">
        <f ca="1">IF(D79=0,NA(),RTD("cqg.rtd",,"StudyData", "Close("&amp;$V$2&amp;") When Barix("&amp;$V$2&amp;",reference:=StartOfSession)="&amp;A79&amp;"", "Bar", "", "Close","5","0","All",,,"False","T","EveryTick"))</f>
        <v>156.80000000000001</v>
      </c>
      <c r="X79" s="68">
        <f ca="1">IF(D79=0,NA(),RTD("cqg.rtd",,"StudyData", "Close("&amp;$X$2&amp;") When Barix("&amp;$X$2&amp;",reference:=StartOfSession)="&amp;A79&amp;"", "Bar", "", "Close","5","0","All",,,"False","T","EveryTick"))</f>
        <v>98.9</v>
      </c>
      <c r="Z79" s="68">
        <f ca="1">IF(D79=0,NA(),RTD("cqg.rtd",,"StudyData", "Close("&amp;$Z$2&amp;") When Barix("&amp;$Z$2&amp;",reference:=StartOfSession)="&amp;A79&amp;"", "Bar", "", "Close","5","0","All",,,"False","T","EveryTick"))</f>
        <v>590.36</v>
      </c>
      <c r="AB79" s="68">
        <f ca="1">IF(D79=0,NA(),RTD("cqg.rtd",,"StudyData", "Close("&amp;$AB$2&amp;") When Barix("&amp;$AB$2&amp;",reference:=StartOfSession)="&amp;A79&amp;"", "Bar", "", "Close","5","0","All",,,"False","T","EveryTick"))</f>
        <v>405.21</v>
      </c>
      <c r="AD79" s="68">
        <f ca="1">IF(D79=0,NA(),RTD("cqg.rtd",,"StudyData", "Close("&amp;$AD$2&amp;") When Barix("&amp;$AD$2&amp;",reference:=StartOfSession)="&amp;A79&amp;"", "Bar", "", "Close","5","0","All",,,"False","T","EveryTick"))</f>
        <v>219.37</v>
      </c>
      <c r="AF79" s="68">
        <f ca="1">IF(D79=0,NA(),RTD("cqg.rtd",,"StudyData", "Close("&amp;$AF$2&amp;") When Barix("&amp;$AF$2&amp;",reference:=StartOfSession)="&amp;A79&amp;"", "Bar", "", "Close","5","0","All",,,"False","T","EveryTick"))</f>
        <v>213.86</v>
      </c>
      <c r="AH79" s="68">
        <f ca="1">IF(D79=0,NA(),RTD("cqg.rtd",,"StudyData", "Close("&amp;$AH$2&amp;") When Barix("&amp;$AH$2&amp;",reference:=StartOfSession)="&amp;A79&amp;"", "Bar", "", "Close","5","0","All",,,"False","T","EveryTick"))</f>
        <v>155.41999999999999</v>
      </c>
      <c r="AJ79" s="68">
        <f ca="1">IF(D79=0,NA(),RTD("cqg.rtd",,"StudyData", "Close("&amp;$AJ$2&amp;") When Barix("&amp;$AJ$2&amp;",reference:=StartOfSession)="&amp;A79&amp;"", "Bar", "", "Close","5","0","All",,,"False","T","EveryTick"))</f>
        <v>237.37</v>
      </c>
      <c r="AL79" s="68">
        <f ca="1">IF(D79=0,NA(),RTD("cqg.rtd",,"StudyData", "Close("&amp;$AL$2&amp;") When Barix("&amp;$AL$2&amp;",reference:=StartOfSession)="&amp;A79&amp;"", "Bar", "", "Close","5","0","All",,,"False","T","EveryTick"))</f>
        <v>63.99</v>
      </c>
      <c r="AN79" s="68">
        <f ca="1">IF(D79=0,NA(),RTD("cqg.rtd",,"StudyData", "Close("&amp;$AN$2&amp;") When Barix("&amp;$AN$2&amp;",reference:=StartOfSession)="&amp;A79&amp;"", "Bar", "", "Close","5","0","All",,,"False","T","EveryTick"))</f>
        <v>298.94</v>
      </c>
      <c r="AP79" s="68">
        <f ca="1">IF(D79=0,NA(),RTD("cqg.rtd",,"StudyData", "Close("&amp;$AP$2&amp;") When Barix("&amp;$AP$2&amp;",reference:=StartOfSession)="&amp;A79&amp;"", "Bar", "", "Close","5","0","All",,,"False","T","EveryTick"))</f>
        <v>102.94</v>
      </c>
      <c r="AR79" s="68">
        <f ca="1">IF(D79=0,NA(),RTD("cqg.rtd",,"StudyData", "Close("&amp;$AR$2&amp;") When Barix("&amp;$AR$2&amp;",reference:=StartOfSession)="&amp;A79&amp;"", "Bar", "", "Close","5","0","All",,,"False","T","EveryTick"))</f>
        <v>422.57</v>
      </c>
      <c r="AT79" s="68">
        <f ca="1">IF(D79=0,NA(),RTD("cqg.rtd",,"StudyData", "Close("&amp;$AT$2&amp;") When Barix("&amp;$AT$2&amp;",reference:=StartOfSession)="&amp;A79&amp;"", "Bar", "", "Close","5","0","All",,,"False","T","EveryTick"))</f>
        <v>75.81</v>
      </c>
      <c r="AV79" s="68">
        <f ca="1">IF(D79=0,NA(),RTD("cqg.rtd",,"StudyData", "Close("&amp;$AV$2&amp;") When Barix("&amp;$AV$2&amp;",reference:=StartOfSession)="&amp;A79&amp;"", "Bar", "", "Close","5","0","All",,,"False","T","EveryTick"))</f>
        <v>147.43</v>
      </c>
      <c r="AX79" s="68">
        <f ca="1">IF(D79=0,NA(),RTD("cqg.rtd",,"StudyData", "Close("&amp;$AX$2&amp;") When Barix("&amp;$AX$2&amp;",reference:=StartOfSession)="&amp;A79&amp;"", "Bar", "", "Close","5","0","All",,,"False","T","EveryTick"))</f>
        <v>167.27</v>
      </c>
      <c r="AZ79" s="68">
        <f ca="1">IF(D79=0,NA(),RTD("cqg.rtd",,"StudyData", "Close("&amp;$AZ$2&amp;") When Barix("&amp;$AZ$2&amp;",reference:=StartOfSession)="&amp;A79&amp;"", "Bar", "", "Close","5","0","All",,,"False","T","EveryTick"))</f>
        <v>387.03</v>
      </c>
      <c r="BB79" s="68">
        <f ca="1">IF(D79=0,NA(),RTD("cqg.rtd",,"StudyData", "Close("&amp;$BB$2&amp;") When Barix("&amp;$BB$2&amp;",reference:=StartOfSession)="&amp;A79&amp;"", "Bar", "", "Close","5","0","All",,,"False","T","EveryTick"))</f>
        <v>255.83</v>
      </c>
      <c r="BD79" s="68">
        <f ca="1">IF(D79=0,NA(),RTD("cqg.rtd",,"StudyData", "Close("&amp;$BD$2&amp;") When Barix("&amp;$BD$2&amp;",reference:=StartOfSession)="&amp;A79&amp;"", "Bar", "", "Close","5","0","All",,,"False","T","EveryTick"))</f>
        <v>616.17999999999995</v>
      </c>
      <c r="BF79" s="68">
        <f ca="1">IF(D79=0,NA(),RTD("cqg.rtd",,"StudyData", "Close("&amp;$BF$2&amp;") When Barix("&amp;$BF$2&amp;",reference:=StartOfSession)="&amp;A79&amp;"", "Bar", "", "Close","5","0","All",,,"False","T","EveryTick"))</f>
        <v>308.14</v>
      </c>
      <c r="BH79" s="68">
        <f ca="1">IF(D79=0,NA(),RTD("cqg.rtd",,"StudyData", "Close("&amp;$BH$2&amp;") When Barix("&amp;$BH$2&amp;",reference:=StartOfSession)="&amp;A79&amp;"", "Bar", "", "Close","5","0","All",,,"False","T","EveryTick"))</f>
        <v>40.49</v>
      </c>
      <c r="BJ79" s="68">
        <f ca="1">IF(D79=0,NA(),RTD("cqg.rtd",,"StudyData", "Close("&amp;$BJ$2&amp;") When Barix("&amp;$BJ$2&amp;",reference:=StartOfSession)="&amp;A79&amp;"", "Bar", "", "Close","5","0","All",,,"False","T","EveryTick"))</f>
        <v>84.76</v>
      </c>
    </row>
    <row r="80" spans="1:62" x14ac:dyDescent="0.3">
      <c r="A80" s="68">
        <f t="shared" si="3"/>
        <v>76</v>
      </c>
      <c r="B80" s="69">
        <f ca="1">IF(D80=0,NA(),RTD("cqg.rtd",,"StudyData", "Close("&amp;$B$2&amp;") When Barix("&amp;$B$2&amp;",reference:=StartOfSession)="&amp;A80&amp;"", "Bar", "", "Close","5","0","All",,,"False","T","EveryTick"))</f>
        <v>134.29</v>
      </c>
      <c r="C80" s="70">
        <v>0.61805555555555558</v>
      </c>
      <c r="D80" s="68">
        <f t="shared" ca="1" si="2"/>
        <v>1</v>
      </c>
      <c r="F80" s="68">
        <f ca="1">IF(D80=0,NA(),RTD("cqg.rtd",,"StudyData", "Close("&amp;$F$2&amp;") When Barix("&amp;$F$2&amp;",reference:=StartOfSession)="&amp;A80&amp;"", "Bar", "", "Close","5","0","All",,,"False","T","EveryTick"))</f>
        <v>226.99</v>
      </c>
      <c r="H80" s="68">
        <f ca="1">IF(D80=0,NA(),RTD("cqg.rtd",,"StudyData", "Close("&amp;$H$2&amp;") When Barix("&amp;$H$2&amp;",reference:=StartOfSession)="&amp;A80&amp;"", "Bar", "", "Close","5","0","All",,,"False","T","EveryTick"))</f>
        <v>325.47000000000003</v>
      </c>
      <c r="J80" s="68">
        <f ca="1">IF(D80=0,NA(),RTD("cqg.rtd",,"StudyData", "Close("&amp;$J$2&amp;") When Barix("&amp;$J$2&amp;",reference:=StartOfSession)="&amp;A80&amp;"", "Bar", "", "Close","5","0","All",,,"False","T","EveryTick"))</f>
        <v>207.88</v>
      </c>
      <c r="L80" s="68">
        <f ca="1">IF(D80=0,NA(),RTD("cqg.rtd",,"StudyData", "Close("&amp;$L$2&amp;") When Barix("&amp;$L$2&amp;",reference:=StartOfSession)="&amp;A80&amp;"", "Bar", "", "Close","5","0","All",,,"False","T","EveryTick"))</f>
        <v>287.73</v>
      </c>
      <c r="N80" s="68">
        <f ca="1">IF(D80=0,NA(),RTD("cqg.rtd",,"StudyData", "Close("&amp;$N$2&amp;") When Barix("&amp;$N$2&amp;",reference:=StartOfSession)="&amp;A80&amp;"", "Bar", "", "Close","5","0","All",,,"False","T","EveryTick"))</f>
        <v>151.61000000000001</v>
      </c>
      <c r="P80" s="68">
        <f ca="1">IF(D80=0,NA(),RTD("cqg.rtd",,"StudyData", "Close("&amp;$P$2&amp;") When Barix("&amp;$P$2&amp;",reference:=StartOfSession)="&amp;A80&amp;"", "Bar", "", "Close","5","0","All",,,"False","T","EveryTick"))</f>
        <v>392.91</v>
      </c>
      <c r="R80" s="68">
        <f ca="1">IF(D80=0,NA(),RTD("cqg.rtd",,"StudyData", "Close("&amp;$R$2&amp;") When Barix("&amp;$R$2&amp;",reference:=StartOfSession)="&amp;A80&amp;"", "Bar", "", "Close","5","0","All",,,"False","T","EveryTick"))</f>
        <v>321.94</v>
      </c>
      <c r="T80" s="68">
        <f ca="1">IF(D80=0,NA(),RTD("cqg.rtd",,"StudyData", "Close("&amp;$T$2&amp;") When Barix("&amp;$T$2&amp;",reference:=StartOfSession)="&amp;A80&amp;"", "Bar", "", "Close","5","0","All",,,"False","T","EveryTick"))</f>
        <v>58</v>
      </c>
      <c r="V80" s="68">
        <f ca="1">IF(D80=0,NA(),RTD("cqg.rtd",,"StudyData", "Close("&amp;$V$2&amp;") When Barix("&amp;$V$2&amp;",reference:=StartOfSession)="&amp;A80&amp;"", "Bar", "", "Close","5","0","All",,,"False","T","EveryTick"))</f>
        <v>157.22999999999999</v>
      </c>
      <c r="X80" s="68">
        <f ca="1">IF(D80=0,NA(),RTD("cqg.rtd",,"StudyData", "Close("&amp;$X$2&amp;") When Barix("&amp;$X$2&amp;",reference:=StartOfSession)="&amp;A80&amp;"", "Bar", "", "Close","5","0","All",,,"False","T","EveryTick"))</f>
        <v>98.97</v>
      </c>
      <c r="Z80" s="68">
        <f ca="1">IF(D80=0,NA(),RTD("cqg.rtd",,"StudyData", "Close("&amp;$Z$2&amp;") When Barix("&amp;$Z$2&amp;",reference:=StartOfSession)="&amp;A80&amp;"", "Bar", "", "Close","5","0","All",,,"False","T","EveryTick"))</f>
        <v>590.41</v>
      </c>
      <c r="AB80" s="68">
        <f ca="1">IF(D80=0,NA(),RTD("cqg.rtd",,"StudyData", "Close("&amp;$AB$2&amp;") When Barix("&amp;$AB$2&amp;",reference:=StartOfSession)="&amp;A80&amp;"", "Bar", "", "Close","5","0","All",,,"False","T","EveryTick"))</f>
        <v>405.65</v>
      </c>
      <c r="AD80" s="68">
        <f ca="1">IF(D80=0,NA(),RTD("cqg.rtd",,"StudyData", "Close("&amp;$AD$2&amp;") When Barix("&amp;$AD$2&amp;",reference:=StartOfSession)="&amp;A80&amp;"", "Bar", "", "Close","5","0","All",,,"False","T","EveryTick"))</f>
        <v>219.36</v>
      </c>
      <c r="AF80" s="68">
        <f ca="1">IF(D80=0,NA(),RTD("cqg.rtd",,"StudyData", "Close("&amp;$AF$2&amp;") When Barix("&amp;$AF$2&amp;",reference:=StartOfSession)="&amp;A80&amp;"", "Bar", "", "Close","5","0","All",,,"False","T","EveryTick"))</f>
        <v>213.84</v>
      </c>
      <c r="AH80" s="68">
        <f ca="1">IF(D80=0,NA(),RTD("cqg.rtd",,"StudyData", "Close("&amp;$AH$2&amp;") When Barix("&amp;$AH$2&amp;",reference:=StartOfSession)="&amp;A80&amp;"", "Bar", "", "Close","5","0","All",,,"False","T","EveryTick"))</f>
        <v>155.59</v>
      </c>
      <c r="AJ80" s="68">
        <f ca="1">IF(D80=0,NA(),RTD("cqg.rtd",,"StudyData", "Close("&amp;$AJ$2&amp;") When Barix("&amp;$AJ$2&amp;",reference:=StartOfSession)="&amp;A80&amp;"", "Bar", "", "Close","5","0","All",,,"False","T","EveryTick"))</f>
        <v>237.46</v>
      </c>
      <c r="AL80" s="68">
        <f ca="1">IF(D80=0,NA(),RTD("cqg.rtd",,"StudyData", "Close("&amp;$AL$2&amp;") When Barix("&amp;$AL$2&amp;",reference:=StartOfSession)="&amp;A80&amp;"", "Bar", "", "Close","5","0","All",,,"False","T","EveryTick"))</f>
        <v>63.98</v>
      </c>
      <c r="AN80" s="68">
        <f ca="1">IF(D80=0,NA(),RTD("cqg.rtd",,"StudyData", "Close("&amp;$AN$2&amp;") When Barix("&amp;$AN$2&amp;",reference:=StartOfSession)="&amp;A80&amp;"", "Bar", "", "Close","5","0","All",,,"False","T","EveryTick"))</f>
        <v>298.93</v>
      </c>
      <c r="AP80" s="68">
        <f ca="1">IF(D80=0,NA(),RTD("cqg.rtd",,"StudyData", "Close("&amp;$AP$2&amp;") When Barix("&amp;$AP$2&amp;",reference:=StartOfSession)="&amp;A80&amp;"", "Bar", "", "Close","5","0","All",,,"False","T","EveryTick"))</f>
        <v>103.03</v>
      </c>
      <c r="AR80" s="68">
        <f ca="1">IF(D80=0,NA(),RTD("cqg.rtd",,"StudyData", "Close("&amp;$AR$2&amp;") When Barix("&amp;$AR$2&amp;",reference:=StartOfSession)="&amp;A80&amp;"", "Bar", "", "Close","5","0","All",,,"False","T","EveryTick"))</f>
        <v>421.86</v>
      </c>
      <c r="AT80" s="68">
        <f ca="1">IF(D80=0,NA(),RTD("cqg.rtd",,"StudyData", "Close("&amp;$AT$2&amp;") When Barix("&amp;$AT$2&amp;",reference:=StartOfSession)="&amp;A80&amp;"", "Bar", "", "Close","5","0","All",,,"False","T","EveryTick"))</f>
        <v>75.89</v>
      </c>
      <c r="AV80" s="68">
        <f ca="1">IF(D80=0,NA(),RTD("cqg.rtd",,"StudyData", "Close("&amp;$AV$2&amp;") When Barix("&amp;$AV$2&amp;",reference:=StartOfSession)="&amp;A80&amp;"", "Bar", "", "Close","5","0","All",,,"False","T","EveryTick"))</f>
        <v>147.83000000000001</v>
      </c>
      <c r="AX80" s="68">
        <f ca="1">IF(D80=0,NA(),RTD("cqg.rtd",,"StudyData", "Close("&amp;$AX$2&amp;") When Barix("&amp;$AX$2&amp;",reference:=StartOfSession)="&amp;A80&amp;"", "Bar", "", "Close","5","0","All",,,"False","T","EveryTick"))</f>
        <v>167.5</v>
      </c>
      <c r="AZ80" s="68">
        <f ca="1">IF(D80=0,NA(),RTD("cqg.rtd",,"StudyData", "Close("&amp;$AZ$2&amp;") When Barix("&amp;$AZ$2&amp;",reference:=StartOfSession)="&amp;A80&amp;"", "Bar", "", "Close","5","0","All",,,"False","T","EveryTick"))</f>
        <v>387.66</v>
      </c>
      <c r="BB80" s="68">
        <f ca="1">IF(D80=0,NA(),RTD("cqg.rtd",,"StudyData", "Close("&amp;$BB$2&amp;") When Barix("&amp;$BB$2&amp;",reference:=StartOfSession)="&amp;A80&amp;"", "Bar", "", "Close","5","0","All",,,"False","T","EveryTick"))</f>
        <v>256.3</v>
      </c>
      <c r="BD80" s="68">
        <f ca="1">IF(D80=0,NA(),RTD("cqg.rtd",,"StudyData", "Close("&amp;$BD$2&amp;") When Barix("&amp;$BD$2&amp;",reference:=StartOfSession)="&amp;A80&amp;"", "Bar", "", "Close","5","0","All",,,"False","T","EveryTick"))</f>
        <v>616.52</v>
      </c>
      <c r="BF80" s="68">
        <f ca="1">IF(D80=0,NA(),RTD("cqg.rtd",,"StudyData", "Close("&amp;$BF$2&amp;") When Barix("&amp;$BF$2&amp;",reference:=StartOfSession)="&amp;A80&amp;"", "Bar", "", "Close","5","0","All",,,"False","T","EveryTick"))</f>
        <v>308.24</v>
      </c>
      <c r="BH80" s="68">
        <f ca="1">IF(D80=0,NA(),RTD("cqg.rtd",,"StudyData", "Close("&amp;$BH$2&amp;") When Barix("&amp;$BH$2&amp;",reference:=StartOfSession)="&amp;A80&amp;"", "Bar", "", "Close","5","0","All",,,"False","T","EveryTick"))</f>
        <v>40.44</v>
      </c>
      <c r="BJ80" s="68">
        <f ca="1">IF(D80=0,NA(),RTD("cqg.rtd",,"StudyData", "Close("&amp;$BJ$2&amp;") When Barix("&amp;$BJ$2&amp;",reference:=StartOfSession)="&amp;A80&amp;"", "Bar", "", "Close","5","0","All",,,"False","T","EveryTick"))</f>
        <v>84.86</v>
      </c>
    </row>
    <row r="81" spans="1:62" x14ac:dyDescent="0.3">
      <c r="A81" s="68">
        <f t="shared" si="3"/>
        <v>77</v>
      </c>
      <c r="B81" s="69">
        <f ca="1">IF(D81=0,NA(),RTD("cqg.rtd",,"StudyData", "Close("&amp;$B$2&amp;") When Barix("&amp;$B$2&amp;",reference:=StartOfSession)="&amp;A81&amp;"", "Bar", "", "Close","5","0","All",,,"False","T","EveryTick"))</f>
        <v>134.34</v>
      </c>
      <c r="C81" s="70">
        <v>0.62152777777777779</v>
      </c>
      <c r="D81" s="68">
        <f t="shared" ca="1" si="2"/>
        <v>1</v>
      </c>
      <c r="F81" s="68">
        <f ca="1">IF(D81=0,NA(),RTD("cqg.rtd",,"StudyData", "Close("&amp;$F$2&amp;") When Barix("&amp;$F$2&amp;",reference:=StartOfSession)="&amp;A81&amp;"", "Bar", "", "Close","5","0","All",,,"False","T","EveryTick"))</f>
        <v>226.96</v>
      </c>
      <c r="H81" s="68">
        <f ca="1">IF(D81=0,NA(),RTD("cqg.rtd",,"StudyData", "Close("&amp;$H$2&amp;") When Barix("&amp;$H$2&amp;",reference:=StartOfSession)="&amp;A81&amp;"", "Bar", "", "Close","5","0","All",,,"False","T","EveryTick"))</f>
        <v>325.27999999999997</v>
      </c>
      <c r="J81" s="68">
        <f ca="1">IF(D81=0,NA(),RTD("cqg.rtd",,"StudyData", "Close("&amp;$J$2&amp;") When Barix("&amp;$J$2&amp;",reference:=StartOfSession)="&amp;A81&amp;"", "Bar", "", "Close","5","0","All",,,"False","T","EveryTick"))</f>
        <v>208.18</v>
      </c>
      <c r="L81" s="68">
        <f ca="1">IF(D81=0,NA(),RTD("cqg.rtd",,"StudyData", "Close("&amp;$L$2&amp;") When Barix("&amp;$L$2&amp;",reference:=StartOfSession)="&amp;A81&amp;"", "Bar", "", "Close","5","0","All",,,"False","T","EveryTick"))</f>
        <v>287.60000000000002</v>
      </c>
      <c r="N81" s="68">
        <f ca="1">IF(D81=0,NA(),RTD("cqg.rtd",,"StudyData", "Close("&amp;$N$2&amp;") When Barix("&amp;$N$2&amp;",reference:=StartOfSession)="&amp;A81&amp;"", "Bar", "", "Close","5","0","All",,,"False","T","EveryTick"))</f>
        <v>151.68</v>
      </c>
      <c r="P81" s="68">
        <f ca="1">IF(D81=0,NA(),RTD("cqg.rtd",,"StudyData", "Close("&amp;$P$2&amp;") When Barix("&amp;$P$2&amp;",reference:=StartOfSession)="&amp;A81&amp;"", "Bar", "", "Close","5","0","All",,,"False","T","EveryTick"))</f>
        <v>393.37</v>
      </c>
      <c r="R81" s="68">
        <f ca="1">IF(D81=0,NA(),RTD("cqg.rtd",,"StudyData", "Close("&amp;$R$2&amp;") When Barix("&amp;$R$2&amp;",reference:=StartOfSession)="&amp;A81&amp;"", "Bar", "", "Close","5","0","All",,,"False","T","EveryTick"))</f>
        <v>321.95</v>
      </c>
      <c r="T81" s="68">
        <f ca="1">IF(D81=0,NA(),RTD("cqg.rtd",,"StudyData", "Close("&amp;$T$2&amp;") When Barix("&amp;$T$2&amp;",reference:=StartOfSession)="&amp;A81&amp;"", "Bar", "", "Close","5","0","All",,,"False","T","EveryTick"))</f>
        <v>58.06</v>
      </c>
      <c r="V81" s="68">
        <f ca="1">IF(D81=0,NA(),RTD("cqg.rtd",,"StudyData", "Close("&amp;$V$2&amp;") When Barix("&amp;$V$2&amp;",reference:=StartOfSession)="&amp;A81&amp;"", "Bar", "", "Close","5","0","All",,,"False","T","EveryTick"))</f>
        <v>156.93</v>
      </c>
      <c r="X81" s="68">
        <f ca="1">IF(D81=0,NA(),RTD("cqg.rtd",,"StudyData", "Close("&amp;$X$2&amp;") When Barix("&amp;$X$2&amp;",reference:=StartOfSession)="&amp;A81&amp;"", "Bar", "", "Close","5","0","All",,,"False","T","EveryTick"))</f>
        <v>99.02</v>
      </c>
      <c r="Z81" s="68">
        <f ca="1">IF(D81=0,NA(),RTD("cqg.rtd",,"StudyData", "Close("&amp;$Z$2&amp;") When Barix("&amp;$Z$2&amp;",reference:=StartOfSession)="&amp;A81&amp;"", "Bar", "", "Close","5","0","All",,,"False","T","EveryTick"))</f>
        <v>589.26</v>
      </c>
      <c r="AB81" s="68">
        <f ca="1">IF(D81=0,NA(),RTD("cqg.rtd",,"StudyData", "Close("&amp;$AB$2&amp;") When Barix("&amp;$AB$2&amp;",reference:=StartOfSession)="&amp;A81&amp;"", "Bar", "", "Close","5","0","All",,,"False","T","EveryTick"))</f>
        <v>405.9</v>
      </c>
      <c r="AD81" s="68">
        <f ca="1">IF(D81=0,NA(),RTD("cqg.rtd",,"StudyData", "Close("&amp;$AD$2&amp;") When Barix("&amp;$AD$2&amp;",reference:=StartOfSession)="&amp;A81&amp;"", "Bar", "", "Close","5","0","All",,,"False","T","EveryTick"))</f>
        <v>219.49</v>
      </c>
      <c r="AF81" s="68">
        <f ca="1">IF(D81=0,NA(),RTD("cqg.rtd",,"StudyData", "Close("&amp;$AF$2&amp;") When Barix("&amp;$AF$2&amp;",reference:=StartOfSession)="&amp;A81&amp;"", "Bar", "", "Close","5","0","All",,,"False","T","EveryTick"))</f>
        <v>213.72</v>
      </c>
      <c r="AH81" s="68">
        <f ca="1">IF(D81=0,NA(),RTD("cqg.rtd",,"StudyData", "Close("&amp;$AH$2&amp;") When Barix("&amp;$AH$2&amp;",reference:=StartOfSession)="&amp;A81&amp;"", "Bar", "", "Close","5","0","All",,,"False","T","EveryTick"))</f>
        <v>155.47</v>
      </c>
      <c r="AJ81" s="68">
        <f ca="1">IF(D81=0,NA(),RTD("cqg.rtd",,"StudyData", "Close("&amp;$AJ$2&amp;") When Barix("&amp;$AJ$2&amp;",reference:=StartOfSession)="&amp;A81&amp;"", "Bar", "", "Close","5","0","All",,,"False","T","EveryTick"))</f>
        <v>236.98</v>
      </c>
      <c r="AL81" s="68">
        <f ca="1">IF(D81=0,NA(),RTD("cqg.rtd",,"StudyData", "Close("&amp;$AL$2&amp;") When Barix("&amp;$AL$2&amp;",reference:=StartOfSession)="&amp;A81&amp;"", "Bar", "", "Close","5","0","All",,,"False","T","EveryTick"))</f>
        <v>63.92</v>
      </c>
      <c r="AN81" s="68">
        <f ca="1">IF(D81=0,NA(),RTD("cqg.rtd",,"StudyData", "Close("&amp;$AN$2&amp;") When Barix("&amp;$AN$2&amp;",reference:=StartOfSession)="&amp;A81&amp;"", "Bar", "", "Close","5","0","All",,,"False","T","EveryTick"))</f>
        <v>298.97000000000003</v>
      </c>
      <c r="AP81" s="68">
        <f ca="1">IF(D81=0,NA(),RTD("cqg.rtd",,"StudyData", "Close("&amp;$AP$2&amp;") When Barix("&amp;$AP$2&amp;",reference:=StartOfSession)="&amp;A81&amp;"", "Bar", "", "Close","5","0","All",,,"False","T","EveryTick"))</f>
        <v>102.92</v>
      </c>
      <c r="AR81" s="68">
        <f ca="1">IF(D81=0,NA(),RTD("cqg.rtd",,"StudyData", "Close("&amp;$AR$2&amp;") When Barix("&amp;$AR$2&amp;",reference:=StartOfSession)="&amp;A81&amp;"", "Bar", "", "Close","5","0","All",,,"False","T","EveryTick"))</f>
        <v>422.54</v>
      </c>
      <c r="AT81" s="68">
        <f ca="1">IF(D81=0,NA(),RTD("cqg.rtd",,"StudyData", "Close("&amp;$AT$2&amp;") When Barix("&amp;$AT$2&amp;",reference:=StartOfSession)="&amp;A81&amp;"", "Bar", "", "Close","5","0","All",,,"False","T","EveryTick"))</f>
        <v>75.88</v>
      </c>
      <c r="AV81" s="68">
        <f ca="1">IF(D81=0,NA(),RTD("cqg.rtd",,"StudyData", "Close("&amp;$AV$2&amp;") When Barix("&amp;$AV$2&amp;",reference:=StartOfSession)="&amp;A81&amp;"", "Bar", "", "Close","5","0","All",,,"False","T","EveryTick"))</f>
        <v>147.65</v>
      </c>
      <c r="AX81" s="68">
        <f ca="1">IF(D81=0,NA(),RTD("cqg.rtd",,"StudyData", "Close("&amp;$AX$2&amp;") When Barix("&amp;$AX$2&amp;",reference:=StartOfSession)="&amp;A81&amp;"", "Bar", "", "Close","5","0","All",,,"False","T","EveryTick"))</f>
        <v>167.71</v>
      </c>
      <c r="AZ81" s="68">
        <f ca="1">IF(D81=0,NA(),RTD("cqg.rtd",,"StudyData", "Close("&amp;$AZ$2&amp;") When Barix("&amp;$AZ$2&amp;",reference:=StartOfSession)="&amp;A81&amp;"", "Bar", "", "Close","5","0","All",,,"False","T","EveryTick"))</f>
        <v>386.67</v>
      </c>
      <c r="BB81" s="68">
        <f ca="1">IF(D81=0,NA(),RTD("cqg.rtd",,"StudyData", "Close("&amp;$BB$2&amp;") When Barix("&amp;$BB$2&amp;",reference:=StartOfSession)="&amp;A81&amp;"", "Bar", "", "Close","5","0","All",,,"False","T","EveryTick"))</f>
        <v>256.89</v>
      </c>
      <c r="BD81" s="68">
        <f ca="1">IF(D81=0,NA(),RTD("cqg.rtd",,"StudyData", "Close("&amp;$BD$2&amp;") When Barix("&amp;$BD$2&amp;",reference:=StartOfSession)="&amp;A81&amp;"", "Bar", "", "Close","5","0","All",,,"False","T","EveryTick"))</f>
        <v>615.80999999999995</v>
      </c>
      <c r="BF81" s="68">
        <f ca="1">IF(D81=0,NA(),RTD("cqg.rtd",,"StudyData", "Close("&amp;$BF$2&amp;") When Barix("&amp;$BF$2&amp;",reference:=StartOfSession)="&amp;A81&amp;"", "Bar", "", "Close","5","0","All",,,"False","T","EveryTick"))</f>
        <v>307.87</v>
      </c>
      <c r="BH81" s="68">
        <f ca="1">IF(D81=0,NA(),RTD("cqg.rtd",,"StudyData", "Close("&amp;$BH$2&amp;") When Barix("&amp;$BH$2&amp;",reference:=StartOfSession)="&amp;A81&amp;"", "Bar", "", "Close","5","0","All",,,"False","T","EveryTick"))</f>
        <v>40.479999999999997</v>
      </c>
      <c r="BJ81" s="68">
        <f ca="1">IF(D81=0,NA(),RTD("cqg.rtd",,"StudyData", "Close("&amp;$BJ$2&amp;") When Barix("&amp;$BJ$2&amp;",reference:=StartOfSession)="&amp;A81&amp;"", "Bar", "", "Close","5","0","All",,,"False","T","EveryTick"))</f>
        <v>84.83</v>
      </c>
    </row>
  </sheetData>
  <sheetProtection algorithmName="SHA-512" hashValue="Dl8MBJbWy5wNYliYo8SW3W8PV/emVkTcOMWYIdQaXJSN/QKS/nbcbX7cpL7I7enL0xJdijMG7DzT0o9Ua+0gkw==" saltValue="I/OLd7SXtFXP3v73Netakg==" spinCount="100000" sheet="1" objects="1" scenarios="1" selectLockedCells="1" selectUnlockedCells="1"/>
  <mergeCells count="1">
    <mergeCell ref="C2:D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MainDisplay</vt:lpstr>
      <vt:lpstr>Data</vt:lpstr>
      <vt:lpstr>Data2</vt:lpstr>
      <vt:lpstr>Data3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2017-07-24T20:22:04Z</dcterms:created>
  <dcterms:modified xsi:type="dcterms:W3CDTF">2024-11-10T14:48:49Z</dcterms:modified>
</cp:coreProperties>
</file>