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olatileDependencies.xml" ContentType="application/vnd.openxmlformats-officedocument.spreadsheetml.volatileDependenc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qgincorp-my.sharepoint.com/personal/thartle_cqg_com/Documents/DN1WP-THOM1/Documents/Work Posts/Conditions and Studies Dashboard/"/>
    </mc:Choice>
  </mc:AlternateContent>
  <xr:revisionPtr revIDLastSave="263" documentId="8_{E1B23C58-E8B9-4105-9AB3-91C2A5574BFD}" xr6:coauthVersionLast="47" xr6:coauthVersionMax="47" xr10:uidLastSave="{797005F3-DE44-4A45-B992-64C504228DCD}"/>
  <bookViews>
    <workbookView xWindow="-120" yWindow="-120" windowWidth="29040" windowHeight="16440" xr2:uid="{2A75DF9D-20B4-476C-BD80-101086CDE22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" i="1" l="1"/>
  <c r="N2" i="1"/>
  <c r="V1" i="1" l="1"/>
  <c r="N7" i="1" l="1"/>
  <c r="Q14" i="1" l="1"/>
  <c r="S22" i="1"/>
  <c r="R22" i="1"/>
  <c r="Q22" i="1"/>
  <c r="P22" i="1"/>
  <c r="O22" i="1"/>
  <c r="N22" i="1"/>
  <c r="S20" i="1"/>
  <c r="R20" i="1"/>
  <c r="Q20" i="1"/>
  <c r="P20" i="1"/>
  <c r="O20" i="1"/>
  <c r="N20" i="1"/>
  <c r="S19" i="1"/>
  <c r="R19" i="1"/>
  <c r="Q19" i="1"/>
  <c r="P19" i="1"/>
  <c r="O19" i="1"/>
  <c r="N19" i="1"/>
  <c r="S18" i="1"/>
  <c r="R18" i="1"/>
  <c r="Q18" i="1"/>
  <c r="P18" i="1"/>
  <c r="O18" i="1"/>
  <c r="N18" i="1"/>
  <c r="S16" i="1"/>
  <c r="R16" i="1"/>
  <c r="Q16" i="1"/>
  <c r="P16" i="1"/>
  <c r="O16" i="1"/>
  <c r="N16" i="1"/>
  <c r="S15" i="1"/>
  <c r="R15" i="1"/>
  <c r="Q15" i="1"/>
  <c r="P15" i="1"/>
  <c r="O15" i="1"/>
  <c r="N15" i="1"/>
  <c r="S14" i="1"/>
  <c r="R14" i="1"/>
  <c r="P14" i="1"/>
  <c r="O14" i="1"/>
  <c r="N14" i="1"/>
  <c r="S12" i="1"/>
  <c r="R12" i="1"/>
  <c r="Q12" i="1"/>
  <c r="P12" i="1"/>
  <c r="O12" i="1"/>
  <c r="N12" i="1"/>
  <c r="S11" i="1"/>
  <c r="R11" i="1"/>
  <c r="Q11" i="1"/>
  <c r="P11" i="1"/>
  <c r="O11" i="1"/>
  <c r="N11" i="1"/>
  <c r="S10" i="1"/>
  <c r="R10" i="1"/>
  <c r="Q10" i="1"/>
  <c r="P10" i="1"/>
  <c r="O10" i="1"/>
  <c r="N10" i="1"/>
  <c r="S8" i="1"/>
  <c r="R8" i="1"/>
  <c r="Q8" i="1"/>
  <c r="P8" i="1"/>
  <c r="O8" i="1"/>
  <c r="N8" i="1"/>
  <c r="S7" i="1"/>
  <c r="R7" i="1"/>
  <c r="Q7" i="1"/>
  <c r="P7" i="1"/>
  <c r="O7" i="1"/>
  <c r="S6" i="1"/>
  <c r="R6" i="1"/>
  <c r="Q6" i="1"/>
  <c r="P6" i="1"/>
  <c r="O6" i="1"/>
  <c r="N6" i="1"/>
  <c r="S4" i="1"/>
  <c r="R4" i="1"/>
  <c r="Q4" i="1"/>
  <c r="P4" i="1"/>
  <c r="O4" i="1"/>
  <c r="N4" i="1"/>
  <c r="S3" i="1"/>
  <c r="R3" i="1"/>
  <c r="Q3" i="1"/>
  <c r="P3" i="1"/>
  <c r="O3" i="1"/>
  <c r="N3" i="1"/>
  <c r="S2" i="1"/>
  <c r="R2" i="1"/>
  <c r="Q2" i="1"/>
  <c r="P2" i="1"/>
  <c r="T22" i="1"/>
  <c r="L22" i="1"/>
  <c r="K22" i="1"/>
  <c r="J22" i="1"/>
  <c r="I22" i="1"/>
  <c r="H22" i="1"/>
  <c r="G22" i="1"/>
  <c r="F22" i="1"/>
  <c r="E22" i="1"/>
  <c r="D22" i="1"/>
  <c r="C22" i="1"/>
  <c r="B22" i="1"/>
  <c r="T20" i="1"/>
  <c r="L20" i="1"/>
  <c r="K20" i="1"/>
  <c r="J20" i="1"/>
  <c r="I20" i="1"/>
  <c r="H20" i="1"/>
  <c r="G20" i="1"/>
  <c r="F20" i="1"/>
  <c r="E20" i="1"/>
  <c r="D20" i="1"/>
  <c r="C20" i="1"/>
  <c r="B20" i="1"/>
  <c r="T19" i="1"/>
  <c r="L19" i="1"/>
  <c r="K19" i="1"/>
  <c r="J19" i="1"/>
  <c r="I19" i="1"/>
  <c r="H19" i="1"/>
  <c r="G19" i="1"/>
  <c r="F19" i="1"/>
  <c r="E19" i="1"/>
  <c r="D19" i="1"/>
  <c r="C19" i="1"/>
  <c r="B19" i="1"/>
  <c r="T18" i="1"/>
  <c r="L18" i="1"/>
  <c r="K18" i="1"/>
  <c r="J18" i="1"/>
  <c r="I18" i="1"/>
  <c r="H18" i="1"/>
  <c r="G18" i="1"/>
  <c r="F18" i="1"/>
  <c r="E18" i="1"/>
  <c r="D18" i="1"/>
  <c r="C18" i="1"/>
  <c r="B18" i="1"/>
  <c r="T16" i="1"/>
  <c r="L16" i="1"/>
  <c r="K16" i="1"/>
  <c r="J16" i="1"/>
  <c r="I16" i="1"/>
  <c r="H16" i="1"/>
  <c r="G16" i="1"/>
  <c r="F16" i="1"/>
  <c r="E16" i="1"/>
  <c r="D16" i="1"/>
  <c r="C16" i="1"/>
  <c r="B16" i="1"/>
  <c r="T15" i="1"/>
  <c r="L15" i="1"/>
  <c r="K15" i="1"/>
  <c r="J15" i="1"/>
  <c r="I15" i="1"/>
  <c r="H15" i="1"/>
  <c r="G15" i="1"/>
  <c r="F15" i="1"/>
  <c r="E15" i="1"/>
  <c r="D15" i="1"/>
  <c r="C15" i="1"/>
  <c r="B15" i="1"/>
  <c r="T14" i="1"/>
  <c r="L14" i="1"/>
  <c r="K14" i="1"/>
  <c r="J14" i="1"/>
  <c r="I14" i="1"/>
  <c r="H14" i="1"/>
  <c r="G14" i="1"/>
  <c r="F14" i="1"/>
  <c r="E14" i="1"/>
  <c r="D14" i="1"/>
  <c r="C14" i="1"/>
  <c r="B14" i="1"/>
  <c r="T12" i="1"/>
  <c r="L12" i="1"/>
  <c r="K12" i="1"/>
  <c r="J12" i="1"/>
  <c r="I12" i="1"/>
  <c r="H12" i="1"/>
  <c r="G12" i="1"/>
  <c r="F12" i="1"/>
  <c r="E12" i="1"/>
  <c r="D12" i="1"/>
  <c r="C12" i="1"/>
  <c r="B12" i="1"/>
  <c r="T11" i="1"/>
  <c r="L11" i="1"/>
  <c r="K11" i="1"/>
  <c r="J11" i="1"/>
  <c r="I11" i="1"/>
  <c r="H11" i="1"/>
  <c r="G11" i="1"/>
  <c r="F11" i="1"/>
  <c r="E11" i="1"/>
  <c r="D11" i="1"/>
  <c r="C11" i="1"/>
  <c r="B11" i="1"/>
  <c r="T10" i="1"/>
  <c r="L10" i="1"/>
  <c r="K10" i="1"/>
  <c r="J10" i="1"/>
  <c r="I10" i="1"/>
  <c r="H10" i="1"/>
  <c r="G10" i="1"/>
  <c r="F10" i="1"/>
  <c r="E10" i="1"/>
  <c r="D10" i="1"/>
  <c r="C10" i="1"/>
  <c r="B10" i="1"/>
  <c r="T8" i="1"/>
  <c r="L8" i="1"/>
  <c r="K8" i="1"/>
  <c r="J8" i="1"/>
  <c r="I8" i="1"/>
  <c r="H8" i="1"/>
  <c r="G8" i="1"/>
  <c r="F8" i="1"/>
  <c r="E8" i="1"/>
  <c r="D8" i="1"/>
  <c r="C8" i="1"/>
  <c r="B8" i="1"/>
  <c r="T7" i="1"/>
  <c r="L7" i="1"/>
  <c r="K7" i="1"/>
  <c r="J7" i="1"/>
  <c r="I7" i="1"/>
  <c r="H7" i="1"/>
  <c r="G7" i="1"/>
  <c r="F7" i="1"/>
  <c r="E7" i="1"/>
  <c r="D7" i="1"/>
  <c r="C7" i="1"/>
  <c r="B7" i="1"/>
  <c r="T6" i="1"/>
  <c r="L6" i="1"/>
  <c r="K6" i="1"/>
  <c r="J6" i="1"/>
  <c r="I6" i="1"/>
  <c r="H6" i="1"/>
  <c r="G6" i="1"/>
  <c r="F6" i="1"/>
  <c r="E6" i="1"/>
  <c r="D6" i="1"/>
  <c r="C6" i="1"/>
  <c r="B6" i="1"/>
  <c r="T4" i="1"/>
  <c r="L4" i="1"/>
  <c r="K4" i="1"/>
  <c r="J4" i="1"/>
  <c r="I4" i="1"/>
  <c r="H4" i="1"/>
  <c r="G4" i="1"/>
  <c r="F4" i="1"/>
  <c r="E4" i="1"/>
  <c r="D4" i="1"/>
  <c r="C4" i="1"/>
  <c r="B4" i="1"/>
  <c r="T3" i="1"/>
  <c r="L3" i="1"/>
  <c r="K3" i="1"/>
  <c r="J3" i="1"/>
  <c r="I3" i="1"/>
  <c r="H3" i="1"/>
  <c r="G3" i="1"/>
  <c r="F3" i="1"/>
  <c r="E3" i="1"/>
  <c r="D3" i="1"/>
  <c r="C3" i="1"/>
  <c r="B3" i="1"/>
  <c r="L2" i="1"/>
  <c r="I2" i="1"/>
  <c r="H2" i="1" l="1"/>
  <c r="G2" i="1"/>
  <c r="K2" i="1"/>
  <c r="J2" i="1"/>
  <c r="F2" i="1"/>
  <c r="T2" i="1"/>
  <c r="E2" i="1"/>
  <c r="D2" i="1"/>
  <c r="C2" i="1"/>
  <c r="B2" i="1"/>
</calcChain>
</file>

<file path=xl/sharedStrings.xml><?xml version="1.0" encoding="utf-8"?>
<sst xmlns="http://schemas.openxmlformats.org/spreadsheetml/2006/main" count="36" uniqueCount="35">
  <si>
    <t>Symbols</t>
  </si>
  <si>
    <t>Last Trade</t>
  </si>
  <si>
    <t>NC</t>
  </si>
  <si>
    <t>%NC</t>
  </si>
  <si>
    <t>Open</t>
  </si>
  <si>
    <t>High</t>
  </si>
  <si>
    <t>Low</t>
  </si>
  <si>
    <t>Bid Vol</t>
  </si>
  <si>
    <t>Bid</t>
  </si>
  <si>
    <t>Ask</t>
  </si>
  <si>
    <t>Ask Vol</t>
  </si>
  <si>
    <t>TTM Sq Pos</t>
  </si>
  <si>
    <t>TTM Sq Neg</t>
  </si>
  <si>
    <t>RSI</t>
  </si>
  <si>
    <t>TTM Osc</t>
  </si>
  <si>
    <t>RSI High</t>
  </si>
  <si>
    <t>RSI Low</t>
  </si>
  <si>
    <t>Long Description</t>
  </si>
  <si>
    <t>EP</t>
  </si>
  <si>
    <t>YM</t>
  </si>
  <si>
    <t>ENQ</t>
  </si>
  <si>
    <t>DXE</t>
  </si>
  <si>
    <t>EU6</t>
  </si>
  <si>
    <t>SF6</t>
  </si>
  <si>
    <t>GCE</t>
  </si>
  <si>
    <t>SIE</t>
  </si>
  <si>
    <t>PLE</t>
  </si>
  <si>
    <t>CLE</t>
  </si>
  <si>
    <t>HOE</t>
  </si>
  <si>
    <t>RBE</t>
  </si>
  <si>
    <t>ZSE</t>
  </si>
  <si>
    <t>ZCE</t>
  </si>
  <si>
    <t>ZWA</t>
  </si>
  <si>
    <t>BTC</t>
  </si>
  <si>
    <t>Interval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</si>
</sst>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"/>
    <numFmt numFmtId="166" formatCode="[$-F400]h:mm:ss\ AM/PM"/>
  </numFmts>
  <fonts count="3" x14ac:knownFonts="1">
    <font>
      <sz val="11"/>
      <color theme="1"/>
      <name val="Century Gothic"/>
      <family val="2"/>
    </font>
    <font>
      <sz val="16"/>
      <color theme="1"/>
      <name val="Century Gothic"/>
      <family val="2"/>
    </font>
    <font>
      <sz val="11"/>
      <color rgb="FF000000"/>
      <name val="Century Gothic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center"/>
    </xf>
    <xf numFmtId="10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0" fontId="0" fillId="0" borderId="0" xfId="0" quotePrefix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/>
    <xf numFmtId="0" fontId="0" fillId="0" borderId="0" xfId="0" applyFont="1" applyAlignment="1">
      <alignment horizontal="center"/>
    </xf>
    <xf numFmtId="166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volatileDependencies.xml><?xml version="1.0" encoding="utf-8"?>
<volTypes xmlns="http://schemas.openxmlformats.org/spreadsheetml/2006/main">
  <volType type="realTimeData">
    <main first="cqg.rtd">
      <tp>
        <v>1</v>
        <stp/>
        <stp>ContractData</stp>
        <stp>ENQ</stp>
        <stp>MT_LastBidVolume</stp>
        <stp/>
        <stp>T</stp>
        <tr r="I3" s="1"/>
      </tp>
      <tp>
        <v>451</v>
        <stp/>
        <stp>ContractData</stp>
        <stp>ZCE</stp>
        <stp>LastTrade</stp>
        <stp/>
        <stp>T</stp>
        <tr r="B19" s="1"/>
      </tp>
      <tp>
        <v>2652.7000000000003</v>
        <stp/>
        <stp>ContractData</stp>
        <stp>GCE</stp>
        <stp>LastTrade</stp>
        <stp/>
        <stp>T</stp>
        <tr r="B10" s="1"/>
      </tp>
      <tp>
        <v>21</v>
        <stp/>
        <stp>ContractData</stp>
        <stp>EU6</stp>
        <stp>MT_LastBidVolume</stp>
        <stp/>
        <stp>T</stp>
        <tr r="I7" s="1"/>
      </tp>
      <tp>
        <v>2.0571999999999999</v>
        <stp/>
        <stp>ContractData</stp>
        <stp>RBE</stp>
        <stp>LastTrade</stp>
        <stp/>
        <stp>T</stp>
        <tr r="B16" s="1"/>
      </tp>
      <tp>
        <v>0.2</v>
        <stp/>
        <stp>ContractData</stp>
        <stp>SIE</stp>
        <stp>NetLastTradeToday</stp>
        <stp/>
        <stp>T</stp>
        <tr r="C11" s="1"/>
      </tp>
      <tp>
        <v>0</v>
        <stp/>
        <stp>ContractData</stp>
        <stp>DXE</stp>
        <stp>MT_LastBidVolume</stp>
        <stp/>
        <stp>T</stp>
        <tr r="I6" s="1"/>
      </tp>
      <tp>
        <v>1</v>
        <stp/>
        <stp>ContractData</stp>
        <stp>GCE</stp>
        <stp>MT_LastBidVolume</stp>
        <stp/>
        <stp>T</stp>
        <tr r="I10" s="1"/>
      </tp>
      <tp t="s">
        <v>E-mini Dow ($5), Mar 25</v>
        <stp/>
        <stp>ContractData</stp>
        <stp>YM</stp>
        <stp>LongDescription</stp>
        <stp/>
        <stp>T</stp>
        <tr r="T4" s="1"/>
      </tp>
      <tp t="s">
        <v>E-Mini S&amp;P 500, Mar 25</v>
        <stp/>
        <stp>ContractData</stp>
        <stp>EP</stp>
        <stp>LongDescription</stp>
        <stp/>
        <stp>T</stp>
        <tr r="T2" s="1"/>
      </tp>
      <tp>
        <v>23.900000000000002</v>
        <stp/>
        <stp>ContractData</stp>
        <stp>PLE</stp>
        <stp>NetLastTradeToday</stp>
        <stp/>
        <stp>T</stp>
        <tr r="C12" s="1"/>
      </tp>
      <tp>
        <v>0.94000000000000006</v>
        <stp/>
        <stp>ContractData</stp>
        <stp>CLE</stp>
        <stp>NetLastTradeToday</stp>
        <stp/>
        <stp>T</stp>
        <tr r="C14" s="1"/>
      </tp>
      <tp>
        <v>1</v>
        <stp/>
        <stp>ContractData</stp>
        <stp>ZCE</stp>
        <stp>MT_LastAskVolume</stp>
        <stp/>
        <stp>T</stp>
        <tr r="L19" s="1"/>
      </tp>
      <tp>
        <v>4</v>
        <stp/>
        <stp>ContractData</stp>
        <stp>ZSE</stp>
        <stp>MT_LastAskVolume</stp>
        <stp/>
        <stp>T</stp>
        <tr r="L18" s="1"/>
      </tp>
      <tp>
        <v>47</v>
        <stp/>
        <stp>ContractData</stp>
        <stp>ZWA</stp>
        <stp>MT_LastAskVolume</stp>
        <stp/>
        <stp>T</stp>
        <tr r="L20" s="1"/>
      </tp>
      <tp>
        <v>1.1093000000000002</v>
        <stp/>
        <stp>ContractData</stp>
        <stp>SF6</stp>
        <stp>LastTrade</stp>
        <stp/>
        <stp>T</stp>
        <tr r="B8" s="1"/>
      </tp>
      <tp>
        <v>3</v>
        <stp/>
        <stp>ContractData</stp>
        <stp>CLE</stp>
        <stp>MT_LastBidVolume</stp>
        <stp/>
        <stp>T</stp>
        <tr r="I14" s="1"/>
      </tp>
      <tp>
        <v>325.5</v>
        <stp/>
        <stp>ContractData</stp>
        <stp>ENQ</stp>
        <stp>NetLastTradeToday</stp>
        <stp/>
        <stp>T</stp>
        <tr r="C3" s="1"/>
      </tp>
      <tp>
        <v>1</v>
        <stp/>
        <stp>ContractData</stp>
        <stp>BTC</stp>
        <stp>MT_LastBidVolume</stp>
        <stp/>
        <stp>T</stp>
        <tr r="I22" s="1"/>
      </tp>
      <tp>
        <v>8.0000000000000004E-4</v>
        <stp/>
        <stp>ContractData</stp>
        <stp>HOE</stp>
        <stp>NetLastTradeToday</stp>
        <stp/>
        <stp>T</stp>
        <tr r="C15" s="1"/>
      </tp>
      <tp>
        <v>30.1</v>
        <stp/>
        <stp>ContractData</stp>
        <stp>SIE</stp>
        <stp>LastTrade</stp>
        <stp/>
        <stp>T</stp>
        <tr r="B11" s="1"/>
      </tp>
      <tp>
        <v>5.3E-3</v>
        <stp/>
        <stp>ContractData</stp>
        <stp>RBE</stp>
        <stp>NetLastTradeToday</stp>
        <stp/>
        <stp>T</stp>
        <tr r="C16" s="1"/>
      </tp>
      <tp>
        <v>6.75</v>
        <stp/>
        <stp>StudyData</stp>
        <stp>MLR(Mom(EP,Period:=15,InputChoice:=Close),Period:=5,InputChoice:=Close)</stp>
        <stp>Bar</stp>
        <stp/>
        <stp>Close</stp>
        <stp>15</stp>
        <stp>0</stp>
        <stp>All</stp>
        <stp/>
        <stp/>
        <stp>True</stp>
        <stp>T</stp>
        <tr r="N2" s="1"/>
      </tp>
      <tp>
        <v>-8.5</v>
        <stp/>
        <stp>ContractData</stp>
        <stp>ZCE</stp>
        <stp>NetLastTradeToday</stp>
        <stp/>
        <stp>T</stp>
        <tr r="C19" s="1"/>
      </tp>
      <tp>
        <v>-16.3</v>
        <stp/>
        <stp>ContractData</stp>
        <stp>GCE</stp>
        <stp>NetLastTradeToday</stp>
        <stp/>
        <stp>T</stp>
        <tr r="C10" s="1"/>
      </tp>
      <tp>
        <v>1</v>
        <stp/>
        <stp>ContractData</stp>
        <stp>SIE</stp>
        <stp>MT_LastAskVolume</stp>
        <stp/>
        <stp>T</stp>
        <tr r="L11" s="1"/>
      </tp>
      <tp t="s">
        <v>Corn (Globex), Mar 25</v>
        <stp/>
        <stp>ContractData</stp>
        <stp>ZCE</stp>
        <stp>LongDescription</stp>
        <stp/>
        <stp>T</stp>
        <tr r="T19" s="1"/>
      </tp>
      <tp t="s">
        <v>Soybeans (Globex), Mar 25</v>
        <stp/>
        <stp>ContractData</stp>
        <stp>ZSE</stp>
        <stp>LongDescription</stp>
        <stp/>
        <stp>T</stp>
        <tr r="T18" s="1"/>
      </tp>
      <tp t="s">
        <v>Wheat (Globex), Mar 25</v>
        <stp/>
        <stp>ContractData</stp>
        <stp>ZWA</stp>
        <stp>LongDescription</stp>
        <stp/>
        <stp>T</stp>
        <tr r="T20" s="1"/>
      </tp>
      <tp>
        <v>2.3548</v>
        <stp/>
        <stp>ContractData</stp>
        <stp>HOE</stp>
        <stp>LastTrade</stp>
        <stp/>
        <stp>T</stp>
        <tr r="B15" s="1"/>
      </tp>
      <tp t="s">
        <v>RBOB Gasoline (Globex), Feb 25</v>
        <stp/>
        <stp>ContractData</stp>
        <stp>RBE</stp>
        <stp>LongDescription</stp>
        <stp/>
        <stp>T</stp>
        <tr r="T16" s="1"/>
      </tp>
      <tp t="s">
        <v>Silver (Globex), Mar 25</v>
        <stp/>
        <stp>ContractData</stp>
        <stp>SIE</stp>
        <stp>LongDescription</stp>
        <stp/>
        <stp>T</stp>
        <tr r="T11" s="1"/>
      </tp>
      <tp t="s">
        <v>Swiss Franc (Globex), Mar 25</v>
        <stp/>
        <stp>ContractData</stp>
        <stp>SF6</stp>
        <stp>LongDescription</stp>
        <stp/>
        <stp>T</stp>
        <tr r="T8" s="1"/>
      </tp>
      <tp>
        <v>6</v>
        <stp/>
        <stp>ContractData</stp>
        <stp>SF6</stp>
        <stp>MT_LastAskVolume</stp>
        <stp/>
        <stp>T</stp>
        <tr r="L8" s="1"/>
      </tp>
      <tp t="s">
        <v>Platinum (Globex), Apr 25</v>
        <stp/>
        <stp>ContractData</stp>
        <stp>PLE</stp>
        <stp>LongDescription</stp>
        <stp/>
        <stp>T</stp>
        <tr r="T12" s="1"/>
      </tp>
      <tp t="s">
        <v>NY Harbor ULSD, Feb 25</v>
        <stp/>
        <stp>ContractData</stp>
        <stp>HOE</stp>
        <stp>LongDescription</stp>
        <stp/>
        <stp>T</stp>
        <tr r="T15" s="1"/>
      </tp>
      <tp t="s">
        <v>Gold (Globex), Feb 25</v>
        <stp/>
        <stp>ContractData</stp>
        <stp>GCE</stp>
        <stp>LongDescription</stp>
        <stp/>
        <stp>T</stp>
        <tr r="T10" s="1"/>
      </tp>
      <tp t="s">
        <v>Dollar Index (ICE), Mar 25</v>
        <stp/>
        <stp>ContractData</stp>
        <stp>DXE</stp>
        <stp>LongDescription</stp>
        <stp/>
        <stp>T</stp>
        <tr r="T6" s="1"/>
      </tp>
      <tp t="s">
        <v>E-mini NASDAQ-100, Mar 25</v>
        <stp/>
        <stp>ContractData</stp>
        <stp>ENQ</stp>
        <stp>LongDescription</stp>
        <stp/>
        <stp>T</stp>
        <tr r="T3" s="1"/>
      </tp>
      <tp t="s">
        <v>Euro FX (Globex), Mar 25</v>
        <stp/>
        <stp>ContractData</stp>
        <stp>EU6</stp>
        <stp>LongDescription</stp>
        <stp/>
        <stp>T</stp>
        <tr r="T7" s="1"/>
      </tp>
      <tp t="s">
        <v>Bitcoin (Globex), Jan 25</v>
        <stp/>
        <stp>ContractData</stp>
        <stp>BTC</stp>
        <stp>LongDescription</stp>
        <stp/>
        <stp>T</stp>
        <tr r="T22" s="1"/>
      </tp>
      <tp t="s">
        <v>Crude Light (Globex), Feb 25</v>
        <stp/>
        <stp>ContractData</stp>
        <stp>CLE</stp>
        <stp>LongDescription</stp>
        <stp/>
        <stp>T</stp>
        <tr r="T14" s="1"/>
      </tp>
      <tp>
        <v>2</v>
        <stp/>
        <stp>ContractData</stp>
        <stp>HOE</stp>
        <stp>MT_LastBidVolume</stp>
        <stp/>
        <stp>T</stp>
        <tr r="I15" s="1"/>
      </tp>
      <tp>
        <v>1</v>
        <stp/>
        <stp>ContractData</stp>
        <stp>RBE</stp>
        <stp>MT_LastAskVolume</stp>
        <stp/>
        <stp>T</stp>
        <tr r="L16" s="1"/>
      </tp>
      <tp>
        <v>21493</v>
        <stp/>
        <stp>ContractData</stp>
        <stp>ENQ</stp>
        <stp>LastTrade</stp>
        <stp/>
        <stp>T</stp>
        <tr r="B3" s="1"/>
      </tp>
      <tp>
        <v>5.8000000000000005E-3</v>
        <stp/>
        <stp>ContractData</stp>
        <stp>SF6</stp>
        <stp>NetLastTradeToday</stp>
        <stp/>
        <stp>T</stp>
        <tr r="C8" s="1"/>
      </tp>
      <tp>
        <v>1</v>
        <stp/>
        <stp>ContractData</stp>
        <stp>PLE</stp>
        <stp>MT_LastAskVolume</stp>
        <stp/>
        <stp>T</stp>
        <tr r="L12" s="1"/>
      </tp>
      <tp>
        <v>946.30000000000007</v>
        <stp/>
        <stp>ContractData</stp>
        <stp>PLE</stp>
        <stp>LastTrade</stp>
        <stp/>
        <stp>T</stp>
        <tr r="B12" s="1"/>
      </tp>
      <tp>
        <v>74.070000000000007</v>
        <stp/>
        <stp>ContractData</stp>
        <stp>CLE</stp>
        <stp>LastTrade</stp>
        <stp/>
        <stp>T</stp>
        <tr r="B14" s="1"/>
      </tp>
      <tp>
        <v>991.75</v>
        <stp/>
        <stp>ContractData</stp>
        <stp>ZSE</stp>
        <stp>LastTrade</stp>
        <stp/>
        <stp>T</stp>
        <tr r="B18" s="1"/>
      </tp>
      <tp>
        <v>-0.46900000000000003</v>
        <stp/>
        <stp>ContractData</stp>
        <stp>DXE</stp>
        <stp>NetLastTradeToday</stp>
        <stp/>
        <stp>T</stp>
        <tr r="C6" s="1"/>
      </tp>
      <tp>
        <v>0</v>
        <stp/>
        <stp>StudyData</stp>
        <stp>B.TTMSqueeze_BK_Pos_Osc(PLE,20,2,20,150,5,15)</stp>
        <stp>Bar</stp>
        <stp/>
        <stp>Close</stp>
        <stp>15</stp>
        <stp>0</stp>
        <stp>All</stp>
        <stp/>
        <stp/>
        <stp>True</stp>
        <stp>T</stp>
        <tr r="O12" s="1"/>
      </tp>
      <tp>
        <v>0</v>
        <stp/>
        <stp>StudyData</stp>
        <stp>B.TTMSqueeze_BK_Pos_Osc(SIE,20,2,20,150,5,15)</stp>
        <stp>Bar</stp>
        <stp/>
        <stp>Close</stp>
        <stp>15</stp>
        <stp>0</stp>
        <stp>All</stp>
        <stp/>
        <stp/>
        <stp>True</stp>
        <stp>T</stp>
        <tr r="O11" s="1"/>
      </tp>
      <tp>
        <v>1</v>
        <stp/>
        <stp>StudyData</stp>
        <stp>B.TTMSqueeze_BK_Pos_Osc(SF6,20,2,20,150,5,15)</stp>
        <stp>Bar</stp>
        <stp/>
        <stp>Close</stp>
        <stp>15</stp>
        <stp>0</stp>
        <stp>All</stp>
        <stp/>
        <stp/>
        <stp>True</stp>
        <stp>T</stp>
        <tr r="O8" s="1"/>
      </tp>
      <tp>
        <v>0</v>
        <stp/>
        <stp>StudyData</stp>
        <stp>B.TTMSqueeze_BK_Pos_Osc(RBE,20,2,20,150,5,15)</stp>
        <stp>Bar</stp>
        <stp/>
        <stp>Close</stp>
        <stp>15</stp>
        <stp>0</stp>
        <stp>All</stp>
        <stp/>
        <stp/>
        <stp>True</stp>
        <stp>T</stp>
        <tr r="O16" s="1"/>
      </tp>
      <tp>
        <v>0</v>
        <stp/>
        <stp>StudyData</stp>
        <stp>B.TTMSqueeze_BK_Neg_Osc(HOE,20,2,20,150,5,15)</stp>
        <stp>Bar</stp>
        <stp/>
        <stp>Close</stp>
        <stp>15</stp>
        <stp>0</stp>
        <stp>All</stp>
        <stp/>
        <stp/>
        <stp>True</stp>
        <stp>T</stp>
        <tr r="P15" s="1"/>
      </tp>
      <tp>
        <v>0</v>
        <stp/>
        <stp>StudyData</stp>
        <stp>B.TTMSqueeze_BK_Neg_Osc(GCE,20,2,20,150,5,15)</stp>
        <stp>Bar</stp>
        <stp/>
        <stp>Close</stp>
        <stp>15</stp>
        <stp>0</stp>
        <stp>All</stp>
        <stp/>
        <stp/>
        <stp>True</stp>
        <stp>T</stp>
        <tr r="P10" s="1"/>
      </tp>
      <tp>
        <v>0</v>
        <stp/>
        <stp>StudyData</stp>
        <stp>B.TTMSqueeze_BK_Neg_Osc(ENQ,20,2,20,150,5,15)</stp>
        <stp>Bar</stp>
        <stp/>
        <stp>Close</stp>
        <stp>15</stp>
        <stp>0</stp>
        <stp>All</stp>
        <stp/>
        <stp/>
        <stp>True</stp>
        <stp>T</stp>
        <tr r="P3" s="1"/>
      </tp>
      <tp>
        <v>0</v>
        <stp/>
        <stp>StudyData</stp>
        <stp>B.TTMSqueeze_BK_Neg_Osc(EU6,20,2,20,150,5,15)</stp>
        <stp>Bar</stp>
        <stp/>
        <stp>Close</stp>
        <stp>15</stp>
        <stp>0</stp>
        <stp>All</stp>
        <stp/>
        <stp/>
        <stp>True</stp>
        <stp>T</stp>
        <tr r="P7" s="1"/>
      </tp>
      <tp>
        <v>0</v>
        <stp/>
        <stp>StudyData</stp>
        <stp>B.TTMSqueeze_BK_Pos_Osc(ZCE,20,2,20,150,5,15)</stp>
        <stp>Bar</stp>
        <stp/>
        <stp>Close</stp>
        <stp>15</stp>
        <stp>0</stp>
        <stp>All</stp>
        <stp/>
        <stp/>
        <stp>True</stp>
        <stp>T</stp>
        <tr r="O19" s="1"/>
      </tp>
      <tp>
        <v>0</v>
        <stp/>
        <stp>StudyData</stp>
        <stp>B.TTMSqueeze_BK_Pos_Osc(ZWA,20,2,20,150,5,15)</stp>
        <stp>Bar</stp>
        <stp/>
        <stp>Close</stp>
        <stp>15</stp>
        <stp>0</stp>
        <stp>All</stp>
        <stp/>
        <stp/>
        <stp>True</stp>
        <stp>T</stp>
        <tr r="O20" s="1"/>
      </tp>
      <tp>
        <v>0</v>
        <stp/>
        <stp>StudyData</stp>
        <stp>B.TTMSqueeze_BK_Pos_Osc(ZSE,20,2,20,150,5,15)</stp>
        <stp>Bar</stp>
        <stp/>
        <stp>Close</stp>
        <stp>15</stp>
        <stp>0</stp>
        <stp>All</stp>
        <stp/>
        <stp/>
        <stp>True</stp>
        <stp>T</stp>
        <tr r="O18" s="1"/>
      </tp>
      <tp>
        <v>1</v>
        <stp/>
        <stp>StudyData</stp>
        <stp>B.TTMSqueeze_BK_Neg_Osc(DXE,20,2,20,150,5,15)</stp>
        <stp>Bar</stp>
        <stp/>
        <stp>Close</stp>
        <stp>15</stp>
        <stp>0</stp>
        <stp>All</stp>
        <stp/>
        <stp/>
        <stp>True</stp>
        <stp>T</stp>
        <tr r="P6" s="1"/>
      </tp>
      <tp>
        <v>1</v>
        <stp/>
        <stp>StudyData</stp>
        <stp>B.TTMSqueeze_BK_Neg_Osc(CLE,20,2,20,150,5,15)</stp>
        <stp>Bar</stp>
        <stp/>
        <stp>Close</stp>
        <stp>15</stp>
        <stp>0</stp>
        <stp>All</stp>
        <stp/>
        <stp/>
        <stp>True</stp>
        <stp>T</stp>
        <tr r="P14" s="1"/>
      </tp>
      <tp>
        <v>0</v>
        <stp/>
        <stp>StudyData</stp>
        <stp>B.TTMSqueeze_BK_Neg_Osc(BTC,20,2,20,150,5,15)</stp>
        <stp>Bar</stp>
        <stp/>
        <stp>Close</stp>
        <stp>15</stp>
        <stp>0</stp>
        <stp>All</stp>
        <stp/>
        <stp/>
        <stp>True</stp>
        <stp>T</stp>
        <tr r="P22" s="1"/>
      </tp>
      <tp>
        <v>0</v>
        <stp/>
        <stp>StudyData</stp>
        <stp>B.TTMSqueeze_BK_Pos_Osc(CLE,20,2,20,150,5,15)</stp>
        <stp>Bar</stp>
        <stp/>
        <stp>Close</stp>
        <stp>15</stp>
        <stp>0</stp>
        <stp>All</stp>
        <stp/>
        <stp/>
        <stp>True</stp>
        <stp>T</stp>
        <tr r="O14" s="1"/>
      </tp>
      <tp>
        <v>0</v>
        <stp/>
        <stp>StudyData</stp>
        <stp>B.TTMSqueeze_BK_Pos_Osc(BTC,20,2,20,150,5,15)</stp>
        <stp>Bar</stp>
        <stp/>
        <stp>Close</stp>
        <stp>15</stp>
        <stp>0</stp>
        <stp>All</stp>
        <stp/>
        <stp/>
        <stp>True</stp>
        <stp>T</stp>
        <tr r="O22" s="1"/>
      </tp>
      <tp>
        <v>0</v>
        <stp/>
        <stp>StudyData</stp>
        <stp>B.TTMSqueeze_BK_Pos_Osc(ENQ,20,2,20,150,5,15)</stp>
        <stp>Bar</stp>
        <stp/>
        <stp>Close</stp>
        <stp>15</stp>
        <stp>0</stp>
        <stp>All</stp>
        <stp/>
        <stp/>
        <stp>True</stp>
        <stp>T</stp>
        <tr r="O3" s="1"/>
      </tp>
      <tp>
        <v>1</v>
        <stp/>
        <stp>StudyData</stp>
        <stp>B.TTMSqueeze_BK_Pos_Osc(EU6,20,2,20,150,5,15)</stp>
        <stp>Bar</stp>
        <stp/>
        <stp>Close</stp>
        <stp>15</stp>
        <stp>0</stp>
        <stp>All</stp>
        <stp/>
        <stp/>
        <stp>True</stp>
        <stp>T</stp>
        <tr r="O7" s="1"/>
      </tp>
      <tp>
        <v>0</v>
        <stp/>
        <stp>StudyData</stp>
        <stp>B.TTMSqueeze_BK_Neg_Osc(ZCE,20,2,20,150,5,15)</stp>
        <stp>Bar</stp>
        <stp/>
        <stp>Close</stp>
        <stp>15</stp>
        <stp>0</stp>
        <stp>All</stp>
        <stp/>
        <stp/>
        <stp>True</stp>
        <stp>T</stp>
        <tr r="P19" s="1"/>
      </tp>
      <tp>
        <v>0</v>
        <stp/>
        <stp>StudyData</stp>
        <stp>B.TTMSqueeze_BK_Neg_Osc(ZWA,20,2,20,150,5,15)</stp>
        <stp>Bar</stp>
        <stp/>
        <stp>Close</stp>
        <stp>15</stp>
        <stp>0</stp>
        <stp>All</stp>
        <stp/>
        <stp/>
        <stp>True</stp>
        <stp>T</stp>
        <tr r="P20" s="1"/>
      </tp>
      <tp>
        <v>0</v>
        <stp/>
        <stp>StudyData</stp>
        <stp>B.TTMSqueeze_BK_Neg_Osc(ZSE,20,2,20,150,5,15)</stp>
        <stp>Bar</stp>
        <stp/>
        <stp>Close</stp>
        <stp>15</stp>
        <stp>0</stp>
        <stp>All</stp>
        <stp/>
        <stp/>
        <stp>True</stp>
        <stp>T</stp>
        <tr r="P18" s="1"/>
      </tp>
      <tp>
        <v>0</v>
        <stp/>
        <stp>StudyData</stp>
        <stp>B.TTMSqueeze_BK_Pos_Osc(DXE,20,2,20,150,5,15)</stp>
        <stp>Bar</stp>
        <stp/>
        <stp>Close</stp>
        <stp>15</stp>
        <stp>0</stp>
        <stp>All</stp>
        <stp/>
        <stp/>
        <stp>True</stp>
        <stp>T</stp>
        <tr r="O6" s="1"/>
      </tp>
      <tp>
        <v>0</v>
        <stp/>
        <stp>StudyData</stp>
        <stp>B.TTMSqueeze_BK_Pos_Osc(GCE,20,2,20,150,5,15)</stp>
        <stp>Bar</stp>
        <stp/>
        <stp>Close</stp>
        <stp>15</stp>
        <stp>0</stp>
        <stp>All</stp>
        <stp/>
        <stp/>
        <stp>True</stp>
        <stp>T</stp>
        <tr r="O10" s="1"/>
      </tp>
      <tp>
        <v>1</v>
        <stp/>
        <stp>StudyData</stp>
        <stp>B.TTMSqueeze_BK_Pos_Osc(HOE,20,2,20,150,5,15)</stp>
        <stp>Bar</stp>
        <stp/>
        <stp>Close</stp>
        <stp>15</stp>
        <stp>0</stp>
        <stp>All</stp>
        <stp/>
        <stp/>
        <stp>True</stp>
        <stp>T</stp>
        <tr r="O15" s="1"/>
      </tp>
      <tp>
        <v>0</v>
        <stp/>
        <stp>StudyData</stp>
        <stp>B.TTMSqueeze_BK_Neg_Osc(SF6,20,2,20,150,5,15)</stp>
        <stp>Bar</stp>
        <stp/>
        <stp>Close</stp>
        <stp>15</stp>
        <stp>0</stp>
        <stp>All</stp>
        <stp/>
        <stp/>
        <stp>True</stp>
        <stp>T</stp>
        <tr r="P8" s="1"/>
      </tp>
      <tp>
        <v>0</v>
        <stp/>
        <stp>StudyData</stp>
        <stp>B.TTMSqueeze_BK_Neg_Osc(SIE,20,2,20,150,5,15)</stp>
        <stp>Bar</stp>
        <stp/>
        <stp>Close</stp>
        <stp>15</stp>
        <stp>0</stp>
        <stp>All</stp>
        <stp/>
        <stp/>
        <stp>True</stp>
        <stp>T</stp>
        <tr r="P11" s="1"/>
      </tp>
      <tp>
        <v>0</v>
        <stp/>
        <stp>StudyData</stp>
        <stp>B.TTMSqueeze_BK_Neg_Osc(RBE,20,2,20,150,5,15)</stp>
        <stp>Bar</stp>
        <stp/>
        <stp>Close</stp>
        <stp>15</stp>
        <stp>0</stp>
        <stp>All</stp>
        <stp/>
        <stp/>
        <stp>True</stp>
        <stp>T</stp>
        <tr r="P16" s="1"/>
      </tp>
      <tp>
        <v>0</v>
        <stp/>
        <stp>StudyData</stp>
        <stp>B.TTMSqueeze_BK_Neg_Osc(PLE,20,2,20,150,5,15)</stp>
        <stp>Bar</stp>
        <stp/>
        <stp>Close</stp>
        <stp>15</stp>
        <stp>0</stp>
        <stp>All</stp>
        <stp/>
        <stp/>
        <stp>True</stp>
        <stp>T</stp>
        <tr r="P12" s="1"/>
      </tp>
      <tp>
        <v>528.5</v>
        <stp/>
        <stp>ContractData</stp>
        <stp>ZWA</stp>
        <stp>LastTrade</stp>
        <stp/>
        <stp>T</stp>
        <tr r="B20" s="1"/>
      </tp>
      <tp>
        <v>1</v>
        <stp/>
        <stp>ContractData</stp>
        <stp>PLE</stp>
        <stp>MT_LastBidVolume</stp>
        <stp/>
        <stp>T</stp>
        <tr r="I12" s="1"/>
      </tp>
      <tp>
        <v>1</v>
        <stp/>
        <stp>ContractData</stp>
        <stp>SF6</stp>
        <stp>MT_LastBidVolume</stp>
        <stp/>
        <stp>T</stp>
        <tr r="I8" s="1"/>
      </tp>
      <tp>
        <v>2</v>
        <stp/>
        <stp>ContractData</stp>
        <stp>SIE</stp>
        <stp>MT_LastBidVolume</stp>
        <stp/>
        <stp>T</stp>
        <tr r="I11" s="1"/>
      </tp>
      <tp>
        <v>47.2</v>
        <stp/>
        <stp>StudyData</stp>
        <stp>MLR(Mom(YM,Period:=15,InputChoice:=Close),Period:=5,InputChoice:=Close)</stp>
        <stp>Bar</stp>
        <stp/>
        <stp>Close</stp>
        <stp>15</stp>
        <stp>0</stp>
        <stp>All</stp>
        <stp/>
        <stp/>
        <stp>True</stp>
        <stp>T</stp>
        <tr r="N4" s="1"/>
      </tp>
      <tp>
        <v>1.034</v>
        <stp/>
        <stp>ContractData</stp>
        <stp>EU6</stp>
        <stp>LastTrade</stp>
        <stp/>
        <stp>T</stp>
        <tr r="B7" s="1"/>
      </tp>
      <tp>
        <v>18</v>
        <stp/>
        <stp>ContractData</stp>
        <stp>RBE</stp>
        <stp>MT_LastBidVolume</stp>
        <stp/>
        <stp>T</stp>
        <tr r="I16" s="1"/>
      </tp>
      <tp>
        <v>1</v>
        <stp/>
        <stp>ContractData</stp>
        <stp>HOE</stp>
        <stp>MT_LastAskVolume</stp>
        <stp/>
        <stp>T</stp>
        <tr r="L15" s="1"/>
      </tp>
      <tp>
        <v>99140</v>
        <stp/>
        <stp>ContractData</stp>
        <stp>BTC</stp>
        <stp>LastTrade</stp>
        <stp/>
        <stp>T</stp>
        <tr r="B22" s="1"/>
      </tp>
      <tp>
        <v>1</v>
        <stp/>
        <stp>ContractData</stp>
        <stp>GCE</stp>
        <stp>MT_LastAskVolume</stp>
        <stp/>
        <stp>T</stp>
        <tr r="L10" s="1"/>
      </tp>
      <tp>
        <v>1</v>
        <stp/>
        <stp>ContractData</stp>
        <stp>ENQ</stp>
        <stp>MT_LastAskVolume</stp>
        <stp/>
        <stp>T</stp>
        <tr r="L3" s="1"/>
      </tp>
      <tp>
        <v>22</v>
        <stp/>
        <stp>ContractData</stp>
        <stp>EU6</stp>
        <stp>MT_LastAskVolume</stp>
        <stp/>
        <stp>T</stp>
        <tr r="L7" s="1"/>
      </tp>
      <tp>
        <v>108.74000000000001</v>
        <stp/>
        <stp>ContractData</stp>
        <stp>DXE</stp>
        <stp>LastTrade</stp>
        <stp/>
        <stp>T</stp>
        <tr r="B6" s="1"/>
      </tp>
      <tp>
        <v>0</v>
        <stp/>
        <stp>ContractData</stp>
        <stp>DXE</stp>
        <stp>MT_LastAskVolume</stp>
        <stp/>
        <stp>T</stp>
        <tr r="L6" s="1"/>
      </tp>
      <tp>
        <v>-20.25</v>
        <stp/>
        <stp>ContractData</stp>
        <stp>ZSE</stp>
        <stp>NetLastTradeToday</stp>
        <stp/>
        <stp>T</stp>
        <tr r="C18" s="1"/>
      </tp>
      <tp>
        <v>4</v>
        <stp/>
        <stp>ContractData</stp>
        <stp>CLE</stp>
        <stp>MT_LastAskVolume</stp>
        <stp/>
        <stp>T</stp>
        <tr r="L14" s="1"/>
      </tp>
      <tp>
        <v>950</v>
        <stp/>
        <stp>ContractData</stp>
        <stp>BTC</stp>
        <stp>NetLastTradeToday</stp>
        <stp/>
        <stp>T</stp>
        <tr r="C22" s="1"/>
      </tp>
      <tp>
        <v>3</v>
        <stp/>
        <stp>ContractData</stp>
        <stp>BTC</stp>
        <stp>MT_LastAskVolume</stp>
        <stp/>
        <stp>T</stp>
        <tr r="L22" s="1"/>
      </tp>
      <tp>
        <v>5.7500000000000008E-3</v>
        <stp/>
        <stp>ContractData</stp>
        <stp>EU6</stp>
        <stp>NetLastTradeToday</stp>
        <stp/>
        <stp>T</stp>
        <tr r="C7" s="1"/>
      </tp>
      <tp>
        <v>3</v>
        <stp/>
        <stp>ContractData</stp>
        <stp>ZCE</stp>
        <stp>MT_LastBidVolume</stp>
        <stp/>
        <stp>T</stp>
        <tr r="I19" s="1"/>
      </tp>
      <tp>
        <v>3</v>
        <stp/>
        <stp>ContractData</stp>
        <stp>ZWA</stp>
        <stp>MT_LastBidVolume</stp>
        <stp/>
        <stp>T</stp>
        <tr r="I20" s="1"/>
      </tp>
      <tp>
        <v>8</v>
        <stp/>
        <stp>ContractData</stp>
        <stp>ZSE</stp>
        <stp>MT_LastBidVolume</stp>
        <stp/>
        <stp>T</stp>
        <tr r="I18" s="1"/>
      </tp>
      <tp>
        <v>-17.25</v>
        <stp/>
        <stp>ContractData</stp>
        <stp>ZWA</stp>
        <stp>NetLastTradeToday</stp>
        <stp/>
        <stp>T</stp>
        <tr r="C20" s="1"/>
      </tp>
      <tp>
        <v>0</v>
        <stp/>
        <stp>StudyData</stp>
        <stp>B.cqg.RSILow(YM,9,20)</stp>
        <stp>Bar</stp>
        <stp/>
        <stp>Close</stp>
        <stp>15</stp>
        <stp>0</stp>
        <stp>All</stp>
        <stp/>
        <stp/>
        <stp>True</stp>
        <stp>T</stp>
        <tr r="S4" s="1"/>
      </tp>
      <tp>
        <v>0</v>
        <stp/>
        <stp>StudyData</stp>
        <stp>B.cqg.RSILow(EP,9,20)</stp>
        <stp>Bar</stp>
        <stp/>
        <stp>Close</stp>
        <stp>15</stp>
        <stp>0</stp>
        <stp>All</stp>
        <stp/>
        <stp/>
        <stp>True</stp>
        <stp>T</stp>
        <tr r="S2" s="1"/>
      </tp>
      <tp>
        <v>42995</v>
        <stp/>
        <stp>ContractData</stp>
        <stp>YM</stp>
        <stp>LastTrade</stp>
        <stp/>
        <stp>T</stp>
        <tr r="B4" s="1"/>
      </tp>
      <tp>
        <v>0</v>
        <stp/>
        <stp>StudyData</stp>
        <stp>B.TTMSqueeze_BK_Pos_Osc(YM,20,2,20,150,5,15)</stp>
        <stp>Bar</stp>
        <stp/>
        <stp>Close</stp>
        <stp>15</stp>
        <stp>0</stp>
        <stp>All</stp>
        <stp/>
        <stp/>
        <stp>True</stp>
        <stp>T</stp>
        <tr r="O4" s="1"/>
      </tp>
      <tp>
        <v>0</v>
        <stp/>
        <stp>StudyData</stp>
        <stp>B.TTMSqueeze_BK_Pos_Osc(EP,20,2,20,150,5,15)</stp>
        <stp>Bar</stp>
        <stp/>
        <stp>Close</stp>
        <stp>15</stp>
        <stp>0</stp>
        <stp>All</stp>
        <stp/>
        <stp/>
        <stp>True</stp>
        <stp>T</stp>
        <tr r="O2" s="1"/>
      </tp>
      <tp>
        <v>301</v>
        <stp/>
        <stp>ContractData</stp>
        <stp>YM</stp>
        <stp>NetLastTradeToday</stp>
        <stp/>
        <stp>T</stp>
        <tr r="C4" s="1"/>
      </tp>
      <tp>
        <v>0</v>
        <stp/>
        <stp>StudyData</stp>
        <stp>B.cqg.RSILow(CLE,9,20)</stp>
        <stp>Bar</stp>
        <stp/>
        <stp>Close</stp>
        <stp>15</stp>
        <stp>0</stp>
        <stp>All</stp>
        <stp/>
        <stp/>
        <stp>True</stp>
        <stp>T</stp>
        <tr r="S14" s="1"/>
      </tp>
      <tp>
        <v>0</v>
        <stp/>
        <stp>StudyData</stp>
        <stp>B.cqg.RSILow(BTC,9,20)</stp>
        <stp>Bar</stp>
        <stp/>
        <stp>Close</stp>
        <stp>15</stp>
        <stp>0</stp>
        <stp>All</stp>
        <stp/>
        <stp/>
        <stp>True</stp>
        <stp>T</stp>
        <tr r="S22" s="1"/>
      </tp>
      <tp>
        <v>0</v>
        <stp/>
        <stp>StudyData</stp>
        <stp>B.cqg.RSILow(ENQ,9,20)</stp>
        <stp>Bar</stp>
        <stp/>
        <stp>Close</stp>
        <stp>15</stp>
        <stp>0</stp>
        <stp>All</stp>
        <stp/>
        <stp/>
        <stp>True</stp>
        <stp>T</stp>
        <tr r="S3" s="1"/>
      </tp>
      <tp>
        <v>0</v>
        <stp/>
        <stp>StudyData</stp>
        <stp>B.cqg.RSILow(EU6,9,20)</stp>
        <stp>Bar</stp>
        <stp/>
        <stp>Close</stp>
        <stp>15</stp>
        <stp>0</stp>
        <stp>All</stp>
        <stp/>
        <stp/>
        <stp>True</stp>
        <stp>T</stp>
        <tr r="S7" s="1"/>
      </tp>
      <tp>
        <v>0</v>
        <stp/>
        <stp>StudyData</stp>
        <stp>B.cqg.RSILow(DXE,9,20)</stp>
        <stp>Bar</stp>
        <stp/>
        <stp>Close</stp>
        <stp>15</stp>
        <stp>0</stp>
        <stp>All</stp>
        <stp/>
        <stp/>
        <stp>True</stp>
        <stp>T</stp>
        <tr r="S6" s="1"/>
      </tp>
      <tp>
        <v>0</v>
        <stp/>
        <stp>StudyData</stp>
        <stp>B.cqg.RSILow(GCE,9,20)</stp>
        <stp>Bar</stp>
        <stp/>
        <stp>Close</stp>
        <stp>15</stp>
        <stp>0</stp>
        <stp>All</stp>
        <stp/>
        <stp/>
        <stp>True</stp>
        <stp>T</stp>
        <tr r="S10" s="1"/>
      </tp>
      <tp>
        <v>0</v>
        <stp/>
        <stp>StudyData</stp>
        <stp>B.cqg.RSILow(HOE,9,20)</stp>
        <stp>Bar</stp>
        <stp/>
        <stp>Close</stp>
        <stp>15</stp>
        <stp>0</stp>
        <stp>All</stp>
        <stp/>
        <stp/>
        <stp>True</stp>
        <stp>T</stp>
        <tr r="S15" s="1"/>
      </tp>
      <tp>
        <v>0</v>
        <stp/>
        <stp>StudyData</stp>
        <stp>B.cqg.RSILow(PLE,9,20)</stp>
        <stp>Bar</stp>
        <stp/>
        <stp>Close</stp>
        <stp>15</stp>
        <stp>0</stp>
        <stp>All</stp>
        <stp/>
        <stp/>
        <stp>True</stp>
        <stp>T</stp>
        <tr r="S12" s="1"/>
      </tp>
      <tp>
        <v>0</v>
        <stp/>
        <stp>StudyData</stp>
        <stp>B.cqg.RSILow(SF6,9,20)</stp>
        <stp>Bar</stp>
        <stp/>
        <stp>Close</stp>
        <stp>15</stp>
        <stp>0</stp>
        <stp>All</stp>
        <stp/>
        <stp/>
        <stp>True</stp>
        <stp>T</stp>
        <tr r="S8" s="1"/>
      </tp>
      <tp>
        <v>0</v>
        <stp/>
        <stp>StudyData</stp>
        <stp>B.cqg.RSILow(SIE,9,20)</stp>
        <stp>Bar</stp>
        <stp/>
        <stp>Close</stp>
        <stp>15</stp>
        <stp>0</stp>
        <stp>All</stp>
        <stp/>
        <stp/>
        <stp>True</stp>
        <stp>T</stp>
        <tr r="S11" s="1"/>
      </tp>
      <tp>
        <v>0</v>
        <stp/>
        <stp>StudyData</stp>
        <stp>B.cqg.RSILow(RBE,9,20)</stp>
        <stp>Bar</stp>
        <stp/>
        <stp>Close</stp>
        <stp>15</stp>
        <stp>0</stp>
        <stp>All</stp>
        <stp/>
        <stp/>
        <stp>True</stp>
        <stp>T</stp>
        <tr r="S16" s="1"/>
      </tp>
      <tp>
        <v>0</v>
        <stp/>
        <stp>StudyData</stp>
        <stp>B.cqg.RSILow(ZCE,9,20)</stp>
        <stp>Bar</stp>
        <stp/>
        <stp>Close</stp>
        <stp>15</stp>
        <stp>0</stp>
        <stp>All</stp>
        <stp/>
        <stp/>
        <stp>True</stp>
        <stp>T</stp>
        <tr r="S19" s="1"/>
      </tp>
      <tp>
        <v>0</v>
        <stp/>
        <stp>StudyData</stp>
        <stp>B.cqg.RSILow(ZWA,9,20)</stp>
        <stp>Bar</stp>
        <stp/>
        <stp>Close</stp>
        <stp>15</stp>
        <stp>0</stp>
        <stp>All</stp>
        <stp/>
        <stp/>
        <stp>True</stp>
        <stp>T</stp>
        <tr r="S20" s="1"/>
      </tp>
      <tp>
        <v>0</v>
        <stp/>
        <stp>StudyData</stp>
        <stp>B.cqg.RSILow(ZSE,9,20)</stp>
        <stp>Bar</stp>
        <stp/>
        <stp>Close</stp>
        <stp>15</stp>
        <stp>0</stp>
        <stp>All</stp>
        <stp/>
        <stp/>
        <stp>True</stp>
        <stp>T</stp>
        <tr r="S18" s="1"/>
      </tp>
      <tp>
        <v>68.75</v>
        <stp/>
        <stp>ContractData</stp>
        <stp>EP</stp>
        <stp>NetLastTradeToday</stp>
        <stp/>
        <stp>T</stp>
        <tr r="C2" s="1"/>
      </tp>
      <tp>
        <v>1.06E-3</v>
        <stp/>
        <stp>StudyData</stp>
        <stp>MLR(Mom(EU6,Period:=15,InputChoice:=Close),Period:=5,InputChoice:=Close)</stp>
        <stp>Bar</stp>
        <stp/>
        <stp>Close</stp>
        <stp>15</stp>
        <stp>0</stp>
        <stp>All</stp>
        <stp/>
        <stp/>
        <stp>True</stp>
        <stp>T</stp>
        <tr r="N7" s="1"/>
      </tp>
      <tp>
        <v>9.7999999999999997E-4</v>
        <stp/>
        <stp>StudyData</stp>
        <stp>MLR(Mom(SF6,Period:=15,InputChoice:=Close),Period:=5,InputChoice:=Close)</stp>
        <stp>Bar</stp>
        <stp/>
        <stp>Close</stp>
        <stp>15</stp>
        <stp>0</stp>
        <stp>All</stp>
        <stp/>
        <stp/>
        <stp>True</stp>
        <stp>T</stp>
        <tr r="N8" s="1"/>
      </tp>
      <tp>
        <v>5985.25</v>
        <stp/>
        <stp>ContractData</stp>
        <stp>EP</stp>
        <stp>LastTrade</stp>
        <stp/>
        <stp>T</stp>
        <tr r="B2" s="1"/>
      </tp>
      <tp>
        <v>5996.75</v>
        <stp/>
        <stp>ContractData</stp>
        <stp>EP</stp>
        <stp>High</stp>
        <stp/>
        <stp>T</stp>
        <tr r="G2" s="1"/>
      </tp>
      <tp>
        <v>43077</v>
        <stp/>
        <stp>ContractData</stp>
        <stp>YM</stp>
        <stp>High</stp>
        <stp/>
        <stp>T</stp>
        <tr r="G4" s="1"/>
      </tp>
      <tp>
        <v>42707</v>
        <stp/>
        <stp>ContractData</stp>
        <stp>YM</stp>
        <stp>Open</stp>
        <stp/>
        <stp>T</stp>
        <tr r="F4" s="1"/>
      </tp>
      <tp>
        <v>5921</v>
        <stp/>
        <stp>ContractData</stp>
        <stp>EP</stp>
        <stp>Open</stp>
        <stp/>
        <stp>T</stp>
        <tr r="F2" s="1"/>
      </tp>
      <tp>
        <v>0</v>
        <stp/>
        <stp>StudyData</stp>
        <stp>B.TTMSqueeze_BK_Neg_Osc(EP,20,2,20,150,5,15)</stp>
        <stp>Bar</stp>
        <stp/>
        <stp>Close</stp>
        <stp>15</stp>
        <stp>0</stp>
        <stp>All</stp>
        <stp/>
        <stp/>
        <stp>True</stp>
        <stp>T</stp>
        <tr r="P2" s="1"/>
      </tp>
      <tp>
        <v>0</v>
        <stp/>
        <stp>StudyData</stp>
        <stp>B.TTMSqueeze_BK_Neg_Osc(YM,20,2,20,150,5,15)</stp>
        <stp>Bar</stp>
        <stp/>
        <stp>Close</stp>
        <stp>15</stp>
        <stp>0</stp>
        <stp>All</stp>
        <stp/>
        <stp/>
        <stp>True</stp>
        <stp>T</stp>
        <tr r="P4" s="1"/>
      </tp>
      <tp>
        <v>0</v>
        <stp/>
        <stp>StudyData</stp>
        <stp>B.cqg.RSIHigh(SF6,9,80)</stp>
        <stp>Bar</stp>
        <stp/>
        <stp>Close</stp>
        <stp>15</stp>
        <stp>0</stp>
        <stp>All</stp>
        <stp/>
        <stp/>
        <stp>True</stp>
        <stp>T</stp>
        <tr r="R8" s="1"/>
      </tp>
      <tp>
        <v>0</v>
        <stp/>
        <stp>StudyData</stp>
        <stp>B.cqg.RSIHigh(SIE,9,80)</stp>
        <stp>Bar</stp>
        <stp/>
        <stp>Close</stp>
        <stp>15</stp>
        <stp>0</stp>
        <stp>All</stp>
        <stp/>
        <stp/>
        <stp>True</stp>
        <stp>T</stp>
        <tr r="R11" s="1"/>
      </tp>
      <tp>
        <v>0</v>
        <stp/>
        <stp>StudyData</stp>
        <stp>B.cqg.RSIHigh(RBE,9,80)</stp>
        <stp>Bar</stp>
        <stp/>
        <stp>Close</stp>
        <stp>15</stp>
        <stp>0</stp>
        <stp>All</stp>
        <stp/>
        <stp/>
        <stp>True</stp>
        <stp>T</stp>
        <tr r="R16" s="1"/>
      </tp>
      <tp>
        <v>0</v>
        <stp/>
        <stp>StudyData</stp>
        <stp>B.cqg.RSIHigh(PLE,9,80)</stp>
        <stp>Bar</stp>
        <stp/>
        <stp>Close</stp>
        <stp>15</stp>
        <stp>0</stp>
        <stp>All</stp>
        <stp/>
        <stp/>
        <stp>True</stp>
        <stp>T</stp>
        <tr r="R12" s="1"/>
      </tp>
      <tp>
        <v>0</v>
        <stp/>
        <stp>StudyData</stp>
        <stp>B.cqg.RSIHigh(ZWA,9,80)</stp>
        <stp>Bar</stp>
        <stp/>
        <stp>Close</stp>
        <stp>15</stp>
        <stp>0</stp>
        <stp>All</stp>
        <stp/>
        <stp/>
        <stp>True</stp>
        <stp>T</stp>
        <tr r="R20" s="1"/>
      </tp>
      <tp>
        <v>0</v>
        <stp/>
        <stp>StudyData</stp>
        <stp>B.cqg.RSIHigh(ZSE,9,80)</stp>
        <stp>Bar</stp>
        <stp/>
        <stp>Close</stp>
        <stp>15</stp>
        <stp>0</stp>
        <stp>All</stp>
        <stp/>
        <stp/>
        <stp>True</stp>
        <stp>T</stp>
        <tr r="R18" s="1"/>
      </tp>
      <tp>
        <v>0</v>
        <stp/>
        <stp>StudyData</stp>
        <stp>B.cqg.RSIHigh(ZCE,9,80)</stp>
        <stp>Bar</stp>
        <stp/>
        <stp>Close</stp>
        <stp>15</stp>
        <stp>0</stp>
        <stp>All</stp>
        <stp/>
        <stp/>
        <stp>True</stp>
        <stp>T</stp>
        <tr r="R19" s="1"/>
      </tp>
      <tp>
        <v>0</v>
        <stp/>
        <stp>StudyData</stp>
        <stp>B.cqg.RSIHigh(CLE,9,80)</stp>
        <stp>Bar</stp>
        <stp/>
        <stp>Close</stp>
        <stp>15</stp>
        <stp>0</stp>
        <stp>All</stp>
        <stp/>
        <stp/>
        <stp>True</stp>
        <stp>T</stp>
        <tr r="R14" s="1"/>
      </tp>
      <tp>
        <v>0</v>
        <stp/>
        <stp>StudyData</stp>
        <stp>B.cqg.RSIHigh(BTC,9,80)</stp>
        <stp>Bar</stp>
        <stp/>
        <stp>Close</stp>
        <stp>15</stp>
        <stp>0</stp>
        <stp>All</stp>
        <stp/>
        <stp/>
        <stp>True</stp>
        <stp>T</stp>
        <tr r="R22" s="1"/>
      </tp>
      <tp>
        <v>0</v>
        <stp/>
        <stp>StudyData</stp>
        <stp>B.cqg.RSIHigh(GCE,9,80)</stp>
        <stp>Bar</stp>
        <stp/>
        <stp>Close</stp>
        <stp>15</stp>
        <stp>0</stp>
        <stp>All</stp>
        <stp/>
        <stp/>
        <stp>True</stp>
        <stp>T</stp>
        <tr r="R10" s="1"/>
      </tp>
      <tp>
        <v>0</v>
        <stp/>
        <stp>StudyData</stp>
        <stp>B.cqg.RSIHigh(EU6,9,80)</stp>
        <stp>Bar</stp>
        <stp/>
        <stp>Close</stp>
        <stp>15</stp>
        <stp>0</stp>
        <stp>All</stp>
        <stp/>
        <stp/>
        <stp>True</stp>
        <stp>T</stp>
        <tr r="R7" s="1"/>
      </tp>
      <tp>
        <v>0</v>
        <stp/>
        <stp>StudyData</stp>
        <stp>B.cqg.RSIHigh(ENQ,9,80)</stp>
        <stp>Bar</stp>
        <stp/>
        <stp>Close</stp>
        <stp>15</stp>
        <stp>0</stp>
        <stp>All</stp>
        <stp/>
        <stp/>
        <stp>True</stp>
        <stp>T</stp>
        <tr r="R3" s="1"/>
      </tp>
      <tp>
        <v>0</v>
        <stp/>
        <stp>StudyData</stp>
        <stp>B.cqg.RSIHigh(DXE,9,80)</stp>
        <stp>Bar</stp>
        <stp/>
        <stp>Close</stp>
        <stp>15</stp>
        <stp>0</stp>
        <stp>All</stp>
        <stp/>
        <stp/>
        <stp>True</stp>
        <stp>T</stp>
        <tr r="R6" s="1"/>
      </tp>
      <tp>
        <v>0</v>
        <stp/>
        <stp>StudyData</stp>
        <stp>B.cqg.RSIHigh(HOE,9,80)</stp>
        <stp>Bar</stp>
        <stp/>
        <stp>Close</stp>
        <stp>15</stp>
        <stp>0</stp>
        <stp>All</stp>
        <stp/>
        <stp/>
        <stp>True</stp>
        <stp>T</stp>
        <tr r="R15" s="1"/>
      </tp>
      <tp>
        <v>-2.85</v>
        <stp/>
        <stp>StudyData</stp>
        <stp>MLR(Mom(ZWA,Period:=15,InputChoice:=Close),Period:=5,InputChoice:=Close)</stp>
        <stp>Bar</stp>
        <stp/>
        <stp>Close</stp>
        <stp>15</stp>
        <stp>0</stp>
        <stp>All</stp>
        <stp/>
        <stp/>
        <stp>True</stp>
        <stp>T</stp>
        <tr r="N20" s="1"/>
      </tp>
      <tp>
        <v>1</v>
        <stp/>
        <stp>ContractData</stp>
        <stp>YM</stp>
        <stp>MT_LastAskVolume</stp>
        <stp/>
        <stp>T</stp>
        <tr r="L4" s="1"/>
      </tp>
      <tp>
        <v>9</v>
        <stp/>
        <stp>ContractData</stp>
        <stp>EP</stp>
        <stp>MT_LastAskVolume</stp>
        <stp/>
        <stp>T</stp>
        <tr r="L2" s="1"/>
      </tp>
      <tp>
        <v>131</v>
        <stp/>
        <stp>StudyData</stp>
        <stp>MLR(Mom(BTC,Period:=15,InputChoice:=Close),Period:=5,InputChoice:=Close)</stp>
        <stp>Bar</stp>
        <stp/>
        <stp>Close</stp>
        <stp>15</stp>
        <stp>0</stp>
        <stp>All</stp>
        <stp/>
        <stp/>
        <stp>True</stp>
        <stp>T</stp>
        <tr r="N22" s="1"/>
      </tp>
      <tp>
        <v>-0.222</v>
        <stp/>
        <stp>StudyData</stp>
        <stp>MLR(Mom(CLE,Period:=15,InputChoice:=Close),Period:=5,InputChoice:=Close)</stp>
        <stp>Bar</stp>
        <stp/>
        <stp>Close</stp>
        <stp>15</stp>
        <stp>0</stp>
        <stp>All</stp>
        <stp/>
        <stp/>
        <stp>True</stp>
        <stp>T</stp>
        <tr r="N14" s="1"/>
      </tp>
      <tp>
        <v>-8.7999999999999995E-2</v>
        <stp/>
        <stp>StudyData</stp>
        <stp>MLR(Mom(DXE,Period:=15,InputChoice:=Close),Period:=5,InputChoice:=Close)</stp>
        <stp>Bar</stp>
        <stp/>
        <stp>Close</stp>
        <stp>15</stp>
        <stp>0</stp>
        <stp>All</stp>
        <stp/>
        <stp/>
        <stp>True</stp>
        <stp>T</stp>
        <tr r="N6" s="1"/>
      </tp>
      <tp>
        <v>-1.64</v>
        <stp/>
        <stp>StudyData</stp>
        <stp>MLR(Mom(GCE,Period:=15,InputChoice:=Close),Period:=5,InputChoice:=Close)</stp>
        <stp>Bar</stp>
        <stp/>
        <stp>Close</stp>
        <stp>15</stp>
        <stp>0</stp>
        <stp>All</stp>
        <stp/>
        <stp/>
        <stp>True</stp>
        <stp>T</stp>
        <tr r="N10" s="1"/>
      </tp>
      <tp>
        <v>1.2800000000000001E-3</v>
        <stp/>
        <stp>StudyData</stp>
        <stp>MLR(Mom(HOE,Period:=15,InputChoice:=Close),Period:=5,InputChoice:=Close)</stp>
        <stp>Bar</stp>
        <stp/>
        <stp>Close</stp>
        <stp>15</stp>
        <stp>0</stp>
        <stp>All</stp>
        <stp/>
        <stp/>
        <stp>True</stp>
        <stp>T</stp>
        <tr r="N15" s="1"/>
      </tp>
      <tp>
        <v>-1.92</v>
        <stp/>
        <stp>StudyData</stp>
        <stp>MLR(Mom(PLE,Period:=15,InputChoice:=Close),Period:=5,InputChoice:=Close)</stp>
        <stp>Bar</stp>
        <stp/>
        <stp>Close</stp>
        <stp>15</stp>
        <stp>0</stp>
        <stp>All</stp>
        <stp/>
        <stp/>
        <stp>True</stp>
        <stp>T</stp>
        <tr r="N12" s="1"/>
      </tp>
      <tp>
        <v>5.7000000000000002E-2</v>
        <stp/>
        <stp>StudyData</stp>
        <stp>MLR(Mom(SIE,Period:=15,InputChoice:=Close),Period:=5,InputChoice:=Close)</stp>
        <stp>Bar</stp>
        <stp/>
        <stp>Close</stp>
        <stp>15</stp>
        <stp>0</stp>
        <stp>All</stp>
        <stp/>
        <stp/>
        <stp>True</stp>
        <stp>T</stp>
        <tr r="N11" s="1"/>
      </tp>
      <tp>
        <v>-8.7200000000000003E-3</v>
        <stp/>
        <stp>StudyData</stp>
        <stp>MLR(Mom(RBE,Period:=15,InputChoice:=Close),Period:=5,InputChoice:=Close)</stp>
        <stp>Bar</stp>
        <stp/>
        <stp>Close</stp>
        <stp>15</stp>
        <stp>0</stp>
        <stp>All</stp>
        <stp/>
        <stp/>
        <stp>True</stp>
        <stp>T</stp>
        <tr r="N16" s="1"/>
      </tp>
      <tp>
        <v>-1.4</v>
        <stp/>
        <stp>StudyData</stp>
        <stp>MLR(Mom(ZCE,Period:=15,InputChoice:=Close),Period:=5,InputChoice:=Close)</stp>
        <stp>Bar</stp>
        <stp/>
        <stp>Close</stp>
        <stp>15</stp>
        <stp>0</stp>
        <stp>All</stp>
        <stp/>
        <stp/>
        <stp>True</stp>
        <stp>T</stp>
        <tr r="N19" s="1"/>
      </tp>
      <tp>
        <v>-1.25</v>
        <stp/>
        <stp>StudyData</stp>
        <stp>MLR(Mom(ZSE,Period:=15,InputChoice:=Close),Period:=5,InputChoice:=Close)</stp>
        <stp>Bar</stp>
        <stp/>
        <stp>Close</stp>
        <stp>15</stp>
        <stp>0</stp>
        <stp>All</stp>
        <stp/>
        <stp/>
        <stp>True</stp>
        <stp>T</stp>
        <tr r="N18" s="1"/>
      </tp>
      <tp>
        <v>12.9</v>
        <stp/>
        <stp>StudyData</stp>
        <stp>MLR(Mom(ENQ,Period:=15,InputChoice:=Close),Period:=5,InputChoice:=Close)</stp>
        <stp>Bar</stp>
        <stp/>
        <stp>Close</stp>
        <stp>15</stp>
        <stp>0</stp>
        <stp>All</stp>
        <stp/>
        <stp/>
        <stp>True</stp>
        <stp>T</stp>
        <tr r="N3" s="1"/>
      </tp>
      <tp>
        <v>45662.295127314814</v>
        <stp/>
        <stp>SystemInfo</stp>
        <stp>Linetime</stp>
        <tr r="V1" s="1"/>
      </tp>
      <tp>
        <v>1</v>
        <stp/>
        <stp>ContractData</stp>
        <stp>YM</stp>
        <stp>MT_LastBidVolume</stp>
        <stp/>
        <stp>T</stp>
        <tr r="I4" s="1"/>
      </tp>
      <tp>
        <v>2</v>
        <stp/>
        <stp>ContractData</stp>
        <stp>EP</stp>
        <stp>MT_LastBidVolume</stp>
        <stp/>
        <stp>T</stp>
        <tr r="I2" s="1"/>
      </tp>
      <tp>
        <v>51.636905287162605</v>
        <stp/>
        <stp>StudyData</stp>
        <stp>RSI(YM,Period:=9,InputChoice:=Close)</stp>
        <stp>Bar</stp>
        <stp/>
        <stp>Close</stp>
        <stp>15</stp>
        <stp>0</stp>
        <stp>All</stp>
        <stp/>
        <stp/>
        <stp>True</stp>
        <stp>T</stp>
        <tr r="Q4" s="1"/>
      </tp>
      <tp>
        <v>54.768188511634136</v>
        <stp/>
        <stp>StudyData</stp>
        <stp>RSI(EP,Period:=9,InputChoice:=Close)</stp>
        <stp>Bar</stp>
        <stp/>
        <stp>Close</stp>
        <stp>15</stp>
        <stp>0</stp>
        <stp>All</stp>
        <stp/>
        <stp/>
        <stp>True</stp>
        <stp>T</stp>
        <tr r="Q2" s="1"/>
      </tp>
      <tp>
        <v>109.05</v>
        <stp/>
        <stp>ContractData</stp>
        <stp>DXE</stp>
        <stp>High</stp>
        <stp/>
        <stp>T</stp>
        <tr r="G6" s="1"/>
      </tp>
      <tp>
        <v>73.13</v>
        <stp/>
        <stp>ContractData</stp>
        <stp>CLE</stp>
        <stp>Open</stp>
        <stp/>
        <stp>T</stp>
        <tr r="F14" s="1"/>
      </tp>
      <tp>
        <v>1.0341500000000001</v>
        <stp/>
        <stp>ContractData</stp>
        <stp>EU6</stp>
        <stp>High</stp>
        <stp/>
        <stp>T</stp>
        <tr r="G7" s="1"/>
      </tp>
      <tp>
        <v>97710</v>
        <stp/>
        <stp>ContractData</stp>
        <stp>BTC</stp>
        <stp>Open</stp>
        <stp/>
        <stp>T</stp>
        <tr r="F22" s="1"/>
      </tp>
      <tp>
        <v>21559.25</v>
        <stp/>
        <stp>ContractData</stp>
        <stp>ENQ</stp>
        <stp>High</stp>
        <stp/>
        <stp>T</stp>
        <tr r="G3" s="1"/>
      </tp>
      <tp>
        <v>2681</v>
        <stp/>
        <stp>ContractData</stp>
        <stp>GCE</stp>
        <stp>High</stp>
        <stp/>
        <stp>T</stp>
        <tr r="G10" s="1"/>
      </tp>
      <tp>
        <v>2671.1000000000004</v>
        <stp/>
        <stp>ContractData</stp>
        <stp>GCE</stp>
        <stp>Open</stp>
        <stp/>
        <stp>T</stp>
        <tr r="F10" s="1"/>
      </tp>
      <tp>
        <v>35.304990133856265</v>
        <stp/>
        <stp>StudyData</stp>
        <stp>RSI(DXE,Period:=9,InputChoice:=Close)</stp>
        <stp>Bar</stp>
        <stp/>
        <stp>Close</stp>
        <stp>15</stp>
        <stp>0</stp>
        <stp>All</stp>
        <stp/>
        <stp/>
        <stp>True</stp>
        <stp>T</stp>
        <tr r="Q6" s="1"/>
      </tp>
      <tp>
        <v>51.344933445492416</v>
        <stp/>
        <stp>StudyData</stp>
        <stp>RSI(ENQ,Period:=9,InputChoice:=Close)</stp>
        <stp>Bar</stp>
        <stp/>
        <stp>Close</stp>
        <stp>15</stp>
        <stp>0</stp>
        <stp>All</stp>
        <stp/>
        <stp/>
        <stp>True</stp>
        <stp>T</stp>
        <tr r="Q3" s="1"/>
      </tp>
      <tp>
        <v>63.758891067025573</v>
        <stp/>
        <stp>StudyData</stp>
        <stp>RSI(EU6,Period:=9,InputChoice:=Close)</stp>
        <stp>Bar</stp>
        <stp/>
        <stp>Close</stp>
        <stp>15</stp>
        <stp>0</stp>
        <stp>All</stp>
        <stp/>
        <stp/>
        <stp>True</stp>
        <stp>T</stp>
        <tr r="Q7" s="1"/>
      </tp>
      <tp>
        <v>41.657616454694455</v>
        <stp/>
        <stp>StudyData</stp>
        <stp>RSI(GCE,Period:=9,InputChoice:=Close)</stp>
        <stp>Bar</stp>
        <stp/>
        <stp>Close</stp>
        <stp>15</stp>
        <stp>0</stp>
        <stp>All</stp>
        <stp/>
        <stp/>
        <stp>True</stp>
        <stp>T</stp>
        <tr r="Q10" s="1"/>
      </tp>
      <tp>
        <v>49.380332165079068</v>
        <stp/>
        <stp>StudyData</stp>
        <stp>RSI(BTC,Period:=9,InputChoice:=Close)</stp>
        <stp>Bar</stp>
        <stp/>
        <stp>Close</stp>
        <stp>15</stp>
        <stp>0</stp>
        <stp>All</stp>
        <stp/>
        <stp/>
        <stp>True</stp>
        <stp>T</stp>
        <tr r="Q22" s="1"/>
      </tp>
      <tp>
        <v>56.901484389512241</v>
        <stp/>
        <stp>StudyData</stp>
        <stp>RSI(CLE,Period:=9,InputChoice:=Close)</stp>
        <stp>Bar</stp>
        <stp/>
        <stp>Close</stp>
        <stp>15</stp>
        <stp>0</stp>
        <stp>All</stp>
        <stp/>
        <stp/>
        <stp>True</stp>
        <stp>T</stp>
        <tr r="Q14" s="1"/>
      </tp>
      <tp>
        <v>62.723011015183225</v>
        <stp/>
        <stp>StudyData</stp>
        <stp>RSI(HOE,Period:=9,InputChoice:=Close)</stp>
        <stp>Bar</stp>
        <stp/>
        <stp>Close</stp>
        <stp>15</stp>
        <stp>0</stp>
        <stp>All</stp>
        <stp/>
        <stp/>
        <stp>True</stp>
        <stp>T</stp>
        <tr r="Q15" s="1"/>
      </tp>
      <tp>
        <v>40.118332719282556</v>
        <stp/>
        <stp>StudyData</stp>
        <stp>RSI(PLE,Period:=9,InputChoice:=Close)</stp>
        <stp>Bar</stp>
        <stp/>
        <stp>Close</stp>
        <stp>15</stp>
        <stp>0</stp>
        <stp>All</stp>
        <stp/>
        <stp/>
        <stp>True</stp>
        <stp>T</stp>
        <tr r="Q12" s="1"/>
      </tp>
      <tp>
        <v>52.880736668611114</v>
        <stp/>
        <stp>StudyData</stp>
        <stp>RSI(RBE,Period:=9,InputChoice:=Close)</stp>
        <stp>Bar</stp>
        <stp/>
        <stp>Close</stp>
        <stp>15</stp>
        <stp>0</stp>
        <stp>All</stp>
        <stp/>
        <stp/>
        <stp>True</stp>
        <stp>T</stp>
        <tr r="Q16" s="1"/>
      </tp>
      <tp>
        <v>63.537165631154529</v>
        <stp/>
        <stp>StudyData</stp>
        <stp>RSI(SF6,Period:=9,InputChoice:=Close)</stp>
        <stp>Bar</stp>
        <stp/>
        <stp>Close</stp>
        <stp>15</stp>
        <stp>0</stp>
        <stp>All</stp>
        <stp/>
        <stp/>
        <stp>True</stp>
        <stp>T</stp>
        <tr r="Q8" s="1"/>
      </tp>
      <tp>
        <v>46.081086561507021</v>
        <stp/>
        <stp>StudyData</stp>
        <stp>RSI(SIE,Period:=9,InputChoice:=Close)</stp>
        <stp>Bar</stp>
        <stp/>
        <stp>Close</stp>
        <stp>15</stp>
        <stp>0</stp>
        <stp>All</stp>
        <stp/>
        <stp/>
        <stp>True</stp>
        <stp>T</stp>
        <tr r="Q11" s="1"/>
      </tp>
      <tp>
        <v>43.31390113825092</v>
        <stp/>
        <stp>StudyData</stp>
        <stp>RSI(ZCE,Period:=9,InputChoice:=Close)</stp>
        <stp>Bar</stp>
        <stp/>
        <stp>Close</stp>
        <stp>15</stp>
        <stp>0</stp>
        <stp>All</stp>
        <stp/>
        <stp/>
        <stp>True</stp>
        <stp>T</stp>
        <tr r="Q19" s="1"/>
      </tp>
      <tp>
        <v>43.020119065572835</v>
        <stp/>
        <stp>StudyData</stp>
        <stp>RSI(ZSE,Period:=9,InputChoice:=Close)</stp>
        <stp>Bar</stp>
        <stp/>
        <stp>Close</stp>
        <stp>15</stp>
        <stp>0</stp>
        <stp>All</stp>
        <stp/>
        <stp/>
        <stp>True</stp>
        <stp>T</stp>
        <tr r="Q18" s="1"/>
      </tp>
      <tp>
        <v>30.344034397861392</v>
        <stp/>
        <stp>StudyData</stp>
        <stp>RSI(ZWA,Period:=9,InputChoice:=Close)</stp>
        <stp>Bar</stp>
        <stp/>
        <stp>Close</stp>
        <stp>15</stp>
        <stp>0</stp>
        <stp>All</stp>
        <stp/>
        <stp/>
        <stp>True</stp>
        <stp>T</stp>
        <tr r="Q20" s="1"/>
      </tp>
      <tp>
        <v>99920</v>
        <stp/>
        <stp>ContractData</stp>
        <stp>BTC</stp>
        <stp>High</stp>
        <stp/>
        <stp>T</stp>
        <tr r="G22" s="1"/>
      </tp>
      <tp>
        <v>21186.75</v>
        <stp/>
        <stp>ContractData</stp>
        <stp>ENQ</stp>
        <stp>Open</stp>
        <stp/>
        <stp>T</stp>
        <tr r="F3" s="1"/>
      </tp>
      <tp>
        <v>1.0297000000000001</v>
        <stp/>
        <stp>ContractData</stp>
        <stp>EU6</stp>
        <stp>Open</stp>
        <stp/>
        <stp>T</stp>
        <tr r="F7" s="1"/>
      </tp>
      <tp>
        <v>74.350000000000009</v>
        <stp/>
        <stp>ContractData</stp>
        <stp>CLE</stp>
        <stp>High</stp>
        <stp/>
        <stp>T</stp>
        <tr r="G14" s="1"/>
      </tp>
      <tp>
        <v>108.995</v>
        <stp/>
        <stp>ContractData</stp>
        <stp>DXE</stp>
        <stp>Open</stp>
        <stp/>
        <stp>T</stp>
        <tr r="F6" s="1"/>
      </tp>
      <tp>
        <v>2.3574999999999999</v>
        <stp/>
        <stp>ContractData</stp>
        <stp>HOE</stp>
        <stp>Open</stp>
        <stp/>
        <stp>T</stp>
        <tr r="F15" s="1"/>
      </tp>
      <tp>
        <v>2.3691</v>
        <stp/>
        <stp>ContractData</stp>
        <stp>HOE</stp>
        <stp>High</stp>
        <stp/>
        <stp>T</stp>
        <tr r="G15" s="1"/>
      </tp>
      <tp>
        <v>0</v>
        <stp/>
        <stp>StudyData</stp>
        <stp>B.cqg.RSIHigh(EP,9,80)</stp>
        <stp>Bar</stp>
        <stp/>
        <stp>Close</stp>
        <stp>15</stp>
        <stp>0</stp>
        <stp>All</stp>
        <stp/>
        <stp/>
        <stp>True</stp>
        <stp>T</stp>
        <tr r="R2" s="1"/>
      </tp>
      <tp>
        <v>0</v>
        <stp/>
        <stp>StudyData</stp>
        <stp>B.cqg.RSIHigh(YM,9,80)</stp>
        <stp>Bar</stp>
        <stp/>
        <stp>Close</stp>
        <stp>15</stp>
        <stp>0</stp>
        <stp>All</stp>
        <stp/>
        <stp/>
        <stp>True</stp>
        <stp>T</stp>
        <tr r="R4" s="1"/>
      </tp>
      <tp>
        <v>72.7</v>
        <stp/>
        <stp>ContractData</stp>
        <stp>CLE</stp>
        <stp>Low</stp>
        <stp/>
        <stp>T</stp>
        <tr r="H14" s="1"/>
      </tp>
      <tp>
        <v>96770</v>
        <stp/>
        <stp>ContractData</stp>
        <stp>BTC</stp>
        <stp>Low</stp>
        <stp/>
        <stp>T</stp>
        <tr r="H22" s="1"/>
      </tp>
      <tp>
        <v>21144</v>
        <stp/>
        <stp>ContractData</stp>
        <stp>ENQ</stp>
        <stp>Low</stp>
        <stp/>
        <stp>T</stp>
        <tr r="H3" s="1"/>
      </tp>
      <tp>
        <v>2.3603000000000001</v>
        <stp/>
        <stp>ContractData</stp>
        <stp>HOE</stp>
        <stp>Ask</stp>
        <stp/>
        <stp>T</stp>
        <tr r="K15" s="1"/>
      </tp>
      <tp>
        <v>1.0296500000000002</v>
        <stp/>
        <stp>ContractData</stp>
        <stp>EU6</stp>
        <stp>Low</stp>
        <stp/>
        <stp>T</stp>
        <tr r="H7" s="1"/>
      </tp>
      <tp>
        <v>108.74000000000001</v>
        <stp/>
        <stp>ContractData</stp>
        <stp>DXE</stp>
        <stp>Low</stp>
        <stp/>
        <stp>T</stp>
        <tr r="H6" s="1"/>
      </tp>
      <tp>
        <v>2649.7000000000003</v>
        <stp/>
        <stp>ContractData</stp>
        <stp>GCE</stp>
        <stp>Low</stp>
        <stp/>
        <stp>T</stp>
        <tr r="H10" s="1"/>
      </tp>
      <tp>
        <v>2.3447</v>
        <stp/>
        <stp>ContractData</stp>
        <stp>HOE</stp>
        <stp>Bid</stp>
        <stp/>
        <stp>T</stp>
        <tr r="J15" s="1"/>
      </tp>
      <tp>
        <v>1.1049</v>
        <stp/>
        <stp>ContractData</stp>
        <stp>SF6</stp>
        <stp>Open</stp>
        <stp/>
        <stp>T</stp>
        <tr r="F8" s="1"/>
      </tp>
      <tp>
        <v>29.984999999999999</v>
        <stp/>
        <stp>ContractData</stp>
        <stp>SIE</stp>
        <stp>Open</stp>
        <stp/>
        <stp>T</stp>
        <tr r="F11" s="1"/>
      </tp>
      <tp>
        <v>2652.5</v>
        <stp/>
        <stp>ContractData</stp>
        <stp>GCE</stp>
        <stp>Bid</stp>
        <stp/>
        <stp>T</stp>
        <tr r="J10" s="1"/>
      </tp>
      <tp t="s">
        <v/>
        <stp/>
        <stp>ContractData</stp>
        <stp>DXE</stp>
        <stp>Ask</stp>
        <stp/>
        <stp>T</stp>
        <tr r="K6" s="1"/>
      </tp>
      <tp>
        <v>1.0341</v>
        <stp/>
        <stp>ContractData</stp>
        <stp>EU6</stp>
        <stp>Ask</stp>
        <stp/>
        <stp>T</stp>
        <tr r="K7" s="1"/>
      </tp>
      <tp>
        <v>2.3344</v>
        <stp/>
        <stp>ContractData</stp>
        <stp>HOE</stp>
        <stp>Low</stp>
        <stp/>
        <stp>T</stp>
        <tr r="H15" s="1"/>
      </tp>
      <tp>
        <v>21494.5</v>
        <stp/>
        <stp>ContractData</stp>
        <stp>ENQ</stp>
        <stp>Ask</stp>
        <stp/>
        <stp>T</stp>
        <tr r="K3" s="1"/>
      </tp>
      <tp>
        <v>21484</v>
        <stp/>
        <stp>ContractData</stp>
        <stp>ENQ</stp>
        <stp>Bid</stp>
        <stp/>
        <stp>T</stp>
        <tr r="J3" s="1"/>
      </tp>
      <tp>
        <v>1.034</v>
        <stp/>
        <stp>ContractData</stp>
        <stp>EU6</stp>
        <stp>Bid</stp>
        <stp/>
        <stp>T</stp>
        <tr r="J7" s="1"/>
      </tp>
      <tp>
        <v>2653.1000000000004</v>
        <stp/>
        <stp>ContractData</stp>
        <stp>GCE</stp>
        <stp>Ask</stp>
        <stp/>
        <stp>T</stp>
        <tr r="K10" s="1"/>
      </tp>
      <tp t="s">
        <v/>
        <stp/>
        <stp>ContractData</stp>
        <stp>DXE</stp>
        <stp>Bid</stp>
        <stp/>
        <stp>T</stp>
        <tr r="J6" s="1"/>
      </tp>
      <tp>
        <v>74.040000000000006</v>
        <stp/>
        <stp>ContractData</stp>
        <stp>CLE</stp>
        <stp>Bid</stp>
        <stp/>
        <stp>T</stp>
        <tr r="J14" s="1"/>
      </tp>
      <tp>
        <v>99110</v>
        <stp/>
        <stp>ContractData</stp>
        <stp>BTC</stp>
        <stp>Bid</stp>
        <stp/>
        <stp>T</stp>
        <tr r="J22" s="1"/>
      </tp>
      <tp>
        <v>99180</v>
        <stp/>
        <stp>ContractData</stp>
        <stp>BTC</stp>
        <stp>Ask</stp>
        <stp/>
        <stp>T</stp>
        <tr r="K22" s="1"/>
      </tp>
      <tp>
        <v>74.100000000000009</v>
        <stp/>
        <stp>ContractData</stp>
        <stp>CLE</stp>
        <stp>Ask</stp>
        <stp/>
        <stp>T</stp>
        <tr r="K14" s="1"/>
      </tp>
      <tp>
        <v>924.40000000000009</v>
        <stp/>
        <stp>ContractData</stp>
        <stp>PLE</stp>
        <stp>Low</stp>
        <stp/>
        <stp>T</stp>
        <tr r="H12" s="1"/>
      </tp>
      <tp>
        <v>29.935000000000002</v>
        <stp/>
        <stp>ContractData</stp>
        <stp>SIE</stp>
        <stp>Low</stp>
        <stp/>
        <stp>T</stp>
        <tr r="H11" s="1"/>
      </tp>
      <tp>
        <v>1.1044500000000002</v>
        <stp/>
        <stp>ContractData</stp>
        <stp>SF6</stp>
        <stp>Low</stp>
        <stp/>
        <stp>T</stp>
        <tr r="H8" s="1"/>
      </tp>
      <tp>
        <v>2.0424000000000002</v>
        <stp/>
        <stp>ContractData</stp>
        <stp>RBE</stp>
        <stp>Low</stp>
        <stp/>
        <stp>T</stp>
        <tr r="H16" s="1"/>
      </tp>
      <tp>
        <v>451</v>
        <stp/>
        <stp>ContractData</stp>
        <stp>ZCE</stp>
        <stp>Bid</stp>
        <stp/>
        <stp>T</stp>
        <tr r="J19" s="1"/>
      </tp>
      <tp>
        <v>531</v>
        <stp/>
        <stp>ContractData</stp>
        <stp>ZWA</stp>
        <stp>Bid</stp>
        <stp/>
        <stp>T</stp>
        <tr r="J20" s="1"/>
      </tp>
      <tp>
        <v>991.25</v>
        <stp/>
        <stp>ContractData</stp>
        <stp>ZSE</stp>
        <stp>Bid</stp>
        <stp/>
        <stp>T</stp>
        <tr r="J18" s="1"/>
      </tp>
      <tp>
        <v>528.5</v>
        <stp/>
        <stp>ContractData</stp>
        <stp>ZWA</stp>
        <stp>Ask</stp>
        <stp/>
        <stp>T</stp>
        <tr r="K20" s="1"/>
      </tp>
      <tp>
        <v>989</v>
        <stp/>
        <stp>ContractData</stp>
        <stp>ZSE</stp>
        <stp>Ask</stp>
        <stp/>
        <stp>T</stp>
        <tr r="K18" s="1"/>
      </tp>
      <tp>
        <v>445</v>
        <stp/>
        <stp>ContractData</stp>
        <stp>ZCE</stp>
        <stp>Ask</stp>
        <stp/>
        <stp>T</stp>
        <tr r="K19" s="1"/>
      </tp>
      <tp>
        <v>449.25</v>
        <stp/>
        <stp>ContractData</stp>
        <stp>ZCE</stp>
        <stp>Low</stp>
        <stp/>
        <stp>T</stp>
        <tr r="H19" s="1"/>
      </tp>
      <tp>
        <v>988</v>
        <stp/>
        <stp>ContractData</stp>
        <stp>ZSE</stp>
        <stp>Low</stp>
        <stp/>
        <stp>T</stp>
        <tr r="H18" s="1"/>
      </tp>
      <tp>
        <v>527.5</v>
        <stp/>
        <stp>ContractData</stp>
        <stp>ZWA</stp>
        <stp>Low</stp>
        <stp/>
        <stp>T</stp>
        <tr r="H20" s="1"/>
      </tp>
      <tp>
        <v>30.09</v>
        <stp/>
        <stp>ContractData</stp>
        <stp>SIE</stp>
        <stp>Bid</stp>
        <stp/>
        <stp>T</stp>
        <tr r="J11" s="1"/>
      </tp>
      <tp>
        <v>1.1093000000000002</v>
        <stp/>
        <stp>ContractData</stp>
        <stp>SF6</stp>
        <stp>Bid</stp>
        <stp/>
        <stp>T</stp>
        <tr r="J8" s="1"/>
      </tp>
      <tp>
        <v>946.6</v>
        <stp/>
        <stp>ContractData</stp>
        <stp>PLE</stp>
        <stp>Ask</stp>
        <stp/>
        <stp>T</stp>
        <tr r="K12" s="1"/>
      </tp>
      <tp>
        <v>2.0489999999999999</v>
        <stp/>
        <stp>ContractData</stp>
        <stp>RBE</stp>
        <stp>Bid</stp>
        <stp/>
        <stp>T</stp>
        <tr r="J16" s="1"/>
      </tp>
      <tp>
        <v>2.0700000000000003</v>
        <stp/>
        <stp>ContractData</stp>
        <stp>RBE</stp>
        <stp>Ask</stp>
        <stp/>
        <stp>T</stp>
        <tr r="K16" s="1"/>
      </tp>
      <tp>
        <v>946.1</v>
        <stp/>
        <stp>ContractData</stp>
        <stp>PLE</stp>
        <stp>Bid</stp>
        <stp/>
        <stp>T</stp>
        <tr r="J12" s="1"/>
      </tp>
      <tp>
        <v>1.1094000000000002</v>
        <stp/>
        <stp>ContractData</stp>
        <stp>SF6</stp>
        <stp>Ask</stp>
        <stp/>
        <stp>T</stp>
        <tr r="K8" s="1"/>
      </tp>
      <tp>
        <v>30.1</v>
        <stp/>
        <stp>ContractData</stp>
        <stp>SIE</stp>
        <stp>Ask</stp>
        <stp/>
        <stp>T</stp>
        <tr r="K11" s="1"/>
      </tp>
      <tp>
        <v>0.70501709842132387</v>
        <stp/>
        <stp>ContractData</stp>
        <stp>YM</stp>
        <stp>PerCentNetLastTrade</stp>
        <stp/>
        <stp>T</stp>
        <tr r="E4" s="1"/>
        <tr r="D4" s="1"/>
      </tp>
      <tp>
        <v>1.1620045635088312</v>
        <stp/>
        <stp>ContractData</stp>
        <stp>EP</stp>
        <stp>PerCentNetLastTrade</stp>
        <stp/>
        <stp>T</stp>
        <tr r="E2" s="1"/>
        <tr r="D2" s="1"/>
      </tp>
      <tp>
        <v>2.0533000000000001</v>
        <stp/>
        <stp>ContractData</stp>
        <stp>RBE</stp>
        <stp>Open</stp>
        <stp/>
        <stp>T</stp>
        <tr r="F16" s="1"/>
      </tp>
      <tp>
        <v>925</v>
        <stp/>
        <stp>ContractData</stp>
        <stp>PLE</stp>
        <stp>Open</stp>
        <stp/>
        <stp>T</stp>
        <tr r="F12" s="1"/>
      </tp>
      <tp>
        <v>949.5</v>
        <stp/>
        <stp>ContractData</stp>
        <stp>PLE</stp>
        <stp>High</stp>
        <stp/>
        <stp>T</stp>
        <tr r="G12" s="1"/>
      </tp>
      <tp>
        <v>2.0658000000000003</v>
        <stp/>
        <stp>ContractData</stp>
        <stp>RBE</stp>
        <stp>High</stp>
        <stp/>
        <stp>T</stp>
        <tr r="G16" s="1"/>
      </tp>
      <tp>
        <v>30.38</v>
        <stp/>
        <stp>ContractData</stp>
        <stp>SIE</stp>
        <stp>High</stp>
        <stp/>
        <stp>T</stp>
        <tr r="G11" s="1"/>
      </tp>
      <tp>
        <v>1.1099000000000001</v>
        <stp/>
        <stp>ContractData</stp>
        <stp>SF6</stp>
        <stp>High</stp>
        <stp/>
        <stp>T</stp>
        <tr r="G8" s="1"/>
      </tp>
      <tp>
        <v>459.5</v>
        <stp/>
        <stp>ContractData</stp>
        <stp>ZCE</stp>
        <stp>Open</stp>
        <stp/>
        <stp>T</stp>
        <tr r="F19" s="1"/>
      </tp>
      <tp>
        <v>1011</v>
        <stp/>
        <stp>ContractData</stp>
        <stp>ZSE</stp>
        <stp>Open</stp>
        <stp/>
        <stp>T</stp>
        <tr r="F18" s="1"/>
      </tp>
      <tp>
        <v>545.5</v>
        <stp/>
        <stp>ContractData</stp>
        <stp>ZWA</stp>
        <stp>Open</stp>
        <stp/>
        <stp>T</stp>
        <tr r="F20" s="1"/>
      </tp>
      <tp>
        <v>3.3984706881903144E-2</v>
        <stp/>
        <stp>ContractData</stp>
        <stp>HOE</stp>
        <stp>PerCentNetLastTrade</stp>
        <stp/>
        <stp>T</stp>
        <tr r="D15" s="1"/>
        <tr r="E15" s="1"/>
      </tp>
      <tp>
        <v>-0.61071562382914946</v>
        <stp/>
        <stp>ContractData</stp>
        <stp>GCE</stp>
        <stp>PerCentNetLastTrade</stp>
        <stp/>
        <stp>T</stp>
        <tr r="D10" s="1"/>
        <tr r="E10" s="1"/>
      </tp>
      <tp>
        <v>1.5377347348529586</v>
        <stp/>
        <stp>ContractData</stp>
        <stp>ENQ</stp>
        <stp>PerCentNetLastTrade</stp>
        <stp/>
        <stp>T</stp>
        <tr r="D3" s="1"/>
        <tr r="E3" s="1"/>
      </tp>
      <tp>
        <v>0.55920252856795527</v>
        <stp/>
        <stp>ContractData</stp>
        <stp>EU6</stp>
        <stp>PerCentNetLastTrade</stp>
        <stp/>
        <stp>T</stp>
        <tr r="E7" s="1"/>
        <tr r="D7" s="1"/>
      </tp>
      <tp>
        <v>1015.5</v>
        <stp/>
        <stp>ContractData</stp>
        <stp>ZSE</stp>
        <stp>High</stp>
        <stp/>
        <stp>T</stp>
        <tr r="G18" s="1"/>
      </tp>
      <tp>
        <v>-0.42945178510928589</v>
        <stp/>
        <stp>ContractData</stp>
        <stp>DXE</stp>
        <stp>PerCentNetLastTrade</stp>
        <stp/>
        <stp>T</stp>
        <tr r="D6" s="1"/>
        <tr r="E6" s="1"/>
      </tp>
      <tp>
        <v>1.2853821960891563</v>
        <stp/>
        <stp>ContractData</stp>
        <stp>CLE</stp>
        <stp>PerCentNetLastTrade</stp>
        <stp/>
        <stp>T</stp>
        <tr r="D14" s="1"/>
        <tr r="E14" s="1"/>
      </tp>
      <tp>
        <v>0.9675119665953763</v>
        <stp/>
        <stp>ContractData</stp>
        <stp>BTC</stp>
        <stp>PerCentNetLastTrade</stp>
        <stp/>
        <stp>T</stp>
        <tr r="E22" s="1"/>
        <tr r="D22" s="1"/>
      </tp>
      <tp>
        <v>547</v>
        <stp/>
        <stp>ContractData</stp>
        <stp>ZWA</stp>
        <stp>High</stp>
        <stp/>
        <stp>T</stp>
        <tr r="G20" s="1"/>
      </tp>
      <tp>
        <v>-1.8498367791077257</v>
        <stp/>
        <stp>ContractData</stp>
        <stp>ZCE</stp>
        <stp>PerCentNetLastTrade</stp>
        <stp/>
        <stp>T</stp>
        <tr r="D19" s="1"/>
        <tr r="E19" s="1"/>
      </tp>
      <tp>
        <v>-2.0009881422924902</v>
        <stp/>
        <stp>ContractData</stp>
        <stp>ZSE</stp>
        <stp>PerCentNetLastTrade</stp>
        <stp/>
        <stp>T</stp>
        <tr r="E18" s="1"/>
        <tr r="D18" s="1"/>
      </tp>
      <tp>
        <v>-3.1607879065506186</v>
        <stp/>
        <stp>ContractData</stp>
        <stp>ZWA</stp>
        <stp>PerCentNetLastTrade</stp>
        <stp/>
        <stp>T</stp>
        <tr r="E20" s="1"/>
        <tr r="D20" s="1"/>
      </tp>
      <tp>
        <v>459.75</v>
        <stp/>
        <stp>ContractData</stp>
        <stp>ZCE</stp>
        <stp>High</stp>
        <stp/>
        <stp>T</stp>
        <tr r="G19" s="1"/>
      </tp>
      <tp>
        <v>0.66889632107023411</v>
        <stp/>
        <stp>ContractData</stp>
        <stp>SIE</stp>
        <stp>PerCentNetLastTrade</stp>
        <stp/>
        <stp>T</stp>
        <tr r="D11" s="1"/>
        <tr r="E11" s="1"/>
      </tp>
      <tp>
        <v>0.52560036248300857</v>
        <stp/>
        <stp>ContractData</stp>
        <stp>SF6</stp>
        <stp>PerCentNetLastTrade</stp>
        <stp/>
        <stp>T</stp>
        <tr r="D8" s="1"/>
        <tr r="E8" s="1"/>
      </tp>
      <tp>
        <v>0.25829718797212342</v>
        <stp/>
        <stp>ContractData</stp>
        <stp>RBE</stp>
        <stp>PerCentNetLastTrade</stp>
        <stp/>
        <stp>T</stp>
        <tr r="D16" s="1"/>
        <tr r="E16" s="1"/>
      </tp>
      <tp>
        <v>2.591066782307025</v>
        <stp/>
        <stp>ContractData</stp>
        <stp>PLE</stp>
        <stp>PerCentNetLastTrade</stp>
        <stp/>
        <stp>T</stp>
        <tr r="D12" s="1"/>
        <tr r="E12" s="1"/>
      </tp>
      <tp>
        <v>42983</v>
        <stp/>
        <stp>ContractData</stp>
        <stp>YM</stp>
        <stp>Bid</stp>
        <stp/>
        <stp>T</stp>
        <tr r="J4" s="1"/>
      </tp>
      <tp>
        <v>5985.25</v>
        <stp/>
        <stp>ContractData</stp>
        <stp>EP</stp>
        <stp>Bid</stp>
        <stp/>
        <stp>T</stp>
        <tr r="J2" s="1"/>
      </tp>
      <tp>
        <v>5985.75</v>
        <stp/>
        <stp>ContractData</stp>
        <stp>EP</stp>
        <stp>Ask</stp>
        <stp/>
        <stp>T</stp>
        <tr r="K2" s="1"/>
      </tp>
      <tp>
        <v>42996</v>
        <stp/>
        <stp>ContractData</stp>
        <stp>YM</stp>
        <stp>Ask</stp>
        <stp/>
        <stp>T</stp>
        <tr r="K4" s="1"/>
      </tp>
      <tp>
        <v>42655</v>
        <stp/>
        <stp>ContractData</stp>
        <stp>YM</stp>
        <stp>Low</stp>
        <stp/>
        <stp>T</stp>
        <tr r="H4" s="1"/>
      </tp>
      <tp>
        <v>5911.25</v>
        <stp/>
        <stp>ContractData</stp>
        <stp>EP</stp>
        <stp>Low</stp>
        <stp/>
        <stp>T</stp>
        <tr r="H2" s="1"/>
      </tp>
    </main>
  </volType>
</volTypes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volatileDependencies" Target="volatileDependencie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6C7AF9-AA12-4474-8D18-4A487C512C7F}">
  <dimension ref="A1:W28"/>
  <sheetViews>
    <sheetView tabSelected="1" workbookViewId="0">
      <selection activeCell="A2" sqref="A2"/>
    </sheetView>
  </sheetViews>
  <sheetFormatPr defaultRowHeight="16.5" x14ac:dyDescent="0.3"/>
  <cols>
    <col min="1" max="1" width="8" style="1" bestFit="1" customWidth="1"/>
    <col min="2" max="2" width="10" style="1" bestFit="1" customWidth="1"/>
    <col min="3" max="3" width="8" style="1" bestFit="1" customWidth="1"/>
    <col min="4" max="4" width="7.875" style="1" customWidth="1"/>
    <col min="5" max="5" width="10.625" style="1" customWidth="1"/>
    <col min="6" max="8" width="7.875" style="1" bestFit="1" customWidth="1"/>
    <col min="9" max="9" width="7.125" style="1" bestFit="1" customWidth="1"/>
    <col min="10" max="10" width="8.25" style="1" customWidth="1"/>
    <col min="11" max="11" width="8.375" style="1" bestFit="1" customWidth="1"/>
    <col min="12" max="13" width="8.625" style="1" customWidth="1"/>
    <col min="14" max="14" width="8.125" style="1" bestFit="1" customWidth="1"/>
    <col min="15" max="15" width="10.25" style="1" bestFit="1" customWidth="1"/>
    <col min="16" max="16" width="11" style="1" bestFit="1" customWidth="1"/>
    <col min="17" max="17" width="5.375" style="1" bestFit="1" customWidth="1"/>
    <col min="18" max="18" width="8" style="1" bestFit="1" customWidth="1"/>
    <col min="19" max="19" width="7.875" style="1" bestFit="1" customWidth="1"/>
    <col min="20" max="20" width="35" style="1" customWidth="1"/>
  </cols>
  <sheetData>
    <row r="1" spans="1:23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34</v>
      </c>
      <c r="N1" s="1" t="s">
        <v>14</v>
      </c>
      <c r="O1" s="1" t="s">
        <v>11</v>
      </c>
      <c r="P1" s="1" t="s">
        <v>12</v>
      </c>
      <c r="Q1" s="1" t="s">
        <v>13</v>
      </c>
      <c r="R1" s="1" t="s">
        <v>15</v>
      </c>
      <c r="S1" s="1" t="s">
        <v>16</v>
      </c>
      <c r="T1" s="1" t="s">
        <v>17</v>
      </c>
      <c r="V1" s="8">
        <f>MOD(RTD("cqg.rtd", ,"SystemInfo", "Linetime"),1)</f>
        <v>0.29512731481372612</v>
      </c>
      <c r="W1" s="8"/>
    </row>
    <row r="2" spans="1:23" x14ac:dyDescent="0.3">
      <c r="A2" t="s">
        <v>18</v>
      </c>
      <c r="B2" s="3">
        <f>RTD("cqg.rtd", ,"ContractData",A2, "LastTrade",, "T")</f>
        <v>5985.25</v>
      </c>
      <c r="C2" s="1">
        <f>RTD("cqg.rtd", ,"ContractData", A2, "NetLastTradeToday",, "T")</f>
        <v>68.75</v>
      </c>
      <c r="D2" s="2">
        <f>RTD("cqg.rtd", ,"ContractData", A2, "PerCentNetLastTrade",, "T")/100</f>
        <v>1.1620045635088313E-2</v>
      </c>
      <c r="E2" s="2">
        <f>RTD("cqg.rtd", ,"ContractData", A2, "PerCentNetLastTrade",, "T")/100</f>
        <v>1.1620045635088313E-2</v>
      </c>
      <c r="F2" s="1">
        <f>RTD("cqg.rtd", ,"ContractData", A2, "Open",, "T")</f>
        <v>5921</v>
      </c>
      <c r="G2" s="1">
        <f>RTD("cqg.rtd", ,"ContractData", A2, "High",, "T")</f>
        <v>5996.75</v>
      </c>
      <c r="H2" s="1">
        <f>RTD("cqg.rtd", ,"ContractData", A2, "Low",, "T")</f>
        <v>5911.25</v>
      </c>
      <c r="I2" s="1">
        <f>RTD("cqg.rtd", ,"ContractData", A2, "MT_LastBidVolume",, "T")</f>
        <v>2</v>
      </c>
      <c r="J2" s="3">
        <f>RTD("cqg.rtd", ,"ContractData", A2, "Bid",, "T")</f>
        <v>5985.25</v>
      </c>
      <c r="K2" s="3">
        <f>RTD("cqg.rtd", ,"ContractData", A2, "Ask",, "T")</f>
        <v>5985.75</v>
      </c>
      <c r="L2" s="1">
        <f>RTD("cqg.rtd", ,"ContractData", A2, "MT_LastAskVolume",, "T")</f>
        <v>9</v>
      </c>
      <c r="M2" s="1">
        <v>15</v>
      </c>
      <c r="N2" s="3">
        <f xml:space="preserve"> RTD("cqg.rtd",,"StudyData", "MLR(Mom("&amp;$A2&amp;",Period:=15,InputChoice:=Close),Period:=5,InputChoice:=Close)", "Bar",, "Close",M2,"0","All", "", "","True","T")</f>
        <v>6.75</v>
      </c>
      <c r="O2" s="7">
        <f>RTD("cqg.rtd",,"StudyData","B.TTMSqueeze_BK_Pos_Osc("&amp;$A2&amp;",20,2,20,150,5,15)", "Bar",, "Close",M2,"0","All", "", "","True","T")</f>
        <v>0</v>
      </c>
      <c r="P2" s="7">
        <f xml:space="preserve"> RTD("cqg.rtd",,"StudyData", "B.TTMSqueeze_BK_Neg_Osc("&amp;$A2&amp;",20,2,20,150,5,15)", "Bar",, "Close",M2,"0","All", "", "","True","T")</f>
        <v>0</v>
      </c>
      <c r="Q2" s="3">
        <f xml:space="preserve"> RTD("cqg.rtd",,"StudyData", "RSI("&amp;A2&amp;",Period:=9,InputChoice:=Close)", "Bar",, "Close",M2,"0","All", "", "","True","T")</f>
        <v>54.768188511634136</v>
      </c>
      <c r="R2" s="7">
        <f xml:space="preserve"> RTD("cqg.rtd",,"StudyData", "B.cqg.RSIHigh("&amp;A2&amp;",9,80)", "Bar",, "Close",M2,"0","All", "", "","True","T")</f>
        <v>0</v>
      </c>
      <c r="S2" s="7">
        <f xml:space="preserve"> RTD("cqg.rtd",,"StudyData", "B.cqg.RSILow("&amp;A2&amp;",9,20)", "Bar",, "Close",M2,"0","All", "", "","True","T")</f>
        <v>0</v>
      </c>
      <c r="T2" s="1" t="str">
        <f>RTD("cqg.rtd", ,"ContractData", A2, "LongDescription",, "T")</f>
        <v>E-Mini S&amp;P 500, Mar 25</v>
      </c>
      <c r="V2" s="8"/>
      <c r="W2" s="8"/>
    </row>
    <row r="3" spans="1:23" x14ac:dyDescent="0.3">
      <c r="A3" t="s">
        <v>20</v>
      </c>
      <c r="B3" s="3">
        <f>RTD("cqg.rtd", ,"ContractData",A3, "LastTrade",, "T")</f>
        <v>21493</v>
      </c>
      <c r="C3" s="1">
        <f>RTD("cqg.rtd", ,"ContractData", A3, "NetLastTradeToday",, "T")</f>
        <v>325.5</v>
      </c>
      <c r="D3" s="2">
        <f>RTD("cqg.rtd", ,"ContractData", A3, "PerCentNetLastTrade",, "T")/100</f>
        <v>1.5377347348529587E-2</v>
      </c>
      <c r="E3" s="2">
        <f>RTD("cqg.rtd", ,"ContractData", A3, "PerCentNetLastTrade",, "T")/100</f>
        <v>1.5377347348529587E-2</v>
      </c>
      <c r="F3" s="1">
        <f>RTD("cqg.rtd", ,"ContractData", A3, "Open",, "T")</f>
        <v>21186.75</v>
      </c>
      <c r="G3" s="1">
        <f>RTD("cqg.rtd", ,"ContractData", A3, "High",, "T")</f>
        <v>21559.25</v>
      </c>
      <c r="H3" s="1">
        <f>RTD("cqg.rtd", ,"ContractData", A3, "Low",, "T")</f>
        <v>21144</v>
      </c>
      <c r="I3" s="1">
        <f>RTD("cqg.rtd", ,"ContractData", A3, "MT_LastBidVolume",, "T")</f>
        <v>1</v>
      </c>
      <c r="J3" s="3">
        <f>RTD("cqg.rtd", ,"ContractData", A3, "Bid",, "T")</f>
        <v>21484</v>
      </c>
      <c r="K3" s="3">
        <f>RTD("cqg.rtd", ,"ContractData", A3, "Ask",, "T")</f>
        <v>21494.5</v>
      </c>
      <c r="L3" s="1">
        <f>RTD("cqg.rtd", ,"ContractData", A3, "MT_LastAskVolume",, "T")</f>
        <v>1</v>
      </c>
      <c r="N3" s="3">
        <f xml:space="preserve"> RTD("cqg.rtd",,"StudyData", "MLR(Mom("&amp;$A3&amp;",Period:=15,InputChoice:=Close),Period:=5,InputChoice:=Close)", "Bar",, "Close",M2,"0","All", "", "","True","T")</f>
        <v>12.9</v>
      </c>
      <c r="O3" s="7">
        <f xml:space="preserve"> RTD("cqg.rtd",,"StudyData", "B.TTMSqueeze_BK_Pos_Osc("&amp;$A3&amp;",20,2,20,150,5,15)", "Bar",, "Close",M2,"0","All", "", "","True","T")</f>
        <v>0</v>
      </c>
      <c r="P3" s="7">
        <f xml:space="preserve"> RTD("cqg.rtd",,"StudyData", "B.TTMSqueeze_BK_Neg_Osc("&amp;$A3&amp;",20,2,20,150,5,15)", "Bar",, "Close",M2,"0","All", "", "","True","T")</f>
        <v>0</v>
      </c>
      <c r="Q3" s="3">
        <f xml:space="preserve"> RTD("cqg.rtd",,"StudyData", "RSI("&amp;A3&amp;",Period:=9,InputChoice:=Close)", "Bar",, "Close",M2,"0","All", "", "","True","T")</f>
        <v>51.344933445492416</v>
      </c>
      <c r="R3" s="7">
        <f xml:space="preserve"> RTD("cqg.rtd",,"StudyData", "B.cqg.RSIHigh("&amp;A3&amp;",9,80)", "Bar",, "Close",M2,"0","All", "", "","True","T")</f>
        <v>0</v>
      </c>
      <c r="S3" s="7">
        <f xml:space="preserve"> RTD("cqg.rtd",,"StudyData", "B.cqg.RSILow("&amp;A3&amp;",9,20)", "Bar",, "Close",M2,"0","All", "", "","True","T")</f>
        <v>0</v>
      </c>
      <c r="T3" s="1" t="str">
        <f>RTD("cqg.rtd", ,"ContractData", A3, "LongDescription",, "T")</f>
        <v>E-mini NASDAQ-100, Mar 25</v>
      </c>
    </row>
    <row r="4" spans="1:23" x14ac:dyDescent="0.3">
      <c r="A4" t="s">
        <v>19</v>
      </c>
      <c r="B4" s="3">
        <f>RTD("cqg.rtd", ,"ContractData",A4, "LastTrade",, "T")</f>
        <v>42995</v>
      </c>
      <c r="C4" s="1">
        <f>RTD("cqg.rtd", ,"ContractData", A4, "NetLastTradeToday",, "T")</f>
        <v>301</v>
      </c>
      <c r="D4" s="2">
        <f>RTD("cqg.rtd", ,"ContractData", A4, "PerCentNetLastTrade",, "T")/100</f>
        <v>7.0501709842132384E-3</v>
      </c>
      <c r="E4" s="2">
        <f>RTD("cqg.rtd", ,"ContractData", A4, "PerCentNetLastTrade",, "T")/100</f>
        <v>7.0501709842132384E-3</v>
      </c>
      <c r="F4" s="1">
        <f>RTD("cqg.rtd", ,"ContractData", A4, "Open",, "T")</f>
        <v>42707</v>
      </c>
      <c r="G4" s="1">
        <f>RTD("cqg.rtd", ,"ContractData", A4, "High",, "T")</f>
        <v>43077</v>
      </c>
      <c r="H4" s="1">
        <f>RTD("cqg.rtd", ,"ContractData", A4, "Low",, "T")</f>
        <v>42655</v>
      </c>
      <c r="I4" s="1">
        <f>RTD("cqg.rtd", ,"ContractData", A4, "MT_LastBidVolume",, "T")</f>
        <v>1</v>
      </c>
      <c r="J4" s="3">
        <f>RTD("cqg.rtd", ,"ContractData", A4, "Bid",, "T")</f>
        <v>42983</v>
      </c>
      <c r="K4" s="3">
        <f>RTD("cqg.rtd", ,"ContractData", A4, "Ask",, "T")</f>
        <v>42996</v>
      </c>
      <c r="L4" s="1">
        <f>RTD("cqg.rtd", ,"ContractData", A4, "MT_LastAskVolume",, "T")</f>
        <v>1</v>
      </c>
      <c r="N4" s="3">
        <f xml:space="preserve"> RTD("cqg.rtd",,"StudyData", "MLR(Mom("&amp;$A4&amp;",Period:=15,InputChoice:=Close),Period:=5,InputChoice:=Close)", "Bar",, "Close",M2,"0","All", "", "","True","T")</f>
        <v>47.2</v>
      </c>
      <c r="O4" s="7">
        <f xml:space="preserve"> RTD("cqg.rtd",,"StudyData", "B.TTMSqueeze_BK_Pos_Osc("&amp;$A4&amp;",20,2,20,150,5,15)", "Bar",, "Close",M2,"0","All", "", "","True","T")</f>
        <v>0</v>
      </c>
      <c r="P4" s="7">
        <f xml:space="preserve"> RTD("cqg.rtd",,"StudyData", "B.TTMSqueeze_BK_Neg_Osc("&amp;$A4&amp;",20,2,20,150,5,15)", "Bar",, "Close",M2,"0","All", "", "","True","T")</f>
        <v>0</v>
      </c>
      <c r="Q4" s="3">
        <f xml:space="preserve"> RTD("cqg.rtd",,"StudyData", "RSI("&amp;A4&amp;",Period:=9,InputChoice:=Close)", "Bar",, "Close",M2,"0","All", "", "","True","T")</f>
        <v>51.636905287162605</v>
      </c>
      <c r="R4" s="7">
        <f xml:space="preserve"> RTD("cqg.rtd",,"StudyData", "B.cqg.RSIHigh("&amp;A4&amp;",9,80)", "Bar",, "Close",M2,"0","All", "", "","True","T")</f>
        <v>0</v>
      </c>
      <c r="S4" s="7">
        <f xml:space="preserve"> RTD("cqg.rtd",,"StudyData", "B.cqg.RSILow("&amp;A4&amp;",9,20)", "Bar",, "Close",M2,"0","All", "", "","True","T")</f>
        <v>0</v>
      </c>
      <c r="T4" s="1" t="str">
        <f>RTD("cqg.rtd", ,"ContractData", A4, "LongDescription",, "T")</f>
        <v>E-mini Dow ($5), Mar 25</v>
      </c>
    </row>
    <row r="5" spans="1:23" x14ac:dyDescent="0.3">
      <c r="A5"/>
      <c r="D5" s="2"/>
      <c r="E5" s="2"/>
      <c r="H5" s="6"/>
      <c r="J5" s="3"/>
      <c r="K5" s="3"/>
      <c r="N5" s="3"/>
      <c r="O5" s="7"/>
      <c r="P5" s="7"/>
      <c r="Q5" s="3"/>
      <c r="R5" s="7"/>
      <c r="S5" s="7"/>
    </row>
    <row r="6" spans="1:23" x14ac:dyDescent="0.3">
      <c r="A6" t="s">
        <v>21</v>
      </c>
      <c r="B6" s="3">
        <f>RTD("cqg.rtd", ,"ContractData",A6, "LastTrade",, "T")</f>
        <v>108.74000000000001</v>
      </c>
      <c r="C6" s="1">
        <f>RTD("cqg.rtd", ,"ContractData", A6, "NetLastTradeToday",, "T")</f>
        <v>-0.46900000000000003</v>
      </c>
      <c r="D6" s="2">
        <f>RTD("cqg.rtd", ,"ContractData", A6, "PerCentNetLastTrade",, "T")/100</f>
        <v>-4.2945178510928588E-3</v>
      </c>
      <c r="E6" s="2">
        <f>RTD("cqg.rtd", ,"ContractData", A6, "PerCentNetLastTrade",, "T")/100</f>
        <v>-4.2945178510928588E-3</v>
      </c>
      <c r="F6" s="1">
        <f>RTD("cqg.rtd", ,"ContractData", A6, "Open",, "T")</f>
        <v>108.995</v>
      </c>
      <c r="G6" s="1">
        <f>RTD("cqg.rtd", ,"ContractData", A6, "High",, "T")</f>
        <v>109.05</v>
      </c>
      <c r="H6" s="1">
        <f>RTD("cqg.rtd", ,"ContractData", A6, "Low",, "T")</f>
        <v>108.74000000000001</v>
      </c>
      <c r="I6" s="1">
        <f>RTD("cqg.rtd", ,"ContractData", A6, "MT_LastBidVolume",, "T")</f>
        <v>0</v>
      </c>
      <c r="J6" s="3" t="str">
        <f>RTD("cqg.rtd", ,"ContractData", A6, "Bid",, "T")</f>
        <v/>
      </c>
      <c r="K6" s="3" t="str">
        <f>RTD("cqg.rtd", ,"ContractData", A6, "Ask",, "T")</f>
        <v/>
      </c>
      <c r="L6" s="1">
        <f>RTD("cqg.rtd", ,"ContractData", A6, "MT_LastAskVolume",, "T")</f>
        <v>0</v>
      </c>
      <c r="N6" s="5">
        <f xml:space="preserve"> RTD("cqg.rtd",,"StudyData", "MLR(Mom("&amp;$A6&amp;",Period:=15,InputChoice:=Close),Period:=5,InputChoice:=Close)", "Bar",, "Close",M2,"0","All", "", "","True","T")</f>
        <v>-8.7999999999999995E-2</v>
      </c>
      <c r="O6" s="7">
        <f xml:space="preserve"> RTD("cqg.rtd",,"StudyData", "B.TTMSqueeze_BK_Pos_Osc("&amp;$A6&amp;",20,2,20,150,5,15)", "Bar",, "Close",M2,"0","All", "", "","True","T")</f>
        <v>0</v>
      </c>
      <c r="P6" s="7">
        <f xml:space="preserve"> RTD("cqg.rtd",,"StudyData", "B.TTMSqueeze_BK_Neg_Osc("&amp;$A6&amp;",20,2,20,150,5,15)", "Bar",, "Close",M2,"0","All", "", "","True","T")</f>
        <v>1</v>
      </c>
      <c r="Q6" s="3">
        <f xml:space="preserve"> RTD("cqg.rtd",,"StudyData", "RSI("&amp;A6&amp;",Period:=9,InputChoice:=Close)", "Bar",, "Close",M2,"0","All", "", "","True","T")</f>
        <v>35.304990133856265</v>
      </c>
      <c r="R6" s="7">
        <f xml:space="preserve"> RTD("cqg.rtd",,"StudyData", "B.cqg.RSIHigh("&amp;A6&amp;",9,80)", "Bar",, "Close",M2,"0","All", "", "","True","T")</f>
        <v>0</v>
      </c>
      <c r="S6" s="7">
        <f xml:space="preserve"> RTD("cqg.rtd",,"StudyData", "B.cqg.RSILow("&amp;A6&amp;",9,20)", "Bar",, "Close",M2,"0","All", "", "","True","T")</f>
        <v>0</v>
      </c>
      <c r="T6" s="1" t="str">
        <f>RTD("cqg.rtd", ,"ContractData", A6, "LongDescription",, "T")</f>
        <v>Dollar Index (ICE), Mar 25</v>
      </c>
    </row>
    <row r="7" spans="1:23" x14ac:dyDescent="0.3">
      <c r="A7" t="s">
        <v>22</v>
      </c>
      <c r="B7" s="5">
        <f>RTD("cqg.rtd", ,"ContractData",A7, "LastTrade",, "T")</f>
        <v>1.034</v>
      </c>
      <c r="C7" s="5">
        <f>RTD("cqg.rtd", ,"ContractData", A7, "NetLastTradeToday",, "T")</f>
        <v>5.7500000000000008E-3</v>
      </c>
      <c r="D7" s="2">
        <f>RTD("cqg.rtd", ,"ContractData", A7, "PerCentNetLastTrade",, "T")/100</f>
        <v>5.5920252856795525E-3</v>
      </c>
      <c r="E7" s="2">
        <f>RTD("cqg.rtd", ,"ContractData", A7, "PerCentNetLastTrade",, "T")/100</f>
        <v>5.5920252856795525E-3</v>
      </c>
      <c r="F7" s="5">
        <f>RTD("cqg.rtd", ,"ContractData", A7, "Open",, "T")</f>
        <v>1.0297000000000001</v>
      </c>
      <c r="G7" s="5">
        <f>RTD("cqg.rtd", ,"ContractData", A7, "High",, "T")</f>
        <v>1.0341500000000001</v>
      </c>
      <c r="H7" s="5">
        <f>RTD("cqg.rtd", ,"ContractData", A7, "Low",, "T")</f>
        <v>1.0296500000000002</v>
      </c>
      <c r="I7" s="1">
        <f>RTD("cqg.rtd", ,"ContractData", A7, "MT_LastBidVolume",, "T")</f>
        <v>21</v>
      </c>
      <c r="J7" s="5">
        <f>RTD("cqg.rtd", ,"ContractData", A7, "Bid",, "T")</f>
        <v>1.034</v>
      </c>
      <c r="K7" s="5">
        <f>RTD("cqg.rtd", ,"ContractData", A7, "Ask",, "T")</f>
        <v>1.0341</v>
      </c>
      <c r="L7" s="1">
        <f>RTD("cqg.rtd", ,"ContractData", A7, "MT_LastAskVolume",, "T")</f>
        <v>22</v>
      </c>
      <c r="N7" s="5">
        <f xml:space="preserve"> RTD("cqg.rtd",,"StudyData", "MLR(Mom("&amp;$A7&amp;",Period:=15,InputChoice:=Close),Period:=5,InputChoice:=Close)", "Bar",, "Close",M2,"0","All", "", "","True","T")</f>
        <v>1.06E-3</v>
      </c>
      <c r="O7" s="7">
        <f xml:space="preserve"> RTD("cqg.rtd",,"StudyData", "B.TTMSqueeze_BK_Pos_Osc("&amp;$A7&amp;",20,2,20,150,5,15)", "Bar",, "Close",M2,"0","All", "", "","True","T")</f>
        <v>1</v>
      </c>
      <c r="P7" s="7">
        <f xml:space="preserve"> RTD("cqg.rtd",,"StudyData", "B.TTMSqueeze_BK_Neg_Osc("&amp;$A7&amp;",20,2,20,150,5,15)", "Bar",, "Close",M2,"0","All", "", "","True","T")</f>
        <v>0</v>
      </c>
      <c r="Q7" s="3">
        <f xml:space="preserve"> RTD("cqg.rtd",,"StudyData", "RSI("&amp;A7&amp;",Period:=9,InputChoice:=Close)", "Bar",, "Close",M2,"0","All", "", "","True","T")</f>
        <v>63.758891067025573</v>
      </c>
      <c r="R7" s="7">
        <f xml:space="preserve"> RTD("cqg.rtd",,"StudyData", "B.cqg.RSIHigh("&amp;A7&amp;",9,80)", "Bar",, "Close",M2,"0","All", "", "","True","T")</f>
        <v>0</v>
      </c>
      <c r="S7" s="7">
        <f xml:space="preserve"> RTD("cqg.rtd",,"StudyData", "B.cqg.RSILow("&amp;A7&amp;",9,20)", "Bar",, "Close",M2,"0","All", "", "","True","T")</f>
        <v>0</v>
      </c>
      <c r="T7" s="1" t="str">
        <f>RTD("cqg.rtd", ,"ContractData", A7, "LongDescription",, "T")</f>
        <v>Euro FX (Globex), Mar 25</v>
      </c>
    </row>
    <row r="8" spans="1:23" x14ac:dyDescent="0.3">
      <c r="A8" t="s">
        <v>23</v>
      </c>
      <c r="B8" s="5">
        <f>RTD("cqg.rtd", ,"ContractData",A8, "LastTrade",, "T")</f>
        <v>1.1093000000000002</v>
      </c>
      <c r="C8" s="5">
        <f>RTD("cqg.rtd", ,"ContractData", A8, "NetLastTradeToday",, "T")</f>
        <v>5.8000000000000005E-3</v>
      </c>
      <c r="D8" s="2">
        <f>RTD("cqg.rtd", ,"ContractData", A8, "PerCentNetLastTrade",, "T")/100</f>
        <v>5.2560036248300857E-3</v>
      </c>
      <c r="E8" s="2">
        <f>RTD("cqg.rtd", ,"ContractData", A8, "PerCentNetLastTrade",, "T")/100</f>
        <v>5.2560036248300857E-3</v>
      </c>
      <c r="F8" s="5">
        <f>RTD("cqg.rtd", ,"ContractData", A8, "Open",, "T")</f>
        <v>1.1049</v>
      </c>
      <c r="G8" s="5">
        <f>RTD("cqg.rtd", ,"ContractData", A8, "High",, "T")</f>
        <v>1.1099000000000001</v>
      </c>
      <c r="H8" s="5">
        <f>RTD("cqg.rtd", ,"ContractData", A8, "Low",, "T")</f>
        <v>1.1044500000000002</v>
      </c>
      <c r="I8" s="1">
        <f>RTD("cqg.rtd", ,"ContractData", A8, "MT_LastBidVolume",, "T")</f>
        <v>1</v>
      </c>
      <c r="J8" s="5">
        <f>RTD("cqg.rtd", ,"ContractData", A8, "Bid",, "T")</f>
        <v>1.1093000000000002</v>
      </c>
      <c r="K8" s="5">
        <f>RTD("cqg.rtd", ,"ContractData", A8, "Ask",, "T")</f>
        <v>1.1094000000000002</v>
      </c>
      <c r="L8" s="1">
        <f>RTD("cqg.rtd", ,"ContractData", A8, "MT_LastAskVolume",, "T")</f>
        <v>6</v>
      </c>
      <c r="N8" s="5">
        <f xml:space="preserve"> RTD("cqg.rtd",,"StudyData", "MLR(Mom("&amp;$A8&amp;",Period:=15,InputChoice:=Close),Period:=5,InputChoice:=Close)", "Bar",, "Close",M2,"0","All", "", "","True","T")</f>
        <v>9.7999999999999997E-4</v>
      </c>
      <c r="O8" s="7">
        <f xml:space="preserve"> RTD("cqg.rtd",,"StudyData", "B.TTMSqueeze_BK_Pos_Osc("&amp;$A8&amp;",20,2,20,150,5,15)", "Bar",, "Close",M2,"0","All", "", "","True","T")</f>
        <v>1</v>
      </c>
      <c r="P8" s="7">
        <f xml:space="preserve"> RTD("cqg.rtd",,"StudyData", "B.TTMSqueeze_BK_Neg_Osc("&amp;$A8&amp;",20,2,20,150,5,15)", "Bar",, "Close",M2,"0","All", "", "","True","T")</f>
        <v>0</v>
      </c>
      <c r="Q8" s="3">
        <f xml:space="preserve"> RTD("cqg.rtd",,"StudyData", "RSI("&amp;A8&amp;",Period:=9,InputChoice:=Close)", "Bar",, "Close",M2,"0","All", "", "","True","T")</f>
        <v>63.537165631154529</v>
      </c>
      <c r="R8" s="7">
        <f xml:space="preserve"> RTD("cqg.rtd",,"StudyData", "B.cqg.RSIHigh("&amp;A8&amp;",9,80)", "Bar",, "Close",M2,"0","All", "", "","True","T")</f>
        <v>0</v>
      </c>
      <c r="S8" s="7">
        <f xml:space="preserve"> RTD("cqg.rtd",,"StudyData", "B.cqg.RSILow("&amp;A8&amp;",9,20)", "Bar",, "Close",M2,"0","All", "", "","True","T")</f>
        <v>0</v>
      </c>
      <c r="T8" s="1" t="str">
        <f>RTD("cqg.rtd", ,"ContractData", A8, "LongDescription",, "T")</f>
        <v>Swiss Franc (Globex), Mar 25</v>
      </c>
    </row>
    <row r="9" spans="1:23" x14ac:dyDescent="0.3">
      <c r="A9"/>
      <c r="D9" s="2"/>
      <c r="E9" s="2"/>
      <c r="J9" s="3"/>
      <c r="K9" s="3"/>
      <c r="N9" s="3"/>
      <c r="O9" s="7"/>
      <c r="P9" s="7"/>
      <c r="Q9" s="3"/>
      <c r="R9" s="7"/>
      <c r="S9" s="7"/>
    </row>
    <row r="10" spans="1:23" x14ac:dyDescent="0.3">
      <c r="A10" t="s">
        <v>24</v>
      </c>
      <c r="B10" s="3">
        <f>RTD("cqg.rtd", ,"ContractData",A10, "LastTrade",, "T")</f>
        <v>2652.7000000000003</v>
      </c>
      <c r="C10" s="1">
        <f>RTD("cqg.rtd", ,"ContractData", A10, "NetLastTradeToday",, "T")</f>
        <v>-16.3</v>
      </c>
      <c r="D10" s="2">
        <f>RTD("cqg.rtd", ,"ContractData", A10, "PerCentNetLastTrade",, "T")/100</f>
        <v>-6.1071562382914949E-3</v>
      </c>
      <c r="E10" s="2">
        <f>RTD("cqg.rtd", ,"ContractData", A10, "PerCentNetLastTrade",, "T")/100</f>
        <v>-6.1071562382914949E-3</v>
      </c>
      <c r="F10" s="1">
        <f>RTD("cqg.rtd", ,"ContractData", A10, "Open",, "T")</f>
        <v>2671.1000000000004</v>
      </c>
      <c r="G10" s="1">
        <f>RTD("cqg.rtd", ,"ContractData", A10, "High",, "T")</f>
        <v>2681</v>
      </c>
      <c r="H10" s="1">
        <f>RTD("cqg.rtd", ,"ContractData", A10, "Low",, "T")</f>
        <v>2649.7000000000003</v>
      </c>
      <c r="I10" s="1">
        <f>RTD("cqg.rtd", ,"ContractData", A10, "MT_LastBidVolume",, "T")</f>
        <v>1</v>
      </c>
      <c r="J10" s="3">
        <f>RTD("cqg.rtd", ,"ContractData", A10, "Bid",, "T")</f>
        <v>2652.5</v>
      </c>
      <c r="K10" s="3">
        <f>RTD("cqg.rtd", ,"ContractData", A10, "Ask",, "T")</f>
        <v>2653.1000000000004</v>
      </c>
      <c r="L10" s="1">
        <f>RTD("cqg.rtd", ,"ContractData", A10, "MT_LastAskVolume",, "T")</f>
        <v>1</v>
      </c>
      <c r="N10" s="3">
        <f xml:space="preserve"> RTD("cqg.rtd",,"StudyData", "MLR(Mom("&amp;$A10&amp;",Period:=15,InputChoice:=Close),Period:=5,InputChoice:=Close)", "Bar",, "Close",M2,"0","All", "", "","True","T")</f>
        <v>-1.64</v>
      </c>
      <c r="O10" s="7">
        <f xml:space="preserve"> RTD("cqg.rtd",,"StudyData", "B.TTMSqueeze_BK_Pos_Osc("&amp;$A10&amp;",20,2,20,150,5,15)", "Bar",, "Close",M2,"0","All", "", "","True","T")</f>
        <v>0</v>
      </c>
      <c r="P10" s="7">
        <f xml:space="preserve"> RTD("cqg.rtd",,"StudyData", "B.TTMSqueeze_BK_Neg_Osc("&amp;$A10&amp;",20,2,20,150,5,15)", "Bar",, "Close",M2,"0","All", "", "","True","T")</f>
        <v>0</v>
      </c>
      <c r="Q10" s="3">
        <f xml:space="preserve"> RTD("cqg.rtd",,"StudyData", "RSI("&amp;A10&amp;",Period:=9,InputChoice:=Close)", "Bar",, "Close",M2,"0","All", "", "","True","T")</f>
        <v>41.657616454694455</v>
      </c>
      <c r="R10" s="7">
        <f xml:space="preserve"> RTD("cqg.rtd",,"StudyData", "B.cqg.RSIHigh("&amp;A10&amp;",9,80)", "Bar",, "Close",M2,"0","All", "", "","True","T")</f>
        <v>0</v>
      </c>
      <c r="S10" s="7">
        <f xml:space="preserve"> RTD("cqg.rtd",,"StudyData", "B.cqg.RSILow("&amp;A10&amp;",9,20)", "Bar",, "Close",M2,"0","All", "", "","True","T")</f>
        <v>0</v>
      </c>
      <c r="T10" s="1" t="str">
        <f>RTD("cqg.rtd", ,"ContractData", A10, "LongDescription",, "T")</f>
        <v>Gold (Globex), Feb 25</v>
      </c>
    </row>
    <row r="11" spans="1:23" x14ac:dyDescent="0.3">
      <c r="A11" t="s">
        <v>25</v>
      </c>
      <c r="B11" s="3">
        <f>RTD("cqg.rtd", ,"ContractData",A11, "LastTrade",, "T")</f>
        <v>30.1</v>
      </c>
      <c r="C11" s="1">
        <f>RTD("cqg.rtd", ,"ContractData", A11, "NetLastTradeToday",, "T")</f>
        <v>0.2</v>
      </c>
      <c r="D11" s="2">
        <f>RTD("cqg.rtd", ,"ContractData", A11, "PerCentNetLastTrade",, "T")/100</f>
        <v>6.688963210702341E-3</v>
      </c>
      <c r="E11" s="2">
        <f>RTD("cqg.rtd", ,"ContractData", A11, "PerCentNetLastTrade",, "T")/100</f>
        <v>6.688963210702341E-3</v>
      </c>
      <c r="F11" s="1">
        <f>RTD("cqg.rtd", ,"ContractData", A11, "Open",, "T")</f>
        <v>29.984999999999999</v>
      </c>
      <c r="G11" s="1">
        <f>RTD("cqg.rtd", ,"ContractData", A11, "High",, "T")</f>
        <v>30.38</v>
      </c>
      <c r="H11" s="1">
        <f>RTD("cqg.rtd", ,"ContractData", A11, "Low",, "T")</f>
        <v>29.935000000000002</v>
      </c>
      <c r="I11" s="1">
        <f>RTD("cqg.rtd", ,"ContractData", A11, "MT_LastBidVolume",, "T")</f>
        <v>2</v>
      </c>
      <c r="J11" s="3">
        <f>RTD("cqg.rtd", ,"ContractData", A11, "Bid",, "T")</f>
        <v>30.09</v>
      </c>
      <c r="K11" s="3">
        <f>RTD("cqg.rtd", ,"ContractData", A11, "Ask",, "T")</f>
        <v>30.1</v>
      </c>
      <c r="L11" s="1">
        <f>RTD("cqg.rtd", ,"ContractData", A11, "MT_LastAskVolume",, "T")</f>
        <v>1</v>
      </c>
      <c r="N11" s="3">
        <f xml:space="preserve"> RTD("cqg.rtd",,"StudyData", "MLR(Mom("&amp;$A11&amp;",Period:=15,InputChoice:=Close),Period:=5,InputChoice:=Close)", "Bar",, "Close",M2,"0","All", "", "","True","T")</f>
        <v>5.7000000000000002E-2</v>
      </c>
      <c r="O11" s="7">
        <f xml:space="preserve"> RTD("cqg.rtd",,"StudyData", "B.TTMSqueeze_BK_Pos_Osc("&amp;$A11&amp;",20,2,20,150,5,15)", "Bar",, "Close",M2,"0","All", "", "","True","T")</f>
        <v>0</v>
      </c>
      <c r="P11" s="7">
        <f xml:space="preserve"> RTD("cqg.rtd",,"StudyData", "B.TTMSqueeze_BK_Neg_Osc("&amp;$A11&amp;",20,2,20,150,5,15)", "Bar",, "Close",M2,"0","All", "", "","True","T")</f>
        <v>0</v>
      </c>
      <c r="Q11" s="3">
        <f xml:space="preserve"> RTD("cqg.rtd",,"StudyData", "RSI("&amp;A11&amp;",Period:=9,InputChoice:=Close)", "Bar",, "Close",M2,"0","All", "", "","True","T")</f>
        <v>46.081086561507021</v>
      </c>
      <c r="R11" s="7">
        <f xml:space="preserve"> RTD("cqg.rtd",,"StudyData", "B.cqg.RSIHigh("&amp;A11&amp;",9,80)", "Bar",, "Close",M2,"0","All", "", "","True","T")</f>
        <v>0</v>
      </c>
      <c r="S11" s="7">
        <f xml:space="preserve"> RTD("cqg.rtd",,"StudyData", "B.cqg.RSILow("&amp;A11&amp;",9,20)", "Bar",, "Close",M2,"0","All", "", "","True","T")</f>
        <v>0</v>
      </c>
      <c r="T11" s="1" t="str">
        <f>RTD("cqg.rtd", ,"ContractData", A11, "LongDescription",, "T")</f>
        <v>Silver (Globex), Mar 25</v>
      </c>
    </row>
    <row r="12" spans="1:23" x14ac:dyDescent="0.3">
      <c r="A12" t="s">
        <v>26</v>
      </c>
      <c r="B12" s="3">
        <f>RTD("cqg.rtd", ,"ContractData",A12, "LastTrade",, "T")</f>
        <v>946.30000000000007</v>
      </c>
      <c r="C12" s="1">
        <f>RTD("cqg.rtd", ,"ContractData", A12, "NetLastTradeToday",, "T")</f>
        <v>23.900000000000002</v>
      </c>
      <c r="D12" s="2">
        <f>RTD("cqg.rtd", ,"ContractData", A12, "PerCentNetLastTrade",, "T")/100</f>
        <v>2.5910667823070249E-2</v>
      </c>
      <c r="E12" s="2">
        <f>RTD("cqg.rtd", ,"ContractData", A12, "PerCentNetLastTrade",, "T")/100</f>
        <v>2.5910667823070249E-2</v>
      </c>
      <c r="F12" s="1">
        <f>RTD("cqg.rtd", ,"ContractData", A12, "Open",, "T")</f>
        <v>925</v>
      </c>
      <c r="G12" s="1">
        <f>RTD("cqg.rtd", ,"ContractData", A12, "High",, "T")</f>
        <v>949.5</v>
      </c>
      <c r="H12" s="1">
        <f>RTD("cqg.rtd", ,"ContractData", A12, "Low",, "T")</f>
        <v>924.40000000000009</v>
      </c>
      <c r="I12" s="1">
        <f>RTD("cqg.rtd", ,"ContractData", A12, "MT_LastBidVolume",, "T")</f>
        <v>1</v>
      </c>
      <c r="J12" s="3">
        <f>RTD("cqg.rtd", ,"ContractData", A12, "Bid",, "T")</f>
        <v>946.1</v>
      </c>
      <c r="K12" s="3">
        <f>RTD("cqg.rtd", ,"ContractData", A12, "Ask",, "T")</f>
        <v>946.6</v>
      </c>
      <c r="L12" s="1">
        <f>RTD("cqg.rtd", ,"ContractData", A12, "MT_LastAskVolume",, "T")</f>
        <v>1</v>
      </c>
      <c r="N12" s="3">
        <f xml:space="preserve"> RTD("cqg.rtd",,"StudyData", "MLR(Mom("&amp;$A12&amp;",Period:=15,InputChoice:=Close),Period:=5,InputChoice:=Close)", "Bar",, "Close",M2,"0","All", "", "","True","T")</f>
        <v>-1.92</v>
      </c>
      <c r="O12" s="7">
        <f xml:space="preserve"> RTD("cqg.rtd",,"StudyData", "B.TTMSqueeze_BK_Pos_Osc("&amp;$A12&amp;",20,2,20,150,5,15)", "Bar",, "Close",M2,"0","All", "", "","True","T")</f>
        <v>0</v>
      </c>
      <c r="P12" s="7">
        <f xml:space="preserve"> RTD("cqg.rtd",,"StudyData", "B.TTMSqueeze_BK_Neg_Osc("&amp;$A12&amp;",20,2,20,150,5,15)", "Bar",, "Close",M2,"0","All", "", "","True","T")</f>
        <v>0</v>
      </c>
      <c r="Q12" s="3">
        <f xml:space="preserve"> RTD("cqg.rtd",,"StudyData", "RSI("&amp;A12&amp;",Period:=9,InputChoice:=Close)", "Bar",, "Close",M2,"0","All", "", "","True","T")</f>
        <v>40.118332719282556</v>
      </c>
      <c r="R12" s="7">
        <f xml:space="preserve"> RTD("cqg.rtd",,"StudyData", "B.cqg.RSIHigh("&amp;A12&amp;",9,80)", "Bar",, "Close",M2,"0","All", "", "","True","T")</f>
        <v>0</v>
      </c>
      <c r="S12" s="7">
        <f xml:space="preserve"> RTD("cqg.rtd",,"StudyData", "B.cqg.RSILow("&amp;A12&amp;",9,20)", "Bar",, "Close",M2,"0","All", "", "","True","T")</f>
        <v>0</v>
      </c>
      <c r="T12" s="1" t="str">
        <f>RTD("cqg.rtd", ,"ContractData", A12, "LongDescription",, "T")</f>
        <v>Platinum (Globex), Apr 25</v>
      </c>
    </row>
    <row r="13" spans="1:23" x14ac:dyDescent="0.3">
      <c r="A13"/>
      <c r="D13" s="2"/>
      <c r="E13" s="2"/>
      <c r="J13" s="3"/>
      <c r="K13" s="3"/>
      <c r="N13" s="3"/>
      <c r="O13" s="7"/>
      <c r="P13" s="7"/>
      <c r="Q13" s="3"/>
      <c r="R13" s="7"/>
      <c r="S13" s="7"/>
    </row>
    <row r="14" spans="1:23" x14ac:dyDescent="0.3">
      <c r="A14" t="s">
        <v>27</v>
      </c>
      <c r="B14" s="3">
        <f>RTD("cqg.rtd", ,"ContractData",A14, "LastTrade",, "T")</f>
        <v>74.070000000000007</v>
      </c>
      <c r="C14" s="1">
        <f>RTD("cqg.rtd", ,"ContractData", A14, "NetLastTradeToday",, "T")</f>
        <v>0.94000000000000006</v>
      </c>
      <c r="D14" s="2">
        <f>RTD("cqg.rtd", ,"ContractData", A14, "PerCentNetLastTrade",, "T")/100</f>
        <v>1.2853821960891562E-2</v>
      </c>
      <c r="E14" s="2">
        <f>RTD("cqg.rtd", ,"ContractData", A14, "PerCentNetLastTrade",, "T")/100</f>
        <v>1.2853821960891562E-2</v>
      </c>
      <c r="F14" s="1">
        <f>RTD("cqg.rtd", ,"ContractData", A14, "Open",, "T")</f>
        <v>73.13</v>
      </c>
      <c r="G14" s="1">
        <f>RTD("cqg.rtd", ,"ContractData", A14, "High",, "T")</f>
        <v>74.350000000000009</v>
      </c>
      <c r="H14" s="1">
        <f>RTD("cqg.rtd", ,"ContractData", A14, "Low",, "T")</f>
        <v>72.7</v>
      </c>
      <c r="I14" s="1">
        <f>RTD("cqg.rtd", ,"ContractData", A14, "MT_LastBidVolume",, "T")</f>
        <v>3</v>
      </c>
      <c r="J14" s="3">
        <f>RTD("cqg.rtd", ,"ContractData", A14, "Bid",, "T")</f>
        <v>74.040000000000006</v>
      </c>
      <c r="K14" s="3">
        <f>RTD("cqg.rtd", ,"ContractData", A14, "Ask",, "T")</f>
        <v>74.100000000000009</v>
      </c>
      <c r="L14" s="1">
        <f>RTD("cqg.rtd", ,"ContractData", A14, "MT_LastAskVolume",, "T")</f>
        <v>4</v>
      </c>
      <c r="N14" s="3">
        <f xml:space="preserve"> RTD("cqg.rtd",,"StudyData", "MLR(Mom("&amp;$A14&amp;",Period:=15,InputChoice:=Close),Period:=5,InputChoice:=Close)", "Bar",, "Close",M2,"0","All", "", "","True","T")</f>
        <v>-0.222</v>
      </c>
      <c r="O14" s="7">
        <f xml:space="preserve"> RTD("cqg.rtd",,"StudyData", "B.TTMSqueeze_BK_Pos_Osc("&amp;$A14&amp;",20,2,20,150,5,15)", "Bar",, "Close",M2,"0","All", "", "","True","T")</f>
        <v>0</v>
      </c>
      <c r="P14" s="7">
        <f xml:space="preserve"> RTD("cqg.rtd",,"StudyData", "B.TTMSqueeze_BK_Neg_Osc("&amp;$A14&amp;",20,2,20,150,5,15)", "Bar",, "Close",M2,"0","All", "", "","True","T")</f>
        <v>1</v>
      </c>
      <c r="Q14" s="3">
        <f xml:space="preserve"> RTD("cqg.rtd",,"StudyData", "RSI("&amp;A14&amp;",Period:=9,InputChoice:=Close)", "Bar",, "Close",M2,"0","All", "", "","True","T")</f>
        <v>56.901484389512241</v>
      </c>
      <c r="R14" s="7">
        <f xml:space="preserve"> RTD("cqg.rtd",,"StudyData", "B.cqg.RSIHigh("&amp;A14&amp;",9,80)", "Bar",, "Close",M2,"0","All", "", "","True","T")</f>
        <v>0</v>
      </c>
      <c r="S14" s="7">
        <f xml:space="preserve"> RTD("cqg.rtd",,"StudyData", "B.cqg.RSILow("&amp;A14&amp;",9,20)", "Bar",, "Close",M2,"0","All", "", "","True","T")</f>
        <v>0</v>
      </c>
      <c r="T14" s="1" t="str">
        <f>RTD("cqg.rtd", ,"ContractData", A14, "LongDescription",, "T")</f>
        <v>Crude Light (Globex), Feb 25</v>
      </c>
    </row>
    <row r="15" spans="1:23" x14ac:dyDescent="0.3">
      <c r="A15" t="s">
        <v>28</v>
      </c>
      <c r="B15" s="3">
        <f>RTD("cqg.rtd", ,"ContractData",A15, "LastTrade",, "T")</f>
        <v>2.3548</v>
      </c>
      <c r="C15" s="1">
        <f>RTD("cqg.rtd", ,"ContractData", A15, "NetLastTradeToday",, "T")</f>
        <v>8.0000000000000004E-4</v>
      </c>
      <c r="D15" s="2">
        <f>RTD("cqg.rtd", ,"ContractData", A15, "PerCentNetLastTrade",, "T")/100</f>
        <v>3.3984706881903142E-4</v>
      </c>
      <c r="E15" s="2">
        <f>RTD("cqg.rtd", ,"ContractData", A15, "PerCentNetLastTrade",, "T")/100</f>
        <v>3.3984706881903142E-4</v>
      </c>
      <c r="F15" s="1">
        <f>RTD("cqg.rtd", ,"ContractData", A15, "Open",, "T")</f>
        <v>2.3574999999999999</v>
      </c>
      <c r="G15" s="1">
        <f>RTD("cqg.rtd", ,"ContractData", A15, "High",, "T")</f>
        <v>2.3691</v>
      </c>
      <c r="H15" s="1">
        <f>RTD("cqg.rtd", ,"ContractData", A15, "Low",, "T")</f>
        <v>2.3344</v>
      </c>
      <c r="I15" s="1">
        <f>RTD("cqg.rtd", ,"ContractData", A15, "MT_LastBidVolume",, "T")</f>
        <v>2</v>
      </c>
      <c r="J15" s="3">
        <f>RTD("cqg.rtd", ,"ContractData", A15, "Bid",, "T")</f>
        <v>2.3447</v>
      </c>
      <c r="K15" s="3">
        <f>RTD("cqg.rtd", ,"ContractData", A15, "Ask",, "T")</f>
        <v>2.3603000000000001</v>
      </c>
      <c r="L15" s="1">
        <f>RTD("cqg.rtd", ,"ContractData", A15, "MT_LastAskVolume",, "T")</f>
        <v>1</v>
      </c>
      <c r="N15" s="3">
        <f xml:space="preserve"> RTD("cqg.rtd",,"StudyData", "MLR(Mom("&amp;$A15&amp;",Period:=15,InputChoice:=Close),Period:=5,InputChoice:=Close)", "Bar",, "Close",M2,"0","All", "", "","True","T")</f>
        <v>1.2800000000000001E-3</v>
      </c>
      <c r="O15" s="7">
        <f xml:space="preserve"> RTD("cqg.rtd",,"StudyData", "B.TTMSqueeze_BK_Pos_Osc("&amp;$A15&amp;",20,2,20,150,5,15)", "Bar",, "Close",M2,"0","All", "", "","True","T")</f>
        <v>1</v>
      </c>
      <c r="P15" s="7">
        <f xml:space="preserve"> RTD("cqg.rtd",,"StudyData", "B.TTMSqueeze_BK_Neg_Osc("&amp;$A15&amp;",20,2,20,150,5,15)", "Bar",, "Close",M2,"0","All", "", "","True","T")</f>
        <v>0</v>
      </c>
      <c r="Q15" s="3">
        <f xml:space="preserve"> RTD("cqg.rtd",,"StudyData", "RSI("&amp;A15&amp;",Period:=9,InputChoice:=Close)", "Bar",, "Close",M2,"0","All", "", "","True","T")</f>
        <v>62.723011015183225</v>
      </c>
      <c r="R15" s="7">
        <f xml:space="preserve"> RTD("cqg.rtd",,"StudyData", "B.cqg.RSIHigh("&amp;A15&amp;",9,80)", "Bar",, "Close",M2,"0","All", "", "","True","T")</f>
        <v>0</v>
      </c>
      <c r="S15" s="7">
        <f xml:space="preserve"> RTD("cqg.rtd",,"StudyData", "B.cqg.RSILow("&amp;A15&amp;",9,20)", "Bar",, "Close",M2,"0","All", "", "","True","T")</f>
        <v>0</v>
      </c>
      <c r="T15" s="1" t="str">
        <f>RTD("cqg.rtd", ,"ContractData", A15, "LongDescription",, "T")</f>
        <v>NY Harbor ULSD, Feb 25</v>
      </c>
    </row>
    <row r="16" spans="1:23" x14ac:dyDescent="0.3">
      <c r="A16" t="s">
        <v>29</v>
      </c>
      <c r="B16" s="3">
        <f>RTD("cqg.rtd", ,"ContractData",A16, "LastTrade",, "T")</f>
        <v>2.0571999999999999</v>
      </c>
      <c r="C16" s="1">
        <f>RTD("cqg.rtd", ,"ContractData", A16, "NetLastTradeToday",, "T")</f>
        <v>5.3E-3</v>
      </c>
      <c r="D16" s="2">
        <f>RTD("cqg.rtd", ,"ContractData", A16, "PerCentNetLastTrade",, "T")/100</f>
        <v>2.5829718797212341E-3</v>
      </c>
      <c r="E16" s="2">
        <f>RTD("cqg.rtd", ,"ContractData", A16, "PerCentNetLastTrade",, "T")/100</f>
        <v>2.5829718797212341E-3</v>
      </c>
      <c r="F16" s="1">
        <f>RTD("cqg.rtd", ,"ContractData", A16, "Open",, "T")</f>
        <v>2.0533000000000001</v>
      </c>
      <c r="G16" s="1">
        <f>RTD("cqg.rtd", ,"ContractData", A16, "High",, "T")</f>
        <v>2.0658000000000003</v>
      </c>
      <c r="H16" s="1">
        <f>RTD("cqg.rtd", ,"ContractData", A16, "Low",, "T")</f>
        <v>2.0424000000000002</v>
      </c>
      <c r="I16" s="1">
        <f>RTD("cqg.rtd", ,"ContractData", A16, "MT_LastBidVolume",, "T")</f>
        <v>18</v>
      </c>
      <c r="J16" s="3">
        <f>RTD("cqg.rtd", ,"ContractData", A16, "Bid",, "T")</f>
        <v>2.0489999999999999</v>
      </c>
      <c r="K16" s="3">
        <f>RTD("cqg.rtd", ,"ContractData", A16, "Ask",, "T")</f>
        <v>2.0700000000000003</v>
      </c>
      <c r="L16" s="1">
        <f>RTD("cqg.rtd", ,"ContractData", A16, "MT_LastAskVolume",, "T")</f>
        <v>1</v>
      </c>
      <c r="N16" s="3">
        <f xml:space="preserve"> RTD("cqg.rtd",,"StudyData", "MLR(Mom("&amp;$A16&amp;",Period:=15,InputChoice:=Close),Period:=5,InputChoice:=Close)", "Bar",, "Close",M2,"0","All", "", "","True","T")</f>
        <v>-8.7200000000000003E-3</v>
      </c>
      <c r="O16" s="7">
        <f xml:space="preserve"> RTD("cqg.rtd",,"StudyData", "B.TTMSqueeze_BK_Pos_Osc("&amp;$A16&amp;",20,2,20,150,5,15)", "Bar",, "Close",M2,"0","All", "", "","True","T")</f>
        <v>0</v>
      </c>
      <c r="P16" s="7">
        <f xml:space="preserve"> RTD("cqg.rtd",,"StudyData", "B.TTMSqueeze_BK_Neg_Osc("&amp;$A16&amp;",20,2,20,150,5,15)", "Bar",, "Close",M2,"0","All", "", "","True","T")</f>
        <v>0</v>
      </c>
      <c r="Q16" s="3">
        <f xml:space="preserve"> RTD("cqg.rtd",,"StudyData", "RSI("&amp;A16&amp;",Period:=9,InputChoice:=Close)", "Bar",, "Close",M2,"0","All", "", "","True","T")</f>
        <v>52.880736668611114</v>
      </c>
      <c r="R16" s="7">
        <f xml:space="preserve"> RTD("cqg.rtd",,"StudyData", "B.cqg.RSIHigh("&amp;A16&amp;",9,80)", "Bar",, "Close",M2,"0","All", "", "","True","T")</f>
        <v>0</v>
      </c>
      <c r="S16" s="7">
        <f xml:space="preserve"> RTD("cqg.rtd",,"StudyData", "B.cqg.RSILow("&amp;A16&amp;",9,20)", "Bar",, "Close",M2,"0","All", "", "","True","T")</f>
        <v>0</v>
      </c>
      <c r="T16" s="1" t="str">
        <f>RTD("cqg.rtd", ,"ContractData", A16, "LongDescription",, "T")</f>
        <v>RBOB Gasoline (Globex), Feb 25</v>
      </c>
    </row>
    <row r="17" spans="1:20" x14ac:dyDescent="0.3">
      <c r="A17"/>
      <c r="D17" s="2"/>
      <c r="E17" s="2"/>
      <c r="J17" s="3"/>
      <c r="K17" s="3"/>
      <c r="N17" s="3"/>
      <c r="O17" s="7"/>
      <c r="P17" s="7"/>
      <c r="Q17" s="3"/>
      <c r="R17" s="7"/>
      <c r="S17" s="7"/>
    </row>
    <row r="18" spans="1:20" x14ac:dyDescent="0.3">
      <c r="A18" t="s">
        <v>30</v>
      </c>
      <c r="B18" s="3">
        <f>RTD("cqg.rtd", ,"ContractData",A18, "LastTrade",, "T")</f>
        <v>991.75</v>
      </c>
      <c r="C18" s="1">
        <f>RTD("cqg.rtd", ,"ContractData", A18, "NetLastTradeToday",, "T")</f>
        <v>-20.25</v>
      </c>
      <c r="D18" s="2">
        <f>RTD("cqg.rtd", ,"ContractData", A18, "PerCentNetLastTrade",, "T")/100</f>
        <v>-2.0009881422924904E-2</v>
      </c>
      <c r="E18" s="2">
        <f>RTD("cqg.rtd", ,"ContractData", A18, "PerCentNetLastTrade",, "T")/100</f>
        <v>-2.0009881422924904E-2</v>
      </c>
      <c r="F18" s="1">
        <f>RTD("cqg.rtd", ,"ContractData", A18, "Open",, "T")</f>
        <v>1011</v>
      </c>
      <c r="G18" s="1">
        <f>RTD("cqg.rtd", ,"ContractData", A18, "High",, "T")</f>
        <v>1015.5</v>
      </c>
      <c r="H18" s="1">
        <f>RTD("cqg.rtd", ,"ContractData", A18, "Low",, "T")</f>
        <v>988</v>
      </c>
      <c r="I18" s="1">
        <f>RTD("cqg.rtd", ,"ContractData", A18, "MT_LastBidVolume",, "T")</f>
        <v>8</v>
      </c>
      <c r="J18" s="3">
        <f>RTD("cqg.rtd", ,"ContractData", A18, "Bid",, "T")</f>
        <v>991.25</v>
      </c>
      <c r="K18" s="3">
        <f>RTD("cqg.rtd", ,"ContractData", A18, "Ask",, "T")</f>
        <v>989</v>
      </c>
      <c r="L18" s="1">
        <f>RTD("cqg.rtd", ,"ContractData", A18, "MT_LastAskVolume",, "T")</f>
        <v>4</v>
      </c>
      <c r="N18" s="3">
        <f xml:space="preserve"> RTD("cqg.rtd",,"StudyData", "MLR(Mom("&amp;$A18&amp;",Period:=15,InputChoice:=Close),Period:=5,InputChoice:=Close)", "Bar",, "Close",M2,"0","All", "", "","True","T")</f>
        <v>-1.25</v>
      </c>
      <c r="O18" s="7">
        <f xml:space="preserve"> RTD("cqg.rtd",,"StudyData", "B.TTMSqueeze_BK_Pos_Osc("&amp;$A18&amp;",20,2,20,150,5,15)", "Bar",, "Close",M2,"0","All", "", "","True","T")</f>
        <v>0</v>
      </c>
      <c r="P18" s="7">
        <f xml:space="preserve"> RTD("cqg.rtd",,"StudyData", "B.TTMSqueeze_BK_Neg_Osc("&amp;$A18&amp;",20,2,20,150,5,15)", "Bar",, "Close",M2,"0","All", "", "","True","T")</f>
        <v>0</v>
      </c>
      <c r="Q18" s="3">
        <f xml:space="preserve"> RTD("cqg.rtd",,"StudyData", "RSI("&amp;A18&amp;",Period:=9,InputChoice:=Close)", "Bar",, "Close",M2,"0","All", "", "","True","T")</f>
        <v>43.020119065572835</v>
      </c>
      <c r="R18" s="7">
        <f xml:space="preserve"> RTD("cqg.rtd",,"StudyData", "B.cqg.RSIHigh("&amp;A18&amp;",9,80)", "Bar",, "Close",M2,"0","All", "", "","True","T")</f>
        <v>0</v>
      </c>
      <c r="S18" s="7">
        <f xml:space="preserve"> RTD("cqg.rtd",,"StudyData", "B.cqg.RSILow("&amp;A18&amp;",9,20)", "Bar",, "Close",M2,"0","All", "", "","True","T")</f>
        <v>0</v>
      </c>
      <c r="T18" s="1" t="str">
        <f>RTD("cqg.rtd", ,"ContractData", A18, "LongDescription",, "T")</f>
        <v>Soybeans (Globex), Mar 25</v>
      </c>
    </row>
    <row r="19" spans="1:20" x14ac:dyDescent="0.3">
      <c r="A19" t="s">
        <v>31</v>
      </c>
      <c r="B19" s="3">
        <f>RTD("cqg.rtd", ,"ContractData",A19, "LastTrade",, "T")</f>
        <v>451</v>
      </c>
      <c r="C19" s="1">
        <f>RTD("cqg.rtd", ,"ContractData", A19, "NetLastTradeToday",, "T")</f>
        <v>-8.5</v>
      </c>
      <c r="D19" s="2">
        <f>RTD("cqg.rtd", ,"ContractData", A19, "PerCentNetLastTrade",, "T")/100</f>
        <v>-1.8498367791077257E-2</v>
      </c>
      <c r="E19" s="2">
        <f>RTD("cqg.rtd", ,"ContractData", A19, "PerCentNetLastTrade",, "T")/100</f>
        <v>-1.8498367791077257E-2</v>
      </c>
      <c r="F19" s="1">
        <f>RTD("cqg.rtd", ,"ContractData", A19, "Open",, "T")</f>
        <v>459.5</v>
      </c>
      <c r="G19" s="1">
        <f>RTD("cqg.rtd", ,"ContractData", A19, "High",, "T")</f>
        <v>459.75</v>
      </c>
      <c r="H19" s="1">
        <f>RTD("cqg.rtd", ,"ContractData", A19, "Low",, "T")</f>
        <v>449.25</v>
      </c>
      <c r="I19" s="1">
        <f>RTD("cqg.rtd", ,"ContractData", A19, "MT_LastBidVolume",, "T")</f>
        <v>3</v>
      </c>
      <c r="J19" s="3">
        <f>RTD("cqg.rtd", ,"ContractData", A19, "Bid",, "T")</f>
        <v>451</v>
      </c>
      <c r="K19" s="3">
        <f>RTD("cqg.rtd", ,"ContractData", A19, "Ask",, "T")</f>
        <v>445</v>
      </c>
      <c r="L19" s="1">
        <f>RTD("cqg.rtd", ,"ContractData", A19, "MT_LastAskVolume",, "T")</f>
        <v>1</v>
      </c>
      <c r="N19" s="3">
        <f xml:space="preserve"> RTD("cqg.rtd",,"StudyData", "MLR(Mom("&amp;$A19&amp;",Period:=15,InputChoice:=Close),Period:=5,InputChoice:=Close)", "Bar",, "Close",M2,"0","All", "", "","True","T")</f>
        <v>-1.4</v>
      </c>
      <c r="O19" s="7">
        <f xml:space="preserve"> RTD("cqg.rtd",,"StudyData", "B.TTMSqueeze_BK_Pos_Osc("&amp;$A19&amp;",20,2,20,150,5,15)", "Bar",, "Close",M2,"0","All", "", "","True","T")</f>
        <v>0</v>
      </c>
      <c r="P19" s="7">
        <f xml:space="preserve"> RTD("cqg.rtd",,"StudyData", "B.TTMSqueeze_BK_Neg_Osc("&amp;$A19&amp;",20,2,20,150,5,15)", "Bar",, "Close",M2,"0","All", "", "","True","T")</f>
        <v>0</v>
      </c>
      <c r="Q19" s="3">
        <f xml:space="preserve"> RTD("cqg.rtd",,"StudyData", "RSI("&amp;A19&amp;",Period:=9,InputChoice:=Close)", "Bar",, "Close",M2,"0","All", "", "","True","T")</f>
        <v>43.31390113825092</v>
      </c>
      <c r="R19" s="7">
        <f xml:space="preserve"> RTD("cqg.rtd",,"StudyData", "B.cqg.RSIHigh("&amp;A19&amp;",9,80)", "Bar",, "Close",M2,"0","All", "", "","True","T")</f>
        <v>0</v>
      </c>
      <c r="S19" s="7">
        <f xml:space="preserve"> RTD("cqg.rtd",,"StudyData", "B.cqg.RSILow("&amp;A19&amp;",9,20)", "Bar",, "Close",M2,"0","All", "", "","True","T")</f>
        <v>0</v>
      </c>
      <c r="T19" s="1" t="str">
        <f>RTD("cqg.rtd", ,"ContractData", A19, "LongDescription",, "T")</f>
        <v>Corn (Globex), Mar 25</v>
      </c>
    </row>
    <row r="20" spans="1:20" x14ac:dyDescent="0.3">
      <c r="A20" t="s">
        <v>32</v>
      </c>
      <c r="B20" s="3">
        <f>RTD("cqg.rtd", ,"ContractData",A20, "LastTrade",, "T")</f>
        <v>528.5</v>
      </c>
      <c r="C20" s="1">
        <f>RTD("cqg.rtd", ,"ContractData", A20, "NetLastTradeToday",, "T")</f>
        <v>-17.25</v>
      </c>
      <c r="D20" s="2">
        <f>RTD("cqg.rtd", ,"ContractData", A20, "PerCentNetLastTrade",, "T")/100</f>
        <v>-3.1607879065506189E-2</v>
      </c>
      <c r="E20" s="2">
        <f>RTD("cqg.rtd", ,"ContractData", A20, "PerCentNetLastTrade",, "T")/100</f>
        <v>-3.1607879065506189E-2</v>
      </c>
      <c r="F20" s="1">
        <f>RTD("cqg.rtd", ,"ContractData", A20, "Open",, "T")</f>
        <v>545.5</v>
      </c>
      <c r="G20" s="1">
        <f>RTD("cqg.rtd", ,"ContractData", A20, "High",, "T")</f>
        <v>547</v>
      </c>
      <c r="H20" s="1">
        <f>RTD("cqg.rtd", ,"ContractData", A20, "Low",, "T")</f>
        <v>527.5</v>
      </c>
      <c r="I20" s="1">
        <f>RTD("cqg.rtd", ,"ContractData", A20, "MT_LastBidVolume",, "T")</f>
        <v>3</v>
      </c>
      <c r="J20" s="3">
        <f>RTD("cqg.rtd", ,"ContractData", A20, "Bid",, "T")</f>
        <v>531</v>
      </c>
      <c r="K20" s="3">
        <f>RTD("cqg.rtd", ,"ContractData", A20, "Ask",, "T")</f>
        <v>528.5</v>
      </c>
      <c r="L20" s="1">
        <f>RTD("cqg.rtd", ,"ContractData", A20, "MT_LastAskVolume",, "T")</f>
        <v>47</v>
      </c>
      <c r="N20" s="3">
        <f xml:space="preserve"> RTD("cqg.rtd",,"StudyData", "MLR(Mom("&amp;$A20&amp;",Period:=15,InputChoice:=Close),Period:=5,InputChoice:=Close)", "Bar",, "Close",M2,"0","All", "", "","True","T")</f>
        <v>-2.85</v>
      </c>
      <c r="O20" s="7">
        <f xml:space="preserve"> RTD("cqg.rtd",,"StudyData", "B.TTMSqueeze_BK_Pos_Osc("&amp;$A20&amp;",20,2,20,150,5,15)", "Bar",, "Close",M2,"0","All", "", "","True","T")</f>
        <v>0</v>
      </c>
      <c r="P20" s="7">
        <f xml:space="preserve"> RTD("cqg.rtd",,"StudyData", "B.TTMSqueeze_BK_Neg_Osc("&amp;$A20&amp;",20,2,20,150,5,15)", "Bar",, "Close",M2,"0","All", "", "","True","T")</f>
        <v>0</v>
      </c>
      <c r="Q20" s="3">
        <f xml:space="preserve"> RTD("cqg.rtd",,"StudyData", "RSI("&amp;A20&amp;",Period:=9,InputChoice:=Close)", "Bar",, "Close",M2,"0","All", "", "","True","T")</f>
        <v>30.344034397861392</v>
      </c>
      <c r="R20" s="7">
        <f xml:space="preserve"> RTD("cqg.rtd",,"StudyData", "B.cqg.RSIHigh("&amp;A20&amp;",9,80)", "Bar",, "Close",M2,"0","All", "", "","True","T")</f>
        <v>0</v>
      </c>
      <c r="S20" s="7">
        <f xml:space="preserve"> RTD("cqg.rtd",,"StudyData", "B.cqg.RSILow("&amp;A20&amp;",9,20)", "Bar",, "Close",M2,"0","All", "", "","True","T")</f>
        <v>0</v>
      </c>
      <c r="T20" s="1" t="str">
        <f>RTD("cqg.rtd", ,"ContractData", A20, "LongDescription",, "T")</f>
        <v>Wheat (Globex), Mar 25</v>
      </c>
    </row>
    <row r="21" spans="1:20" x14ac:dyDescent="0.3">
      <c r="A21"/>
      <c r="O21" s="7"/>
      <c r="P21" s="7"/>
      <c r="R21" s="7"/>
      <c r="S21" s="7"/>
    </row>
    <row r="22" spans="1:20" x14ac:dyDescent="0.3">
      <c r="A22" t="s">
        <v>33</v>
      </c>
      <c r="B22" s="3">
        <f>RTD("cqg.rtd", ,"ContractData",A22, "LastTrade",, "T")</f>
        <v>99140</v>
      </c>
      <c r="C22" s="1">
        <f>RTD("cqg.rtd", ,"ContractData", A22, "NetLastTradeToday",, "T")</f>
        <v>950</v>
      </c>
      <c r="D22" s="2">
        <f>RTD("cqg.rtd", ,"ContractData", A22, "PerCentNetLastTrade",, "T")/100</f>
        <v>9.6751196659537637E-3</v>
      </c>
      <c r="E22" s="2">
        <f>RTD("cqg.rtd", ,"ContractData", A22, "PerCentNetLastTrade",, "T")/100</f>
        <v>9.6751196659537637E-3</v>
      </c>
      <c r="F22" s="1">
        <f>RTD("cqg.rtd", ,"ContractData", A22, "Open",, "T")</f>
        <v>97710</v>
      </c>
      <c r="G22" s="1">
        <f>RTD("cqg.rtd", ,"ContractData", A22, "High",, "T")</f>
        <v>99920</v>
      </c>
      <c r="H22" s="1">
        <f>RTD("cqg.rtd", ,"ContractData", A22, "Low",, "T")</f>
        <v>96770</v>
      </c>
      <c r="I22" s="1">
        <f>RTD("cqg.rtd", ,"ContractData", A22, "MT_LastBidVolume",, "T")</f>
        <v>1</v>
      </c>
      <c r="J22" s="3">
        <f>RTD("cqg.rtd", ,"ContractData", A22, "Bid",, "T")</f>
        <v>99110</v>
      </c>
      <c r="K22" s="3">
        <f>RTD("cqg.rtd", ,"ContractData", A22, "Ask",, "T")</f>
        <v>99180</v>
      </c>
      <c r="L22" s="1">
        <f>RTD("cqg.rtd", ,"ContractData", A22, "MT_LastAskVolume",, "T")</f>
        <v>3</v>
      </c>
      <c r="N22" s="3">
        <f xml:space="preserve"> RTD("cqg.rtd",,"StudyData", "MLR(Mom("&amp;$A22&amp;",Period:=15,InputChoice:=Close),Period:=5,InputChoice:=Close)", "Bar",, "Close",M2,"0","All", "", "","True","T")</f>
        <v>131</v>
      </c>
      <c r="O22" s="7">
        <f xml:space="preserve"> RTD("cqg.rtd",,"StudyData", "B.TTMSqueeze_BK_Pos_Osc("&amp;$A22&amp;",20,2,20,150,5,15)", "Bar",, "Close",M2,"0","All", "", "","True","T")</f>
        <v>0</v>
      </c>
      <c r="P22" s="7">
        <f xml:space="preserve"> RTD("cqg.rtd",,"StudyData", "B.TTMSqueeze_BK_Neg_Osc("&amp;$A22&amp;",20,2,20,150,5,15)", "Bar",, "Close",M2,"0","All", "", "","True","T")</f>
        <v>0</v>
      </c>
      <c r="Q22" s="3">
        <f xml:space="preserve"> RTD("cqg.rtd",,"StudyData", "RSI("&amp;A22&amp;",Period:=9,InputChoice:=Close)", "Bar",, "Close",M2,"0","All", "", "","True","T")</f>
        <v>49.380332165079068</v>
      </c>
      <c r="R22" s="7">
        <f xml:space="preserve"> RTD("cqg.rtd",,"StudyData", "B.cqg.RSIHigh("&amp;A22&amp;",9,80)", "Bar",, "Close",M2,"0","All", "", "","True","T")</f>
        <v>0</v>
      </c>
      <c r="S22" s="7">
        <f xml:space="preserve"> RTD("cqg.rtd",,"StudyData", "B.cqg.RSILow("&amp;A22&amp;",9,20)", "Bar",, "Close",M2,"0","All", "", "","True","T")</f>
        <v>0</v>
      </c>
      <c r="T22" s="1" t="str">
        <f>RTD("cqg.rtd", ,"ContractData", A22, "LongDescription",, "T")</f>
        <v>Bitcoin (Globex), Jan 25</v>
      </c>
    </row>
    <row r="23" spans="1:20" x14ac:dyDescent="0.3">
      <c r="L23" s="4"/>
      <c r="M23" s="4"/>
    </row>
    <row r="25" spans="1:20" x14ac:dyDescent="0.3">
      <c r="L25" s="4"/>
      <c r="M25" s="4"/>
    </row>
    <row r="27" spans="1:20" x14ac:dyDescent="0.3">
      <c r="J27" s="9"/>
      <c r="L27" s="4"/>
      <c r="M27" s="4"/>
      <c r="N27" s="9"/>
    </row>
    <row r="28" spans="1:20" x14ac:dyDescent="0.3">
      <c r="L28" s="4"/>
      <c r="M28" s="4"/>
    </row>
  </sheetData>
  <mergeCells count="1">
    <mergeCell ref="V1:W2"/>
  </mergeCells>
  <pageMargins left="0.7" right="0.7" top="0.75" bottom="0.75" header="0.3" footer="0.3"/>
  <pageSetup orientation="portrait" horizontalDpi="1200" verticalDpi="120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6" id="{1F9D5D66-03C3-4A96-9467-4AE5FC5F5C6D}">
            <x14:iconSet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NoIcons" iconId="0"/>
              <x14:cfIcon iconSet="3TrafficLights1" iconId="1"/>
            </x14:iconSet>
          </x14:cfRule>
          <xm:sqref>O2:O22</xm:sqref>
        </x14:conditionalFormatting>
        <x14:conditionalFormatting xmlns:xm="http://schemas.microsoft.com/office/excel/2006/main">
          <x14:cfRule type="iconSet" priority="4" id="{6D079A64-61D7-4EAB-8FD6-7099769844DE}">
            <x14:iconSet showValue="0" custom="1">
              <x14:cfvo type="percent">
                <xm:f>0</xm:f>
              </x14:cfvo>
              <x14:cfvo type="num" gte="0">
                <xm:f>0</xm:f>
              </x14:cfvo>
              <x14:cfvo type="num">
                <xm:f>1</xm:f>
              </x14:cfvo>
              <x14:cfIcon iconSet="NoIcons" iconId="0"/>
              <x14:cfIcon iconSet="NoIcons" iconId="0"/>
              <x14:cfIcon iconSet="3TrafficLights1" iconId="0"/>
            </x14:iconSet>
          </x14:cfRule>
          <xm:sqref>P2:P22</xm:sqref>
        </x14:conditionalFormatting>
        <x14:conditionalFormatting xmlns:xm="http://schemas.microsoft.com/office/excel/2006/main">
          <x14:cfRule type="iconSet" priority="2" id="{9913D0D4-CD95-4F63-9B27-FF3A3A4C3932}">
            <x14:iconSet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NoIcons" iconId="0"/>
              <x14:cfIcon iconSet="3Arrows" iconId="0"/>
            </x14:iconSet>
          </x14:cfRule>
          <xm:sqref>R2:R22</xm:sqref>
        </x14:conditionalFormatting>
        <x14:conditionalFormatting xmlns:xm="http://schemas.microsoft.com/office/excel/2006/main">
          <x14:cfRule type="iconSet" priority="1" id="{401F9C24-2A31-4D30-AD1F-B592D21A0BA7}">
            <x14:iconSet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NoIcons" iconId="0"/>
              <x14:cfIcon iconSet="3Arrows" iconId="2"/>
            </x14:iconSet>
          </x14:cfRule>
          <xm:sqref>S2:S22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CQG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 Hartle</dc:creator>
  <cp:lastModifiedBy>Thom Hartle</cp:lastModifiedBy>
  <dcterms:created xsi:type="dcterms:W3CDTF">2024-12-31T17:31:49Z</dcterms:created>
  <dcterms:modified xsi:type="dcterms:W3CDTF">2025-01-05T13:05:02Z</dcterms:modified>
</cp:coreProperties>
</file>