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Level Function Excel Dashboard/"/>
    </mc:Choice>
  </mc:AlternateContent>
  <xr:revisionPtr revIDLastSave="74" documentId="8_{4E831821-DFC9-4E5D-A7A1-C1487E820F5C}" xr6:coauthVersionLast="47" xr6:coauthVersionMax="47" xr10:uidLastSave="{9F6E67B1-0FBD-4A13-B17A-8FD332D85EB8}"/>
  <bookViews>
    <workbookView xWindow="-120" yWindow="-120" windowWidth="29040" windowHeight="16440" xr2:uid="{2A75DF9D-20B4-476C-BD80-101086CDE2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2" i="1" l="1"/>
  <c r="U22" i="1"/>
  <c r="T20" i="1"/>
  <c r="T19" i="1"/>
  <c r="T18" i="1"/>
  <c r="T16" i="1"/>
  <c r="T15" i="1"/>
  <c r="T14" i="1"/>
  <c r="T12" i="1"/>
  <c r="T11" i="1"/>
  <c r="T10" i="1"/>
  <c r="T8" i="1"/>
  <c r="T7" i="1"/>
  <c r="T6" i="1"/>
  <c r="T4" i="1"/>
  <c r="T3" i="1"/>
  <c r="U2" i="1"/>
  <c r="T2" i="1"/>
  <c r="U4" i="1"/>
  <c r="U20" i="1"/>
  <c r="U19" i="1"/>
  <c r="U18" i="1"/>
  <c r="U16" i="1"/>
  <c r="U15" i="1"/>
  <c r="U14" i="1"/>
  <c r="U12" i="1"/>
  <c r="U11" i="1"/>
  <c r="U10" i="1"/>
  <c r="U8" i="1"/>
  <c r="U7" i="1"/>
  <c r="U6" i="1"/>
  <c r="U3" i="1"/>
  <c r="O2" i="1" l="1"/>
  <c r="N2" i="1"/>
  <c r="W1" i="1" l="1"/>
  <c r="N7" i="1" l="1"/>
  <c r="Q14" i="1" l="1"/>
  <c r="S22" i="1"/>
  <c r="R22" i="1"/>
  <c r="Q22" i="1"/>
  <c r="P22" i="1"/>
  <c r="O22" i="1"/>
  <c r="N22" i="1"/>
  <c r="S20" i="1"/>
  <c r="R20" i="1"/>
  <c r="Q20" i="1"/>
  <c r="P20" i="1"/>
  <c r="O20" i="1"/>
  <c r="N20" i="1"/>
  <c r="S19" i="1"/>
  <c r="R19" i="1"/>
  <c r="Q19" i="1"/>
  <c r="P19" i="1"/>
  <c r="O19" i="1"/>
  <c r="N19" i="1"/>
  <c r="S18" i="1"/>
  <c r="R18" i="1"/>
  <c r="Q18" i="1"/>
  <c r="P18" i="1"/>
  <c r="O18" i="1"/>
  <c r="N18" i="1"/>
  <c r="S16" i="1"/>
  <c r="R16" i="1"/>
  <c r="Q16" i="1"/>
  <c r="P16" i="1"/>
  <c r="O16" i="1"/>
  <c r="N16" i="1"/>
  <c r="S15" i="1"/>
  <c r="R15" i="1"/>
  <c r="Q15" i="1"/>
  <c r="P15" i="1"/>
  <c r="O15" i="1"/>
  <c r="N15" i="1"/>
  <c r="S14" i="1"/>
  <c r="R14" i="1"/>
  <c r="P14" i="1"/>
  <c r="O14" i="1"/>
  <c r="N14" i="1"/>
  <c r="S12" i="1"/>
  <c r="R12" i="1"/>
  <c r="Q12" i="1"/>
  <c r="P12" i="1"/>
  <c r="O12" i="1"/>
  <c r="N12" i="1"/>
  <c r="S11" i="1"/>
  <c r="R11" i="1"/>
  <c r="Q11" i="1"/>
  <c r="P11" i="1"/>
  <c r="O11" i="1"/>
  <c r="N11" i="1"/>
  <c r="S10" i="1"/>
  <c r="R10" i="1"/>
  <c r="Q10" i="1"/>
  <c r="P10" i="1"/>
  <c r="O10" i="1"/>
  <c r="N10" i="1"/>
  <c r="S8" i="1"/>
  <c r="R8" i="1"/>
  <c r="Q8" i="1"/>
  <c r="P8" i="1"/>
  <c r="O8" i="1"/>
  <c r="N8" i="1"/>
  <c r="S7" i="1"/>
  <c r="R7" i="1"/>
  <c r="Q7" i="1"/>
  <c r="P7" i="1"/>
  <c r="O7" i="1"/>
  <c r="S6" i="1"/>
  <c r="R6" i="1"/>
  <c r="Q6" i="1"/>
  <c r="P6" i="1"/>
  <c r="O6" i="1"/>
  <c r="N6" i="1"/>
  <c r="S4" i="1"/>
  <c r="R4" i="1"/>
  <c r="Q4" i="1"/>
  <c r="P4" i="1"/>
  <c r="O4" i="1"/>
  <c r="N4" i="1"/>
  <c r="S3" i="1"/>
  <c r="R3" i="1"/>
  <c r="Q3" i="1"/>
  <c r="P3" i="1"/>
  <c r="O3" i="1"/>
  <c r="N3" i="1"/>
  <c r="S2" i="1"/>
  <c r="R2" i="1"/>
  <c r="Q2" i="1"/>
  <c r="P2" i="1"/>
  <c r="V22" i="1"/>
  <c r="L22" i="1"/>
  <c r="K22" i="1"/>
  <c r="J22" i="1"/>
  <c r="I22" i="1"/>
  <c r="H22" i="1"/>
  <c r="G22" i="1"/>
  <c r="F22" i="1"/>
  <c r="E22" i="1"/>
  <c r="D22" i="1"/>
  <c r="C22" i="1"/>
  <c r="B22" i="1"/>
  <c r="V20" i="1"/>
  <c r="L20" i="1"/>
  <c r="K20" i="1"/>
  <c r="J20" i="1"/>
  <c r="I20" i="1"/>
  <c r="H20" i="1"/>
  <c r="G20" i="1"/>
  <c r="F20" i="1"/>
  <c r="E20" i="1"/>
  <c r="D20" i="1"/>
  <c r="C20" i="1"/>
  <c r="B20" i="1"/>
  <c r="V19" i="1"/>
  <c r="L19" i="1"/>
  <c r="K19" i="1"/>
  <c r="J19" i="1"/>
  <c r="I19" i="1"/>
  <c r="H19" i="1"/>
  <c r="G19" i="1"/>
  <c r="F19" i="1"/>
  <c r="E19" i="1"/>
  <c r="D19" i="1"/>
  <c r="C19" i="1"/>
  <c r="B19" i="1"/>
  <c r="V18" i="1"/>
  <c r="L18" i="1"/>
  <c r="K18" i="1"/>
  <c r="J18" i="1"/>
  <c r="I18" i="1"/>
  <c r="H18" i="1"/>
  <c r="G18" i="1"/>
  <c r="F18" i="1"/>
  <c r="E18" i="1"/>
  <c r="D18" i="1"/>
  <c r="C18" i="1"/>
  <c r="B18" i="1"/>
  <c r="V16" i="1"/>
  <c r="L16" i="1"/>
  <c r="K16" i="1"/>
  <c r="J16" i="1"/>
  <c r="I16" i="1"/>
  <c r="H16" i="1"/>
  <c r="G16" i="1"/>
  <c r="F16" i="1"/>
  <c r="E16" i="1"/>
  <c r="D16" i="1"/>
  <c r="C16" i="1"/>
  <c r="B16" i="1"/>
  <c r="V15" i="1"/>
  <c r="L15" i="1"/>
  <c r="K15" i="1"/>
  <c r="J15" i="1"/>
  <c r="I15" i="1"/>
  <c r="H15" i="1"/>
  <c r="G15" i="1"/>
  <c r="F15" i="1"/>
  <c r="E15" i="1"/>
  <c r="D15" i="1"/>
  <c r="C15" i="1"/>
  <c r="B15" i="1"/>
  <c r="V14" i="1"/>
  <c r="L14" i="1"/>
  <c r="K14" i="1"/>
  <c r="J14" i="1"/>
  <c r="I14" i="1"/>
  <c r="H14" i="1"/>
  <c r="G14" i="1"/>
  <c r="F14" i="1"/>
  <c r="E14" i="1"/>
  <c r="D14" i="1"/>
  <c r="C14" i="1"/>
  <c r="B14" i="1"/>
  <c r="V12" i="1"/>
  <c r="L12" i="1"/>
  <c r="K12" i="1"/>
  <c r="J12" i="1"/>
  <c r="I12" i="1"/>
  <c r="H12" i="1"/>
  <c r="G12" i="1"/>
  <c r="F12" i="1"/>
  <c r="E12" i="1"/>
  <c r="D12" i="1"/>
  <c r="C12" i="1"/>
  <c r="B12" i="1"/>
  <c r="V11" i="1"/>
  <c r="L11" i="1"/>
  <c r="K11" i="1"/>
  <c r="J11" i="1"/>
  <c r="I11" i="1"/>
  <c r="H11" i="1"/>
  <c r="G11" i="1"/>
  <c r="F11" i="1"/>
  <c r="E11" i="1"/>
  <c r="D11" i="1"/>
  <c r="C11" i="1"/>
  <c r="B11" i="1"/>
  <c r="V10" i="1"/>
  <c r="L10" i="1"/>
  <c r="K10" i="1"/>
  <c r="J10" i="1"/>
  <c r="I10" i="1"/>
  <c r="H10" i="1"/>
  <c r="G10" i="1"/>
  <c r="F10" i="1"/>
  <c r="E10" i="1"/>
  <c r="D10" i="1"/>
  <c r="C10" i="1"/>
  <c r="B10" i="1"/>
  <c r="V8" i="1"/>
  <c r="L8" i="1"/>
  <c r="K8" i="1"/>
  <c r="J8" i="1"/>
  <c r="I8" i="1"/>
  <c r="H8" i="1"/>
  <c r="G8" i="1"/>
  <c r="F8" i="1"/>
  <c r="E8" i="1"/>
  <c r="D8" i="1"/>
  <c r="C8" i="1"/>
  <c r="B8" i="1"/>
  <c r="V7" i="1"/>
  <c r="L7" i="1"/>
  <c r="K7" i="1"/>
  <c r="J7" i="1"/>
  <c r="I7" i="1"/>
  <c r="H7" i="1"/>
  <c r="G7" i="1"/>
  <c r="F7" i="1"/>
  <c r="E7" i="1"/>
  <c r="D7" i="1"/>
  <c r="C7" i="1"/>
  <c r="B7" i="1"/>
  <c r="V6" i="1"/>
  <c r="L6" i="1"/>
  <c r="K6" i="1"/>
  <c r="J6" i="1"/>
  <c r="I6" i="1"/>
  <c r="H6" i="1"/>
  <c r="G6" i="1"/>
  <c r="F6" i="1"/>
  <c r="E6" i="1"/>
  <c r="D6" i="1"/>
  <c r="C6" i="1"/>
  <c r="B6" i="1"/>
  <c r="V4" i="1"/>
  <c r="L4" i="1"/>
  <c r="K4" i="1"/>
  <c r="J4" i="1"/>
  <c r="I4" i="1"/>
  <c r="H4" i="1"/>
  <c r="G4" i="1"/>
  <c r="F4" i="1"/>
  <c r="E4" i="1"/>
  <c r="D4" i="1"/>
  <c r="C4" i="1"/>
  <c r="B4" i="1"/>
  <c r="V3" i="1"/>
  <c r="L3" i="1"/>
  <c r="K3" i="1"/>
  <c r="J3" i="1"/>
  <c r="I3" i="1"/>
  <c r="H3" i="1"/>
  <c r="G3" i="1"/>
  <c r="F3" i="1"/>
  <c r="E3" i="1"/>
  <c r="D3" i="1"/>
  <c r="C3" i="1"/>
  <c r="B3" i="1"/>
  <c r="L2" i="1"/>
  <c r="I2" i="1"/>
  <c r="H2" i="1" l="1"/>
  <c r="G2" i="1"/>
  <c r="K2" i="1"/>
  <c r="J2" i="1"/>
  <c r="F2" i="1"/>
  <c r="V2" i="1"/>
  <c r="E2" i="1"/>
  <c r="D2" i="1"/>
  <c r="C2" i="1"/>
  <c r="B2" i="1"/>
</calcChain>
</file>

<file path=xl/sharedStrings.xml><?xml version="1.0" encoding="utf-8"?>
<sst xmlns="http://schemas.openxmlformats.org/spreadsheetml/2006/main" count="40" uniqueCount="39">
  <si>
    <t>Symbols</t>
  </si>
  <si>
    <t>Last Trade</t>
  </si>
  <si>
    <t>NC</t>
  </si>
  <si>
    <t>%NC</t>
  </si>
  <si>
    <t>Open</t>
  </si>
  <si>
    <t>High</t>
  </si>
  <si>
    <t>Low</t>
  </si>
  <si>
    <t>Bid Vol</t>
  </si>
  <si>
    <t>Bid</t>
  </si>
  <si>
    <t>Ask</t>
  </si>
  <si>
    <t>Ask Vol</t>
  </si>
  <si>
    <t>TTM Sq Pos</t>
  </si>
  <si>
    <t>TTM Sq Neg</t>
  </si>
  <si>
    <t>RSI</t>
  </si>
  <si>
    <t>TTM Osc</t>
  </si>
  <si>
    <t>RSI High</t>
  </si>
  <si>
    <t>RSI Low</t>
  </si>
  <si>
    <t>Long Description</t>
  </si>
  <si>
    <t>EP</t>
  </si>
  <si>
    <t>YM</t>
  </si>
  <si>
    <t>ENQ</t>
  </si>
  <si>
    <t>DXE</t>
  </si>
  <si>
    <t>EU6</t>
  </si>
  <si>
    <t>SF6</t>
  </si>
  <si>
    <t>GCE</t>
  </si>
  <si>
    <t>SIE</t>
  </si>
  <si>
    <t>PLE</t>
  </si>
  <si>
    <t>CLE</t>
  </si>
  <si>
    <t>HOE</t>
  </si>
  <si>
    <t>RBE</t>
  </si>
  <si>
    <t>ZSE</t>
  </si>
  <si>
    <t>ZCE</t>
  </si>
  <si>
    <t>ZWA</t>
  </si>
  <si>
    <t>BTC</t>
  </si>
  <si>
    <t>Interval</t>
  </si>
  <si>
    <t>BDif</t>
  </si>
  <si>
    <t>Level</t>
  </si>
  <si>
    <t>Lookback</t>
  </si>
  <si>
    <t>BDIF &amp;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</si>
</sst>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[$-F400]h:mm:ss\ AM/PM"/>
    <numFmt numFmtId="166" formatCode="0.0000"/>
    <numFmt numFmtId="167" formatCode="0.000000"/>
  </numFmts>
  <fonts count="3" x14ac:knownFonts="1">
    <font>
      <sz val="11"/>
      <color theme="1"/>
      <name val="Century Gothic"/>
      <family val="2"/>
    </font>
    <font>
      <sz val="16"/>
      <color theme="1"/>
      <name val="Century Gothic"/>
      <family val="2"/>
    </font>
    <font>
      <sz val="11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166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</v>
        <stp/>
        <stp>ContractData</stp>
        <stp>ENQ</stp>
        <stp>MT_LastBidVolume</stp>
        <stp/>
        <stp>T</stp>
        <tr r="I3" s="1"/>
      </tp>
      <tp>
        <v>485</v>
        <stp/>
        <stp>ContractData</stp>
        <stp>ZCE</stp>
        <stp>LastTrade</stp>
        <stp/>
        <stp>T</stp>
        <tr r="B19" s="1"/>
      </tp>
      <tp>
        <v>2785.9</v>
        <stp/>
        <stp>ContractData</stp>
        <stp>GCE</stp>
        <stp>LastTrade</stp>
        <stp/>
        <stp>T</stp>
        <tr r="B10" s="1"/>
      </tp>
      <tp>
        <v>33</v>
        <stp/>
        <stp>ContractData</stp>
        <stp>EU6</stp>
        <stp>MT_LastBidVolume</stp>
        <stp/>
        <stp>T</stp>
        <tr r="I7" s="1"/>
      </tp>
      <tp>
        <v>2.0935000000000001</v>
        <stp/>
        <stp>ContractData</stp>
        <stp>RBE</stp>
        <stp>LastTrade</stp>
        <stp/>
        <stp>T</stp>
        <tr r="B16" s="1"/>
      </tp>
      <tp>
        <v>0.53800000000000003</v>
        <stp/>
        <stp>ContractData</stp>
        <stp>SIE</stp>
        <stp>NetLastTradeToday</stp>
        <stp/>
        <stp>T</stp>
        <tr r="C11" s="1"/>
      </tp>
      <tp>
        <v>5</v>
        <stp/>
        <stp>ContractData</stp>
        <stp>DXE</stp>
        <stp>MT_LastBidVolume</stp>
        <stp/>
        <stp>T</stp>
        <tr r="I6" s="1"/>
      </tp>
      <tp>
        <v>5</v>
        <stp/>
        <stp>ContractData</stp>
        <stp>GCE</stp>
        <stp>MT_LastBidVolume</stp>
        <stp/>
        <stp>T</stp>
        <tr r="I10" s="1"/>
      </tp>
      <tp t="s">
        <v>E-mini Dow ($5), Mar 25</v>
        <stp/>
        <stp>ContractData</stp>
        <stp>YM</stp>
        <stp>LongDescription</stp>
        <stp/>
        <stp>T</stp>
        <tr r="V4" s="1"/>
      </tp>
      <tp t="s">
        <v>E-Mini S&amp;P 500, Mar 25</v>
        <stp/>
        <stp>ContractData</stp>
        <stp>EP</stp>
        <stp>LongDescription</stp>
        <stp/>
        <stp>T</stp>
        <tr r="V2" s="1"/>
      </tp>
      <tp>
        <v>1.9000000000000001</v>
        <stp/>
        <stp>ContractData</stp>
        <stp>PLE</stp>
        <stp>NetLastTradeToday</stp>
        <stp/>
        <stp>T</stp>
        <tr r="C12" s="1"/>
      </tp>
      <tp>
        <v>0.37</v>
        <stp/>
        <stp>ContractData</stp>
        <stp>CLE</stp>
        <stp>NetLastTradeToday</stp>
        <stp/>
        <stp>T</stp>
        <tr r="C14" s="1"/>
      </tp>
      <tp>
        <v>62</v>
        <stp/>
        <stp>ContractData</stp>
        <stp>ZCE</stp>
        <stp>MT_LastAskVolume</stp>
        <stp/>
        <stp>T</stp>
        <tr r="L19" s="1"/>
      </tp>
      <tp>
        <v>7</v>
        <stp/>
        <stp>ContractData</stp>
        <stp>ZSE</stp>
        <stp>MT_LastAskVolume</stp>
        <stp/>
        <stp>T</stp>
        <tr r="L18" s="1"/>
      </tp>
      <tp>
        <v>10</v>
        <stp/>
        <stp>ContractData</stp>
        <stp>ZWA</stp>
        <stp>MT_LastAskVolume</stp>
        <stp/>
        <stp>T</stp>
        <tr r="L20" s="1"/>
      </tp>
      <tp>
        <v>1.1105</v>
        <stp/>
        <stp>ContractData</stp>
        <stp>SF6</stp>
        <stp>LastTrade</stp>
        <stp/>
        <stp>T</stp>
        <tr r="B8" s="1"/>
      </tp>
      <tp>
        <v>11</v>
        <stp/>
        <stp>ContractData</stp>
        <stp>CLE</stp>
        <stp>MT_LastBidVolume</stp>
        <stp/>
        <stp>T</stp>
        <tr r="I14" s="1"/>
      </tp>
      <tp>
        <v>-44.25</v>
        <stp/>
        <stp>ContractData</stp>
        <stp>ENQ</stp>
        <stp>NetLastTradeToday</stp>
        <stp/>
        <stp>T</stp>
        <tr r="C3" s="1"/>
      </tp>
      <tp>
        <v>1</v>
        <stp/>
        <stp>ContractData</stp>
        <stp>BTC</stp>
        <stp>MT_LastBidVolume</stp>
        <stp/>
        <stp>T</stp>
        <tr r="I22" s="1"/>
      </tp>
      <tp>
        <v>1.5600000000000001E-2</v>
        <stp/>
        <stp>ContractData</stp>
        <stp>HOE</stp>
        <stp>NetLastTradeToday</stp>
        <stp/>
        <stp>T</stp>
        <tr r="C15" s="1"/>
      </tp>
      <tp>
        <v>1</v>
        <stp/>
        <stp>StudyData</stp>
        <stp>(BDIF(YM,Sim,20,2.00)-LoLevel(BDIF(YM,Sim,20,2.00),20,0))/(HiLevel(BDIF(YM,Sim,20,2.00),20,0)-LoLevel(BDIF(YM,Sim,20,2.00),20,0))</stp>
        <stp>Bar</stp>
        <stp/>
        <stp>Close</stp>
        <stp>15</stp>
        <stp>0</stp>
        <stp/>
        <stp/>
        <stp/>
        <stp/>
        <stp>T</stp>
        <tr r="U4" s="1"/>
      </tp>
      <tp>
        <v>31.38</v>
        <stp/>
        <stp>ContractData</stp>
        <stp>SIE</stp>
        <stp>LastTrade</stp>
        <stp/>
        <stp>T</stp>
        <tr r="B11" s="1"/>
      </tp>
      <tp>
        <v>-1.8000000000000002E-3</v>
        <stp/>
        <stp>ContractData</stp>
        <stp>RBE</stp>
        <stp>NetLastTradeToday</stp>
        <stp/>
        <stp>T</stp>
        <tr r="C16" s="1"/>
      </tp>
      <tp>
        <v>-2.4500000000000002</v>
        <stp/>
        <stp>StudyData</stp>
        <stp>MLR(Mom(EP,Period:=15,InputChoice:=Close),Period:=5,InputChoice:=Close)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2" s="1"/>
      </tp>
      <tp>
        <v>-4.75</v>
        <stp/>
        <stp>ContractData</stp>
        <stp>ZCE</stp>
        <stp>NetLastTradeToday</stp>
        <stp/>
        <stp>T</stp>
        <tr r="C19" s="1"/>
      </tp>
      <tp>
        <v>20.900000000000002</v>
        <stp/>
        <stp>ContractData</stp>
        <stp>GCE</stp>
        <stp>NetLastTradeToday</stp>
        <stp/>
        <stp>T</stp>
        <tr r="C10" s="1"/>
      </tp>
      <tp>
        <v>1</v>
        <stp/>
        <stp>ContractData</stp>
        <stp>SIE</stp>
        <stp>MT_LastAskVolume</stp>
        <stp/>
        <stp>T</stp>
        <tr r="L11" s="1"/>
      </tp>
      <tp t="s">
        <v>Corn (Globex), Mar 25</v>
        <stp/>
        <stp>ContractData</stp>
        <stp>ZCE</stp>
        <stp>LongDescription</stp>
        <stp/>
        <stp>T</stp>
        <tr r="V19" s="1"/>
      </tp>
      <tp t="s">
        <v>Soybeans (Globex), Mar 25</v>
        <stp/>
        <stp>ContractData</stp>
        <stp>ZSE</stp>
        <stp>LongDescription</stp>
        <stp/>
        <stp>T</stp>
        <tr r="V18" s="1"/>
      </tp>
      <tp t="s">
        <v>Wheat (Globex), Mar 25</v>
        <stp/>
        <stp>ContractData</stp>
        <stp>ZWA</stp>
        <stp>LongDescription</stp>
        <stp/>
        <stp>T</stp>
        <tr r="V20" s="1"/>
      </tp>
      <tp>
        <v>2.4390000000000001</v>
        <stp/>
        <stp>ContractData</stp>
        <stp>HOE</stp>
        <stp>LastTrade</stp>
        <stp/>
        <stp>T</stp>
        <tr r="B15" s="1"/>
      </tp>
      <tp t="s">
        <v>RBOB Gasoline (Globex), Mar 25</v>
        <stp/>
        <stp>ContractData</stp>
        <stp>RBE</stp>
        <stp>LongDescription</stp>
        <stp/>
        <stp>T</stp>
        <tr r="V16" s="1"/>
      </tp>
      <tp t="s">
        <v>Silver (Globex), Mar 25</v>
        <stp/>
        <stp>ContractData</stp>
        <stp>SIE</stp>
        <stp>LongDescription</stp>
        <stp/>
        <stp>T</stp>
        <tr r="V11" s="1"/>
      </tp>
      <tp t="s">
        <v>Swiss Franc (Globex), Mar 25</v>
        <stp/>
        <stp>ContractData</stp>
        <stp>SF6</stp>
        <stp>LongDescription</stp>
        <stp/>
        <stp>T</stp>
        <tr r="V8" s="1"/>
      </tp>
      <tp>
        <v>2</v>
        <stp/>
        <stp>ContractData</stp>
        <stp>SF6</stp>
        <stp>MT_LastAskVolume</stp>
        <stp/>
        <stp>T</stp>
        <tr r="L8" s="1"/>
      </tp>
      <tp t="s">
        <v>Platinum (Globex), Apr 25</v>
        <stp/>
        <stp>ContractData</stp>
        <stp>PLE</stp>
        <stp>LongDescription</stp>
        <stp/>
        <stp>T</stp>
        <tr r="V12" s="1"/>
      </tp>
      <tp t="s">
        <v>NY Harbor ULSD, Mar 25</v>
        <stp/>
        <stp>ContractData</stp>
        <stp>HOE</stp>
        <stp>LongDescription</stp>
        <stp/>
        <stp>T</stp>
        <tr r="V15" s="1"/>
      </tp>
      <tp t="s">
        <v>Gold (Globex), Feb 25</v>
        <stp/>
        <stp>ContractData</stp>
        <stp>GCE</stp>
        <stp>LongDescription</stp>
        <stp/>
        <stp>T</stp>
        <tr r="V10" s="1"/>
      </tp>
      <tp t="s">
        <v>Dollar Index (ICE), Mar 25</v>
        <stp/>
        <stp>ContractData</stp>
        <stp>DXE</stp>
        <stp>LongDescription</stp>
        <stp/>
        <stp>T</stp>
        <tr r="V6" s="1"/>
      </tp>
      <tp t="s">
        <v>E-mini NASDAQ-100, Mar 25</v>
        <stp/>
        <stp>ContractData</stp>
        <stp>ENQ</stp>
        <stp>LongDescription</stp>
        <stp/>
        <stp>T</stp>
        <tr r="V3" s="1"/>
      </tp>
      <tp t="s">
        <v>Euro FX (Globex), Mar 25</v>
        <stp/>
        <stp>ContractData</stp>
        <stp>EU6</stp>
        <stp>LongDescription</stp>
        <stp/>
        <stp>T</stp>
        <tr r="V7" s="1"/>
      </tp>
      <tp t="s">
        <v>Bitcoin (Globex), Jan 25</v>
        <stp/>
        <stp>ContractData</stp>
        <stp>BTC</stp>
        <stp>LongDescription</stp>
        <stp/>
        <stp>T</stp>
        <tr r="V22" s="1"/>
      </tp>
      <tp t="s">
        <v>Crude Light (Globex), Mar 25</v>
        <stp/>
        <stp>ContractData</stp>
        <stp>CLE</stp>
        <stp>LongDescription</stp>
        <stp/>
        <stp>T</stp>
        <tr r="V14" s="1"/>
      </tp>
      <tp>
        <v>3</v>
        <stp/>
        <stp>ContractData</stp>
        <stp>HOE</stp>
        <stp>MT_LastBidVolume</stp>
        <stp/>
        <stp>T</stp>
        <tr r="I15" s="1"/>
      </tp>
      <tp>
        <v>5</v>
        <stp/>
        <stp>ContractData</stp>
        <stp>RBE</stp>
        <stp>MT_LastAskVolume</stp>
        <stp/>
        <stp>T</stp>
        <tr r="L16" s="1"/>
      </tp>
      <tp>
        <v>21994</v>
        <stp/>
        <stp>ContractData</stp>
        <stp>ENQ</stp>
        <stp>LastTrade</stp>
        <stp/>
        <stp>T</stp>
        <tr r="B3" s="1"/>
      </tp>
      <tp>
        <v>1.4000000000000002E-3</v>
        <stp/>
        <stp>ContractData</stp>
        <stp>SF6</stp>
        <stp>NetLastTradeToday</stp>
        <stp/>
        <stp>T</stp>
        <tr r="C8" s="1"/>
      </tp>
      <tp>
        <v>4</v>
        <stp/>
        <stp>ContractData</stp>
        <stp>PLE</stp>
        <stp>MT_LastAskVolume</stp>
        <stp/>
        <stp>T</stp>
        <tr r="L12" s="1"/>
      </tp>
      <tp>
        <v>972.30000000000007</v>
        <stp/>
        <stp>ContractData</stp>
        <stp>PLE</stp>
        <stp>LastTrade</stp>
        <stp/>
        <stp>T</stp>
        <tr r="B12" s="1"/>
      </tp>
      <tp>
        <v>74.989999999999995</v>
        <stp/>
        <stp>ContractData</stp>
        <stp>CLE</stp>
        <stp>LastTrade</stp>
        <stp/>
        <stp>T</stp>
        <tr r="B14" s="1"/>
      </tp>
      <tp>
        <v>1052.5</v>
        <stp/>
        <stp>ContractData</stp>
        <stp>ZSE</stp>
        <stp>LastTrade</stp>
        <stp/>
        <stp>T</stp>
        <tr r="B18" s="1"/>
      </tp>
      <tp>
        <v>-0.44800000000000001</v>
        <stp/>
        <stp>ContractData</stp>
        <stp>DXE</stp>
        <stp>NetLastTradeToday</stp>
        <stp/>
        <stp>T</stp>
        <tr r="C6" s="1"/>
      </tp>
      <tp>
        <v>0</v>
        <stp/>
        <stp>StudyData</stp>
        <stp>B.TTMSqueeze_BK_Pos_Osc(PLE,20,2,20,150,5,15)</stp>
        <stp>Bar</stp>
        <stp/>
        <stp>Close</stp>
        <stp>15</stp>
        <stp>0</stp>
        <stp>All</stp>
        <stp/>
        <stp/>
        <stp>True</stp>
        <stp>T</stp>
        <tr r="O12" s="1"/>
      </tp>
      <tp>
        <v>0</v>
        <stp/>
        <stp>StudyData</stp>
        <stp>B.TTMSqueeze_BK_Pos_Osc(SIE,20,2,20,150,5,15)</stp>
        <stp>Bar</stp>
        <stp/>
        <stp>Close</stp>
        <stp>15</stp>
        <stp>0</stp>
        <stp>All</stp>
        <stp/>
        <stp/>
        <stp>True</stp>
        <stp>T</stp>
        <tr r="O11" s="1"/>
      </tp>
      <tp>
        <v>0</v>
        <stp/>
        <stp>StudyData</stp>
        <stp>B.TTMSqueeze_BK_Pos_Osc(SF6,20,2,20,150,5,15)</stp>
        <stp>Bar</stp>
        <stp/>
        <stp>Close</stp>
        <stp>15</stp>
        <stp>0</stp>
        <stp>All</stp>
        <stp/>
        <stp/>
        <stp>True</stp>
        <stp>T</stp>
        <tr r="O8" s="1"/>
      </tp>
      <tp>
        <v>1</v>
        <stp/>
        <stp>StudyData</stp>
        <stp>B.TTMSqueeze_BK_Pos_Osc(RBE,20,2,20,150,5,15)</stp>
        <stp>Bar</stp>
        <stp/>
        <stp>Close</stp>
        <stp>15</stp>
        <stp>0</stp>
        <stp>All</stp>
        <stp/>
        <stp/>
        <stp>True</stp>
        <stp>T</stp>
        <tr r="O16" s="1"/>
      </tp>
      <tp>
        <v>0</v>
        <stp/>
        <stp>StudyData</stp>
        <stp>B.TTMSqueeze_BK_Neg_Osc(HOE,20,2,20,150,5,15)</stp>
        <stp>Bar</stp>
        <stp/>
        <stp>Close</stp>
        <stp>15</stp>
        <stp>0</stp>
        <stp>All</stp>
        <stp/>
        <stp/>
        <stp>True</stp>
        <stp>T</stp>
        <tr r="P15" s="1"/>
      </tp>
      <tp>
        <v>0</v>
        <stp/>
        <stp>StudyData</stp>
        <stp>B.TTMSqueeze_BK_Neg_Osc(GCE,20,2,20,150,5,15)</stp>
        <stp>Bar</stp>
        <stp/>
        <stp>Close</stp>
        <stp>15</stp>
        <stp>0</stp>
        <stp>All</stp>
        <stp/>
        <stp/>
        <stp>True</stp>
        <stp>T</stp>
        <tr r="P10" s="1"/>
      </tp>
      <tp>
        <v>0</v>
        <stp/>
        <stp>StudyData</stp>
        <stp>B.TTMSqueeze_BK_Neg_Osc(ENQ,20,2,20,150,5,15)</stp>
        <stp>Bar</stp>
        <stp/>
        <stp>Close</stp>
        <stp>15</stp>
        <stp>0</stp>
        <stp>All</stp>
        <stp/>
        <stp/>
        <stp>True</stp>
        <stp>T</stp>
        <tr r="P3" s="1"/>
      </tp>
      <tp>
        <v>0</v>
        <stp/>
        <stp>StudyData</stp>
        <stp>B.TTMSqueeze_BK_Neg_Osc(EU6,20,2,20,150,5,15)</stp>
        <stp>Bar</stp>
        <stp/>
        <stp>Close</stp>
        <stp>15</stp>
        <stp>0</stp>
        <stp>All</stp>
        <stp/>
        <stp/>
        <stp>True</stp>
        <stp>T</stp>
        <tr r="P7" s="1"/>
      </tp>
      <tp>
        <v>0</v>
        <stp/>
        <stp>StudyData</stp>
        <stp>B.TTMSqueeze_BK_Pos_Osc(ZCE,20,2,20,150,5,15)</stp>
        <stp>Bar</stp>
        <stp/>
        <stp>Close</stp>
        <stp>15</stp>
        <stp>0</stp>
        <stp>All</stp>
        <stp/>
        <stp/>
        <stp>True</stp>
        <stp>T</stp>
        <tr r="O19" s="1"/>
      </tp>
      <tp>
        <v>1</v>
        <stp/>
        <stp>StudyData</stp>
        <stp>B.TTMSqueeze_BK_Pos_Osc(ZWA,20,2,20,150,5,15)</stp>
        <stp>Bar</stp>
        <stp/>
        <stp>Close</stp>
        <stp>15</stp>
        <stp>0</stp>
        <stp>All</stp>
        <stp/>
        <stp/>
        <stp>True</stp>
        <stp>T</stp>
        <tr r="O20" s="1"/>
      </tp>
      <tp>
        <v>0</v>
        <stp/>
        <stp>StudyData</stp>
        <stp>B.TTMSqueeze_BK_Pos_Osc(ZSE,20,2,20,150,5,15)</stp>
        <stp>Bar</stp>
        <stp/>
        <stp>Close</stp>
        <stp>15</stp>
        <stp>0</stp>
        <stp>All</stp>
        <stp/>
        <stp/>
        <stp>True</stp>
        <stp>T</stp>
        <tr r="O18" s="1"/>
      </tp>
      <tp>
        <v>0</v>
        <stp/>
        <stp>StudyData</stp>
        <stp>B.TTMSqueeze_BK_Neg_Osc(DXE,20,2,20,150,5,15)</stp>
        <stp>Bar</stp>
        <stp/>
        <stp>Close</stp>
        <stp>15</stp>
        <stp>0</stp>
        <stp>All</stp>
        <stp/>
        <stp/>
        <stp>True</stp>
        <stp>T</stp>
        <tr r="P6" s="1"/>
      </tp>
      <tp>
        <v>0</v>
        <stp/>
        <stp>StudyData</stp>
        <stp>B.TTMSqueeze_BK_Neg_Osc(CLE,20,2,20,150,5,15)</stp>
        <stp>Bar</stp>
        <stp/>
        <stp>Close</stp>
        <stp>15</stp>
        <stp>0</stp>
        <stp>All</stp>
        <stp/>
        <stp/>
        <stp>True</stp>
        <stp>T</stp>
        <tr r="P14" s="1"/>
      </tp>
      <tp>
        <v>0</v>
        <stp/>
        <stp>StudyData</stp>
        <stp>B.TTMSqueeze_BK_Neg_Osc(BTC,20,2,20,150,5,15)</stp>
        <stp>Bar</stp>
        <stp/>
        <stp>Close</stp>
        <stp>15</stp>
        <stp>0</stp>
        <stp>All</stp>
        <stp/>
        <stp/>
        <stp>True</stp>
        <stp>T</stp>
        <tr r="P22" s="1"/>
      </tp>
      <tp>
        <v>0</v>
        <stp/>
        <stp>StudyData</stp>
        <stp>B.TTMSqueeze_BK_Pos_Osc(CLE,20,2,20,150,5,15)</stp>
        <stp>Bar</stp>
        <stp/>
        <stp>Close</stp>
        <stp>15</stp>
        <stp>0</stp>
        <stp>All</stp>
        <stp/>
        <stp/>
        <stp>True</stp>
        <stp>T</stp>
        <tr r="O14" s="1"/>
      </tp>
      <tp>
        <v>0</v>
        <stp/>
        <stp>StudyData</stp>
        <stp>B.TTMSqueeze_BK_Pos_Osc(BTC,20,2,20,150,5,15)</stp>
        <stp>Bar</stp>
        <stp/>
        <stp>Close</stp>
        <stp>15</stp>
        <stp>0</stp>
        <stp>All</stp>
        <stp/>
        <stp/>
        <stp>True</stp>
        <stp>T</stp>
        <tr r="O22" s="1"/>
      </tp>
      <tp>
        <v>1</v>
        <stp/>
        <stp>StudyData</stp>
        <stp>B.TTMSqueeze_BK_Pos_Osc(ENQ,20,2,20,150,5,15)</stp>
        <stp>Bar</stp>
        <stp/>
        <stp>Close</stp>
        <stp>15</stp>
        <stp>0</stp>
        <stp>All</stp>
        <stp/>
        <stp/>
        <stp>True</stp>
        <stp>T</stp>
        <tr r="O3" s="1"/>
      </tp>
      <tp>
        <v>0</v>
        <stp/>
        <stp>StudyData</stp>
        <stp>B.TTMSqueeze_BK_Pos_Osc(EU6,20,2,20,150,5,15)</stp>
        <stp>Bar</stp>
        <stp/>
        <stp>Close</stp>
        <stp>15</stp>
        <stp>0</stp>
        <stp>All</stp>
        <stp/>
        <stp/>
        <stp>True</stp>
        <stp>T</stp>
        <tr r="O7" s="1"/>
      </tp>
      <tp>
        <v>0</v>
        <stp/>
        <stp>StudyData</stp>
        <stp>B.TTMSqueeze_BK_Neg_Osc(ZCE,20,2,20,150,5,15)</stp>
        <stp>Bar</stp>
        <stp/>
        <stp>Close</stp>
        <stp>15</stp>
        <stp>0</stp>
        <stp>All</stp>
        <stp/>
        <stp/>
        <stp>True</stp>
        <stp>T</stp>
        <tr r="P19" s="1"/>
      </tp>
      <tp>
        <v>0</v>
        <stp/>
        <stp>StudyData</stp>
        <stp>B.TTMSqueeze_BK_Neg_Osc(ZWA,20,2,20,150,5,15)</stp>
        <stp>Bar</stp>
        <stp/>
        <stp>Close</stp>
        <stp>15</stp>
        <stp>0</stp>
        <stp>All</stp>
        <stp/>
        <stp/>
        <stp>True</stp>
        <stp>T</stp>
        <tr r="P20" s="1"/>
      </tp>
      <tp>
        <v>0</v>
        <stp/>
        <stp>StudyData</stp>
        <stp>B.TTMSqueeze_BK_Neg_Osc(ZSE,20,2,20,150,5,15)</stp>
        <stp>Bar</stp>
        <stp/>
        <stp>Close</stp>
        <stp>15</stp>
        <stp>0</stp>
        <stp>All</stp>
        <stp/>
        <stp/>
        <stp>True</stp>
        <stp>T</stp>
        <tr r="P18" s="1"/>
      </tp>
      <tp>
        <v>0</v>
        <stp/>
        <stp>StudyData</stp>
        <stp>B.TTMSqueeze_BK_Pos_Osc(DXE,20,2,20,150,5,15)</stp>
        <stp>Bar</stp>
        <stp/>
        <stp>Close</stp>
        <stp>15</stp>
        <stp>0</stp>
        <stp>All</stp>
        <stp/>
        <stp/>
        <stp>True</stp>
        <stp>T</stp>
        <tr r="O6" s="1"/>
      </tp>
      <tp>
        <v>1</v>
        <stp/>
        <stp>StudyData</stp>
        <stp>B.TTMSqueeze_BK_Pos_Osc(GCE,20,2,20,150,5,15)</stp>
        <stp>Bar</stp>
        <stp/>
        <stp>Close</stp>
        <stp>15</stp>
        <stp>0</stp>
        <stp>All</stp>
        <stp/>
        <stp/>
        <stp>True</stp>
        <stp>T</stp>
        <tr r="O10" s="1"/>
      </tp>
      <tp>
        <v>0</v>
        <stp/>
        <stp>StudyData</stp>
        <stp>B.TTMSqueeze_BK_Pos_Osc(HOE,20,2,20,150,5,15)</stp>
        <stp>Bar</stp>
        <stp/>
        <stp>Close</stp>
        <stp>15</stp>
        <stp>0</stp>
        <stp>All</stp>
        <stp/>
        <stp/>
        <stp>True</stp>
        <stp>T</stp>
        <tr r="O15" s="1"/>
      </tp>
      <tp>
        <v>0</v>
        <stp/>
        <stp>StudyData</stp>
        <stp>B.TTMSqueeze_BK_Neg_Osc(SF6,20,2,20,150,5,15)</stp>
        <stp>Bar</stp>
        <stp/>
        <stp>Close</stp>
        <stp>15</stp>
        <stp>0</stp>
        <stp>All</stp>
        <stp/>
        <stp/>
        <stp>True</stp>
        <stp>T</stp>
        <tr r="P8" s="1"/>
      </tp>
      <tp>
        <v>0</v>
        <stp/>
        <stp>StudyData</stp>
        <stp>B.TTMSqueeze_BK_Neg_Osc(SIE,20,2,20,150,5,15)</stp>
        <stp>Bar</stp>
        <stp/>
        <stp>Close</stp>
        <stp>15</stp>
        <stp>0</stp>
        <stp>All</stp>
        <stp/>
        <stp/>
        <stp>True</stp>
        <stp>T</stp>
        <tr r="P11" s="1"/>
      </tp>
      <tp>
        <v>0</v>
        <stp/>
        <stp>StudyData</stp>
        <stp>B.TTMSqueeze_BK_Neg_Osc(RBE,20,2,20,150,5,15)</stp>
        <stp>Bar</stp>
        <stp/>
        <stp>Close</stp>
        <stp>15</stp>
        <stp>0</stp>
        <stp>All</stp>
        <stp/>
        <stp/>
        <stp>True</stp>
        <stp>T</stp>
        <tr r="P16" s="1"/>
      </tp>
      <tp>
        <v>0</v>
        <stp/>
        <stp>StudyData</stp>
        <stp>B.TTMSqueeze_BK_Neg_Osc(PLE,20,2,20,150,5,15)</stp>
        <stp>Bar</stp>
        <stp/>
        <stp>Close</stp>
        <stp>15</stp>
        <stp>0</stp>
        <stp>All</stp>
        <stp/>
        <stp/>
        <stp>True</stp>
        <stp>T</stp>
        <tr r="P12" s="1"/>
      </tp>
      <tp>
        <v>549.25</v>
        <stp/>
        <stp>ContractData</stp>
        <stp>ZWA</stp>
        <stp>LastTrade</stp>
        <stp/>
        <stp>T</stp>
        <tr r="B20" s="1"/>
      </tp>
      <tp>
        <v>3</v>
        <stp/>
        <stp>ContractData</stp>
        <stp>PLE</stp>
        <stp>MT_LastBidVolume</stp>
        <stp/>
        <stp>T</stp>
        <tr r="I12" s="1"/>
      </tp>
      <tp>
        <v>8</v>
        <stp/>
        <stp>ContractData</stp>
        <stp>SF6</stp>
        <stp>MT_LastBidVolume</stp>
        <stp/>
        <stp>T</stp>
        <tr r="I8" s="1"/>
      </tp>
      <tp>
        <v>6</v>
        <stp/>
        <stp>ContractData</stp>
        <stp>SIE</stp>
        <stp>MT_LastBidVolume</stp>
        <stp/>
        <stp>T</stp>
        <tr r="I11" s="1"/>
      </tp>
      <tp>
        <v>-36.200000000000003</v>
        <stp/>
        <stp>StudyData</stp>
        <stp>MLR(Mom(YM,Period:=15,InputChoice:=Close),Period:=5,InputChoice:=Close)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4" s="1"/>
      </tp>
      <tp>
        <v>1.0506</v>
        <stp/>
        <stp>ContractData</stp>
        <stp>EU6</stp>
        <stp>LastTrade</stp>
        <stp/>
        <stp>T</stp>
        <tr r="B7" s="1"/>
      </tp>
      <tp>
        <v>1</v>
        <stp/>
        <stp>ContractData</stp>
        <stp>RBE</stp>
        <stp>MT_LastBidVolume</stp>
        <stp/>
        <stp>T</stp>
        <tr r="I16" s="1"/>
      </tp>
      <tp>
        <v>3</v>
        <stp/>
        <stp>ContractData</stp>
        <stp>HOE</stp>
        <stp>MT_LastAskVolume</stp>
        <stp/>
        <stp>T</stp>
        <tr r="L15" s="1"/>
      </tp>
      <tp>
        <v>105500</v>
        <stp/>
        <stp>ContractData</stp>
        <stp>BTC</stp>
        <stp>LastTrade</stp>
        <stp/>
        <stp>T</stp>
        <tr r="B22" s="1"/>
      </tp>
      <tp>
        <v>8</v>
        <stp/>
        <stp>ContractData</stp>
        <stp>GCE</stp>
        <stp>MT_LastAskVolume</stp>
        <stp/>
        <stp>T</stp>
        <tr r="L10" s="1"/>
      </tp>
      <tp>
        <v>1</v>
        <stp/>
        <stp>ContractData</stp>
        <stp>ENQ</stp>
        <stp>MT_LastAskVolume</stp>
        <stp/>
        <stp>T</stp>
        <tr r="L3" s="1"/>
      </tp>
      <tp>
        <v>36</v>
        <stp/>
        <stp>ContractData</stp>
        <stp>EU6</stp>
        <stp>MT_LastAskVolume</stp>
        <stp/>
        <stp>T</stp>
        <tr r="L7" s="1"/>
      </tp>
      <tp>
        <v>0.60293627169999997</v>
        <stp/>
        <stp>StudyData</stp>
        <stp>(BDIF(EP,Sim,20,2.00)-LoLevel(BDIF(EP,Sim,20,2.00),20,0))/(HiLevel(BDIF(EP,Sim,20,2.00),20,0)-LoLevel(BDIF(EP,Sim,20,2.00),20,0))</stp>
        <stp>Bar</stp>
        <stp/>
        <stp>Close</stp>
        <stp>15</stp>
        <stp>0</stp>
        <stp/>
        <stp/>
        <stp/>
        <stp/>
        <stp>T</stp>
        <tr r="U2" s="1"/>
      </tp>
      <tp>
        <v>107.41500000000001</v>
        <stp/>
        <stp>ContractData</stp>
        <stp>DXE</stp>
        <stp>LastTrade</stp>
        <stp/>
        <stp>T</stp>
        <tr r="B6" s="1"/>
      </tp>
      <tp>
        <v>11</v>
        <stp/>
        <stp>ContractData</stp>
        <stp>DXE</stp>
        <stp>MT_LastAskVolume</stp>
        <stp/>
        <stp>T</stp>
        <tr r="L6" s="1"/>
      </tp>
      <tp>
        <v>-13</v>
        <stp/>
        <stp>ContractData</stp>
        <stp>ZSE</stp>
        <stp>NetLastTradeToday</stp>
        <stp/>
        <stp>T</stp>
        <tr r="C18" s="1"/>
      </tp>
      <tp>
        <v>3</v>
        <stp/>
        <stp>ContractData</stp>
        <stp>CLE</stp>
        <stp>MT_LastAskVolume</stp>
        <stp/>
        <stp>T</stp>
        <tr r="L14" s="1"/>
      </tp>
      <tp>
        <v>2085</v>
        <stp/>
        <stp>ContractData</stp>
        <stp>BTC</stp>
        <stp>NetLastTradeToday</stp>
        <stp/>
        <stp>T</stp>
        <tr r="C22" s="1"/>
      </tp>
      <tp>
        <v>3</v>
        <stp/>
        <stp>ContractData</stp>
        <stp>BTC</stp>
        <stp>MT_LastAskVolume</stp>
        <stp/>
        <stp>T</stp>
        <tr r="L22" s="1"/>
      </tp>
      <tp>
        <v>5.8500000000000002E-3</v>
        <stp/>
        <stp>ContractData</stp>
        <stp>EU6</stp>
        <stp>NetLastTradeToday</stp>
        <stp/>
        <stp>T</stp>
        <tr r="C7" s="1"/>
      </tp>
      <tp>
        <v>583</v>
        <stp/>
        <stp>ContractData</stp>
        <stp>ZCE</stp>
        <stp>MT_LastBidVolume</stp>
        <stp/>
        <stp>T</stp>
        <tr r="I19" s="1"/>
      </tp>
      <tp>
        <v>37</v>
        <stp/>
        <stp>ContractData</stp>
        <stp>ZWA</stp>
        <stp>MT_LastBidVolume</stp>
        <stp/>
        <stp>T</stp>
        <tr r="I20" s="1"/>
      </tp>
      <tp>
        <v>18</v>
        <stp/>
        <stp>ContractData</stp>
        <stp>ZSE</stp>
        <stp>MT_LastBidVolume</stp>
        <stp/>
        <stp>T</stp>
        <tr r="I18" s="1"/>
      </tp>
      <tp>
        <v>-4.75</v>
        <stp/>
        <stp>ContractData</stp>
        <stp>ZWA</stp>
        <stp>NetLastTradeToday</stp>
        <stp/>
        <stp>T</stp>
        <tr r="C20" s="1"/>
      </tp>
      <tp>
        <v>0.9067400618</v>
        <stp/>
        <stp>StudyData</stp>
        <stp>(BDIF(ZSE,Sim,20,2.00)-LoLevel(BDIF(ZSE,Sim,20,2.00),20,0))/(HiLevel(BDIF(ZSE,Sim,20,2.00),20,0)-LoLevel(BDIF(ZSE,Sim,20,2.00),20,0))</stp>
        <stp>Bar</stp>
        <stp/>
        <stp>Close</stp>
        <stp>15</stp>
        <stp>0</stp>
        <stp/>
        <stp/>
        <stp/>
        <stp/>
        <stp>T</stp>
        <tr r="U18" s="1"/>
      </tp>
      <tp>
        <v>1</v>
        <stp/>
        <stp>StudyData</stp>
        <stp>(BDIF(ZCE,Sim,20,2.00)-LoLevel(BDIF(ZCE,Sim,20,2.00),20,0))/(HiLevel(BDIF(ZCE,Sim,20,2.00),20,0)-LoLevel(BDIF(ZCE,Sim,20,2.00),20,0))</stp>
        <stp>Bar</stp>
        <stp/>
        <stp>Close</stp>
        <stp>15</stp>
        <stp>0</stp>
        <stp/>
        <stp/>
        <stp/>
        <stp/>
        <stp>T</stp>
        <tr r="U19" s="1"/>
      </tp>
      <tp>
        <v>1</v>
        <stp/>
        <stp>StudyData</stp>
        <stp>(BDIF(ZWA,Sim,20,2.00)-LoLevel(BDIF(ZWA,Sim,20,2.00),20,0))/(HiLevel(BDIF(ZWA,Sim,20,2.00),20,0)-LoLevel(BDIF(ZWA,Sim,20,2.00),20,0))</stp>
        <stp>Bar</stp>
        <stp/>
        <stp>Close</stp>
        <stp>15</stp>
        <stp>0</stp>
        <stp/>
        <stp/>
        <stp/>
        <stp/>
        <stp>T</stp>
        <tr r="U20" s="1"/>
      </tp>
      <tp>
        <v>0</v>
        <stp/>
        <stp>StudyData</stp>
        <stp>B.cqg.RSILow(YM,9,20)</stp>
        <stp>Bar</stp>
        <stp/>
        <stp>Close</stp>
        <stp>15</stp>
        <stp>0</stp>
        <stp>All</stp>
        <stp/>
        <stp/>
        <stp>True</stp>
        <stp>T</stp>
        <tr r="S4" s="1"/>
      </tp>
      <tp>
        <v>0</v>
        <stp/>
        <stp>StudyData</stp>
        <stp>B.cqg.RSILow(EP,9,20)</stp>
        <stp>Bar</stp>
        <stp/>
        <stp>Close</stp>
        <stp>15</stp>
        <stp>0</stp>
        <stp>All</stp>
        <stp/>
        <stp/>
        <stp>True</stp>
        <stp>T</stp>
        <tr r="S2" s="1"/>
      </tp>
      <tp>
        <v>44704</v>
        <stp/>
        <stp>ContractData</stp>
        <stp>YM</stp>
        <stp>LastTrade</stp>
        <stp/>
        <stp>T</stp>
        <tr r="B4" s="1"/>
      </tp>
      <tp>
        <v>13.8444357054</v>
        <stp/>
        <stp>StudyData</stp>
        <stp>BDIF(PLE,MAType:=Sim,Period1:=20,Percent:=2.00,InputChoice:=Close)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12" s="1"/>
      </tp>
      <tp>
        <v>0.21609257279999999</v>
        <stp/>
        <stp>StudyData</stp>
        <stp>BDIF(SIE,MAType:=Sim,Period1:=20,Percent:=2.00,InputChoice:=Close)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11" s="1"/>
      </tp>
      <tp>
        <v>4.1246091E-3</v>
        <stp/>
        <stp>StudyData</stp>
        <stp>BDIF(SF6,MAType:=Sim,Period1:=20,Percent:=2.00,InputChoice:=Close)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8" s="1"/>
      </tp>
      <tp>
        <v>1.00764081E-2</v>
        <stp/>
        <stp>StudyData</stp>
        <stp>BDIF(RBE,MAType:=Sim,Period1:=20,Percent:=2.00,InputChoice:=Close)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16" s="1"/>
      </tp>
      <tp>
        <v>5.0147283077000004</v>
        <stp/>
        <stp>StudyData</stp>
        <stp>BDIF(ZSE,MAType:=Sim,Period1:=20,Percent:=2.00,InputChoice:=Close)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18" s="1"/>
      </tp>
      <tp>
        <v>2.7676705006</v>
        <stp/>
        <stp>StudyData</stp>
        <stp>BDIF(ZWA,MAType:=Sim,Period1:=20,Percent:=2.00,InputChoice:=Close)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20" s="1"/>
      </tp>
      <tp>
        <v>2.8857408060999998</v>
        <stp/>
        <stp>StudyData</stp>
        <stp>BDIF(ZCE,MAType:=Sim,Period1:=20,Percent:=2.00,InputChoice:=Close)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19" s="1"/>
      </tp>
      <tp>
        <v>6.7954102000000001E-3</v>
        <stp/>
        <stp>StudyData</stp>
        <stp>BDIF(EU6,MAType:=Sim,Period1:=20,Percent:=2.00,InputChoice:=Close)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7" s="1"/>
      </tp>
      <tp>
        <v>34.036010341999997</v>
        <stp/>
        <stp>StudyData</stp>
        <stp>BDIF(ENQ,MAType:=Sim,Period1:=20,Percent:=2.00,InputChoice:=Close)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3" s="1"/>
      </tp>
      <tp>
        <v>0.50089020750000002</v>
        <stp/>
        <stp>StudyData</stp>
        <stp>BDIF(DXE,MAType:=Sim,Period1:=20,Percent:=2.00,InputChoice:=Close)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6" s="1"/>
      </tp>
      <tp>
        <v>8.7307273466000002</v>
        <stp/>
        <stp>StudyData</stp>
        <stp>BDIF(GCE,MAType:=Sim,Period1:=20,Percent:=2.00,InputChoice:=Close)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10" s="1"/>
      </tp>
      <tp>
        <v>0.71005351910000003</v>
        <stp/>
        <stp>StudyData</stp>
        <stp>BDIF(CLE,MAType:=Sim,Period1:=20,Percent:=2.00,InputChoice:=Close)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14" s="1"/>
      </tp>
      <tp>
        <v>1046.8137370134</v>
        <stp/>
        <stp>StudyData</stp>
        <stp>BDIF(BTC,MAType:=Sim,Period1:=20,Percent:=2.00,InputChoice:=Close)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22" s="1"/>
      </tp>
      <tp>
        <v>2.0189541799999999E-2</v>
        <stp/>
        <stp>StudyData</stp>
        <stp>BDIF(HOE,MAType:=Sim,Period1:=20,Percent:=2.00,InputChoice:=Close)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15" s="1"/>
      </tp>
      <tp>
        <v>0.99661955030000005</v>
        <stp/>
        <stp>StudyData</stp>
        <stp>(BDIF(RBE,Sim,20,2.00)-LoLevel(BDIF(RBE,Sim,20,2.00),20,0))/(HiLevel(BDIF(RBE,Sim,20,2.00),20,0)-LoLevel(BDIF(RBE,Sim,20,2.00),20,0))</stp>
        <stp>Bar</stp>
        <stp/>
        <stp>Close</stp>
        <stp>15</stp>
        <stp>0</stp>
        <stp/>
        <stp/>
        <stp/>
        <stp/>
        <stp>T</stp>
        <tr r="U16" s="1"/>
      </tp>
      <tp>
        <v>1</v>
        <stp/>
        <stp>StudyData</stp>
        <stp>(BDIF(SIE,Sim,20,2.00)-LoLevel(BDIF(SIE,Sim,20,2.00),20,0))/(HiLevel(BDIF(SIE,Sim,20,2.00),20,0)-LoLevel(BDIF(SIE,Sim,20,2.00),20,0))</stp>
        <stp>Bar</stp>
        <stp/>
        <stp>Close</stp>
        <stp>15</stp>
        <stp>0</stp>
        <stp/>
        <stp/>
        <stp/>
        <stp/>
        <stp>T</stp>
        <tr r="U11" s="1"/>
      </tp>
      <tp>
        <v>0</v>
        <stp/>
        <stp>StudyData</stp>
        <stp>B.TTMSqueeze_BK_Pos_Osc(YM,20,2,20,150,5,15)</stp>
        <stp>Bar</stp>
        <stp/>
        <stp>Close</stp>
        <stp>15</stp>
        <stp>0</stp>
        <stp>All</stp>
        <stp/>
        <stp/>
        <stp>True</stp>
        <stp>T</stp>
        <tr r="O4" s="1"/>
      </tp>
      <tp>
        <v>0</v>
        <stp/>
        <stp>StudyData</stp>
        <stp>B.TTMSqueeze_BK_Pos_Osc(EP,20,2,20,150,5,15)</stp>
        <stp>Bar</stp>
        <stp/>
        <stp>Close</stp>
        <stp>15</stp>
        <stp>0</stp>
        <stp>All</stp>
        <stp/>
        <stp/>
        <stp>True</stp>
        <stp>T</stp>
        <tr r="O2" s="1"/>
      </tp>
      <tp>
        <v>1</v>
        <stp/>
        <stp>StudyData</stp>
        <stp>(BDIF(PLE,Sim,20,2.00)-LoLevel(BDIF(PLE,Sim,20,2.00),20,0))/(HiLevel(BDIF(PLE,Sim,20,2.00),20,0)-LoLevel(BDIF(PLE,Sim,20,2.00),20,0))</stp>
        <stp>Bar</stp>
        <stp/>
        <stp>Close</stp>
        <stp>15</stp>
        <stp>0</stp>
        <stp/>
        <stp/>
        <stp/>
        <stp/>
        <stp>T</stp>
        <tr r="U12" s="1"/>
      </tp>
      <tp>
        <v>2.22259143E-2</v>
        <stp/>
        <stp>StudyData</stp>
        <stp>(BDIF(ENQ,Sim,20,2.00)-LoLevel(BDIF(ENQ,Sim,20,2.00),20,0))/(HiLevel(BDIF(ENQ,Sim,20,2.00),20,0)-LoLevel(BDIF(ENQ,Sim,20,2.00),20,0))</stp>
        <stp>Bar</stp>
        <stp/>
        <stp>Close</stp>
        <stp>15</stp>
        <stp>0</stp>
        <stp/>
        <stp/>
        <stp/>
        <stp/>
        <stp>T</stp>
        <tr r="U3" s="1"/>
      </tp>
      <tp>
        <v>-45</v>
        <stp/>
        <stp>ContractData</stp>
        <stp>YM</stp>
        <stp>NetLastTradeToday</stp>
        <stp/>
        <stp>T</stp>
        <tr r="C4" s="1"/>
      </tp>
      <tp>
        <v>0</v>
        <stp/>
        <stp>StudyData</stp>
        <stp>B.cqg.RSILow(CLE,9,20)</stp>
        <stp>Bar</stp>
        <stp/>
        <stp>Close</stp>
        <stp>15</stp>
        <stp>0</stp>
        <stp>All</stp>
        <stp/>
        <stp/>
        <stp>True</stp>
        <stp>T</stp>
        <tr r="S14" s="1"/>
      </tp>
      <tp>
        <v>0</v>
        <stp/>
        <stp>StudyData</stp>
        <stp>B.cqg.RSILow(BTC,9,20)</stp>
        <stp>Bar</stp>
        <stp/>
        <stp>Close</stp>
        <stp>15</stp>
        <stp>0</stp>
        <stp>All</stp>
        <stp/>
        <stp/>
        <stp>True</stp>
        <stp>T</stp>
        <tr r="S22" s="1"/>
      </tp>
      <tp>
        <v>0</v>
        <stp/>
        <stp>StudyData</stp>
        <stp>B.cqg.RSILow(ENQ,9,20)</stp>
        <stp>Bar</stp>
        <stp/>
        <stp>Close</stp>
        <stp>15</stp>
        <stp>0</stp>
        <stp>All</stp>
        <stp/>
        <stp/>
        <stp>True</stp>
        <stp>T</stp>
        <tr r="S3" s="1"/>
      </tp>
      <tp>
        <v>0</v>
        <stp/>
        <stp>StudyData</stp>
        <stp>B.cqg.RSILow(EU6,9,20)</stp>
        <stp>Bar</stp>
        <stp/>
        <stp>Close</stp>
        <stp>15</stp>
        <stp>0</stp>
        <stp>All</stp>
        <stp/>
        <stp/>
        <stp>True</stp>
        <stp>T</stp>
        <tr r="S7" s="1"/>
      </tp>
      <tp>
        <v>0</v>
        <stp/>
        <stp>StudyData</stp>
        <stp>B.cqg.RSILow(DXE,9,20)</stp>
        <stp>Bar</stp>
        <stp/>
        <stp>Close</stp>
        <stp>15</stp>
        <stp>0</stp>
        <stp>All</stp>
        <stp/>
        <stp/>
        <stp>True</stp>
        <stp>T</stp>
        <tr r="S6" s="1"/>
      </tp>
      <tp>
        <v>0</v>
        <stp/>
        <stp>StudyData</stp>
        <stp>B.cqg.RSILow(GCE,9,20)</stp>
        <stp>Bar</stp>
        <stp/>
        <stp>Close</stp>
        <stp>15</stp>
        <stp>0</stp>
        <stp>All</stp>
        <stp/>
        <stp/>
        <stp>True</stp>
        <stp>T</stp>
        <tr r="S10" s="1"/>
      </tp>
      <tp>
        <v>0</v>
        <stp/>
        <stp>StudyData</stp>
        <stp>B.cqg.RSILow(HOE,9,20)</stp>
        <stp>Bar</stp>
        <stp/>
        <stp>Close</stp>
        <stp>15</stp>
        <stp>0</stp>
        <stp>All</stp>
        <stp/>
        <stp/>
        <stp>True</stp>
        <stp>T</stp>
        <tr r="S15" s="1"/>
      </tp>
      <tp>
        <v>0</v>
        <stp/>
        <stp>StudyData</stp>
        <stp>B.cqg.RSILow(PLE,9,20)</stp>
        <stp>Bar</stp>
        <stp/>
        <stp>Close</stp>
        <stp>15</stp>
        <stp>0</stp>
        <stp>All</stp>
        <stp/>
        <stp/>
        <stp>True</stp>
        <stp>T</stp>
        <tr r="S12" s="1"/>
      </tp>
      <tp>
        <v>0</v>
        <stp/>
        <stp>StudyData</stp>
        <stp>B.cqg.RSILow(SF6,9,20)</stp>
        <stp>Bar</stp>
        <stp/>
        <stp>Close</stp>
        <stp>15</stp>
        <stp>0</stp>
        <stp>All</stp>
        <stp/>
        <stp/>
        <stp>True</stp>
        <stp>T</stp>
        <tr r="S8" s="1"/>
      </tp>
      <tp>
        <v>0</v>
        <stp/>
        <stp>StudyData</stp>
        <stp>B.cqg.RSILow(SIE,9,20)</stp>
        <stp>Bar</stp>
        <stp/>
        <stp>Close</stp>
        <stp>15</stp>
        <stp>0</stp>
        <stp>All</stp>
        <stp/>
        <stp/>
        <stp>True</stp>
        <stp>T</stp>
        <tr r="S11" s="1"/>
      </tp>
      <tp>
        <v>0</v>
        <stp/>
        <stp>StudyData</stp>
        <stp>B.cqg.RSILow(RBE,9,20)</stp>
        <stp>Bar</stp>
        <stp/>
        <stp>Close</stp>
        <stp>15</stp>
        <stp>0</stp>
        <stp>All</stp>
        <stp/>
        <stp/>
        <stp>True</stp>
        <stp>T</stp>
        <tr r="S16" s="1"/>
      </tp>
      <tp>
        <v>0</v>
        <stp/>
        <stp>StudyData</stp>
        <stp>B.cqg.RSILow(ZCE,9,20)</stp>
        <stp>Bar</stp>
        <stp/>
        <stp>Close</stp>
        <stp>15</stp>
        <stp>0</stp>
        <stp>All</stp>
        <stp/>
        <stp/>
        <stp>True</stp>
        <stp>T</stp>
        <tr r="S19" s="1"/>
      </tp>
      <tp>
        <v>0</v>
        <stp/>
        <stp>StudyData</stp>
        <stp>B.cqg.RSILow(ZWA,9,20)</stp>
        <stp>Bar</stp>
        <stp/>
        <stp>Close</stp>
        <stp>15</stp>
        <stp>0</stp>
        <stp>All</stp>
        <stp/>
        <stp/>
        <stp>True</stp>
        <stp>T</stp>
        <tr r="S20" s="1"/>
      </tp>
      <tp>
        <v>0</v>
        <stp/>
        <stp>StudyData</stp>
        <stp>B.cqg.RSILow(ZSE,9,20)</stp>
        <stp>Bar</stp>
        <stp/>
        <stp>Close</stp>
        <stp>15</stp>
        <stp>0</stp>
        <stp>All</stp>
        <stp/>
        <stp/>
        <stp>True</stp>
        <stp>T</stp>
        <tr r="S18" s="1"/>
      </tp>
      <tp>
        <v>-10.75</v>
        <stp/>
        <stp>ContractData</stp>
        <stp>EP</stp>
        <stp>NetLastTradeToday</stp>
        <stp/>
        <stp>T</stp>
        <tr r="C2" s="1"/>
      </tp>
      <tp>
        <v>1</v>
        <stp/>
        <stp>StudyData</stp>
        <stp>(BDIF(HOE,Sim,20,2.00)-LoLevel(BDIF(HOE,Sim,20,2.00),20,0))/(HiLevel(BDIF(HOE,Sim,20,2.00),20,0)-LoLevel(BDIF(HOE,Sim,20,2.00),20,0))</stp>
        <stp>Bar</stp>
        <stp/>
        <stp>Close</stp>
        <stp>15</stp>
        <stp>0</stp>
        <stp/>
        <stp/>
        <stp/>
        <stp/>
        <stp>T</stp>
        <tr r="U15" s="1"/>
      </tp>
      <tp>
        <v>2.7899999999999999E-3</v>
        <stp/>
        <stp>StudyData</stp>
        <stp>MLR(Mom(EU6,Period:=15,InputChoice:=Close),Period:=5,InputChoice:=Close)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7" s="1"/>
      </tp>
      <tp>
        <v>0</v>
        <stp/>
        <stp>StudyData</stp>
        <stp>MLR(Mom(SF6,Period:=15,InputChoice:=Close),Period:=5,InputChoice:=Close)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8" s="1"/>
      </tp>
      <tp>
        <v>1</v>
        <stp/>
        <stp>StudyData</stp>
        <stp>(BDIF(CLE,Sim,20,2.00)-LoLevel(BDIF(CLE,Sim,20,2.00),20,0))/(HiLevel(BDIF(CLE,Sim,20,2.00),20,0)-LoLevel(BDIF(CLE,Sim,20,2.00),20,0))</stp>
        <stp>Bar</stp>
        <stp/>
        <stp>Close</stp>
        <stp>15</stp>
        <stp>0</stp>
        <stp/>
        <stp/>
        <stp/>
        <stp/>
        <stp>T</stp>
        <tr r="U14" s="1"/>
      </tp>
      <tp>
        <v>6141.25</v>
        <stp/>
        <stp>ContractData</stp>
        <stp>EP</stp>
        <stp>LastTrade</stp>
        <stp/>
        <stp>T</stp>
        <tr r="B2" s="1"/>
      </tp>
      <tp>
        <v>6156</v>
        <stp/>
        <stp>ContractData</stp>
        <stp>EP</stp>
        <stp>High</stp>
        <stp/>
        <stp>T</stp>
        <tr r="G2" s="1"/>
      </tp>
      <tp>
        <v>44773</v>
        <stp/>
        <stp>ContractData</stp>
        <stp>YM</stp>
        <stp>High</stp>
        <stp/>
        <stp>T</stp>
        <tr r="G4" s="1"/>
      </tp>
      <tp>
        <v>44730</v>
        <stp/>
        <stp>ContractData</stp>
        <stp>YM</stp>
        <stp>Open</stp>
        <stp/>
        <stp>T</stp>
        <tr r="F4" s="1"/>
      </tp>
      <tp>
        <v>6148</v>
        <stp/>
        <stp>ContractData</stp>
        <stp>EP</stp>
        <stp>Open</stp>
        <stp/>
        <stp>T</stp>
        <tr r="F2" s="1"/>
      </tp>
      <tp>
        <v>1</v>
        <stp/>
        <stp>StudyData</stp>
        <stp>(BDIF(GCE,Sim,20,2.00)-LoLevel(BDIF(GCE,Sim,20,2.00),20,0))/(HiLevel(BDIF(GCE,Sim,20,2.00),20,0)-LoLevel(BDIF(GCE,Sim,20,2.00),20,0))</stp>
        <stp>Bar</stp>
        <stp/>
        <stp>Close</stp>
        <stp>15</stp>
        <stp>0</stp>
        <stp/>
        <stp/>
        <stp/>
        <stp/>
        <stp>T</stp>
        <tr r="U10" s="1"/>
      </tp>
      <tp>
        <v>0</v>
        <stp/>
        <stp>StudyData</stp>
        <stp>B.TTMSqueeze_BK_Neg_Osc(EP,20,2,20,150,5,15)</stp>
        <stp>Bar</stp>
        <stp/>
        <stp>Close</stp>
        <stp>15</stp>
        <stp>0</stp>
        <stp>All</stp>
        <stp/>
        <stp/>
        <stp>True</stp>
        <stp>T</stp>
        <tr r="P2" s="1"/>
      </tp>
      <tp>
        <v>0</v>
        <stp/>
        <stp>StudyData</stp>
        <stp>B.TTMSqueeze_BK_Neg_Osc(YM,20,2,20,150,5,15)</stp>
        <stp>Bar</stp>
        <stp/>
        <stp>Close</stp>
        <stp>15</stp>
        <stp>0</stp>
        <stp>All</stp>
        <stp/>
        <stp/>
        <stp>True</stp>
        <stp>T</stp>
        <tr r="P4" s="1"/>
      </tp>
      <tp>
        <v>0.75548569899999996</v>
        <stp/>
        <stp>StudyData</stp>
        <stp>(BDIF(DXE,Sim,20,2.00)-LoLevel(BDIF(DXE,Sim,20,2.00),20,0))/(HiLevel(BDIF(DXE,Sim,20,2.00),20,0)-LoLevel(BDIF(DXE,Sim,20,2.00),20,0))</stp>
        <stp>Bar</stp>
        <stp/>
        <stp>Close</stp>
        <stp>15</stp>
        <stp>0</stp>
        <stp/>
        <stp/>
        <stp/>
        <stp/>
        <stp>T</stp>
        <tr r="U6" s="1"/>
      </tp>
      <tp>
        <v>0</v>
        <stp/>
        <stp>StudyData</stp>
        <stp>(BDIF(BTC,Sim,20,2.00)-LoLevel(BDIF(BTC,Sim,20,2.00),20,0))/(HiLevel(BDIF(BTC,Sim,20,2.00),20,0)-LoLevel(BDIF(BTC,Sim,20,2.00),20,0))</stp>
        <stp>Bar</stp>
        <stp/>
        <stp>Close</stp>
        <stp>15</stp>
        <stp>0</stp>
        <stp/>
        <stp/>
        <stp/>
        <stp/>
        <stp>T</stp>
        <tr r="U22" s="1"/>
      </tp>
      <tp>
        <v>0</v>
        <stp/>
        <stp>StudyData</stp>
        <stp>B.cqg.RSIHigh(SF6,9,80)</stp>
        <stp>Bar</stp>
        <stp/>
        <stp>Close</stp>
        <stp>15</stp>
        <stp>0</stp>
        <stp>All</stp>
        <stp/>
        <stp/>
        <stp>True</stp>
        <stp>T</stp>
        <tr r="R8" s="1"/>
      </tp>
      <tp>
        <v>0</v>
        <stp/>
        <stp>StudyData</stp>
        <stp>B.cqg.RSIHigh(SIE,9,80)</stp>
        <stp>Bar</stp>
        <stp/>
        <stp>Close</stp>
        <stp>15</stp>
        <stp>0</stp>
        <stp>All</stp>
        <stp/>
        <stp/>
        <stp>True</stp>
        <stp>T</stp>
        <tr r="R11" s="1"/>
      </tp>
      <tp>
        <v>0</v>
        <stp/>
        <stp>StudyData</stp>
        <stp>B.cqg.RSIHigh(RBE,9,80)</stp>
        <stp>Bar</stp>
        <stp/>
        <stp>Close</stp>
        <stp>15</stp>
        <stp>0</stp>
        <stp>All</stp>
        <stp/>
        <stp/>
        <stp>True</stp>
        <stp>T</stp>
        <tr r="R16" s="1"/>
      </tp>
      <tp>
        <v>0</v>
        <stp/>
        <stp>StudyData</stp>
        <stp>B.cqg.RSIHigh(PLE,9,80)</stp>
        <stp>Bar</stp>
        <stp/>
        <stp>Close</stp>
        <stp>15</stp>
        <stp>0</stp>
        <stp>All</stp>
        <stp/>
        <stp/>
        <stp>True</stp>
        <stp>T</stp>
        <tr r="R12" s="1"/>
      </tp>
      <tp>
        <v>0</v>
        <stp/>
        <stp>StudyData</stp>
        <stp>B.cqg.RSIHigh(ZWA,9,80)</stp>
        <stp>Bar</stp>
        <stp/>
        <stp>Close</stp>
        <stp>15</stp>
        <stp>0</stp>
        <stp>All</stp>
        <stp/>
        <stp/>
        <stp>True</stp>
        <stp>T</stp>
        <tr r="R20" s="1"/>
      </tp>
      <tp>
        <v>0</v>
        <stp/>
        <stp>StudyData</stp>
        <stp>B.cqg.RSIHigh(ZSE,9,80)</stp>
        <stp>Bar</stp>
        <stp/>
        <stp>Close</stp>
        <stp>15</stp>
        <stp>0</stp>
        <stp>All</stp>
        <stp/>
        <stp/>
        <stp>True</stp>
        <stp>T</stp>
        <tr r="R18" s="1"/>
      </tp>
      <tp>
        <v>0</v>
        <stp/>
        <stp>StudyData</stp>
        <stp>B.cqg.RSIHigh(ZCE,9,80)</stp>
        <stp>Bar</stp>
        <stp/>
        <stp>Close</stp>
        <stp>15</stp>
        <stp>0</stp>
        <stp>All</stp>
        <stp/>
        <stp/>
        <stp>True</stp>
        <stp>T</stp>
        <tr r="R19" s="1"/>
      </tp>
      <tp>
        <v>0</v>
        <stp/>
        <stp>StudyData</stp>
        <stp>B.cqg.RSIHigh(CLE,9,80)</stp>
        <stp>Bar</stp>
        <stp/>
        <stp>Close</stp>
        <stp>15</stp>
        <stp>0</stp>
        <stp>All</stp>
        <stp/>
        <stp/>
        <stp>True</stp>
        <stp>T</stp>
        <tr r="R14" s="1"/>
      </tp>
      <tp>
        <v>0</v>
        <stp/>
        <stp>StudyData</stp>
        <stp>B.cqg.RSIHigh(BTC,9,80)</stp>
        <stp>Bar</stp>
        <stp/>
        <stp>Close</stp>
        <stp>15</stp>
        <stp>0</stp>
        <stp>All</stp>
        <stp/>
        <stp/>
        <stp>True</stp>
        <stp>T</stp>
        <tr r="R22" s="1"/>
      </tp>
      <tp>
        <v>0</v>
        <stp/>
        <stp>StudyData</stp>
        <stp>B.cqg.RSIHigh(GCE,9,80)</stp>
        <stp>Bar</stp>
        <stp/>
        <stp>Close</stp>
        <stp>15</stp>
        <stp>0</stp>
        <stp>All</stp>
        <stp/>
        <stp/>
        <stp>True</stp>
        <stp>T</stp>
        <tr r="R10" s="1"/>
      </tp>
      <tp>
        <v>0</v>
        <stp/>
        <stp>StudyData</stp>
        <stp>B.cqg.RSIHigh(EU6,9,80)</stp>
        <stp>Bar</stp>
        <stp/>
        <stp>Close</stp>
        <stp>15</stp>
        <stp>0</stp>
        <stp>All</stp>
        <stp/>
        <stp/>
        <stp>True</stp>
        <stp>T</stp>
        <tr r="R7" s="1"/>
      </tp>
      <tp>
        <v>0</v>
        <stp/>
        <stp>StudyData</stp>
        <stp>B.cqg.RSIHigh(ENQ,9,80)</stp>
        <stp>Bar</stp>
        <stp/>
        <stp>Close</stp>
        <stp>15</stp>
        <stp>0</stp>
        <stp>All</stp>
        <stp/>
        <stp/>
        <stp>True</stp>
        <stp>T</stp>
        <tr r="R3" s="1"/>
      </tp>
      <tp>
        <v>0</v>
        <stp/>
        <stp>StudyData</stp>
        <stp>B.cqg.RSIHigh(DXE,9,80)</stp>
        <stp>Bar</stp>
        <stp/>
        <stp>Close</stp>
        <stp>15</stp>
        <stp>0</stp>
        <stp>All</stp>
        <stp/>
        <stp/>
        <stp>True</stp>
        <stp>T</stp>
        <tr r="R6" s="1"/>
      </tp>
      <tp>
        <v>0</v>
        <stp/>
        <stp>StudyData</stp>
        <stp>B.cqg.RSIHigh(HOE,9,80)</stp>
        <stp>Bar</stp>
        <stp/>
        <stp>Close</stp>
        <stp>15</stp>
        <stp>0</stp>
        <stp>All</stp>
        <stp/>
        <stp/>
        <stp>True</stp>
        <stp>T</stp>
        <tr r="R15" s="1"/>
      </tp>
      <tp>
        <v>0.2</v>
        <stp/>
        <stp>StudyData</stp>
        <stp>MLR(Mom(ZWA,Period:=15,InputChoice:=Close),Period:=5,InputChoice:=Close)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20" s="1"/>
      </tp>
      <tp>
        <v>4</v>
        <stp/>
        <stp>ContractData</stp>
        <stp>YM</stp>
        <stp>MT_LastAskVolume</stp>
        <stp/>
        <stp>T</stp>
        <tr r="L4" s="1"/>
      </tp>
      <tp>
        <v>16</v>
        <stp/>
        <stp>ContractData</stp>
        <stp>EP</stp>
        <stp>MT_LastAskVolume</stp>
        <stp/>
        <stp>T</stp>
        <tr r="L2" s="1"/>
      </tp>
      <tp>
        <v>416</v>
        <stp/>
        <stp>StudyData</stp>
        <stp>MLR(Mom(BTC,Period:=15,InputChoice:=Close),Period:=5,InputChoice:=Close)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22" s="1"/>
      </tp>
      <tp>
        <v>0.35799999999999998</v>
        <stp/>
        <stp>StudyData</stp>
        <stp>MLR(Mom(CLE,Period:=15,InputChoice:=Close),Period:=5,InputChoice:=Close)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4" s="1"/>
      </tp>
      <tp>
        <v>-0.18099999999999999</v>
        <stp/>
        <stp>StudyData</stp>
        <stp>MLR(Mom(DXE,Period:=15,InputChoice:=Close),Period:=5,InputChoice:=Close)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6" s="1"/>
      </tp>
      <tp>
        <v>5.18</v>
        <stp/>
        <stp>StudyData</stp>
        <stp>MLR(Mom(GCE,Period:=15,InputChoice:=Close),Period:=5,InputChoice:=Close)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0" s="1"/>
      </tp>
      <tp>
        <v>1.2279999999999999E-2</v>
        <stp/>
        <stp>StudyData</stp>
        <stp>MLR(Mom(HOE,Period:=15,InputChoice:=Close),Period:=5,InputChoice:=Close)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5" s="1"/>
      </tp>
      <tp>
        <v>-8.6199999999999992</v>
        <stp/>
        <stp>StudyData</stp>
        <stp>MLR(Mom(PLE,Period:=15,InputChoice:=Close),Period:=5,InputChoice:=Close)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2" s="1"/>
      </tp>
      <tp>
        <v>0.125</v>
        <stp/>
        <stp>StudyData</stp>
        <stp>MLR(Mom(SIE,Period:=15,InputChoice:=Close),Period:=5,InputChoice:=Close)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1" s="1"/>
      </tp>
      <tp>
        <v>3.1800000000000001E-3</v>
        <stp/>
        <stp>StudyData</stp>
        <stp>MLR(Mom(RBE,Period:=15,InputChoice:=Close),Period:=5,InputChoice:=Close)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6" s="1"/>
      </tp>
      <tp>
        <v>-0.9</v>
        <stp/>
        <stp>StudyData</stp>
        <stp>MLR(Mom(ZCE,Period:=15,InputChoice:=Close),Period:=5,InputChoice:=Close)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9" s="1"/>
      </tp>
      <tp>
        <v>-1.1499999999999999</v>
        <stp/>
        <stp>StudyData</stp>
        <stp>MLR(Mom(ZSE,Period:=15,InputChoice:=Close),Period:=5,InputChoice:=Close)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8" s="1"/>
      </tp>
      <tp>
        <v>95.235287577700007</v>
        <stp/>
        <stp>StudyData</stp>
        <stp>BDIF(YM,MAType:=Sim,Period1:=20,Percent:=2.00,InputChoice:=Close)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4" s="1"/>
      </tp>
      <tp>
        <v>8.4758480402000007</v>
        <stp/>
        <stp>StudyData</stp>
        <stp>BDIF(EP,MAType:=Sim,Period1:=20,Percent:=2.00,InputChoice:=Close)</stp>
        <stp>Bar</stp>
        <stp/>
        <stp>Close</stp>
        <stp>15</stp>
        <stp>0</stp>
        <stp>All</stp>
        <stp/>
        <stp/>
        <stp>True</stp>
        <stp>T</stp>
        <tr r="T2" s="1"/>
      </tp>
      <tp>
        <v>0.77356424410000002</v>
        <stp/>
        <stp>StudyData</stp>
        <stp>(BDIF(EU6,Sim,20,2.00)-LoLevel(BDIF(EU6,Sim,20,2.00),20,0))/(HiLevel(BDIF(EU6,Sim,20,2.00),20,0)-LoLevel(BDIF(EU6,Sim,20,2.00),20,0))</stp>
        <stp>Bar</stp>
        <stp/>
        <stp>Close</stp>
        <stp>15</stp>
        <stp>0</stp>
        <stp/>
        <stp/>
        <stp/>
        <stp/>
        <stp>T</stp>
        <tr r="U7" s="1"/>
      </tp>
      <tp>
        <v>14.15</v>
        <stp/>
        <stp>StudyData</stp>
        <stp>MLR(Mom(ENQ,Period:=15,InputChoice:=Close),Period:=5,InputChoice:=Close)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3" s="1"/>
      </tp>
      <tp>
        <v>45681.233402777776</v>
        <stp/>
        <stp>SystemInfo</stp>
        <stp>Linetime</stp>
        <tr r="W1" s="1"/>
      </tp>
      <tp>
        <v>0.9791541748</v>
        <stp/>
        <stp>StudyData</stp>
        <stp>(BDIF(SF6,Sim,20,2.00)-LoLevel(BDIF(SF6,Sim,20,2.00),20,0))/(HiLevel(BDIF(SF6,Sim,20,2.00),20,0)-LoLevel(BDIF(SF6,Sim,20,2.00),20,0))</stp>
        <stp>Bar</stp>
        <stp/>
        <stp>Close</stp>
        <stp>15</stp>
        <stp>0</stp>
        <stp/>
        <stp/>
        <stp/>
        <stp/>
        <stp>T</stp>
        <tr r="U8" s="1"/>
      </tp>
      <tp>
        <v>4</v>
        <stp/>
        <stp>ContractData</stp>
        <stp>YM</stp>
        <stp>MT_LastBidVolume</stp>
        <stp/>
        <stp>T</stp>
        <tr r="I4" s="1"/>
      </tp>
      <tp>
        <v>12</v>
        <stp/>
        <stp>ContractData</stp>
        <stp>EP</stp>
        <stp>MT_LastBidVolume</stp>
        <stp/>
        <stp>T</stp>
        <tr r="I2" s="1"/>
      </tp>
      <tp>
        <v>47.512597231316271</v>
        <stp/>
        <stp>StudyData</stp>
        <stp>RSI(YM,Period:=9,InputChoice:=Close)</stp>
        <stp>Bar</stp>
        <stp/>
        <stp>Close</stp>
        <stp>15</stp>
        <stp>0</stp>
        <stp>All</stp>
        <stp/>
        <stp/>
        <stp>True</stp>
        <stp>T</stp>
        <tr r="Q4" s="1"/>
      </tp>
      <tp>
        <v>37.518744767488037</v>
        <stp/>
        <stp>StudyData</stp>
        <stp>RSI(EP,Period:=9,InputChoice:=Close)</stp>
        <stp>Bar</stp>
        <stp/>
        <stp>Close</stp>
        <stp>15</stp>
        <stp>0</stp>
        <stp>All</stp>
        <stp/>
        <stp/>
        <stp>True</stp>
        <stp>T</stp>
        <tr r="Q2" s="1"/>
      </tp>
      <tp>
        <v>108.005</v>
        <stp/>
        <stp>ContractData</stp>
        <stp>DXE</stp>
        <stp>High</stp>
        <stp/>
        <stp>T</stp>
        <tr r="G6" s="1"/>
      </tp>
      <tp>
        <v>74.3</v>
        <stp/>
        <stp>ContractData</stp>
        <stp>CLE</stp>
        <stp>Open</stp>
        <stp/>
        <stp>T</stp>
        <tr r="F14" s="1"/>
      </tp>
      <tp>
        <v>1.0539000000000001</v>
        <stp/>
        <stp>ContractData</stp>
        <stp>EU6</stp>
        <stp>High</stp>
        <stp/>
        <stp>T</stp>
        <tr r="G7" s="1"/>
      </tp>
      <tp>
        <v>103970</v>
        <stp/>
        <stp>ContractData</stp>
        <stp>BTC</stp>
        <stp>Open</stp>
        <stp/>
        <stp>T</stp>
        <tr r="F22" s="1"/>
      </tp>
      <tp>
        <v>22058.5</v>
        <stp/>
        <stp>ContractData</stp>
        <stp>ENQ</stp>
        <stp>High</stp>
        <stp/>
        <stp>T</stp>
        <tr r="G3" s="1"/>
      </tp>
      <tp>
        <v>2786.9</v>
        <stp/>
        <stp>ContractData</stp>
        <stp>GCE</stp>
        <stp>High</stp>
        <stp/>
        <stp>T</stp>
        <tr r="G10" s="1"/>
      </tp>
      <tp>
        <v>2761.8</v>
        <stp/>
        <stp>ContractData</stp>
        <stp>GCE</stp>
        <stp>Open</stp>
        <stp/>
        <stp>T</stp>
        <tr r="F10" s="1"/>
      </tp>
      <tp>
        <v>57.570970545546984</v>
        <stp/>
        <stp>StudyData</stp>
        <stp>RSI(DXE,Period:=9,InputChoice:=Close)</stp>
        <stp>Bar</stp>
        <stp/>
        <stp>Close</stp>
        <stp>15</stp>
        <stp>0</stp>
        <stp>All</stp>
        <stp/>
        <stp/>
        <stp>True</stp>
        <stp>T</stp>
        <tr r="Q6" s="1"/>
      </tp>
      <tp>
        <v>45.217761026779399</v>
        <stp/>
        <stp>StudyData</stp>
        <stp>RSI(ENQ,Period:=9,InputChoice:=Close)</stp>
        <stp>Bar</stp>
        <stp/>
        <stp>Close</stp>
        <stp>15</stp>
        <stp>0</stp>
        <stp>All</stp>
        <stp/>
        <stp/>
        <stp>True</stp>
        <stp>T</stp>
        <tr r="Q3" s="1"/>
      </tp>
      <tp>
        <v>47.733278323651248</v>
        <stp/>
        <stp>StudyData</stp>
        <stp>RSI(EU6,Period:=9,InputChoice:=Close)</stp>
        <stp>Bar</stp>
        <stp/>
        <stp>Close</stp>
        <stp>15</stp>
        <stp>0</stp>
        <stp>All</stp>
        <stp/>
        <stp/>
        <stp>True</stp>
        <stp>T</stp>
        <tr r="Q7" s="1"/>
      </tp>
      <tp>
        <v>66.427857332461755</v>
        <stp/>
        <stp>StudyData</stp>
        <stp>RSI(GCE,Period:=9,InputChoice:=Close)</stp>
        <stp>Bar</stp>
        <stp/>
        <stp>Close</stp>
        <stp>15</stp>
        <stp>0</stp>
        <stp>All</stp>
        <stp/>
        <stp/>
        <stp>True</stp>
        <stp>T</stp>
        <tr r="Q10" s="1"/>
      </tp>
      <tp>
        <v>50.838475475677235</v>
        <stp/>
        <stp>StudyData</stp>
        <stp>RSI(BTC,Period:=9,InputChoice:=Close)</stp>
        <stp>Bar</stp>
        <stp/>
        <stp>Close</stp>
        <stp>15</stp>
        <stp>0</stp>
        <stp>All</stp>
        <stp/>
        <stp/>
        <stp>True</stp>
        <stp>T</stp>
        <tr r="Q22" s="1"/>
      </tp>
      <tp>
        <v>66.078398464528064</v>
        <stp/>
        <stp>StudyData</stp>
        <stp>RSI(CLE,Period:=9,InputChoice:=Close)</stp>
        <stp>Bar</stp>
        <stp/>
        <stp>Close</stp>
        <stp>15</stp>
        <stp>0</stp>
        <stp>All</stp>
        <stp/>
        <stp/>
        <stp>True</stp>
        <stp>T</stp>
        <tr r="Q14" s="1"/>
      </tp>
      <tp>
        <v>61.016819417717613</v>
        <stp/>
        <stp>StudyData</stp>
        <stp>RSI(HOE,Period:=9,InputChoice:=Close)</stp>
        <stp>Bar</stp>
        <stp/>
        <stp>Close</stp>
        <stp>15</stp>
        <stp>0</stp>
        <stp>All</stp>
        <stp/>
        <stp/>
        <stp>True</stp>
        <stp>T</stp>
        <tr r="Q15" s="1"/>
      </tp>
      <tp>
        <v>25.964364176260972</v>
        <stp/>
        <stp>StudyData</stp>
        <stp>RSI(PLE,Period:=9,InputChoice:=Close)</stp>
        <stp>Bar</stp>
        <stp/>
        <stp>Close</stp>
        <stp>15</stp>
        <stp>0</stp>
        <stp>All</stp>
        <stp/>
        <stp/>
        <stp>True</stp>
        <stp>T</stp>
        <tr r="Q12" s="1"/>
      </tp>
      <tp>
        <v>49.637062397123472</v>
        <stp/>
        <stp>StudyData</stp>
        <stp>RSI(RBE,Period:=9,InputChoice:=Close)</stp>
        <stp>Bar</stp>
        <stp/>
        <stp>Close</stp>
        <stp>15</stp>
        <stp>0</stp>
        <stp>All</stp>
        <stp/>
        <stp/>
        <stp>True</stp>
        <stp>T</stp>
        <tr r="Q16" s="1"/>
      </tp>
      <tp>
        <v>39.214141160022834</v>
        <stp/>
        <stp>StudyData</stp>
        <stp>RSI(SF6,Period:=9,InputChoice:=Close)</stp>
        <stp>Bar</stp>
        <stp/>
        <stp>Close</stp>
        <stp>15</stp>
        <stp>0</stp>
        <stp>All</stp>
        <stp/>
        <stp/>
        <stp>True</stp>
        <stp>T</stp>
        <tr r="Q8" s="1"/>
      </tp>
      <tp>
        <v>58.839193276489134</v>
        <stp/>
        <stp>StudyData</stp>
        <stp>RSI(SIE,Period:=9,InputChoice:=Close)</stp>
        <stp>Bar</stp>
        <stp/>
        <stp>Close</stp>
        <stp>15</stp>
        <stp>0</stp>
        <stp>All</stp>
        <stp/>
        <stp/>
        <stp>True</stp>
        <stp>T</stp>
        <tr r="Q11" s="1"/>
      </tp>
      <tp>
        <v>33.027887535363845</v>
        <stp/>
        <stp>StudyData</stp>
        <stp>RSI(ZCE,Period:=9,InputChoice:=Close)</stp>
        <stp>Bar</stp>
        <stp/>
        <stp>Close</stp>
        <stp>15</stp>
        <stp>0</stp>
        <stp>All</stp>
        <stp/>
        <stp/>
        <stp>True</stp>
        <stp>T</stp>
        <tr r="Q19" s="1"/>
      </tp>
      <tp>
        <v>36.324546342008631</v>
        <stp/>
        <stp>StudyData</stp>
        <stp>RSI(ZSE,Period:=9,InputChoice:=Close)</stp>
        <stp>Bar</stp>
        <stp/>
        <stp>Close</stp>
        <stp>15</stp>
        <stp>0</stp>
        <stp>All</stp>
        <stp/>
        <stp/>
        <stp>True</stp>
        <stp>T</stp>
        <tr r="Q18" s="1"/>
      </tp>
      <tp>
        <v>42.390111792590233</v>
        <stp/>
        <stp>StudyData</stp>
        <stp>RSI(ZWA,Period:=9,InputChoice:=Close)</stp>
        <stp>Bar</stp>
        <stp/>
        <stp>Close</stp>
        <stp>15</stp>
        <stp>0</stp>
        <stp>All</stp>
        <stp/>
        <stp/>
        <stp>True</stp>
        <stp>T</stp>
        <tr r="Q20" s="1"/>
      </tp>
      <tp>
        <v>106005</v>
        <stp/>
        <stp>ContractData</stp>
        <stp>BTC</stp>
        <stp>High</stp>
        <stp/>
        <stp>T</stp>
        <tr r="G22" s="1"/>
      </tp>
      <tp>
        <v>22018.5</v>
        <stp/>
        <stp>ContractData</stp>
        <stp>ENQ</stp>
        <stp>Open</stp>
        <stp/>
        <stp>T</stp>
        <tr r="F3" s="1"/>
      </tp>
      <tp>
        <v>1.0441</v>
        <stp/>
        <stp>ContractData</stp>
        <stp>EU6</stp>
        <stp>Open</stp>
        <stp/>
        <stp>T</stp>
        <tr r="F7" s="1"/>
      </tp>
      <tp>
        <v>75.100000000000009</v>
        <stp/>
        <stp>ContractData</stp>
        <stp>CLE</stp>
        <stp>High</stp>
        <stp/>
        <stp>T</stp>
        <tr r="G14" s="1"/>
      </tp>
      <tp>
        <v>107.95</v>
        <stp/>
        <stp>ContractData</stp>
        <stp>DXE</stp>
        <stp>Open</stp>
        <stp/>
        <stp>T</stp>
        <tr r="F6" s="1"/>
      </tp>
      <tp>
        <v>2.4201999999999999</v>
        <stp/>
        <stp>ContractData</stp>
        <stp>HOE</stp>
        <stp>Open</stp>
        <stp/>
        <stp>T</stp>
        <tr r="F15" s="1"/>
      </tp>
      <tp>
        <v>2.4447000000000001</v>
        <stp/>
        <stp>ContractData</stp>
        <stp>HOE</stp>
        <stp>High</stp>
        <stp/>
        <stp>T</stp>
        <tr r="G15" s="1"/>
      </tp>
      <tp>
        <v>0</v>
        <stp/>
        <stp>StudyData</stp>
        <stp>B.cqg.RSIHigh(EP,9,80)</stp>
        <stp>Bar</stp>
        <stp/>
        <stp>Close</stp>
        <stp>15</stp>
        <stp>0</stp>
        <stp>All</stp>
        <stp/>
        <stp/>
        <stp>True</stp>
        <stp>T</stp>
        <tr r="R2" s="1"/>
      </tp>
      <tp>
        <v>0</v>
        <stp/>
        <stp>StudyData</stp>
        <stp>B.cqg.RSIHigh(YM,9,80)</stp>
        <stp>Bar</stp>
        <stp/>
        <stp>Close</stp>
        <stp>15</stp>
        <stp>0</stp>
        <stp>All</stp>
        <stp/>
        <stp/>
        <stp>True</stp>
        <stp>T</stp>
        <tr r="R4" s="1"/>
      </tp>
      <tp>
        <v>74.010000000000005</v>
        <stp/>
        <stp>ContractData</stp>
        <stp>CLE</stp>
        <stp>Low</stp>
        <stp/>
        <stp>T</stp>
        <tr r="H14" s="1"/>
      </tp>
      <tp>
        <v>102860</v>
        <stp/>
        <stp>ContractData</stp>
        <stp>BTC</stp>
        <stp>Low</stp>
        <stp/>
        <stp>T</stp>
        <tr r="H22" s="1"/>
      </tp>
      <tp>
        <v>21971.75</v>
        <stp/>
        <stp>ContractData</stp>
        <stp>ENQ</stp>
        <stp>Low</stp>
        <stp/>
        <stp>T</stp>
        <tr r="H3" s="1"/>
      </tp>
      <tp>
        <v>2.4391000000000003</v>
        <stp/>
        <stp>ContractData</stp>
        <stp>HOE</stp>
        <stp>Ask</stp>
        <stp/>
        <stp>T</stp>
        <tr r="K15" s="1"/>
      </tp>
      <tp>
        <v>1.04355</v>
        <stp/>
        <stp>ContractData</stp>
        <stp>EU6</stp>
        <stp>Low</stp>
        <stp/>
        <stp>T</stp>
        <tr r="H7" s="1"/>
      </tp>
      <tp>
        <v>107.08</v>
        <stp/>
        <stp>ContractData</stp>
        <stp>DXE</stp>
        <stp>Low</stp>
        <stp/>
        <stp>T</stp>
        <tr r="H6" s="1"/>
      </tp>
      <tp>
        <v>2761</v>
        <stp/>
        <stp>ContractData</stp>
        <stp>GCE</stp>
        <stp>Low</stp>
        <stp/>
        <stp>T</stp>
        <tr r="H10" s="1"/>
      </tp>
      <tp>
        <v>2.4387000000000003</v>
        <stp/>
        <stp>ContractData</stp>
        <stp>HOE</stp>
        <stp>Bid</stp>
        <stp/>
        <stp>T</stp>
        <tr r="J15" s="1"/>
      </tp>
      <tp>
        <v>1.1081500000000002</v>
        <stp/>
        <stp>ContractData</stp>
        <stp>SF6</stp>
        <stp>Open</stp>
        <stp/>
        <stp>T</stp>
        <tr r="F8" s="1"/>
      </tp>
      <tp>
        <v>30.84</v>
        <stp/>
        <stp>ContractData</stp>
        <stp>SIE</stp>
        <stp>Open</stp>
        <stp/>
        <stp>T</stp>
        <tr r="F11" s="1"/>
      </tp>
      <tp>
        <v>2785.8</v>
        <stp/>
        <stp>ContractData</stp>
        <stp>GCE</stp>
        <stp>Bid</stp>
        <stp/>
        <stp>T</stp>
        <tr r="J10" s="1"/>
      </tp>
      <tp>
        <v>107.41500000000001</v>
        <stp/>
        <stp>ContractData</stp>
        <stp>DXE</stp>
        <stp>Ask</stp>
        <stp/>
        <stp>T</stp>
        <tr r="K6" s="1"/>
      </tp>
      <tp>
        <v>1.0506500000000001</v>
        <stp/>
        <stp>ContractData</stp>
        <stp>EU6</stp>
        <stp>Ask</stp>
        <stp/>
        <stp>T</stp>
        <tr r="K7" s="1"/>
      </tp>
      <tp>
        <v>2.4134000000000002</v>
        <stp/>
        <stp>ContractData</stp>
        <stp>HOE</stp>
        <stp>Low</stp>
        <stp/>
        <stp>T</stp>
        <tr r="H15" s="1"/>
      </tp>
      <tp>
        <v>21994.25</v>
        <stp/>
        <stp>ContractData</stp>
        <stp>ENQ</stp>
        <stp>Ask</stp>
        <stp/>
        <stp>T</stp>
        <tr r="K3" s="1"/>
      </tp>
      <tp>
        <v>21993.5</v>
        <stp/>
        <stp>ContractData</stp>
        <stp>ENQ</stp>
        <stp>Bid</stp>
        <stp/>
        <stp>T</stp>
        <tr r="J3" s="1"/>
      </tp>
      <tp>
        <v>1.0505500000000001</v>
        <stp/>
        <stp>ContractData</stp>
        <stp>EU6</stp>
        <stp>Bid</stp>
        <stp/>
        <stp>T</stp>
        <tr r="J7" s="1"/>
      </tp>
      <tp>
        <v>2786</v>
        <stp/>
        <stp>ContractData</stp>
        <stp>GCE</stp>
        <stp>Ask</stp>
        <stp/>
        <stp>T</stp>
        <tr r="K10" s="1"/>
      </tp>
      <tp>
        <v>107.41</v>
        <stp/>
        <stp>ContractData</stp>
        <stp>DXE</stp>
        <stp>Bid</stp>
        <stp/>
        <stp>T</stp>
        <tr r="J6" s="1"/>
      </tp>
      <tp>
        <v>74.98</v>
        <stp/>
        <stp>ContractData</stp>
        <stp>CLE</stp>
        <stp>Bid</stp>
        <stp/>
        <stp>T</stp>
        <tr r="J14" s="1"/>
      </tp>
      <tp>
        <v>105490</v>
        <stp/>
        <stp>ContractData</stp>
        <stp>BTC</stp>
        <stp>Bid</stp>
        <stp/>
        <stp>T</stp>
        <tr r="J22" s="1"/>
      </tp>
      <tp>
        <v>105560</v>
        <stp/>
        <stp>ContractData</stp>
        <stp>BTC</stp>
        <stp>Ask</stp>
        <stp/>
        <stp>T</stp>
        <tr r="K22" s="1"/>
      </tp>
      <tp>
        <v>74.989999999999995</v>
        <stp/>
        <stp>ContractData</stp>
        <stp>CLE</stp>
        <stp>Ask</stp>
        <stp/>
        <stp>T</stp>
        <tr r="K14" s="1"/>
      </tp>
      <tp>
        <v>966.30000000000007</v>
        <stp/>
        <stp>ContractData</stp>
        <stp>PLE</stp>
        <stp>Low</stp>
        <stp/>
        <stp>T</stp>
        <tr r="H12" s="1"/>
      </tp>
      <tp>
        <v>30.824999999999999</v>
        <stp/>
        <stp>ContractData</stp>
        <stp>SIE</stp>
        <stp>Low</stp>
        <stp/>
        <stp>T</stp>
        <tr r="H11" s="1"/>
      </tp>
      <tp>
        <v>1.10785</v>
        <stp/>
        <stp>ContractData</stp>
        <stp>SF6</stp>
        <stp>Low</stp>
        <stp/>
        <stp>T</stp>
        <tr r="H8" s="1"/>
      </tp>
      <tp>
        <v>2.0792000000000002</v>
        <stp/>
        <stp>ContractData</stp>
        <stp>RBE</stp>
        <stp>Low</stp>
        <stp/>
        <stp>T</stp>
        <tr r="H16" s="1"/>
      </tp>
      <tp>
        <v>485</v>
        <stp/>
        <stp>ContractData</stp>
        <stp>ZCE</stp>
        <stp>Bid</stp>
        <stp/>
        <stp>T</stp>
        <tr r="J19" s="1"/>
      </tp>
      <tp>
        <v>549</v>
        <stp/>
        <stp>ContractData</stp>
        <stp>ZWA</stp>
        <stp>Bid</stp>
        <stp/>
        <stp>T</stp>
        <tr r="J20" s="1"/>
      </tp>
      <tp>
        <v>1052.5</v>
        <stp/>
        <stp>ContractData</stp>
        <stp>ZSE</stp>
        <stp>Bid</stp>
        <stp/>
        <stp>T</stp>
        <tr r="J18" s="1"/>
      </tp>
      <tp>
        <v>549.25</v>
        <stp/>
        <stp>ContractData</stp>
        <stp>ZWA</stp>
        <stp>Ask</stp>
        <stp/>
        <stp>T</stp>
        <tr r="K20" s="1"/>
      </tp>
      <tp>
        <v>1052.75</v>
        <stp/>
        <stp>ContractData</stp>
        <stp>ZSE</stp>
        <stp>Ask</stp>
        <stp/>
        <stp>T</stp>
        <tr r="K18" s="1"/>
      </tp>
      <tp>
        <v>485.25</v>
        <stp/>
        <stp>ContractData</stp>
        <stp>ZCE</stp>
        <stp>Ask</stp>
        <stp/>
        <stp>T</stp>
        <tr r="K19" s="1"/>
      </tp>
      <tp>
        <v>483.5</v>
        <stp/>
        <stp>ContractData</stp>
        <stp>ZCE</stp>
        <stp>Low</stp>
        <stp/>
        <stp>T</stp>
        <tr r="H19" s="1"/>
      </tp>
      <tp>
        <v>1046.75</v>
        <stp/>
        <stp>ContractData</stp>
        <stp>ZSE</stp>
        <stp>Low</stp>
        <stp/>
        <stp>T</stp>
        <tr r="H18" s="1"/>
      </tp>
      <tp>
        <v>546.75</v>
        <stp/>
        <stp>ContractData</stp>
        <stp>ZWA</stp>
        <stp>Low</stp>
        <stp/>
        <stp>T</stp>
        <tr r="H20" s="1"/>
      </tp>
      <tp>
        <v>31.375</v>
        <stp/>
        <stp>ContractData</stp>
        <stp>SIE</stp>
        <stp>Bid</stp>
        <stp/>
        <stp>T</stp>
        <tr r="J11" s="1"/>
      </tp>
      <tp>
        <v>1.1105</v>
        <stp/>
        <stp>ContractData</stp>
        <stp>SF6</stp>
        <stp>Bid</stp>
        <stp/>
        <stp>T</stp>
        <tr r="J8" s="1"/>
      </tp>
      <tp>
        <v>972.40000000000009</v>
        <stp/>
        <stp>ContractData</stp>
        <stp>PLE</stp>
        <stp>Ask</stp>
        <stp/>
        <stp>T</stp>
        <tr r="K12" s="1"/>
      </tp>
      <tp>
        <v>2.0931999999999999</v>
        <stp/>
        <stp>ContractData</stp>
        <stp>RBE</stp>
        <stp>Bid</stp>
        <stp/>
        <stp>T</stp>
        <tr r="J16" s="1"/>
      </tp>
      <tp>
        <v>2.0937000000000001</v>
        <stp/>
        <stp>ContractData</stp>
        <stp>RBE</stp>
        <stp>Ask</stp>
        <stp/>
        <stp>T</stp>
        <tr r="K16" s="1"/>
      </tp>
      <tp>
        <v>972</v>
        <stp/>
        <stp>ContractData</stp>
        <stp>PLE</stp>
        <stp>Bid</stp>
        <stp/>
        <stp>T</stp>
        <tr r="J12" s="1"/>
      </tp>
      <tp>
        <v>1.1105500000000001</v>
        <stp/>
        <stp>ContractData</stp>
        <stp>SF6</stp>
        <stp>Ask</stp>
        <stp/>
        <stp>T</stp>
        <tr r="K8" s="1"/>
      </tp>
      <tp>
        <v>31.38</v>
        <stp/>
        <stp>ContractData</stp>
        <stp>SIE</stp>
        <stp>Ask</stp>
        <stp/>
        <stp>T</stp>
        <tr r="K11" s="1"/>
      </tp>
      <tp>
        <v>-0.10056090638896958</v>
        <stp/>
        <stp>ContractData</stp>
        <stp>YM</stp>
        <stp>PerCentNetLastTrade</stp>
        <stp/>
        <stp>T</stp>
        <tr r="D4" s="1"/>
        <tr r="E4" s="1"/>
      </tp>
      <tp>
        <v>-0.17473992197659297</v>
        <stp/>
        <stp>ContractData</stp>
        <stp>EP</stp>
        <stp>PerCentNetLastTrade</stp>
        <stp/>
        <stp>T</stp>
        <tr r="D2" s="1"/>
        <tr r="E2" s="1"/>
      </tp>
      <tp>
        <v>2.0864000000000003</v>
        <stp/>
        <stp>ContractData</stp>
        <stp>RBE</stp>
        <stp>Open</stp>
        <stp/>
        <stp>T</stp>
        <tr r="F16" s="1"/>
      </tp>
      <tp>
        <v>967.5</v>
        <stp/>
        <stp>ContractData</stp>
        <stp>PLE</stp>
        <stp>Open</stp>
        <stp/>
        <stp>T</stp>
        <tr r="F12" s="1"/>
      </tp>
      <tp>
        <v>984.40000000000009</v>
        <stp/>
        <stp>ContractData</stp>
        <stp>PLE</stp>
        <stp>High</stp>
        <stp/>
        <stp>T</stp>
        <tr r="G12" s="1"/>
      </tp>
      <tp>
        <v>2.0975999999999999</v>
        <stp/>
        <stp>ContractData</stp>
        <stp>RBE</stp>
        <stp>High</stp>
        <stp/>
        <stp>T</stp>
        <tr r="G16" s="1"/>
      </tp>
      <tp>
        <v>31.414999999999999</v>
        <stp/>
        <stp>ContractData</stp>
        <stp>SIE</stp>
        <stp>High</stp>
        <stp/>
        <stp>T</stp>
        <tr r="G11" s="1"/>
      </tp>
      <tp>
        <v>1.11395</v>
        <stp/>
        <stp>ContractData</stp>
        <stp>SF6</stp>
        <stp>High</stp>
        <stp/>
        <stp>T</stp>
        <tr r="G8" s="1"/>
      </tp>
      <tp>
        <v>487</v>
        <stp/>
        <stp>ContractData</stp>
        <stp>ZCE</stp>
        <stp>Open</stp>
        <stp/>
        <stp>T</stp>
        <tr r="F19" s="1"/>
      </tp>
      <tp>
        <v>1051</v>
        <stp/>
        <stp>ContractData</stp>
        <stp>ZSE</stp>
        <stp>Open</stp>
        <stp/>
        <stp>T</stp>
        <tr r="F18" s="1"/>
      </tp>
      <tp>
        <v>550</v>
        <stp/>
        <stp>ContractData</stp>
        <stp>ZWA</stp>
        <stp>Open</stp>
        <stp/>
        <stp>T</stp>
        <tr r="F20" s="1"/>
      </tp>
      <tp>
        <v>0.64372369398365936</v>
        <stp/>
        <stp>ContractData</stp>
        <stp>HOE</stp>
        <stp>PerCentNetLastTrade</stp>
        <stp/>
        <stp>T</stp>
        <tr r="D15" s="1"/>
        <tr r="E15" s="1"/>
      </tp>
      <tp>
        <v>0.75587703435804698</v>
        <stp/>
        <stp>ContractData</stp>
        <stp>GCE</stp>
        <stp>PerCentNetLastTrade</stp>
        <stp/>
        <stp>T</stp>
        <tr r="D10" s="1"/>
        <tr r="E10" s="1"/>
      </tp>
      <tp>
        <v>-0.20078726759157375</v>
        <stp/>
        <stp>ContractData</stp>
        <stp>ENQ</stp>
        <stp>PerCentNetLastTrade</stp>
        <stp/>
        <stp>T</stp>
        <tr r="E3" s="1"/>
        <tr r="D3" s="1"/>
      </tp>
      <tp>
        <v>0.55994256999282122</v>
        <stp/>
        <stp>ContractData</stp>
        <stp>EU6</stp>
        <stp>PerCentNetLastTrade</stp>
        <stp/>
        <stp>T</stp>
        <tr r="D7" s="1"/>
        <tr r="E7" s="1"/>
      </tp>
      <tp>
        <v>1057</v>
        <stp/>
        <stp>ContractData</stp>
        <stp>ZSE</stp>
        <stp>High</stp>
        <stp/>
        <stp>T</stp>
        <tr r="G18" s="1"/>
      </tp>
      <tp>
        <v>-0.41534168343176064</v>
        <stp/>
        <stp>ContractData</stp>
        <stp>DXE</stp>
        <stp>PerCentNetLastTrade</stp>
        <stp/>
        <stp>T</stp>
        <tr r="D6" s="1"/>
        <tr r="E6" s="1"/>
      </tp>
      <tp>
        <v>0.49584561779683733</v>
        <stp/>
        <stp>ContractData</stp>
        <stp>CLE</stp>
        <stp>PerCentNetLastTrade</stp>
        <stp/>
        <stp>T</stp>
        <tr r="D14" s="1"/>
        <tr r="E14" s="1"/>
      </tp>
      <tp>
        <v>2.0161485277764348</v>
        <stp/>
        <stp>ContractData</stp>
        <stp>BTC</stp>
        <stp>PerCentNetLastTrade</stp>
        <stp/>
        <stp>T</stp>
        <tr r="D22" s="1"/>
        <tr r="E22" s="1"/>
      </tp>
      <tp>
        <v>552.25</v>
        <stp/>
        <stp>ContractData</stp>
        <stp>ZWA</stp>
        <stp>High</stp>
        <stp/>
        <stp>T</stp>
        <tr r="G20" s="1"/>
      </tp>
      <tp>
        <v>-0.96988259315977543</v>
        <stp/>
        <stp>ContractData</stp>
        <stp>ZCE</stp>
        <stp>PerCentNetLastTrade</stp>
        <stp/>
        <stp>T</stp>
        <tr r="D19" s="1"/>
        <tr r="E19" s="1"/>
      </tp>
      <tp>
        <v>-1.2200844673862037</v>
        <stp/>
        <stp>ContractData</stp>
        <stp>ZSE</stp>
        <stp>PerCentNetLastTrade</stp>
        <stp/>
        <stp>T</stp>
        <tr r="E18" s="1"/>
        <tr r="D18" s="1"/>
      </tp>
      <tp>
        <v>-0.85740072202166062</v>
        <stp/>
        <stp>ContractData</stp>
        <stp>ZWA</stp>
        <stp>PerCentNetLastTrade</stp>
        <stp/>
        <stp>T</stp>
        <tr r="D20" s="1"/>
        <tr r="E20" s="1"/>
      </tp>
      <tp>
        <v>487.5</v>
        <stp/>
        <stp>ContractData</stp>
        <stp>ZCE</stp>
        <stp>High</stp>
        <stp/>
        <stp>T</stp>
        <tr r="G19" s="1"/>
      </tp>
      <tp>
        <v>1.7443745541793658</v>
        <stp/>
        <stp>ContractData</stp>
        <stp>SIE</stp>
        <stp>PerCentNetLastTrade</stp>
        <stp/>
        <stp>T</stp>
        <tr r="D11" s="1"/>
        <tr r="E11" s="1"/>
      </tp>
      <tp>
        <v>0.12622847353710215</v>
        <stp/>
        <stp>ContractData</stp>
        <stp>SF6</stp>
        <stp>PerCentNetLastTrade</stp>
        <stp/>
        <stp>T</stp>
        <tr r="D8" s="1"/>
        <tr r="E8" s="1"/>
      </tp>
      <tp>
        <v>-8.5906552760941154E-2</v>
        <stp/>
        <stp>ContractData</stp>
        <stp>RBE</stp>
        <stp>PerCentNetLastTrade</stp>
        <stp/>
        <stp>T</stp>
        <tr r="E16" s="1"/>
        <tr r="D16" s="1"/>
      </tp>
      <tp>
        <v>0.19579554822753503</v>
        <stp/>
        <stp>ContractData</stp>
        <stp>PLE</stp>
        <stp>PerCentNetLastTrade</stp>
        <stp/>
        <stp>T</stp>
        <tr r="D12" s="1"/>
        <tr r="E12" s="1"/>
      </tp>
      <tp>
        <v>44702</v>
        <stp/>
        <stp>ContractData</stp>
        <stp>YM</stp>
        <stp>Bid</stp>
        <stp/>
        <stp>T</stp>
        <tr r="J4" s="1"/>
      </tp>
      <tp>
        <v>6141.25</v>
        <stp/>
        <stp>ContractData</stp>
        <stp>EP</stp>
        <stp>Bid</stp>
        <stp/>
        <stp>T</stp>
        <tr r="J2" s="1"/>
      </tp>
      <tp>
        <v>6141.5</v>
        <stp/>
        <stp>ContractData</stp>
        <stp>EP</stp>
        <stp>Ask</stp>
        <stp/>
        <stp>T</stp>
        <tr r="K2" s="1"/>
      </tp>
      <tp>
        <v>44704</v>
        <stp/>
        <stp>ContractData</stp>
        <stp>YM</stp>
        <stp>Ask</stp>
        <stp/>
        <stp>T</stp>
        <tr r="K4" s="1"/>
      </tp>
      <tp>
        <v>44665</v>
        <stp/>
        <stp>ContractData</stp>
        <stp>YM</stp>
        <stp>Low</stp>
        <stp/>
        <stp>T</stp>
        <tr r="H4" s="1"/>
      </tp>
      <tp>
        <v>6139</v>
        <stp/>
        <stp>ContractData</stp>
        <stp>EP</stp>
        <stp>Low</stp>
        <stp/>
        <stp>T</stp>
        <tr r="H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7AF9-AA12-4474-8D18-4A487C512C7F}">
  <dimension ref="A1:X28"/>
  <sheetViews>
    <sheetView tabSelected="1" workbookViewId="0">
      <selection activeCell="A2" sqref="A2"/>
    </sheetView>
  </sheetViews>
  <sheetFormatPr defaultRowHeight="16.5" x14ac:dyDescent="0.3"/>
  <cols>
    <col min="1" max="1" width="8" style="1" bestFit="1" customWidth="1"/>
    <col min="2" max="2" width="10" style="1" bestFit="1" customWidth="1"/>
    <col min="3" max="3" width="8" style="1" bestFit="1" customWidth="1"/>
    <col min="4" max="4" width="7.875" style="1" customWidth="1"/>
    <col min="5" max="5" width="10.625" style="1" customWidth="1"/>
    <col min="6" max="8" width="7.875" style="1" bestFit="1" customWidth="1"/>
    <col min="9" max="9" width="7.125" style="1" bestFit="1" customWidth="1"/>
    <col min="10" max="11" width="9.375" style="1" bestFit="1" customWidth="1"/>
    <col min="12" max="12" width="8.625" style="1" customWidth="1"/>
    <col min="13" max="13" width="13.5" style="1" customWidth="1"/>
    <col min="14" max="14" width="8.125" style="1" bestFit="1" customWidth="1"/>
    <col min="15" max="15" width="10.25" style="1" bestFit="1" customWidth="1"/>
    <col min="16" max="16" width="11" style="1" bestFit="1" customWidth="1"/>
    <col min="17" max="17" width="5.375" style="1" bestFit="1" customWidth="1"/>
    <col min="18" max="18" width="8" style="1" bestFit="1" customWidth="1"/>
    <col min="19" max="19" width="7.875" style="1" bestFit="1" customWidth="1"/>
    <col min="20" max="21" width="7.875" style="1" customWidth="1"/>
    <col min="22" max="22" width="35" style="1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34</v>
      </c>
      <c r="N1" s="1" t="s">
        <v>14</v>
      </c>
      <c r="O1" s="1" t="s">
        <v>11</v>
      </c>
      <c r="P1" s="1" t="s">
        <v>12</v>
      </c>
      <c r="Q1" s="1" t="s">
        <v>13</v>
      </c>
      <c r="R1" s="1" t="s">
        <v>15</v>
      </c>
      <c r="S1" s="1" t="s">
        <v>16</v>
      </c>
      <c r="T1" s="1" t="s">
        <v>35</v>
      </c>
      <c r="U1" s="1" t="s">
        <v>36</v>
      </c>
      <c r="V1" s="1" t="s">
        <v>17</v>
      </c>
      <c r="W1" s="10">
        <f>MOD(RTD("cqg.rtd", ,"SystemInfo", "Linetime"),1)</f>
        <v>0.23340277777606389</v>
      </c>
      <c r="X1" s="10"/>
    </row>
    <row r="2" spans="1:24" ht="19.5" customHeight="1" x14ac:dyDescent="0.3">
      <c r="A2" t="s">
        <v>18</v>
      </c>
      <c r="B2" s="3">
        <f>RTD("cqg.rtd", ,"ContractData",A2, "LastTrade",, "T")</f>
        <v>6141.25</v>
      </c>
      <c r="C2" s="1">
        <f>RTD("cqg.rtd", ,"ContractData", A2, "NetLastTradeToday",, "T")</f>
        <v>-10.75</v>
      </c>
      <c r="D2" s="2">
        <f>RTD("cqg.rtd", ,"ContractData", A2, "PerCentNetLastTrade",, "T")/100</f>
        <v>-1.7473992197659296E-3</v>
      </c>
      <c r="E2" s="2">
        <f>RTD("cqg.rtd", ,"ContractData", A2, "PerCentNetLastTrade",, "T")/100</f>
        <v>-1.7473992197659296E-3</v>
      </c>
      <c r="F2" s="1">
        <f>RTD("cqg.rtd", ,"ContractData", A2, "Open",, "T")</f>
        <v>6148</v>
      </c>
      <c r="G2" s="1">
        <f>RTD("cqg.rtd", ,"ContractData", A2, "High",, "T")</f>
        <v>6156</v>
      </c>
      <c r="H2" s="1">
        <f>RTD("cqg.rtd", ,"ContractData", A2, "Low",, "T")</f>
        <v>6139</v>
      </c>
      <c r="I2" s="1">
        <f>RTD("cqg.rtd", ,"ContractData", A2, "MT_LastBidVolume",, "T")</f>
        <v>12</v>
      </c>
      <c r="J2" s="3">
        <f>RTD("cqg.rtd", ,"ContractData", A2, "Bid",, "T")</f>
        <v>6141.25</v>
      </c>
      <c r="K2" s="3">
        <f>RTD("cqg.rtd", ,"ContractData", A2, "Ask",, "T")</f>
        <v>6141.5</v>
      </c>
      <c r="L2" s="1">
        <f>RTD("cqg.rtd", ,"ContractData", A2, "MT_LastAskVolume",, "T")</f>
        <v>16</v>
      </c>
      <c r="M2" s="8">
        <v>15</v>
      </c>
      <c r="N2" s="3">
        <f xml:space="preserve"> RTD("cqg.rtd",,"StudyData", "MLR(Mom("&amp;$A2&amp;",Period:=15,InputChoice:=Close),Period:=5,InputChoice:=Close)", "Bar",, "Close",M2,"0","All", "", "","True","T")</f>
        <v>-2.4500000000000002</v>
      </c>
      <c r="O2" s="1">
        <f>RTD("cqg.rtd",,"StudyData","B.TTMSqueeze_BK_Pos_Osc("&amp;$A2&amp;",20,2,20,150,5,15)", "Bar",, "Close",M2,"0","All", "", "","True","T")</f>
        <v>0</v>
      </c>
      <c r="P2" s="1">
        <f xml:space="preserve"> RTD("cqg.rtd",,"StudyData", "B.TTMSqueeze_BK_Neg_Osc("&amp;$A2&amp;",20,2,20,150,5,15)", "Bar",, "Close",M2,"0","All", "", "","True","T")</f>
        <v>0</v>
      </c>
      <c r="Q2" s="3">
        <f xml:space="preserve"> RTD("cqg.rtd",,"StudyData", "RSI("&amp;A2&amp;",Period:=9,InputChoice:=Close)", "Bar",, "Close",M2,"0","All", "", "","True","T")</f>
        <v>37.518744767488037</v>
      </c>
      <c r="R2" s="1">
        <f xml:space="preserve"> RTD("cqg.rtd",,"StudyData", "B.cqg.RSIHigh("&amp;A2&amp;",9,80)", "Bar",, "Close",M2,"0","All", "", "","True","T")</f>
        <v>0</v>
      </c>
      <c r="S2" s="1">
        <f xml:space="preserve"> RTD("cqg.rtd",,"StudyData", "B.cqg.RSILow("&amp;A2&amp;",9,20)", "Bar",, "Close",M2,"0","All", "", "","True","T")</f>
        <v>0</v>
      </c>
      <c r="T2" s="3">
        <f>RTD("cqg.rtd",,"StudyData","BDIF("&amp;$A2&amp;",MAType:=Sim,Period1:="&amp;$M$5&amp;",Percent:=2.00,InputChoice:=Close)", "Bar",, "Close",$M$2,"0","All", "", "","True","T")</f>
        <v>8.4758480402000007</v>
      </c>
      <c r="U2" s="3">
        <f xml:space="preserve"> RTD("cqg.rtd",,"StudyData","(BDIF("&amp;$A2&amp;",Sim,"&amp;$M$5&amp;",2.00)-LoLevel(BDIF("&amp;$A2&amp;",Sim,"&amp;$M$5&amp;",2.00),"&amp;$M$5&amp;",0))/(HiLevel(BDIF("&amp;$A2&amp;",Sim,"&amp;$M$5&amp;",2.00),"&amp;$M$5&amp;",0)-LoLevel(BDIF("&amp;$A2&amp;",Sim,"&amp;$M$5&amp;",2.00),"&amp;$M$5&amp;",0))", "Bar", "", "Close",$M$2,"0",,,,,"T")</f>
        <v>0.60293627169999997</v>
      </c>
      <c r="V2" s="1" t="str">
        <f>RTD("cqg.rtd", ,"ContractData", A2, "LongDescription",, "T")</f>
        <v>E-Mini S&amp;P 500, Mar 25</v>
      </c>
      <c r="W2" s="10"/>
      <c r="X2" s="10"/>
    </row>
    <row r="3" spans="1:24" x14ac:dyDescent="0.3">
      <c r="A3" t="s">
        <v>20</v>
      </c>
      <c r="B3" s="3">
        <f>RTD("cqg.rtd", ,"ContractData",A3, "LastTrade",, "T")</f>
        <v>21994</v>
      </c>
      <c r="C3" s="1">
        <f>RTD("cqg.rtd", ,"ContractData", A3, "NetLastTradeToday",, "T")</f>
        <v>-44.25</v>
      </c>
      <c r="D3" s="2">
        <f>RTD("cqg.rtd", ,"ContractData", A3, "PerCentNetLastTrade",, "T")/100</f>
        <v>-2.0078726759157374E-3</v>
      </c>
      <c r="E3" s="2">
        <f>RTD("cqg.rtd", ,"ContractData", A3, "PerCentNetLastTrade",, "T")/100</f>
        <v>-2.0078726759157374E-3</v>
      </c>
      <c r="F3" s="1">
        <f>RTD("cqg.rtd", ,"ContractData", A3, "Open",, "T")</f>
        <v>22018.5</v>
      </c>
      <c r="G3" s="1">
        <f>RTD("cqg.rtd", ,"ContractData", A3, "High",, "T")</f>
        <v>22058.5</v>
      </c>
      <c r="H3" s="1">
        <f>RTD("cqg.rtd", ,"ContractData", A3, "Low",, "T")</f>
        <v>21971.75</v>
      </c>
      <c r="I3" s="1">
        <f>RTD("cqg.rtd", ,"ContractData", A3, "MT_LastBidVolume",, "T")</f>
        <v>3</v>
      </c>
      <c r="J3" s="3">
        <f>RTD("cqg.rtd", ,"ContractData", A3, "Bid",, "T")</f>
        <v>21993.5</v>
      </c>
      <c r="K3" s="3">
        <f>RTD("cqg.rtd", ,"ContractData", A3, "Ask",, "T")</f>
        <v>21994.25</v>
      </c>
      <c r="L3" s="1">
        <f>RTD("cqg.rtd", ,"ContractData", A3, "MT_LastAskVolume",, "T")</f>
        <v>1</v>
      </c>
      <c r="M3" s="1" t="s">
        <v>38</v>
      </c>
      <c r="N3" s="3">
        <f xml:space="preserve"> RTD("cqg.rtd",,"StudyData", "MLR(Mom("&amp;$A3&amp;",Period:=15,InputChoice:=Close),Period:=5,InputChoice:=Close)", "Bar",, "Close",M2,"0","All", "", "","True","T")</f>
        <v>14.15</v>
      </c>
      <c r="O3" s="1">
        <f xml:space="preserve"> RTD("cqg.rtd",,"StudyData", "B.TTMSqueeze_BK_Pos_Osc("&amp;$A3&amp;",20,2,20,150,5,15)", "Bar",, "Close",M2,"0","All", "", "","True","T")</f>
        <v>1</v>
      </c>
      <c r="P3" s="1">
        <f xml:space="preserve"> RTD("cqg.rtd",,"StudyData", "B.TTMSqueeze_BK_Neg_Osc("&amp;$A3&amp;",20,2,20,150,5,15)", "Bar",, "Close",M2,"0","All", "", "","True","T")</f>
        <v>0</v>
      </c>
      <c r="Q3" s="3">
        <f xml:space="preserve"> RTD("cqg.rtd",,"StudyData", "RSI("&amp;A3&amp;",Period:=9,InputChoice:=Close)", "Bar",, "Close",M2,"0","All", "", "","True","T")</f>
        <v>45.217761026779399</v>
      </c>
      <c r="R3" s="1">
        <f xml:space="preserve"> RTD("cqg.rtd",,"StudyData", "B.cqg.RSIHigh("&amp;A3&amp;",9,80)", "Bar",, "Close",M2,"0","All", "", "","True","T")</f>
        <v>0</v>
      </c>
      <c r="S3" s="1">
        <f xml:space="preserve"> RTD("cqg.rtd",,"StudyData", "B.cqg.RSILow("&amp;A3&amp;",9,20)", "Bar",, "Close",M2,"0","All", "", "","True","T")</f>
        <v>0</v>
      </c>
      <c r="T3" s="3">
        <f>RTD("cqg.rtd",,"StudyData","BDIF("&amp;$A3&amp;",MAType:=Sim,Period1:="&amp;$M$5&amp;",Percent:=2.00,InputChoice:=Close)", "Bar",, "Close",$M$2,"0","All", "", "","True","T")</f>
        <v>34.036010341999997</v>
      </c>
      <c r="U3" s="3">
        <f xml:space="preserve"> RTD("cqg.rtd",,"StudyData","(BDIF("&amp;$A3&amp;",Sim,"&amp;$M$5&amp;",2.00)-LoLevel(BDIF("&amp;$A3&amp;",Sim,"&amp;$M$5&amp;",2.00),"&amp;$M$5&amp;",0))/(HiLevel(BDIF("&amp;$A3&amp;",Sim,"&amp;$M$5&amp;",2.00),"&amp;$M$5&amp;",0)-LoLevel(BDIF("&amp;$A3&amp;",Sim,"&amp;$M$5&amp;",2.00),"&amp;$M$5&amp;",0))", "Bar", "", "Close",$M$2,"0",,,,,"T")</f>
        <v>2.22259143E-2</v>
      </c>
      <c r="V3" s="1" t="str">
        <f>RTD("cqg.rtd", ,"ContractData", A3, "LongDescription",, "T")</f>
        <v>E-mini NASDAQ-100, Mar 25</v>
      </c>
    </row>
    <row r="4" spans="1:24" x14ac:dyDescent="0.3">
      <c r="A4" t="s">
        <v>19</v>
      </c>
      <c r="B4" s="3">
        <f>RTD("cqg.rtd", ,"ContractData",A4, "LastTrade",, "T")</f>
        <v>44704</v>
      </c>
      <c r="C4" s="1">
        <f>RTD("cqg.rtd", ,"ContractData", A4, "NetLastTradeToday",, "T")</f>
        <v>-45</v>
      </c>
      <c r="D4" s="2">
        <f>RTD("cqg.rtd", ,"ContractData", A4, "PerCentNetLastTrade",, "T")/100</f>
        <v>-1.0056090638896958E-3</v>
      </c>
      <c r="E4" s="2">
        <f>RTD("cqg.rtd", ,"ContractData", A4, "PerCentNetLastTrade",, "T")/100</f>
        <v>-1.0056090638896958E-3</v>
      </c>
      <c r="F4" s="1">
        <f>RTD("cqg.rtd", ,"ContractData", A4, "Open",, "T")</f>
        <v>44730</v>
      </c>
      <c r="G4" s="1">
        <f>RTD("cqg.rtd", ,"ContractData", A4, "High",, "T")</f>
        <v>44773</v>
      </c>
      <c r="H4" s="1">
        <f>RTD("cqg.rtd", ,"ContractData", A4, "Low",, "T")</f>
        <v>44665</v>
      </c>
      <c r="I4" s="1">
        <f>RTD("cqg.rtd", ,"ContractData", A4, "MT_LastBidVolume",, "T")</f>
        <v>4</v>
      </c>
      <c r="J4" s="3">
        <f>RTD("cqg.rtd", ,"ContractData", A4, "Bid",, "T")</f>
        <v>44702</v>
      </c>
      <c r="K4" s="3">
        <f>RTD("cqg.rtd", ,"ContractData", A4, "Ask",, "T")</f>
        <v>44704</v>
      </c>
      <c r="L4" s="1">
        <f>RTD("cqg.rtd", ,"ContractData", A4, "MT_LastAskVolume",, "T")</f>
        <v>4</v>
      </c>
      <c r="M4" s="1" t="s">
        <v>37</v>
      </c>
      <c r="N4" s="3">
        <f xml:space="preserve"> RTD("cqg.rtd",,"StudyData", "MLR(Mom("&amp;$A4&amp;",Period:=15,InputChoice:=Close),Period:=5,InputChoice:=Close)", "Bar",, "Close",M2,"0","All", "", "","True","T")</f>
        <v>-36.200000000000003</v>
      </c>
      <c r="O4" s="1">
        <f xml:space="preserve"> RTD("cqg.rtd",,"StudyData", "B.TTMSqueeze_BK_Pos_Osc("&amp;$A4&amp;",20,2,20,150,5,15)", "Bar",, "Close",M2,"0","All", "", "","True","T")</f>
        <v>0</v>
      </c>
      <c r="P4" s="1">
        <f xml:space="preserve"> RTD("cqg.rtd",,"StudyData", "B.TTMSqueeze_BK_Neg_Osc("&amp;$A4&amp;",20,2,20,150,5,15)", "Bar",, "Close",M2,"0","All", "", "","True","T")</f>
        <v>0</v>
      </c>
      <c r="Q4" s="3">
        <f xml:space="preserve"> RTD("cqg.rtd",,"StudyData", "RSI("&amp;A4&amp;",Period:=9,InputChoice:=Close)", "Bar",, "Close",M2,"0","All", "", "","True","T")</f>
        <v>47.512597231316271</v>
      </c>
      <c r="R4" s="1">
        <f xml:space="preserve"> RTD("cqg.rtd",,"StudyData", "B.cqg.RSIHigh("&amp;A4&amp;",9,80)", "Bar",, "Close",M2,"0","All", "", "","True","T")</f>
        <v>0</v>
      </c>
      <c r="S4" s="1">
        <f xml:space="preserve"> RTD("cqg.rtd",,"StudyData", "B.cqg.RSILow("&amp;A4&amp;",9,20)", "Bar",, "Close",M2,"0","All", "", "","True","T")</f>
        <v>0</v>
      </c>
      <c r="T4" s="3">
        <f>RTD("cqg.rtd",,"StudyData","BDIF("&amp;$A4&amp;",MAType:=Sim,Period1:="&amp;$M$5&amp;",Percent:=2.00,InputChoice:=Close)", "Bar",, "Close",$M$2,"0","All", "", "","True","T")</f>
        <v>95.235287577700007</v>
      </c>
      <c r="U4" s="3">
        <f xml:space="preserve"> RTD("cqg.rtd",,"StudyData","(BDIF("&amp;$A4&amp;",Sim,"&amp;$M$5&amp;",2.00)-LoLevel(BDIF("&amp;$A4&amp;",Sim,"&amp;$M$5&amp;",2.00),"&amp;$M$5&amp;",0))/(HiLevel(BDIF("&amp;$A4&amp;",Sim,"&amp;$M$5&amp;",2.00),"&amp;$M$5&amp;",0)-LoLevel(BDIF("&amp;$A4&amp;",Sim,"&amp;$M$5&amp;",2.00),"&amp;$M$5&amp;",0))", "Bar", "", "Close",$M$2,"0",,,,,"T")</f>
        <v>1</v>
      </c>
      <c r="V4" s="1" t="str">
        <f>RTD("cqg.rtd", ,"ContractData", A4, "LongDescription",, "T")</f>
        <v>E-mini Dow ($5), Mar 25</v>
      </c>
    </row>
    <row r="5" spans="1:24" x14ac:dyDescent="0.3">
      <c r="A5"/>
      <c r="D5" s="2"/>
      <c r="E5" s="2"/>
      <c r="H5"/>
      <c r="J5" s="3"/>
      <c r="K5" s="3"/>
      <c r="M5" s="8">
        <v>20</v>
      </c>
      <c r="N5" s="3"/>
      <c r="Q5" s="3"/>
    </row>
    <row r="6" spans="1:24" x14ac:dyDescent="0.3">
      <c r="A6" t="s">
        <v>21</v>
      </c>
      <c r="B6" s="3">
        <f>RTD("cqg.rtd", ,"ContractData",A6, "LastTrade",, "T")</f>
        <v>107.41500000000001</v>
      </c>
      <c r="C6" s="1">
        <f>RTD("cqg.rtd", ,"ContractData", A6, "NetLastTradeToday",, "T")</f>
        <v>-0.44800000000000001</v>
      </c>
      <c r="D6" s="2">
        <f>RTD("cqg.rtd", ,"ContractData", A6, "PerCentNetLastTrade",, "T")/100</f>
        <v>-4.1534168343176064E-3</v>
      </c>
      <c r="E6" s="2">
        <f>RTD("cqg.rtd", ,"ContractData", A6, "PerCentNetLastTrade",, "T")/100</f>
        <v>-4.1534168343176064E-3</v>
      </c>
      <c r="F6" s="1">
        <f>RTD("cqg.rtd", ,"ContractData", A6, "Open",, "T")</f>
        <v>107.95</v>
      </c>
      <c r="G6" s="1">
        <f>RTD("cqg.rtd", ,"ContractData", A6, "High",, "T")</f>
        <v>108.005</v>
      </c>
      <c r="H6" s="1">
        <f>RTD("cqg.rtd", ,"ContractData", A6, "Low",, "T")</f>
        <v>107.08</v>
      </c>
      <c r="I6" s="1">
        <f>RTD("cqg.rtd", ,"ContractData", A6, "MT_LastBidVolume",, "T")</f>
        <v>5</v>
      </c>
      <c r="J6" s="3">
        <f>RTD("cqg.rtd", ,"ContractData", A6, "Bid",, "T")</f>
        <v>107.41</v>
      </c>
      <c r="K6" s="3">
        <f>RTD("cqg.rtd", ,"ContractData", A6, "Ask",, "T")</f>
        <v>107.41500000000001</v>
      </c>
      <c r="L6" s="1">
        <f>RTD("cqg.rtd", ,"ContractData", A6, "MT_LastAskVolume",, "T")</f>
        <v>11</v>
      </c>
      <c r="N6" s="5">
        <f xml:space="preserve"> RTD("cqg.rtd",,"StudyData", "MLR(Mom("&amp;$A6&amp;",Period:=15,InputChoice:=Close),Period:=5,InputChoice:=Close)", "Bar",, "Close",M2,"0","All", "", "","True","T")</f>
        <v>-0.18099999999999999</v>
      </c>
      <c r="O6" s="1">
        <f xml:space="preserve"> RTD("cqg.rtd",,"StudyData", "B.TTMSqueeze_BK_Pos_Osc("&amp;$A6&amp;",20,2,20,150,5,15)", "Bar",, "Close",M2,"0","All", "", "","True","T")</f>
        <v>0</v>
      </c>
      <c r="P6" s="1">
        <f xml:space="preserve"> RTD("cqg.rtd",,"StudyData", "B.TTMSqueeze_BK_Neg_Osc("&amp;$A6&amp;",20,2,20,150,5,15)", "Bar",, "Close",M2,"0","All", "", "","True","T")</f>
        <v>0</v>
      </c>
      <c r="Q6" s="3">
        <f xml:space="preserve"> RTD("cqg.rtd",,"StudyData", "RSI("&amp;A6&amp;",Period:=9,InputChoice:=Close)", "Bar",, "Close",M2,"0","All", "", "","True","T")</f>
        <v>57.570970545546984</v>
      </c>
      <c r="R6" s="1">
        <f xml:space="preserve"> RTD("cqg.rtd",,"StudyData", "B.cqg.RSIHigh("&amp;A6&amp;",9,80)", "Bar",, "Close",M2,"0","All", "", "","True","T")</f>
        <v>0</v>
      </c>
      <c r="S6" s="1">
        <f xml:space="preserve"> RTD("cqg.rtd",,"StudyData", "B.cqg.RSILow("&amp;A6&amp;",9,20)", "Bar",, "Close",M2,"0","All", "", "","True","T")</f>
        <v>0</v>
      </c>
      <c r="T6" s="3">
        <f>RTD("cqg.rtd",,"StudyData","BDIF("&amp;$A6&amp;",MAType:=Sim,Period1:="&amp;$M$5&amp;",Percent:=2.00,InputChoice:=Close)", "Bar",, "Close",$M$2,"0","All", "", "","True","T")</f>
        <v>0.50089020750000002</v>
      </c>
      <c r="U6" s="3">
        <f xml:space="preserve"> RTD("cqg.rtd",,"StudyData","(BDIF("&amp;$A6&amp;",Sim,"&amp;$M$5&amp;",2.00)-LoLevel(BDIF("&amp;$A6&amp;",Sim,"&amp;$M$5&amp;",2.00),"&amp;$M$5&amp;",0))/(HiLevel(BDIF("&amp;$A6&amp;",Sim,"&amp;$M$5&amp;",2.00),"&amp;$M$5&amp;",0)-LoLevel(BDIF("&amp;$A6&amp;",Sim,"&amp;$M$5&amp;",2.00),"&amp;$M$5&amp;",0))", "Bar", "", "Close",$M$2,"0",,,,,"T")</f>
        <v>0.75548569899999996</v>
      </c>
      <c r="V6" s="1" t="str">
        <f>RTD("cqg.rtd", ,"ContractData", A6, "LongDescription",, "T")</f>
        <v>Dollar Index (ICE), Mar 25</v>
      </c>
    </row>
    <row r="7" spans="1:24" x14ac:dyDescent="0.3">
      <c r="A7" t="s">
        <v>22</v>
      </c>
      <c r="B7" s="5">
        <f>RTD("cqg.rtd", ,"ContractData",A7, "LastTrade",, "T")</f>
        <v>1.0506</v>
      </c>
      <c r="C7" s="5">
        <f>RTD("cqg.rtd", ,"ContractData", A7, "NetLastTradeToday",, "T")</f>
        <v>5.8500000000000002E-3</v>
      </c>
      <c r="D7" s="2">
        <f>RTD("cqg.rtd", ,"ContractData", A7, "PerCentNetLastTrade",, "T")/100</f>
        <v>5.5994256999282125E-3</v>
      </c>
      <c r="E7" s="2">
        <f>RTD("cqg.rtd", ,"ContractData", A7, "PerCentNetLastTrade",, "T")/100</f>
        <v>5.5994256999282125E-3</v>
      </c>
      <c r="F7" s="5">
        <f>RTD("cqg.rtd", ,"ContractData", A7, "Open",, "T")</f>
        <v>1.0441</v>
      </c>
      <c r="G7" s="5">
        <f>RTD("cqg.rtd", ,"ContractData", A7, "High",, "T")</f>
        <v>1.0539000000000001</v>
      </c>
      <c r="H7" s="5">
        <f>RTD("cqg.rtd", ,"ContractData", A7, "Low",, "T")</f>
        <v>1.04355</v>
      </c>
      <c r="I7" s="1">
        <f>RTD("cqg.rtd", ,"ContractData", A7, "MT_LastBidVolume",, "T")</f>
        <v>33</v>
      </c>
      <c r="J7" s="5">
        <f>RTD("cqg.rtd", ,"ContractData", A7, "Bid",, "T")</f>
        <v>1.0505500000000001</v>
      </c>
      <c r="K7" s="5">
        <f>RTD("cqg.rtd", ,"ContractData", A7, "Ask",, "T")</f>
        <v>1.0506500000000001</v>
      </c>
      <c r="L7" s="1">
        <f>RTD("cqg.rtd", ,"ContractData", A7, "MT_LastAskVolume",, "T")</f>
        <v>36</v>
      </c>
      <c r="N7" s="5">
        <f xml:space="preserve"> RTD("cqg.rtd",,"StudyData", "MLR(Mom("&amp;$A7&amp;",Period:=15,InputChoice:=Close),Period:=5,InputChoice:=Close)", "Bar",, "Close",M2,"0","All", "", "","True","T")</f>
        <v>2.7899999999999999E-3</v>
      </c>
      <c r="O7" s="1">
        <f xml:space="preserve"> RTD("cqg.rtd",,"StudyData", "B.TTMSqueeze_BK_Pos_Osc("&amp;$A7&amp;",20,2,20,150,5,15)", "Bar",, "Close",M2,"0","All", "", "","True","T")</f>
        <v>0</v>
      </c>
      <c r="P7" s="1">
        <f xml:space="preserve"> RTD("cqg.rtd",,"StudyData", "B.TTMSqueeze_BK_Neg_Osc("&amp;$A7&amp;",20,2,20,150,5,15)", "Bar",, "Close",M2,"0","All", "", "","True","T")</f>
        <v>0</v>
      </c>
      <c r="Q7" s="3">
        <f xml:space="preserve"> RTD("cqg.rtd",,"StudyData", "RSI("&amp;A7&amp;",Period:=9,InputChoice:=Close)", "Bar",, "Close",M2,"0","All", "", "","True","T")</f>
        <v>47.733278323651248</v>
      </c>
      <c r="R7" s="1">
        <f xml:space="preserve"> RTD("cqg.rtd",,"StudyData", "B.cqg.RSIHigh("&amp;A7&amp;",9,80)", "Bar",, "Close",M2,"0","All", "", "","True","T")</f>
        <v>0</v>
      </c>
      <c r="S7" s="1">
        <f xml:space="preserve"> RTD("cqg.rtd",,"StudyData", "B.cqg.RSILow("&amp;A7&amp;",9,20)", "Bar",, "Close",M2,"0","All", "", "","True","T")</f>
        <v>0</v>
      </c>
      <c r="T7" s="3">
        <f>RTD("cqg.rtd",,"StudyData","BDIF("&amp;$A7&amp;",MAType:=Sim,Period1:="&amp;$M$5&amp;",Percent:=2.00,InputChoice:=Close)", "Bar",, "Close",$M$2,"0","All", "", "","True","T")</f>
        <v>6.7954102000000001E-3</v>
      </c>
      <c r="U7" s="3">
        <f xml:space="preserve"> RTD("cqg.rtd",,"StudyData","(BDIF("&amp;$A7&amp;",Sim,"&amp;$M$5&amp;",2.00)-LoLevel(BDIF("&amp;$A7&amp;",Sim,"&amp;$M$5&amp;",2.00),"&amp;$M$5&amp;",0))/(HiLevel(BDIF("&amp;$A7&amp;",Sim,"&amp;$M$5&amp;",2.00),"&amp;$M$5&amp;",0)-LoLevel(BDIF("&amp;$A7&amp;",Sim,"&amp;$M$5&amp;",2.00),"&amp;$M$5&amp;",0))", "Bar", "", "Close",$M$2,"0",,,,,"T")</f>
        <v>0.77356424410000002</v>
      </c>
      <c r="V7" s="1" t="str">
        <f>RTD("cqg.rtd", ,"ContractData", A7, "LongDescription",, "T")</f>
        <v>Euro FX (Globex), Mar 25</v>
      </c>
    </row>
    <row r="8" spans="1:24" x14ac:dyDescent="0.3">
      <c r="A8" t="s">
        <v>23</v>
      </c>
      <c r="B8" s="5">
        <f>RTD("cqg.rtd", ,"ContractData",A8, "LastTrade",, "T")</f>
        <v>1.1105</v>
      </c>
      <c r="C8" s="5">
        <f>RTD("cqg.rtd", ,"ContractData", A8, "NetLastTradeToday",, "T")</f>
        <v>1.4000000000000002E-3</v>
      </c>
      <c r="D8" s="2">
        <f>RTD("cqg.rtd", ,"ContractData", A8, "PerCentNetLastTrade",, "T")/100</f>
        <v>1.2622847353710215E-3</v>
      </c>
      <c r="E8" s="2">
        <f>RTD("cqg.rtd", ,"ContractData", A8, "PerCentNetLastTrade",, "T")/100</f>
        <v>1.2622847353710215E-3</v>
      </c>
      <c r="F8" s="5">
        <f>RTD("cqg.rtd", ,"ContractData", A8, "Open",, "T")</f>
        <v>1.1081500000000002</v>
      </c>
      <c r="G8" s="5">
        <f>RTD("cqg.rtd", ,"ContractData", A8, "High",, "T")</f>
        <v>1.11395</v>
      </c>
      <c r="H8" s="5">
        <f>RTD("cqg.rtd", ,"ContractData", A8, "Low",, "T")</f>
        <v>1.10785</v>
      </c>
      <c r="I8" s="1">
        <f>RTD("cqg.rtd", ,"ContractData", A8, "MT_LastBidVolume",, "T")</f>
        <v>8</v>
      </c>
      <c r="J8" s="5">
        <f>RTD("cqg.rtd", ,"ContractData", A8, "Bid",, "T")</f>
        <v>1.1105</v>
      </c>
      <c r="K8" s="5">
        <f>RTD("cqg.rtd", ,"ContractData", A8, "Ask",, "T")</f>
        <v>1.1105500000000001</v>
      </c>
      <c r="L8" s="1">
        <f>RTD("cqg.rtd", ,"ContractData", A8, "MT_LastAskVolume",, "T")</f>
        <v>2</v>
      </c>
      <c r="N8" s="5">
        <f xml:space="preserve"> RTD("cqg.rtd",,"StudyData", "MLR(Mom("&amp;$A8&amp;",Period:=15,InputChoice:=Close),Period:=5,InputChoice:=Close)", "Bar",, "Close",M2,"0","All", "", "","True","T")</f>
        <v>0</v>
      </c>
      <c r="O8" s="1">
        <f xml:space="preserve"> RTD("cqg.rtd",,"StudyData", "B.TTMSqueeze_BK_Pos_Osc("&amp;$A8&amp;",20,2,20,150,5,15)", "Bar",, "Close",M2,"0","All", "", "","True","T")</f>
        <v>0</v>
      </c>
      <c r="P8" s="1">
        <f xml:space="preserve"> RTD("cqg.rtd",,"StudyData", "B.TTMSqueeze_BK_Neg_Osc("&amp;$A8&amp;",20,2,20,150,5,15)", "Bar",, "Close",M2,"0","All", "", "","True","T")</f>
        <v>0</v>
      </c>
      <c r="Q8" s="3">
        <f xml:space="preserve"> RTD("cqg.rtd",,"StudyData", "RSI("&amp;A8&amp;",Period:=9,InputChoice:=Close)", "Bar",, "Close",M2,"0","All", "", "","True","T")</f>
        <v>39.214141160022834</v>
      </c>
      <c r="R8" s="1">
        <f xml:space="preserve"> RTD("cqg.rtd",,"StudyData", "B.cqg.RSIHigh("&amp;A8&amp;",9,80)", "Bar",, "Close",M2,"0","All", "", "","True","T")</f>
        <v>0</v>
      </c>
      <c r="S8" s="1">
        <f xml:space="preserve"> RTD("cqg.rtd",,"StudyData", "B.cqg.RSILow("&amp;A8&amp;",9,20)", "Bar",, "Close",M2,"0","All", "", "","True","T")</f>
        <v>0</v>
      </c>
      <c r="T8" s="3">
        <f>RTD("cqg.rtd",,"StudyData","BDIF("&amp;$A8&amp;",MAType:=Sim,Period1:="&amp;$M$5&amp;",Percent:=2.00,InputChoice:=Close)", "Bar",, "Close",$M$2,"0","All", "", "","True","T")</f>
        <v>4.1246091E-3</v>
      </c>
      <c r="U8" s="3">
        <f xml:space="preserve"> RTD("cqg.rtd",,"StudyData","(BDIF("&amp;$A8&amp;",Sim,"&amp;$M$5&amp;",2.00)-LoLevel(BDIF("&amp;$A8&amp;",Sim,"&amp;$M$5&amp;",2.00),"&amp;$M$5&amp;",0))/(HiLevel(BDIF("&amp;$A8&amp;",Sim,"&amp;$M$5&amp;",2.00),"&amp;$M$5&amp;",0)-LoLevel(BDIF("&amp;$A8&amp;",Sim,"&amp;$M$5&amp;",2.00),"&amp;$M$5&amp;",0))", "Bar", "", "Close",$M$2,"0",,,,,"T")</f>
        <v>0.9791541748</v>
      </c>
      <c r="V8" s="1" t="str">
        <f>RTD("cqg.rtd", ,"ContractData", A8, "LongDescription",, "T")</f>
        <v>Swiss Franc (Globex), Mar 25</v>
      </c>
    </row>
    <row r="9" spans="1:24" x14ac:dyDescent="0.3">
      <c r="A9"/>
      <c r="D9" s="2"/>
      <c r="E9" s="2"/>
      <c r="J9" s="3"/>
      <c r="K9" s="3"/>
      <c r="N9" s="3"/>
      <c r="Q9" s="3"/>
    </row>
    <row r="10" spans="1:24" x14ac:dyDescent="0.3">
      <c r="A10" t="s">
        <v>24</v>
      </c>
      <c r="B10" s="3">
        <f>RTD("cqg.rtd", ,"ContractData",A10, "LastTrade",, "T")</f>
        <v>2785.9</v>
      </c>
      <c r="C10" s="1">
        <f>RTD("cqg.rtd", ,"ContractData", A10, "NetLastTradeToday",, "T")</f>
        <v>20.900000000000002</v>
      </c>
      <c r="D10" s="2">
        <f>RTD("cqg.rtd", ,"ContractData", A10, "PerCentNetLastTrade",, "T")/100</f>
        <v>7.5587703435804699E-3</v>
      </c>
      <c r="E10" s="2">
        <f>RTD("cqg.rtd", ,"ContractData", A10, "PerCentNetLastTrade",, "T")/100</f>
        <v>7.5587703435804699E-3</v>
      </c>
      <c r="F10" s="1">
        <f>RTD("cqg.rtd", ,"ContractData", A10, "Open",, "T")</f>
        <v>2761.8</v>
      </c>
      <c r="G10" s="1">
        <f>RTD("cqg.rtd", ,"ContractData", A10, "High",, "T")</f>
        <v>2786.9</v>
      </c>
      <c r="H10" s="1">
        <f>RTD("cqg.rtd", ,"ContractData", A10, "Low",, "T")</f>
        <v>2761</v>
      </c>
      <c r="I10" s="1">
        <f>RTD("cqg.rtd", ,"ContractData", A10, "MT_LastBidVolume",, "T")</f>
        <v>5</v>
      </c>
      <c r="J10" s="3">
        <f>RTD("cqg.rtd", ,"ContractData", A10, "Bid",, "T")</f>
        <v>2785.8</v>
      </c>
      <c r="K10" s="3">
        <f>RTD("cqg.rtd", ,"ContractData", A10, "Ask",, "T")</f>
        <v>2786</v>
      </c>
      <c r="L10" s="1">
        <f>RTD("cqg.rtd", ,"ContractData", A10, "MT_LastAskVolume",, "T")</f>
        <v>8</v>
      </c>
      <c r="N10" s="3">
        <f xml:space="preserve"> RTD("cqg.rtd",,"StudyData", "MLR(Mom("&amp;$A10&amp;",Period:=15,InputChoice:=Close),Period:=5,InputChoice:=Close)", "Bar",, "Close",M2,"0","All", "", "","True","T")</f>
        <v>5.18</v>
      </c>
      <c r="O10" s="1">
        <f xml:space="preserve"> RTD("cqg.rtd",,"StudyData", "B.TTMSqueeze_BK_Pos_Osc("&amp;$A10&amp;",20,2,20,150,5,15)", "Bar",, "Close",M2,"0","All", "", "","True","T")</f>
        <v>1</v>
      </c>
      <c r="P10" s="1">
        <f xml:space="preserve"> RTD("cqg.rtd",,"StudyData", "B.TTMSqueeze_BK_Neg_Osc("&amp;$A10&amp;",20,2,20,150,5,15)", "Bar",, "Close",M2,"0","All", "", "","True","T")</f>
        <v>0</v>
      </c>
      <c r="Q10" s="3">
        <f xml:space="preserve"> RTD("cqg.rtd",,"StudyData", "RSI("&amp;A10&amp;",Period:=9,InputChoice:=Close)", "Bar",, "Close",M2,"0","All", "", "","True","T")</f>
        <v>66.427857332461755</v>
      </c>
      <c r="R10" s="1">
        <f xml:space="preserve"> RTD("cqg.rtd",,"StudyData", "B.cqg.RSIHigh("&amp;A10&amp;",9,80)", "Bar",, "Close",M2,"0","All", "", "","True","T")</f>
        <v>0</v>
      </c>
      <c r="S10" s="1">
        <f xml:space="preserve"> RTD("cqg.rtd",,"StudyData", "B.cqg.RSILow("&amp;A10&amp;",9,20)", "Bar",, "Close",M2,"0","All", "", "","True","T")</f>
        <v>0</v>
      </c>
      <c r="T10" s="3">
        <f>RTD("cqg.rtd",,"StudyData","BDIF("&amp;$A10&amp;",MAType:=Sim,Period1:="&amp;$M$5&amp;",Percent:=2.00,InputChoice:=Close)", "Bar",, "Close",$M$2,"0","All", "", "","True","T")</f>
        <v>8.7307273466000002</v>
      </c>
      <c r="U10" s="3">
        <f xml:space="preserve"> RTD("cqg.rtd",,"StudyData","(BDIF("&amp;$A10&amp;",Sim,"&amp;$M$5&amp;",2.00)-LoLevel(BDIF("&amp;$A10&amp;",Sim,"&amp;$M$5&amp;",2.00),"&amp;$M$5&amp;",0))/(HiLevel(BDIF("&amp;$A10&amp;",Sim,"&amp;$M$5&amp;",2.00),"&amp;$M$5&amp;",0)-LoLevel(BDIF("&amp;$A10&amp;",Sim,"&amp;$M$5&amp;",2.00),"&amp;$M$5&amp;",0))", "Bar", "", "Close",$M$2,"0",,,,,"T")</f>
        <v>1</v>
      </c>
      <c r="V10" s="1" t="str">
        <f>RTD("cqg.rtd", ,"ContractData", A10, "LongDescription",, "T")</f>
        <v>Gold (Globex), Feb 25</v>
      </c>
    </row>
    <row r="11" spans="1:24" x14ac:dyDescent="0.3">
      <c r="A11" t="s">
        <v>25</v>
      </c>
      <c r="B11" s="3">
        <f>RTD("cqg.rtd", ,"ContractData",A11, "LastTrade",, "T")</f>
        <v>31.38</v>
      </c>
      <c r="C11" s="1">
        <f>RTD("cqg.rtd", ,"ContractData", A11, "NetLastTradeToday",, "T")</f>
        <v>0.53800000000000003</v>
      </c>
      <c r="D11" s="2">
        <f>RTD("cqg.rtd", ,"ContractData", A11, "PerCentNetLastTrade",, "T")/100</f>
        <v>1.7443745541793659E-2</v>
      </c>
      <c r="E11" s="2">
        <f>RTD("cqg.rtd", ,"ContractData", A11, "PerCentNetLastTrade",, "T")/100</f>
        <v>1.7443745541793659E-2</v>
      </c>
      <c r="F11" s="1">
        <f>RTD("cqg.rtd", ,"ContractData", A11, "Open",, "T")</f>
        <v>30.84</v>
      </c>
      <c r="G11" s="1">
        <f>RTD("cqg.rtd", ,"ContractData", A11, "High",, "T")</f>
        <v>31.414999999999999</v>
      </c>
      <c r="H11" s="1">
        <f>RTD("cqg.rtd", ,"ContractData", A11, "Low",, "T")</f>
        <v>30.824999999999999</v>
      </c>
      <c r="I11" s="1">
        <f>RTD("cqg.rtd", ,"ContractData", A11, "MT_LastBidVolume",, "T")</f>
        <v>6</v>
      </c>
      <c r="J11" s="3">
        <f>RTD("cqg.rtd", ,"ContractData", A11, "Bid",, "T")</f>
        <v>31.375</v>
      </c>
      <c r="K11" s="3">
        <f>RTD("cqg.rtd", ,"ContractData", A11, "Ask",, "T")</f>
        <v>31.38</v>
      </c>
      <c r="L11" s="1">
        <f>RTD("cqg.rtd", ,"ContractData", A11, "MT_LastAskVolume",, "T")</f>
        <v>1</v>
      </c>
      <c r="N11" s="3">
        <f xml:space="preserve"> RTD("cqg.rtd",,"StudyData", "MLR(Mom("&amp;$A11&amp;",Period:=15,InputChoice:=Close),Period:=5,InputChoice:=Close)", "Bar",, "Close",M2,"0","All", "", "","True","T")</f>
        <v>0.125</v>
      </c>
      <c r="O11" s="1">
        <f xml:space="preserve"> RTD("cqg.rtd",,"StudyData", "B.TTMSqueeze_BK_Pos_Osc("&amp;$A11&amp;",20,2,20,150,5,15)", "Bar",, "Close",M2,"0","All", "", "","True","T")</f>
        <v>0</v>
      </c>
      <c r="P11" s="1">
        <f xml:space="preserve"> RTD("cqg.rtd",,"StudyData", "B.TTMSqueeze_BK_Neg_Osc("&amp;$A11&amp;",20,2,20,150,5,15)", "Bar",, "Close",M2,"0","All", "", "","True","T")</f>
        <v>0</v>
      </c>
      <c r="Q11" s="3">
        <f xml:space="preserve"> RTD("cqg.rtd",,"StudyData", "RSI("&amp;A11&amp;",Period:=9,InputChoice:=Close)", "Bar",, "Close",M2,"0","All", "", "","True","T")</f>
        <v>58.839193276489134</v>
      </c>
      <c r="R11" s="1">
        <f xml:space="preserve"> RTD("cqg.rtd",,"StudyData", "B.cqg.RSIHigh("&amp;A11&amp;",9,80)", "Bar",, "Close",M2,"0","All", "", "","True","T")</f>
        <v>0</v>
      </c>
      <c r="S11" s="1">
        <f xml:space="preserve"> RTD("cqg.rtd",,"StudyData", "B.cqg.RSILow("&amp;A11&amp;",9,20)", "Bar",, "Close",M2,"0","All", "", "","True","T")</f>
        <v>0</v>
      </c>
      <c r="T11" s="3">
        <f>RTD("cqg.rtd",,"StudyData","BDIF("&amp;$A11&amp;",MAType:=Sim,Period1:="&amp;$M$5&amp;",Percent:=2.00,InputChoice:=Close)", "Bar",, "Close",$M$2,"0","All", "", "","True","T")</f>
        <v>0.21609257279999999</v>
      </c>
      <c r="U11" s="3">
        <f xml:space="preserve"> RTD("cqg.rtd",,"StudyData","(BDIF("&amp;$A11&amp;",Sim,"&amp;$M$5&amp;",2.00)-LoLevel(BDIF("&amp;$A11&amp;",Sim,"&amp;$M$5&amp;",2.00),"&amp;$M$5&amp;",0))/(HiLevel(BDIF("&amp;$A11&amp;",Sim,"&amp;$M$5&amp;",2.00),"&amp;$M$5&amp;",0)-LoLevel(BDIF("&amp;$A11&amp;",Sim,"&amp;$M$5&amp;",2.00),"&amp;$M$5&amp;",0))", "Bar", "", "Close",$M$2,"0",,,,,"T")</f>
        <v>1</v>
      </c>
      <c r="V11" s="1" t="str">
        <f>RTD("cqg.rtd", ,"ContractData", A11, "LongDescription",, "T")</f>
        <v>Silver (Globex), Mar 25</v>
      </c>
    </row>
    <row r="12" spans="1:24" x14ac:dyDescent="0.3">
      <c r="A12" t="s">
        <v>26</v>
      </c>
      <c r="B12" s="3">
        <f>RTD("cqg.rtd", ,"ContractData",A12, "LastTrade",, "T")</f>
        <v>972.30000000000007</v>
      </c>
      <c r="C12" s="1">
        <f>RTD("cqg.rtd", ,"ContractData", A12, "NetLastTradeToday",, "T")</f>
        <v>1.9000000000000001</v>
      </c>
      <c r="D12" s="2">
        <f>RTD("cqg.rtd", ,"ContractData", A12, "PerCentNetLastTrade",, "T")/100</f>
        <v>1.9579554822753502E-3</v>
      </c>
      <c r="E12" s="2">
        <f>RTD("cqg.rtd", ,"ContractData", A12, "PerCentNetLastTrade",, "T")/100</f>
        <v>1.9579554822753502E-3</v>
      </c>
      <c r="F12" s="1">
        <f>RTD("cqg.rtd", ,"ContractData", A12, "Open",, "T")</f>
        <v>967.5</v>
      </c>
      <c r="G12" s="1">
        <f>RTD("cqg.rtd", ,"ContractData", A12, "High",, "T")</f>
        <v>984.40000000000009</v>
      </c>
      <c r="H12" s="1">
        <f>RTD("cqg.rtd", ,"ContractData", A12, "Low",, "T")</f>
        <v>966.30000000000007</v>
      </c>
      <c r="I12" s="1">
        <f>RTD("cqg.rtd", ,"ContractData", A12, "MT_LastBidVolume",, "T")</f>
        <v>3</v>
      </c>
      <c r="J12" s="3">
        <f>RTD("cqg.rtd", ,"ContractData", A12, "Bid",, "T")</f>
        <v>972</v>
      </c>
      <c r="K12" s="3">
        <f>RTD("cqg.rtd", ,"ContractData", A12, "Ask",, "T")</f>
        <v>972.40000000000009</v>
      </c>
      <c r="L12" s="1">
        <f>RTD("cqg.rtd", ,"ContractData", A12, "MT_LastAskVolume",, "T")</f>
        <v>4</v>
      </c>
      <c r="N12" s="3">
        <f xml:space="preserve"> RTD("cqg.rtd",,"StudyData", "MLR(Mom("&amp;$A12&amp;",Period:=15,InputChoice:=Close),Period:=5,InputChoice:=Close)", "Bar",, "Close",M2,"0","All", "", "","True","T")</f>
        <v>-8.6199999999999992</v>
      </c>
      <c r="O12" s="1">
        <f xml:space="preserve"> RTD("cqg.rtd",,"StudyData", "B.TTMSqueeze_BK_Pos_Osc("&amp;$A12&amp;",20,2,20,150,5,15)", "Bar",, "Close",M2,"0","All", "", "","True","T")</f>
        <v>0</v>
      </c>
      <c r="P12" s="1">
        <f xml:space="preserve"> RTD("cqg.rtd",,"StudyData", "B.TTMSqueeze_BK_Neg_Osc("&amp;$A12&amp;",20,2,20,150,5,15)", "Bar",, "Close",M2,"0","All", "", "","True","T")</f>
        <v>0</v>
      </c>
      <c r="Q12" s="3">
        <f xml:space="preserve"> RTD("cqg.rtd",,"StudyData", "RSI("&amp;A12&amp;",Period:=9,InputChoice:=Close)", "Bar",, "Close",M2,"0","All", "", "","True","T")</f>
        <v>25.964364176260972</v>
      </c>
      <c r="R12" s="1">
        <f xml:space="preserve"> RTD("cqg.rtd",,"StudyData", "B.cqg.RSIHigh("&amp;A12&amp;",9,80)", "Bar",, "Close",M2,"0","All", "", "","True","T")</f>
        <v>0</v>
      </c>
      <c r="S12" s="1">
        <f xml:space="preserve"> RTD("cqg.rtd",,"StudyData", "B.cqg.RSILow("&amp;A12&amp;",9,20)", "Bar",, "Close",M2,"0","All", "", "","True","T")</f>
        <v>0</v>
      </c>
      <c r="T12" s="3">
        <f>RTD("cqg.rtd",,"StudyData","BDIF("&amp;$A12&amp;",MAType:=Sim,Period1:="&amp;$M$5&amp;",Percent:=2.00,InputChoice:=Close)", "Bar",, "Close",$M$2,"0","All", "", "","True","T")</f>
        <v>13.8444357054</v>
      </c>
      <c r="U12" s="3">
        <f xml:space="preserve"> RTD("cqg.rtd",,"StudyData","(BDIF("&amp;$A12&amp;",Sim,"&amp;$M$5&amp;",2.00)-LoLevel(BDIF("&amp;$A12&amp;",Sim,"&amp;$M$5&amp;",2.00),"&amp;$M$5&amp;",0))/(HiLevel(BDIF("&amp;$A12&amp;",Sim,"&amp;$M$5&amp;",2.00),"&amp;$M$5&amp;",0)-LoLevel(BDIF("&amp;$A12&amp;",Sim,"&amp;$M$5&amp;",2.00),"&amp;$M$5&amp;",0))", "Bar", "", "Close",$M$2,"0",,,,,"T")</f>
        <v>1</v>
      </c>
      <c r="V12" s="1" t="str">
        <f>RTD("cqg.rtd", ,"ContractData", A12, "LongDescription",, "T")</f>
        <v>Platinum (Globex), Apr 25</v>
      </c>
    </row>
    <row r="13" spans="1:24" x14ac:dyDescent="0.3">
      <c r="A13"/>
      <c r="D13" s="2"/>
      <c r="E13" s="2"/>
      <c r="J13" s="3"/>
      <c r="K13" s="3"/>
      <c r="N13" s="3"/>
      <c r="Q13" s="3"/>
    </row>
    <row r="14" spans="1:24" x14ac:dyDescent="0.3">
      <c r="A14" t="s">
        <v>27</v>
      </c>
      <c r="B14" s="3">
        <f>RTD("cqg.rtd", ,"ContractData",A14, "LastTrade",, "T")</f>
        <v>74.989999999999995</v>
      </c>
      <c r="C14" s="1">
        <f>RTD("cqg.rtd", ,"ContractData", A14, "NetLastTradeToday",, "T")</f>
        <v>0.37</v>
      </c>
      <c r="D14" s="2">
        <f>RTD("cqg.rtd", ,"ContractData", A14, "PerCentNetLastTrade",, "T")/100</f>
        <v>4.9584561779683735E-3</v>
      </c>
      <c r="E14" s="2">
        <f>RTD("cqg.rtd", ,"ContractData", A14, "PerCentNetLastTrade",, "T")/100</f>
        <v>4.9584561779683735E-3</v>
      </c>
      <c r="F14" s="1">
        <f>RTD("cqg.rtd", ,"ContractData", A14, "Open",, "T")</f>
        <v>74.3</v>
      </c>
      <c r="G14" s="1">
        <f>RTD("cqg.rtd", ,"ContractData", A14, "High",, "T")</f>
        <v>75.100000000000009</v>
      </c>
      <c r="H14" s="1">
        <f>RTD("cqg.rtd", ,"ContractData", A14, "Low",, "T")</f>
        <v>74.010000000000005</v>
      </c>
      <c r="I14" s="1">
        <f>RTD("cqg.rtd", ,"ContractData", A14, "MT_LastBidVolume",, "T")</f>
        <v>11</v>
      </c>
      <c r="J14" s="3">
        <f>RTD("cqg.rtd", ,"ContractData", A14, "Bid",, "T")</f>
        <v>74.98</v>
      </c>
      <c r="K14" s="3">
        <f>RTD("cqg.rtd", ,"ContractData", A14, "Ask",, "T")</f>
        <v>74.989999999999995</v>
      </c>
      <c r="L14" s="1">
        <f>RTD("cqg.rtd", ,"ContractData", A14, "MT_LastAskVolume",, "T")</f>
        <v>3</v>
      </c>
      <c r="N14" s="3">
        <f xml:space="preserve"> RTD("cqg.rtd",,"StudyData", "MLR(Mom("&amp;$A14&amp;",Period:=15,InputChoice:=Close),Period:=5,InputChoice:=Close)", "Bar",, "Close",M2,"0","All", "", "","True","T")</f>
        <v>0.35799999999999998</v>
      </c>
      <c r="O14" s="1">
        <f xml:space="preserve"> RTD("cqg.rtd",,"StudyData", "B.TTMSqueeze_BK_Pos_Osc("&amp;$A14&amp;",20,2,20,150,5,15)", "Bar",, "Close",M2,"0","All", "", "","True","T")</f>
        <v>0</v>
      </c>
      <c r="P14" s="1">
        <f xml:space="preserve"> RTD("cqg.rtd",,"StudyData", "B.TTMSqueeze_BK_Neg_Osc("&amp;$A14&amp;",20,2,20,150,5,15)", "Bar",, "Close",M2,"0","All", "", "","True","T")</f>
        <v>0</v>
      </c>
      <c r="Q14" s="3">
        <f xml:space="preserve"> RTD("cqg.rtd",,"StudyData", "RSI("&amp;A14&amp;",Period:=9,InputChoice:=Close)", "Bar",, "Close",M2,"0","All", "", "","True","T")</f>
        <v>66.078398464528064</v>
      </c>
      <c r="R14" s="1">
        <f xml:space="preserve"> RTD("cqg.rtd",,"StudyData", "B.cqg.RSIHigh("&amp;A14&amp;",9,80)", "Bar",, "Close",M2,"0","All", "", "","True","T")</f>
        <v>0</v>
      </c>
      <c r="S14" s="1">
        <f xml:space="preserve"> RTD("cqg.rtd",,"StudyData", "B.cqg.RSILow("&amp;A14&amp;",9,20)", "Bar",, "Close",M2,"0","All", "", "","True","T")</f>
        <v>0</v>
      </c>
      <c r="T14" s="3">
        <f>RTD("cqg.rtd",,"StudyData","BDIF("&amp;$A14&amp;",MAType:=Sim,Period1:="&amp;$M$5&amp;",Percent:=2.00,InputChoice:=Close)", "Bar",, "Close",$M$2,"0","All", "", "","True","T")</f>
        <v>0.71005351910000003</v>
      </c>
      <c r="U14" s="3">
        <f xml:space="preserve"> RTD("cqg.rtd",,"StudyData","(BDIF("&amp;$A14&amp;",Sim,"&amp;$M$5&amp;",2.00)-LoLevel(BDIF("&amp;$A14&amp;",Sim,"&amp;$M$5&amp;",2.00),"&amp;$M$5&amp;",0))/(HiLevel(BDIF("&amp;$A14&amp;",Sim,"&amp;$M$5&amp;",2.00),"&amp;$M$5&amp;",0)-LoLevel(BDIF("&amp;$A14&amp;",Sim,"&amp;$M$5&amp;",2.00),"&amp;$M$5&amp;",0))", "Bar", "", "Close",$M$2,"0",,,,,"T")</f>
        <v>1</v>
      </c>
      <c r="V14" s="1" t="str">
        <f>RTD("cqg.rtd", ,"ContractData", A14, "LongDescription",, "T")</f>
        <v>Crude Light (Globex), Mar 25</v>
      </c>
    </row>
    <row r="15" spans="1:24" x14ac:dyDescent="0.3">
      <c r="A15" t="s">
        <v>28</v>
      </c>
      <c r="B15" s="7">
        <f>RTD("cqg.rtd", ,"ContractData",A15, "LastTrade",, "T")</f>
        <v>2.4390000000000001</v>
      </c>
      <c r="C15" s="7">
        <f>RTD("cqg.rtd", ,"ContractData", A15, "NetLastTradeToday",, "T")</f>
        <v>1.5600000000000001E-2</v>
      </c>
      <c r="D15" s="2">
        <f>RTD("cqg.rtd", ,"ContractData", A15, "PerCentNetLastTrade",, "T")/100</f>
        <v>6.4372369398365938E-3</v>
      </c>
      <c r="E15" s="2">
        <f>RTD("cqg.rtd", ,"ContractData", A15, "PerCentNetLastTrade",, "T")/100</f>
        <v>6.4372369398365938E-3</v>
      </c>
      <c r="F15" s="7">
        <f>RTD("cqg.rtd", ,"ContractData", A15, "Open",, "T")</f>
        <v>2.4201999999999999</v>
      </c>
      <c r="G15" s="7">
        <f>RTD("cqg.rtd", ,"ContractData", A15, "High",, "T")</f>
        <v>2.4447000000000001</v>
      </c>
      <c r="H15" s="7">
        <f>RTD("cqg.rtd", ,"ContractData", A15, "Low",, "T")</f>
        <v>2.4134000000000002</v>
      </c>
      <c r="I15" s="1">
        <f>RTD("cqg.rtd", ,"ContractData", A15, "MT_LastBidVolume",, "T")</f>
        <v>3</v>
      </c>
      <c r="J15" s="7">
        <f>RTD("cqg.rtd", ,"ContractData", A15, "Bid",, "T")</f>
        <v>2.4387000000000003</v>
      </c>
      <c r="K15" s="7">
        <f>RTD("cqg.rtd", ,"ContractData", A15, "Ask",, "T")</f>
        <v>2.4391000000000003</v>
      </c>
      <c r="L15" s="1">
        <f>RTD("cqg.rtd", ,"ContractData", A15, "MT_LastAskVolume",, "T")</f>
        <v>3</v>
      </c>
      <c r="N15" s="3">
        <f xml:space="preserve"> RTD("cqg.rtd",,"StudyData", "MLR(Mom("&amp;$A15&amp;",Period:=15,InputChoice:=Close),Period:=5,InputChoice:=Close)", "Bar",, "Close",M2,"0","All", "", "","True","T")</f>
        <v>1.2279999999999999E-2</v>
      </c>
      <c r="O15" s="1">
        <f xml:space="preserve"> RTD("cqg.rtd",,"StudyData", "B.TTMSqueeze_BK_Pos_Osc("&amp;$A15&amp;",20,2,20,150,5,15)", "Bar",, "Close",M2,"0","All", "", "","True","T")</f>
        <v>0</v>
      </c>
      <c r="P15" s="1">
        <f xml:space="preserve"> RTD("cqg.rtd",,"StudyData", "B.TTMSqueeze_BK_Neg_Osc("&amp;$A15&amp;",20,2,20,150,5,15)", "Bar",, "Close",M2,"0","All", "", "","True","T")</f>
        <v>0</v>
      </c>
      <c r="Q15" s="3">
        <f xml:space="preserve"> RTD("cqg.rtd",,"StudyData", "RSI("&amp;A15&amp;",Period:=9,InputChoice:=Close)", "Bar",, "Close",M2,"0","All", "", "","True","T")</f>
        <v>61.016819417717613</v>
      </c>
      <c r="R15" s="1">
        <f xml:space="preserve"> RTD("cqg.rtd",,"StudyData", "B.cqg.RSIHigh("&amp;A15&amp;",9,80)", "Bar",, "Close",M2,"0","All", "", "","True","T")</f>
        <v>0</v>
      </c>
      <c r="S15" s="1">
        <f xml:space="preserve"> RTD("cqg.rtd",,"StudyData", "B.cqg.RSILow("&amp;A15&amp;",9,20)", "Bar",, "Close",M2,"0","All", "", "","True","T")</f>
        <v>0</v>
      </c>
      <c r="T15" s="3">
        <f>RTD("cqg.rtd",,"StudyData","BDIF("&amp;$A15&amp;",MAType:=Sim,Period1:="&amp;$M$5&amp;",Percent:=2.00,InputChoice:=Close)", "Bar",, "Close",$M$2,"0","All", "", "","True","T")</f>
        <v>2.0189541799999999E-2</v>
      </c>
      <c r="U15" s="3">
        <f xml:space="preserve"> RTD("cqg.rtd",,"StudyData","(BDIF("&amp;$A15&amp;",Sim,"&amp;$M$5&amp;",2.00)-LoLevel(BDIF("&amp;$A15&amp;",Sim,"&amp;$M$5&amp;",2.00),"&amp;$M$5&amp;",0))/(HiLevel(BDIF("&amp;$A15&amp;",Sim,"&amp;$M$5&amp;",2.00),"&amp;$M$5&amp;",0)-LoLevel(BDIF("&amp;$A15&amp;",Sim,"&amp;$M$5&amp;",2.00),"&amp;$M$5&amp;",0))", "Bar", "", "Close",$M$2,"0",,,,,"T")</f>
        <v>1</v>
      </c>
      <c r="V15" s="1" t="str">
        <f>RTD("cqg.rtd", ,"ContractData", A15, "LongDescription",, "T")</f>
        <v>NY Harbor ULSD, Mar 25</v>
      </c>
    </row>
    <row r="16" spans="1:24" x14ac:dyDescent="0.3">
      <c r="A16" t="s">
        <v>29</v>
      </c>
      <c r="B16" s="7">
        <f>RTD("cqg.rtd", ,"ContractData",A16, "LastTrade",, "T")</f>
        <v>2.0935000000000001</v>
      </c>
      <c r="C16" s="7">
        <f>RTD("cqg.rtd", ,"ContractData", A16, "NetLastTradeToday",, "T")</f>
        <v>-1.8000000000000002E-3</v>
      </c>
      <c r="D16" s="2">
        <f>RTD("cqg.rtd", ,"ContractData", A16, "PerCentNetLastTrade",, "T")/100</f>
        <v>-8.5906552760941157E-4</v>
      </c>
      <c r="E16" s="2">
        <f>RTD("cqg.rtd", ,"ContractData", A16, "PerCentNetLastTrade",, "T")/100</f>
        <v>-8.5906552760941157E-4</v>
      </c>
      <c r="F16" s="7">
        <f>RTD("cqg.rtd", ,"ContractData", A16, "Open",, "T")</f>
        <v>2.0864000000000003</v>
      </c>
      <c r="G16" s="7">
        <f>RTD("cqg.rtd", ,"ContractData", A16, "High",, "T")</f>
        <v>2.0975999999999999</v>
      </c>
      <c r="H16" s="7">
        <f>RTD("cqg.rtd", ,"ContractData", A16, "Low",, "T")</f>
        <v>2.0792000000000002</v>
      </c>
      <c r="I16" s="1">
        <f>RTD("cqg.rtd", ,"ContractData", A16, "MT_LastBidVolume",, "T")</f>
        <v>1</v>
      </c>
      <c r="J16" s="7">
        <f>RTD("cqg.rtd", ,"ContractData", A16, "Bid",, "T")</f>
        <v>2.0931999999999999</v>
      </c>
      <c r="K16" s="7">
        <f>RTD("cqg.rtd", ,"ContractData", A16, "Ask",, "T")</f>
        <v>2.0937000000000001</v>
      </c>
      <c r="L16" s="1">
        <f>RTD("cqg.rtd", ,"ContractData", A16, "MT_LastAskVolume",, "T")</f>
        <v>5</v>
      </c>
      <c r="N16" s="3">
        <f xml:space="preserve"> RTD("cqg.rtd",,"StudyData", "MLR(Mom("&amp;$A16&amp;",Period:=15,InputChoice:=Close),Period:=5,InputChoice:=Close)", "Bar",, "Close",M2,"0","All", "", "","True","T")</f>
        <v>3.1800000000000001E-3</v>
      </c>
      <c r="O16" s="1">
        <f xml:space="preserve"> RTD("cqg.rtd",,"StudyData", "B.TTMSqueeze_BK_Pos_Osc("&amp;$A16&amp;",20,2,20,150,5,15)", "Bar",, "Close",M2,"0","All", "", "","True","T")</f>
        <v>1</v>
      </c>
      <c r="P16" s="1">
        <f xml:space="preserve"> RTD("cqg.rtd",,"StudyData", "B.TTMSqueeze_BK_Neg_Osc("&amp;$A16&amp;",20,2,20,150,5,15)", "Bar",, "Close",M2,"0","All", "", "","True","T")</f>
        <v>0</v>
      </c>
      <c r="Q16" s="3">
        <f xml:space="preserve"> RTD("cqg.rtd",,"StudyData", "RSI("&amp;A16&amp;",Period:=9,InputChoice:=Close)", "Bar",, "Close",M2,"0","All", "", "","True","T")</f>
        <v>49.637062397123472</v>
      </c>
      <c r="R16" s="1">
        <f xml:space="preserve"> RTD("cqg.rtd",,"StudyData", "B.cqg.RSIHigh("&amp;A16&amp;",9,80)", "Bar",, "Close",M2,"0","All", "", "","True","T")</f>
        <v>0</v>
      </c>
      <c r="S16" s="1">
        <f xml:space="preserve"> RTD("cqg.rtd",,"StudyData", "B.cqg.RSILow("&amp;A16&amp;",9,20)", "Bar",, "Close",M2,"0","All", "", "","True","T")</f>
        <v>0</v>
      </c>
      <c r="T16" s="3">
        <f>RTD("cqg.rtd",,"StudyData","BDIF("&amp;$A16&amp;",MAType:=Sim,Period1:="&amp;$M$5&amp;",Percent:=2.00,InputChoice:=Close)", "Bar",, "Close",$M$2,"0","All", "", "","True","T")</f>
        <v>1.00764081E-2</v>
      </c>
      <c r="U16" s="3">
        <f xml:space="preserve"> RTD("cqg.rtd",,"StudyData","(BDIF("&amp;$A16&amp;",Sim,"&amp;$M$5&amp;",2.00)-LoLevel(BDIF("&amp;$A16&amp;",Sim,"&amp;$M$5&amp;",2.00),"&amp;$M$5&amp;",0))/(HiLevel(BDIF("&amp;$A16&amp;",Sim,"&amp;$M$5&amp;",2.00),"&amp;$M$5&amp;",0)-LoLevel(BDIF("&amp;$A16&amp;",Sim,"&amp;$M$5&amp;",2.00),"&amp;$M$5&amp;",0))", "Bar", "", "Close",$M$2,"0",,,,,"T")</f>
        <v>0.99661955030000005</v>
      </c>
      <c r="V16" s="1" t="str">
        <f>RTD("cqg.rtd", ,"ContractData", A16, "LongDescription",, "T")</f>
        <v>RBOB Gasoline (Globex), Mar 25</v>
      </c>
    </row>
    <row r="17" spans="1:22" x14ac:dyDescent="0.3">
      <c r="A17"/>
      <c r="D17" s="2"/>
      <c r="E17" s="2"/>
      <c r="J17" s="3"/>
      <c r="K17" s="3"/>
      <c r="N17" s="3"/>
      <c r="Q17" s="3"/>
    </row>
    <row r="18" spans="1:22" x14ac:dyDescent="0.3">
      <c r="A18" t="s">
        <v>30</v>
      </c>
      <c r="B18" s="3">
        <f>RTD("cqg.rtd", ,"ContractData",A18, "LastTrade",, "T")</f>
        <v>1052.5</v>
      </c>
      <c r="C18" s="1">
        <f>RTD("cqg.rtd", ,"ContractData", A18, "NetLastTradeToday",, "T")</f>
        <v>-13</v>
      </c>
      <c r="D18" s="2">
        <f>RTD("cqg.rtd", ,"ContractData", A18, "PerCentNetLastTrade",, "T")/100</f>
        <v>-1.2200844673862036E-2</v>
      </c>
      <c r="E18" s="2">
        <f>RTD("cqg.rtd", ,"ContractData", A18, "PerCentNetLastTrade",, "T")/100</f>
        <v>-1.2200844673862036E-2</v>
      </c>
      <c r="F18" s="1">
        <f>RTD("cqg.rtd", ,"ContractData", A18, "Open",, "T")</f>
        <v>1051</v>
      </c>
      <c r="G18" s="1">
        <f>RTD("cqg.rtd", ,"ContractData", A18, "High",, "T")</f>
        <v>1057</v>
      </c>
      <c r="H18" s="1">
        <f>RTD("cqg.rtd", ,"ContractData", A18, "Low",, "T")</f>
        <v>1046.75</v>
      </c>
      <c r="I18" s="1">
        <f>RTD("cqg.rtd", ,"ContractData", A18, "MT_LastBidVolume",, "T")</f>
        <v>18</v>
      </c>
      <c r="J18" s="3">
        <f>RTD("cqg.rtd", ,"ContractData", A18, "Bid",, "T")</f>
        <v>1052.5</v>
      </c>
      <c r="K18" s="3">
        <f>RTD("cqg.rtd", ,"ContractData", A18, "Ask",, "T")</f>
        <v>1052.75</v>
      </c>
      <c r="L18" s="1">
        <f>RTD("cqg.rtd", ,"ContractData", A18, "MT_LastAskVolume",, "T")</f>
        <v>7</v>
      </c>
      <c r="N18" s="3">
        <f xml:space="preserve"> RTD("cqg.rtd",,"StudyData", "MLR(Mom("&amp;$A18&amp;",Period:=15,InputChoice:=Close),Period:=5,InputChoice:=Close)", "Bar",, "Close",M2,"0","All", "", "","True","T")</f>
        <v>-1.1499999999999999</v>
      </c>
      <c r="O18" s="1">
        <f xml:space="preserve"> RTD("cqg.rtd",,"StudyData", "B.TTMSqueeze_BK_Pos_Osc("&amp;$A18&amp;",20,2,20,150,5,15)", "Bar",, "Close",M2,"0","All", "", "","True","T")</f>
        <v>0</v>
      </c>
      <c r="P18" s="1">
        <f xml:space="preserve"> RTD("cqg.rtd",,"StudyData", "B.TTMSqueeze_BK_Neg_Osc("&amp;$A18&amp;",20,2,20,150,5,15)", "Bar",, "Close",M2,"0","All", "", "","True","T")</f>
        <v>0</v>
      </c>
      <c r="Q18" s="3">
        <f xml:space="preserve"> RTD("cqg.rtd",,"StudyData", "RSI("&amp;A18&amp;",Period:=9,InputChoice:=Close)", "Bar",, "Close",M2,"0","All", "", "","True","T")</f>
        <v>36.324546342008631</v>
      </c>
      <c r="R18" s="1">
        <f xml:space="preserve"> RTD("cqg.rtd",,"StudyData", "B.cqg.RSIHigh("&amp;A18&amp;",9,80)", "Bar",, "Close",M2,"0","All", "", "","True","T")</f>
        <v>0</v>
      </c>
      <c r="S18" s="1">
        <f xml:space="preserve"> RTD("cqg.rtd",,"StudyData", "B.cqg.RSILow("&amp;A18&amp;",9,20)", "Bar",, "Close",M2,"0","All", "", "","True","T")</f>
        <v>0</v>
      </c>
      <c r="T18" s="3">
        <f>RTD("cqg.rtd",,"StudyData","BDIF("&amp;$A18&amp;",MAType:=Sim,Period1:="&amp;$M$5&amp;",Percent:=2.00,InputChoice:=Close)", "Bar",, "Close",$M$2,"0","All", "", "","True","T")</f>
        <v>5.0147283077000004</v>
      </c>
      <c r="U18" s="3">
        <f xml:space="preserve"> RTD("cqg.rtd",,"StudyData","(BDIF("&amp;$A18&amp;",Sim,"&amp;$M$5&amp;",2.00)-LoLevel(BDIF("&amp;$A18&amp;",Sim,"&amp;$M$5&amp;",2.00),"&amp;$M$5&amp;",0))/(HiLevel(BDIF("&amp;$A18&amp;",Sim,"&amp;$M$5&amp;",2.00),"&amp;$M$5&amp;",0)-LoLevel(BDIF("&amp;$A18&amp;",Sim,"&amp;$M$5&amp;",2.00),"&amp;$M$5&amp;",0))", "Bar", "", "Close",$M$2,"0",,,,,"T")</f>
        <v>0.9067400618</v>
      </c>
      <c r="V18" s="1" t="str">
        <f>RTD("cqg.rtd", ,"ContractData", A18, "LongDescription",, "T")</f>
        <v>Soybeans (Globex), Mar 25</v>
      </c>
    </row>
    <row r="19" spans="1:22" x14ac:dyDescent="0.3">
      <c r="A19" t="s">
        <v>31</v>
      </c>
      <c r="B19" s="3">
        <f>RTD("cqg.rtd", ,"ContractData",A19, "LastTrade",, "T")</f>
        <v>485</v>
      </c>
      <c r="C19" s="1">
        <f>RTD("cqg.rtd", ,"ContractData", A19, "NetLastTradeToday",, "T")</f>
        <v>-4.75</v>
      </c>
      <c r="D19" s="2">
        <f>RTD("cqg.rtd", ,"ContractData", A19, "PerCentNetLastTrade",, "T")/100</f>
        <v>-9.698825931597755E-3</v>
      </c>
      <c r="E19" s="2">
        <f>RTD("cqg.rtd", ,"ContractData", A19, "PerCentNetLastTrade",, "T")/100</f>
        <v>-9.698825931597755E-3</v>
      </c>
      <c r="F19" s="1">
        <f>RTD("cqg.rtd", ,"ContractData", A19, "Open",, "T")</f>
        <v>487</v>
      </c>
      <c r="G19" s="1">
        <f>RTD("cqg.rtd", ,"ContractData", A19, "High",, "T")</f>
        <v>487.5</v>
      </c>
      <c r="H19" s="1">
        <f>RTD("cqg.rtd", ,"ContractData", A19, "Low",, "T")</f>
        <v>483.5</v>
      </c>
      <c r="I19" s="1">
        <f>RTD("cqg.rtd", ,"ContractData", A19, "MT_LastBidVolume",, "T")</f>
        <v>583</v>
      </c>
      <c r="J19" s="3">
        <f>RTD("cqg.rtd", ,"ContractData", A19, "Bid",, "T")</f>
        <v>485</v>
      </c>
      <c r="K19" s="3">
        <f>RTD("cqg.rtd", ,"ContractData", A19, "Ask",, "T")</f>
        <v>485.25</v>
      </c>
      <c r="L19" s="1">
        <f>RTD("cqg.rtd", ,"ContractData", A19, "MT_LastAskVolume",, "T")</f>
        <v>62</v>
      </c>
      <c r="N19" s="3">
        <f xml:space="preserve"> RTD("cqg.rtd",,"StudyData", "MLR(Mom("&amp;$A19&amp;",Period:=15,InputChoice:=Close),Period:=5,InputChoice:=Close)", "Bar",, "Close",M2,"0","All", "", "","True","T")</f>
        <v>-0.9</v>
      </c>
      <c r="O19" s="1">
        <f xml:space="preserve"> RTD("cqg.rtd",,"StudyData", "B.TTMSqueeze_BK_Pos_Osc("&amp;$A19&amp;",20,2,20,150,5,15)", "Bar",, "Close",M2,"0","All", "", "","True","T")</f>
        <v>0</v>
      </c>
      <c r="P19" s="1">
        <f xml:space="preserve"> RTD("cqg.rtd",,"StudyData", "B.TTMSqueeze_BK_Neg_Osc("&amp;$A19&amp;",20,2,20,150,5,15)", "Bar",, "Close",M2,"0","All", "", "","True","T")</f>
        <v>0</v>
      </c>
      <c r="Q19" s="3">
        <f xml:space="preserve"> RTD("cqg.rtd",,"StudyData", "RSI("&amp;A19&amp;",Period:=9,InputChoice:=Close)", "Bar",, "Close",M2,"0","All", "", "","True","T")</f>
        <v>33.027887535363845</v>
      </c>
      <c r="R19" s="1">
        <f xml:space="preserve"> RTD("cqg.rtd",,"StudyData", "B.cqg.RSIHigh("&amp;A19&amp;",9,80)", "Bar",, "Close",M2,"0","All", "", "","True","T")</f>
        <v>0</v>
      </c>
      <c r="S19" s="1">
        <f xml:space="preserve"> RTD("cqg.rtd",,"StudyData", "B.cqg.RSILow("&amp;A19&amp;",9,20)", "Bar",, "Close",M2,"0","All", "", "","True","T")</f>
        <v>0</v>
      </c>
      <c r="T19" s="3">
        <f>RTD("cqg.rtd",,"StudyData","BDIF("&amp;$A19&amp;",MAType:=Sim,Period1:="&amp;$M$5&amp;",Percent:=2.00,InputChoice:=Close)", "Bar",, "Close",$M$2,"0","All", "", "","True","T")</f>
        <v>2.8857408060999998</v>
      </c>
      <c r="U19" s="3">
        <f xml:space="preserve"> RTD("cqg.rtd",,"StudyData","(BDIF("&amp;$A19&amp;",Sim,"&amp;$M$5&amp;",2.00)-LoLevel(BDIF("&amp;$A19&amp;",Sim,"&amp;$M$5&amp;",2.00),"&amp;$M$5&amp;",0))/(HiLevel(BDIF("&amp;$A19&amp;",Sim,"&amp;$M$5&amp;",2.00),"&amp;$M$5&amp;",0)-LoLevel(BDIF("&amp;$A19&amp;",Sim,"&amp;$M$5&amp;",2.00),"&amp;$M$5&amp;",0))", "Bar", "", "Close",$M$2,"0",,,,,"T")</f>
        <v>1</v>
      </c>
      <c r="V19" s="1" t="str">
        <f>RTD("cqg.rtd", ,"ContractData", A19, "LongDescription",, "T")</f>
        <v>Corn (Globex), Mar 25</v>
      </c>
    </row>
    <row r="20" spans="1:22" x14ac:dyDescent="0.3">
      <c r="A20" t="s">
        <v>32</v>
      </c>
      <c r="B20" s="3">
        <f>RTD("cqg.rtd", ,"ContractData",A20, "LastTrade",, "T")</f>
        <v>549.25</v>
      </c>
      <c r="C20" s="1">
        <f>RTD("cqg.rtd", ,"ContractData", A20, "NetLastTradeToday",, "T")</f>
        <v>-4.75</v>
      </c>
      <c r="D20" s="2">
        <f>RTD("cqg.rtd", ,"ContractData", A20, "PerCentNetLastTrade",, "T")/100</f>
        <v>-8.5740072202166069E-3</v>
      </c>
      <c r="E20" s="2">
        <f>RTD("cqg.rtd", ,"ContractData", A20, "PerCentNetLastTrade",, "T")/100</f>
        <v>-8.5740072202166069E-3</v>
      </c>
      <c r="F20" s="1">
        <f>RTD("cqg.rtd", ,"ContractData", A20, "Open",, "T")</f>
        <v>550</v>
      </c>
      <c r="G20" s="1">
        <f>RTD("cqg.rtd", ,"ContractData", A20, "High",, "T")</f>
        <v>552.25</v>
      </c>
      <c r="H20" s="1">
        <f>RTD("cqg.rtd", ,"ContractData", A20, "Low",, "T")</f>
        <v>546.75</v>
      </c>
      <c r="I20" s="1">
        <f>RTD("cqg.rtd", ,"ContractData", A20, "MT_LastBidVolume",, "T")</f>
        <v>37</v>
      </c>
      <c r="J20" s="3">
        <f>RTD("cqg.rtd", ,"ContractData", A20, "Bid",, "T")</f>
        <v>549</v>
      </c>
      <c r="K20" s="3">
        <f>RTD("cqg.rtd", ,"ContractData", A20, "Ask",, "T")</f>
        <v>549.25</v>
      </c>
      <c r="L20" s="1">
        <f>RTD("cqg.rtd", ,"ContractData", A20, "MT_LastAskVolume",, "T")</f>
        <v>10</v>
      </c>
      <c r="N20" s="3">
        <f xml:space="preserve"> RTD("cqg.rtd",,"StudyData", "MLR(Mom("&amp;$A20&amp;",Period:=15,InputChoice:=Close),Period:=5,InputChoice:=Close)", "Bar",, "Close",M2,"0","All", "", "","True","T")</f>
        <v>0.2</v>
      </c>
      <c r="O20" s="1">
        <f xml:space="preserve"> RTD("cqg.rtd",,"StudyData", "B.TTMSqueeze_BK_Pos_Osc("&amp;$A20&amp;",20,2,20,150,5,15)", "Bar",, "Close",M2,"0","All", "", "","True","T")</f>
        <v>1</v>
      </c>
      <c r="P20" s="1">
        <f xml:space="preserve"> RTD("cqg.rtd",,"StudyData", "B.TTMSqueeze_BK_Neg_Osc("&amp;$A20&amp;",20,2,20,150,5,15)", "Bar",, "Close",M2,"0","All", "", "","True","T")</f>
        <v>0</v>
      </c>
      <c r="Q20" s="3">
        <f xml:space="preserve"> RTD("cqg.rtd",,"StudyData", "RSI("&amp;A20&amp;",Period:=9,InputChoice:=Close)", "Bar",, "Close",M2,"0","All", "", "","True","T")</f>
        <v>42.390111792590233</v>
      </c>
      <c r="R20" s="1">
        <f xml:space="preserve"> RTD("cqg.rtd",,"StudyData", "B.cqg.RSIHigh("&amp;A20&amp;",9,80)", "Bar",, "Close",M2,"0","All", "", "","True","T")</f>
        <v>0</v>
      </c>
      <c r="S20" s="1">
        <f xml:space="preserve"> RTD("cqg.rtd",,"StudyData", "B.cqg.RSILow("&amp;A20&amp;",9,20)", "Bar",, "Close",M2,"0","All", "", "","True","T")</f>
        <v>0</v>
      </c>
      <c r="T20" s="3">
        <f>RTD("cqg.rtd",,"StudyData","BDIF("&amp;$A20&amp;",MAType:=Sim,Period1:="&amp;$M$5&amp;",Percent:=2.00,InputChoice:=Close)", "Bar",, "Close",$M$2,"0","All", "", "","True","T")</f>
        <v>2.7676705006</v>
      </c>
      <c r="U20" s="3">
        <f xml:space="preserve"> RTD("cqg.rtd",,"StudyData","(BDIF("&amp;$A20&amp;",Sim,"&amp;$M$5&amp;",2.00)-LoLevel(BDIF("&amp;$A20&amp;",Sim,"&amp;$M$5&amp;",2.00),"&amp;$M$5&amp;",0))/(HiLevel(BDIF("&amp;$A20&amp;",Sim,"&amp;$M$5&amp;",2.00),"&amp;$M$5&amp;",0)-LoLevel(BDIF("&amp;$A20&amp;",Sim,"&amp;$M$5&amp;",2.00),"&amp;$M$5&amp;",0))", "Bar", "", "Close",$M$2,"0",,,,,"T")</f>
        <v>1</v>
      </c>
      <c r="V20" s="1" t="str">
        <f>RTD("cqg.rtd", ,"ContractData", A20, "LongDescription",, "T")</f>
        <v>Wheat (Globex), Mar 25</v>
      </c>
    </row>
    <row r="21" spans="1:22" x14ac:dyDescent="0.3">
      <c r="A21"/>
    </row>
    <row r="22" spans="1:22" x14ac:dyDescent="0.3">
      <c r="A22" t="s">
        <v>33</v>
      </c>
      <c r="B22" s="3">
        <f>RTD("cqg.rtd", ,"ContractData",A22, "LastTrade",, "T")</f>
        <v>105500</v>
      </c>
      <c r="C22" s="1">
        <f>RTD("cqg.rtd", ,"ContractData", A22, "NetLastTradeToday",, "T")</f>
        <v>2085</v>
      </c>
      <c r="D22" s="2">
        <f>RTD("cqg.rtd", ,"ContractData", A22, "PerCentNetLastTrade",, "T")/100</f>
        <v>2.016148527776435E-2</v>
      </c>
      <c r="E22" s="2">
        <f>RTD("cqg.rtd", ,"ContractData", A22, "PerCentNetLastTrade",, "T")/100</f>
        <v>2.016148527776435E-2</v>
      </c>
      <c r="F22" s="1">
        <f>RTD("cqg.rtd", ,"ContractData", A22, "Open",, "T")</f>
        <v>103970</v>
      </c>
      <c r="G22" s="1">
        <f>RTD("cqg.rtd", ,"ContractData", A22, "High",, "T")</f>
        <v>106005</v>
      </c>
      <c r="H22" s="1">
        <f>RTD("cqg.rtd", ,"ContractData", A22, "Low",, "T")</f>
        <v>102860</v>
      </c>
      <c r="I22" s="1">
        <f>RTD("cqg.rtd", ,"ContractData", A22, "MT_LastBidVolume",, "T")</f>
        <v>1</v>
      </c>
      <c r="J22" s="3">
        <f>RTD("cqg.rtd", ,"ContractData", A22, "Bid",, "T")</f>
        <v>105490</v>
      </c>
      <c r="K22" s="3">
        <f>RTD("cqg.rtd", ,"ContractData", A22, "Ask",, "T")</f>
        <v>105560</v>
      </c>
      <c r="L22" s="1">
        <f>RTD("cqg.rtd", ,"ContractData", A22, "MT_LastAskVolume",, "T")</f>
        <v>3</v>
      </c>
      <c r="N22" s="3">
        <f xml:space="preserve"> RTD("cqg.rtd",,"StudyData", "MLR(Mom("&amp;$A22&amp;",Period:=15,InputChoice:=Close),Period:=5,InputChoice:=Close)", "Bar",, "Close",M2,"0","All", "", "","True","T")</f>
        <v>416</v>
      </c>
      <c r="O22" s="1">
        <f xml:space="preserve"> RTD("cqg.rtd",,"StudyData", "B.TTMSqueeze_BK_Pos_Osc("&amp;$A22&amp;",20,2,20,150,5,15)", "Bar",, "Close",M2,"0","All", "", "","True","T")</f>
        <v>0</v>
      </c>
      <c r="P22" s="1">
        <f xml:space="preserve"> RTD("cqg.rtd",,"StudyData", "B.TTMSqueeze_BK_Neg_Osc("&amp;$A22&amp;",20,2,20,150,5,15)", "Bar",, "Close",M2,"0","All", "", "","True","T")</f>
        <v>0</v>
      </c>
      <c r="Q22" s="3">
        <f xml:space="preserve"> RTD("cqg.rtd",,"StudyData", "RSI("&amp;A22&amp;",Period:=9,InputChoice:=Close)", "Bar",, "Close",M2,"0","All", "", "","True","T")</f>
        <v>50.838475475677235</v>
      </c>
      <c r="R22" s="1">
        <f xml:space="preserve"> RTD("cqg.rtd",,"StudyData", "B.cqg.RSIHigh("&amp;A22&amp;",9,80)", "Bar",, "Close",M2,"0","All", "", "","True","T")</f>
        <v>0</v>
      </c>
      <c r="S22" s="1">
        <f xml:space="preserve"> RTD("cqg.rtd",,"StudyData", "B.cqg.RSILow("&amp;A22&amp;",9,20)", "Bar",, "Close",M2,"0","All", "", "","True","T")</f>
        <v>0</v>
      </c>
      <c r="T22" s="3">
        <f>RTD("cqg.rtd",,"StudyData","BDIF("&amp;$A22&amp;",MAType:=Sim,Period1:="&amp;$M$5&amp;",Percent:=2.00,InputChoice:=Close)", "Bar",, "Close",$M$2,"0","All", "", "","True","T")</f>
        <v>1046.8137370134</v>
      </c>
      <c r="U22" s="3">
        <f xml:space="preserve"> RTD("cqg.rtd",,"StudyData","(BDIF("&amp;$A22&amp;",Sim,"&amp;$M$5&amp;",2.00)-LoLevel(BDIF("&amp;$A22&amp;",Sim,"&amp;$M$5&amp;",2.00),"&amp;$M$5&amp;",0))/(HiLevel(BDIF("&amp;$A22&amp;",Sim,"&amp;$M$5&amp;",2.00),"&amp;$M$5&amp;",0)-LoLevel(BDIF("&amp;$A22&amp;",Sim,"&amp;$M$5&amp;",2.00),"&amp;$M$5&amp;",0))", "Bar", "", "Close",$M$2,"0",,,,,"T")</f>
        <v>0</v>
      </c>
      <c r="V22" s="1" t="str">
        <f>RTD("cqg.rtd", ,"ContractData", A22, "LongDescription",, "T")</f>
        <v>Bitcoin (Globex), Jan 25</v>
      </c>
    </row>
    <row r="23" spans="1:22" x14ac:dyDescent="0.3">
      <c r="L23" s="4"/>
      <c r="M23" s="4"/>
    </row>
    <row r="25" spans="1:22" x14ac:dyDescent="0.3">
      <c r="L25" s="4"/>
      <c r="M25" s="4"/>
    </row>
    <row r="26" spans="1:22" x14ac:dyDescent="0.3">
      <c r="U26" s="9"/>
    </row>
    <row r="27" spans="1:22" x14ac:dyDescent="0.3">
      <c r="J27" s="6"/>
      <c r="L27" s="4"/>
      <c r="M27" s="4"/>
      <c r="N27" s="6"/>
    </row>
    <row r="28" spans="1:22" x14ac:dyDescent="0.3">
      <c r="L28" s="4"/>
      <c r="M28" s="4"/>
    </row>
  </sheetData>
  <mergeCells count="1">
    <mergeCell ref="W1:X2"/>
  </mergeCells>
  <conditionalFormatting sqref="U2:U4 U6:U8 U10:U12 U14:U16 U18:U20 U22">
    <cfRule type="cellIs" dxfId="0" priority="1" operator="equal">
      <formula>0</formula>
    </cfRule>
  </conditionalFormatting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1F9D5D66-03C3-4A96-9467-4AE5FC5F5C6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1"/>
            </x14:iconSet>
          </x14:cfRule>
          <xm:sqref>O2:O22</xm:sqref>
        </x14:conditionalFormatting>
        <x14:conditionalFormatting xmlns:xm="http://schemas.microsoft.com/office/excel/2006/main">
          <x14:cfRule type="iconSet" priority="5" id="{6D079A64-61D7-4EAB-8FD6-7099769844DE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P2:P22</xm:sqref>
        </x14:conditionalFormatting>
        <x14:conditionalFormatting xmlns:xm="http://schemas.microsoft.com/office/excel/2006/main">
          <x14:cfRule type="iconSet" priority="3" id="{9913D0D4-CD95-4F63-9B27-FF3A3A4C393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Arrows" iconId="0"/>
            </x14:iconSet>
          </x14:cfRule>
          <xm:sqref>R2:R22</xm:sqref>
        </x14:conditionalFormatting>
        <x14:conditionalFormatting xmlns:xm="http://schemas.microsoft.com/office/excel/2006/main">
          <x14:cfRule type="iconSet" priority="2" id="{401F9C24-2A31-4D30-AD1F-B592D21A0BA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Arrows" iconId="2"/>
            </x14:iconSet>
          </x14:cfRule>
          <xm:sqref>S2:S22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2024-12-31T17:31:49Z</dcterms:created>
  <dcterms:modified xsi:type="dcterms:W3CDTF">2025-01-24T11:36:07Z</dcterms:modified>
</cp:coreProperties>
</file>