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N1WP-THOM1/Documents/Work Posts/News Links/"/>
    </mc:Choice>
  </mc:AlternateContent>
  <xr:revisionPtr revIDLastSave="8" documentId="8_{784250F6-C2FD-4F91-A118-366C90D7A9E8}" xr6:coauthVersionLast="47" xr6:coauthVersionMax="47" xr10:uidLastSave="{ECB96415-CEF0-47E8-8EDB-8D3A7590B38C}"/>
  <bookViews>
    <workbookView xWindow="-120" yWindow="-120" windowWidth="29040" windowHeight="15720" xr2:uid="{277E10AF-C633-453A-8523-E5364CCD45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  <c r="C12" i="1"/>
  <c r="C11" i="1"/>
  <c r="C10" i="1"/>
  <c r="C9" i="1"/>
  <c r="C8" i="1"/>
  <c r="C7" i="1"/>
  <c r="C6" i="1"/>
  <c r="C5" i="1"/>
  <c r="C4" i="1"/>
  <c r="C3" i="1"/>
  <c r="K11" i="1"/>
  <c r="J11" i="1"/>
  <c r="I11" i="1"/>
  <c r="H11" i="1"/>
  <c r="G11" i="1"/>
  <c r="F11" i="1"/>
  <c r="E11" i="1"/>
  <c r="D11" i="1"/>
  <c r="O11" i="1"/>
  <c r="M10" i="1"/>
  <c r="L10" i="1"/>
  <c r="K10" i="1"/>
  <c r="J10" i="1"/>
  <c r="I10" i="1"/>
  <c r="H10" i="1"/>
  <c r="G10" i="1"/>
  <c r="F10" i="1"/>
  <c r="D10" i="1"/>
  <c r="E10" i="1"/>
  <c r="N9" i="1"/>
  <c r="M9" i="1"/>
  <c r="L9" i="1"/>
  <c r="K9" i="1"/>
  <c r="J9" i="1"/>
  <c r="I9" i="1"/>
  <c r="H9" i="1"/>
  <c r="G9" i="1"/>
  <c r="M8" i="1"/>
  <c r="L8" i="1"/>
  <c r="K8" i="1"/>
  <c r="J8" i="1"/>
  <c r="I8" i="1"/>
  <c r="M7" i="1"/>
  <c r="L7" i="1"/>
  <c r="K7" i="1"/>
  <c r="M6" i="1"/>
  <c r="K5" i="1"/>
  <c r="J5" i="1"/>
  <c r="I5" i="1"/>
  <c r="H5" i="1"/>
  <c r="G5" i="1"/>
  <c r="F5" i="1"/>
  <c r="E5" i="1"/>
  <c r="D5" i="1"/>
  <c r="O5" i="1"/>
  <c r="M4" i="1"/>
  <c r="L4" i="1"/>
  <c r="K4" i="1"/>
  <c r="J4" i="1"/>
  <c r="I4" i="1"/>
  <c r="H4" i="1"/>
  <c r="G4" i="1"/>
  <c r="F4" i="1"/>
  <c r="D4" i="1"/>
  <c r="E4" i="1"/>
  <c r="M3" i="1"/>
  <c r="L3" i="1"/>
  <c r="K3" i="1"/>
  <c r="J3" i="1"/>
  <c r="I3" i="1"/>
  <c r="H3" i="1"/>
  <c r="G3" i="1"/>
  <c r="O8" i="1" l="1"/>
  <c r="H6" i="1"/>
  <c r="O3" i="1"/>
  <c r="E8" i="1"/>
  <c r="L5" i="1"/>
  <c r="J6" i="1"/>
  <c r="H7" i="1"/>
  <c r="F8" i="1"/>
  <c r="D9" i="1"/>
  <c r="N10" i="1"/>
  <c r="L11" i="1"/>
  <c r="D6" i="1"/>
  <c r="E6" i="1"/>
  <c r="F6" i="1"/>
  <c r="F7" i="1"/>
  <c r="D3" i="1"/>
  <c r="N4" i="1"/>
  <c r="E3" i="1"/>
  <c r="O4" i="1"/>
  <c r="M5" i="1"/>
  <c r="K6" i="1"/>
  <c r="I7" i="1"/>
  <c r="G8" i="1"/>
  <c r="E9" i="1"/>
  <c r="O10" i="1"/>
  <c r="M11" i="1"/>
  <c r="O6" i="1"/>
  <c r="D7" i="1"/>
  <c r="E7" i="1"/>
  <c r="D8" i="1"/>
  <c r="I6" i="1"/>
  <c r="O9" i="1"/>
  <c r="N5" i="1"/>
  <c r="L6" i="1"/>
  <c r="H8" i="1"/>
  <c r="F9" i="1"/>
  <c r="N11" i="1"/>
  <c r="N6" i="1"/>
  <c r="N7" i="1"/>
  <c r="O7" i="1"/>
  <c r="N8" i="1"/>
  <c r="G6" i="1"/>
  <c r="N3" i="1"/>
  <c r="G7" i="1"/>
  <c r="F3" i="1"/>
  <c r="J7" i="1"/>
</calcChain>
</file>

<file path=xl/sharedStrings.xml><?xml version="1.0" encoding="utf-8"?>
<sst xmlns="http://schemas.openxmlformats.org/spreadsheetml/2006/main" count="35" uniqueCount="34">
  <si>
    <t>Symbol</t>
  </si>
  <si>
    <t>Description</t>
  </si>
  <si>
    <t>Last</t>
  </si>
  <si>
    <t>NC</t>
  </si>
  <si>
    <t>%NC</t>
  </si>
  <si>
    <t>Bid Vol</t>
  </si>
  <si>
    <t>Bid</t>
  </si>
  <si>
    <t>Ask</t>
  </si>
  <si>
    <t>Ask Vol</t>
  </si>
  <si>
    <t>Open</t>
  </si>
  <si>
    <t>High</t>
  </si>
  <si>
    <t>Low</t>
  </si>
  <si>
    <t>Volume</t>
  </si>
  <si>
    <t>S.MSFT</t>
  </si>
  <si>
    <t>S.NVDA</t>
  </si>
  <si>
    <t>S.AAPL</t>
  </si>
  <si>
    <t>S.AMZN</t>
  </si>
  <si>
    <t>S.AVGO</t>
  </si>
  <si>
    <t>S.TSLA</t>
  </si>
  <si>
    <t>S.NFLX</t>
  </si>
  <si>
    <t>S.COST</t>
  </si>
  <si>
    <t>S.GOOGL</t>
  </si>
  <si>
    <t>https://finance.yahoo.com/quote/NVDA</t>
  </si>
  <si>
    <t>https://finance.yahoo.com/quote/MSFT</t>
  </si>
  <si>
    <t>https://finance.yahoo.com/quote/AAPL</t>
  </si>
  <si>
    <t>https://finance.yahoo.com/quote/AMZN</t>
  </si>
  <si>
    <t>https://finance.yahoo.com/quote/AVGO</t>
  </si>
  <si>
    <t>https://finance.yahoo.com/quote/META</t>
  </si>
  <si>
    <t>S.META</t>
  </si>
  <si>
    <t>https://finance.yahoo.com/quote/TSLA</t>
  </si>
  <si>
    <t>https://finance.yahoo.com/quote/NFLX</t>
  </si>
  <si>
    <t>https://finance.yahoo.com/quote/COST</t>
  </si>
  <si>
    <t>https://finance.yahoo.com/quote/GOOGL</t>
  </si>
  <si>
    <t>News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</si>
</sst>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entury Gothic"/>
      <family val="2"/>
    </font>
    <font>
      <u/>
      <sz val="11"/>
      <color theme="10"/>
      <name val="Century Gothic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rgb="FF00B0F0"/>
        </stop>
        <stop position="0.5">
          <color theme="0"/>
        </stop>
        <stop position="1">
          <color rgb="FF00B0F0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shrinkToFit="1"/>
    </xf>
    <xf numFmtId="0" fontId="0" fillId="0" borderId="1" xfId="0" applyBorder="1"/>
    <xf numFmtId="0" fontId="0" fillId="0" borderId="0" xfId="0" applyAlignment="1">
      <alignment horizontal="right"/>
    </xf>
    <xf numFmtId="0" fontId="1" fillId="0" borderId="1" xfId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200</v>
        <stp/>
        <stp>ContractData</stp>
        <stp>S.META</stp>
        <stp>MT_LastAskVolume</stp>
        <stp/>
        <stp>T</stp>
        <tr r="K8" s="1"/>
      </tp>
      <tp>
        <v>100</v>
        <stp/>
        <stp>ContractData</stp>
        <stp>S.NFLX</stp>
        <stp>MT_LastAskVolume</stp>
        <stp/>
        <stp>T</stp>
        <tr r="K10" s="1"/>
      </tp>
      <tp>
        <v>166.45000000000002</v>
        <stp/>
        <stp>ContractData</stp>
        <stp>S.GOOGL</stp>
        <stp>LastQuoteToday</stp>
        <stp/>
        <stp>T</stp>
        <tr r="D7" s="1"/>
      </tp>
      <tp>
        <v>100</v>
        <stp/>
        <stp>ContractData</stp>
        <stp>S.AAPL</stp>
        <stp>MT_LastAskVolume</stp>
        <stp/>
        <stp>T</stp>
        <tr r="K3" s="1"/>
      </tp>
      <tp>
        <v>200</v>
        <stp/>
        <stp>ContractData</stp>
        <stp>S.AMZN</stp>
        <stp>MT_LastAskVolume</stp>
        <stp/>
        <stp>T</stp>
        <tr r="K4" s="1"/>
      </tp>
      <tp>
        <v>500</v>
        <stp/>
        <stp>ContractData</stp>
        <stp>S.NVDA</stp>
        <stp>MT_LastBidVolume</stp>
        <stp/>
        <stp>T</stp>
        <tr r="H11" s="1"/>
      </tp>
      <tp>
        <v>100</v>
        <stp/>
        <stp>ContractData</stp>
        <stp>S.AVGO</stp>
        <stp>MT_LastBidVolume</stp>
        <stp/>
        <stp>T</stp>
        <tr r="H5" s="1"/>
      </tp>
      <tp>
        <v>200</v>
        <stp/>
        <stp>ContractData</stp>
        <stp>S.COST</stp>
        <stp>MT_LastAskVolume</stp>
        <stp/>
        <stp>T</stp>
        <tr r="K6" s="1"/>
      </tp>
      <tp>
        <v>100</v>
        <stp/>
        <stp>ContractData</stp>
        <stp>S.TSLA</stp>
        <stp>MT_LastBidVolume</stp>
        <stp/>
        <stp>T</stp>
        <tr r="H12" s="1"/>
      </tp>
      <tp>
        <v>100</v>
        <stp/>
        <stp>ContractData</stp>
        <stp>S.MSFT</stp>
        <stp>MT_LastBidVolume</stp>
        <stp/>
        <stp>T</stp>
        <tr r="H9" s="1"/>
      </tp>
      <tp>
        <v>100</v>
        <stp/>
        <stp>ContractData</stp>
        <stp>S.COST</stp>
        <stp>MT_LastBidVolume</stp>
        <stp/>
        <stp>T</stp>
        <tr r="H6" s="1"/>
      </tp>
      <tp>
        <v>200</v>
        <stp/>
        <stp>ContractData</stp>
        <stp>S.AMZN</stp>
        <stp>MT_LastBidVolume</stp>
        <stp/>
        <stp>T</stp>
        <tr r="H4" s="1"/>
      </tp>
      <tp>
        <v>200</v>
        <stp/>
        <stp>ContractData</stp>
        <stp>S.AVGO</stp>
        <stp>MT_LastAskVolume</stp>
        <stp/>
        <stp>T</stp>
        <tr r="K5" s="1"/>
      </tp>
      <tp>
        <v>200</v>
        <stp/>
        <stp>ContractData</stp>
        <stp>S.NVDA</stp>
        <stp>MT_LastAskVolume</stp>
        <stp/>
        <stp>T</stp>
        <tr r="K11" s="1"/>
      </tp>
      <tp>
        <v>200</v>
        <stp/>
        <stp>ContractData</stp>
        <stp>S.MSFT</stp>
        <stp>MT_LastAskVolume</stp>
        <stp/>
        <stp>T</stp>
        <tr r="K9" s="1"/>
      </tp>
      <tp>
        <v>100</v>
        <stp/>
        <stp>ContractData</stp>
        <stp>S.TSLA</stp>
        <stp>MT_LastAskVolume</stp>
        <stp/>
        <stp>T</stp>
        <tr r="K12" s="1"/>
      </tp>
      <tp>
        <v>2300</v>
        <stp/>
        <stp>ContractData</stp>
        <stp>S.NFLX</stp>
        <stp>MT_LastBidVolume</stp>
        <stp/>
        <stp>T</stp>
        <tr r="H10" s="1"/>
      </tp>
      <tp>
        <v>100</v>
        <stp/>
        <stp>ContractData</stp>
        <stp>S.META</stp>
        <stp>MT_LastBidVolume</stp>
        <stp/>
        <stp>T</stp>
        <tr r="H8" s="1"/>
      </tp>
      <tp>
        <v>300</v>
        <stp/>
        <stp>ContractData</stp>
        <stp>S.AAPL</stp>
        <stp>MT_LastBidVolume</stp>
        <stp/>
        <stp>T</stp>
        <tr r="H3" s="1"/>
      </tp>
      <tp>
        <v>0.83311409278260107</v>
        <stp/>
        <stp>ContractData</stp>
        <stp>S.TSLA</stp>
        <stp>PerCentNetLastQuote</stp>
        <stp/>
        <stp>T</stp>
        <tr r="F12" s="1"/>
        <tr r="G12" s="1"/>
      </tp>
      <tp>
        <v>344.94</v>
        <stp/>
        <stp>ContractData</stp>
        <stp>S.TSLA</stp>
        <stp>Ask</stp>
        <stp/>
        <stp>T</stp>
        <tr r="J12" s="1"/>
      </tp>
      <tp>
        <v>344.83</v>
        <stp/>
        <stp>ContractData</stp>
        <stp>S.TSLA</stp>
        <stp>Bid</stp>
        <stp/>
        <stp>T</stp>
        <tr r="I12" s="1"/>
      </tp>
      <tp>
        <v>342.86</v>
        <stp/>
        <stp>ContractData</stp>
        <stp>S.TSLA</stp>
        <stp>Low</stp>
        <stp/>
        <stp>T</stp>
        <tr r="N12" s="1"/>
      </tp>
      <tp>
        <v>-0.09</v>
        <stp/>
        <stp>ContractData</stp>
        <stp>S.GOOGL</stp>
        <stp>NetLastQuoteToday</stp>
        <stp/>
        <stp>T</stp>
        <tr r="E7" s="1"/>
      </tp>
      <tp>
        <v>133.04</v>
        <stp/>
        <stp>ContractData</stp>
        <stp>S.NVDA</stp>
        <stp>Ask</stp>
        <stp/>
        <stp>T</stp>
        <tr r="J11" s="1"/>
      </tp>
      <tp>
        <v>133.03</v>
        <stp/>
        <stp>ContractData</stp>
        <stp>S.NVDA</stp>
        <stp>Bid</stp>
        <stp/>
        <stp>T</stp>
        <tr r="I11" s="1"/>
      </tp>
      <tp>
        <v>132.75</v>
        <stp/>
        <stp>ContractData</stp>
        <stp>S.NVDA</stp>
        <stp>Low</stp>
        <stp/>
        <stp>T</stp>
        <tr r="N11" s="1"/>
      </tp>
      <tp>
        <v>1181.71</v>
        <stp/>
        <stp>ContractData</stp>
        <stp>S.NFLX</stp>
        <stp>Ask</stp>
        <stp/>
        <stp>T</stp>
        <tr r="J10" s="1"/>
      </tp>
      <tp>
        <v>1181</v>
        <stp/>
        <stp>ContractData</stp>
        <stp>S.NFLX</stp>
        <stp>Bid</stp>
        <stp/>
        <stp>T</stp>
        <tr r="I10" s="1"/>
      </tp>
      <tp>
        <v>1181.03</v>
        <stp/>
        <stp>ContractData</stp>
        <stp>S.NFLX</stp>
        <stp>Low</stp>
        <stp/>
        <stp>T</stp>
        <tr r="N10" s="1"/>
      </tp>
      <tp>
        <v>-5.4041071214122736E-2</v>
        <stp/>
        <stp>ContractData</stp>
        <stp>S.GOOGL</stp>
        <stp>PerCentNetLastQuote</stp>
        <stp/>
        <stp>T</stp>
        <tr r="G7" s="1"/>
        <tr r="F7" s="1"/>
      </tp>
      <tp>
        <v>454.72</v>
        <stp/>
        <stp>ContractData</stp>
        <stp>S.MSFT</stp>
        <stp>Ask</stp>
        <stp/>
        <stp>T</stp>
        <tr r="J9" s="1"/>
      </tp>
      <tp>
        <v>454.63</v>
        <stp/>
        <stp>ContractData</stp>
        <stp>S.MSFT</stp>
        <stp>Bid</stp>
        <stp/>
        <stp>T</stp>
        <tr r="I9" s="1"/>
      </tp>
      <tp>
        <v>454.35</v>
        <stp/>
        <stp>ContractData</stp>
        <stp>S.MSFT</stp>
        <stp>Low</stp>
        <stp/>
        <stp>T</stp>
        <tr r="N9" s="1"/>
      </tp>
      <tp>
        <v>636.33000000000004</v>
        <stp/>
        <stp>ContractData</stp>
        <stp>S.META</stp>
        <stp>Bid</stp>
        <stp/>
        <stp>T</stp>
        <tr r="I8" s="1"/>
      </tp>
      <tp>
        <v>636.79</v>
        <stp/>
        <stp>ContractData</stp>
        <stp>S.META</stp>
        <stp>Ask</stp>
        <stp/>
        <stp>T</stp>
        <tr r="J8" s="1"/>
      </tp>
      <tp>
        <v>635.1</v>
        <stp/>
        <stp>ContractData</stp>
        <stp>S.META</stp>
        <stp>Low</stp>
        <stp/>
        <stp>T</stp>
        <tr r="N8" s="1"/>
      </tp>
      <tp>
        <v>6193329</v>
        <stp/>
        <stp>ContractData</stp>
        <stp>S.GOOGL</stp>
        <stp>T_CVol</stp>
        <stp/>
        <stp>T</stp>
        <tr r="O7" s="1"/>
      </tp>
      <tp>
        <v>0.17015681497379972</v>
        <stp/>
        <stp>ContractData</stp>
        <stp>S.COST</stp>
        <stp>PerCentNetLastQuote</stp>
        <stp/>
        <stp>T</stp>
        <tr r="G6" s="1"/>
        <tr r="F6" s="1"/>
      </tp>
      <tp>
        <v>-0.64172050470450503</v>
        <stp/>
        <stp>ContractData</stp>
        <stp>S.AVGO</stp>
        <stp>PerCentNetLastQuote</stp>
        <stp/>
        <stp>T</stp>
        <tr r="G5" s="1"/>
        <tr r="F5" s="1"/>
      </tp>
      <tp>
        <v>-0.59662398137369033</v>
        <stp/>
        <stp>ContractData</stp>
        <stp>S.AMZN</stp>
        <stp>PerCentNetLastQuote</stp>
        <stp/>
        <stp>T</stp>
        <tr r="F4" s="1"/>
        <tr r="G4" s="1"/>
      </tp>
      <tp>
        <v>-0.7615671999233643</v>
        <stp/>
        <stp>ContractData</stp>
        <stp>S.AAPL</stp>
        <stp>PerCentNetLastQuote</stp>
        <stp/>
        <stp>T</stp>
        <tr r="G3" s="1"/>
        <tr r="F3" s="1"/>
      </tp>
      <tp>
        <v>167.54</v>
        <stp/>
        <stp>ContractData</stp>
        <stp>S.GOOGL</stp>
        <stp>High</stp>
        <stp/>
        <stp>T</stp>
        <tr r="M7" s="1"/>
      </tp>
      <tp>
        <v>-1.8661945858228222</v>
        <stp/>
        <stp>ContractData</stp>
        <stp>S.NVDA</stp>
        <stp>PerCentNetLastQuote</stp>
        <stp/>
        <stp>T</stp>
        <tr r="F11" s="1"/>
        <tr r="G11" s="1"/>
      </tp>
      <tp>
        <v>-0.83330536067939986</v>
        <stp/>
        <stp>ContractData</stp>
        <stp>S.NFLX</stp>
        <stp>PerCentNetLastQuote</stp>
        <stp/>
        <stp>T</stp>
        <tr r="F10" s="1"/>
        <tr r="G10" s="1"/>
      </tp>
      <tp>
        <v>166.45000000000002</v>
        <stp/>
        <stp>ContractData</stp>
        <stp>S.GOOGL</stp>
        <stp>Ask</stp>
        <stp/>
        <stp>T</stp>
        <tr r="J7" s="1"/>
      </tp>
      <tp>
        <v>166.43</v>
        <stp/>
        <stp>ContractData</stp>
        <stp>S.GOOGL</stp>
        <stp>Bid</stp>
        <stp/>
        <stp>T</stp>
        <tr r="I7" s="1"/>
      </tp>
      <tp>
        <v>165.44</v>
        <stp/>
        <stp>ContractData</stp>
        <stp>S.GOOGL</stp>
        <stp>Low</stp>
        <stp/>
        <stp>T</stp>
        <tr r="N7" s="1"/>
      </tp>
      <tp>
        <v>-0.91529191274217103</v>
        <stp/>
        <stp>ContractData</stp>
        <stp>S.MSFT</stp>
        <stp>PerCentNetLastQuote</stp>
        <stp/>
        <stp>T</stp>
        <tr r="F9" s="1"/>
        <tr r="G9" s="1"/>
      </tp>
      <tp>
        <v>-0.56836812766422562</v>
        <stp/>
        <stp>ContractData</stp>
        <stp>S.META</stp>
        <stp>PerCentNetLastQuote</stp>
        <stp/>
        <stp>T</stp>
        <tr r="G8" s="1"/>
        <tr r="F8" s="1"/>
      </tp>
      <tp>
        <v>1030.01</v>
        <stp/>
        <stp>ContractData</stp>
        <stp>S.COST</stp>
        <stp>Low</stp>
        <stp/>
        <stp>T</stp>
        <tr r="N6" s="1"/>
      </tp>
      <tp>
        <v>1036.0999999999999</v>
        <stp/>
        <stp>ContractData</stp>
        <stp>S.COST</stp>
        <stp>Ask</stp>
        <stp/>
        <stp>T</stp>
        <tr r="J6" s="1"/>
      </tp>
      <tp>
        <v>1034.43</v>
        <stp/>
        <stp>ContractData</stp>
        <stp>S.COST</stp>
        <stp>Bid</stp>
        <stp/>
        <stp>T</stp>
        <tr r="I6" s="1"/>
      </tp>
      <tp>
        <v>229.15</v>
        <stp/>
        <stp>ContractData</stp>
        <stp>S.AVGO</stp>
        <stp>Ask</stp>
        <stp/>
        <stp>T</stp>
        <tr r="J5" s="1"/>
      </tp>
      <tp>
        <v>229.01</v>
        <stp/>
        <stp>ContractData</stp>
        <stp>S.AVGO</stp>
        <stp>Bid</stp>
        <stp/>
        <stp>T</stp>
        <tr r="I5" s="1"/>
      </tp>
      <tp>
        <v>226.34</v>
        <stp/>
        <stp>ContractData</stp>
        <stp>S.AVGO</stp>
        <stp>Low</stp>
        <stp/>
        <stp>T</stp>
        <tr r="N5" s="1"/>
      </tp>
      <tp>
        <v>207.15</v>
        <stp/>
        <stp>ContractData</stp>
        <stp>S.AAPL</stp>
        <stp>Bid</stp>
        <stp/>
        <stp>T</stp>
        <tr r="I3" s="1"/>
      </tp>
      <tp>
        <v>204.39000000000001</v>
        <stp/>
        <stp>ContractData</stp>
        <stp>S.AMZN</stp>
        <stp>Low</stp>
        <stp/>
        <stp>T</stp>
        <tr r="N4" s="1"/>
      </tp>
      <tp>
        <v>207.19</v>
        <stp/>
        <stp>ContractData</stp>
        <stp>S.AAPL</stp>
        <stp>Ask</stp>
        <stp/>
        <stp>T</stp>
        <tr r="J3" s="1"/>
      </tp>
      <tp>
        <v>204.89000000000001</v>
        <stp/>
        <stp>ContractData</stp>
        <stp>S.AMZN</stp>
        <stp>Bid</stp>
        <stp/>
        <stp>T</stp>
        <tr r="I4" s="1"/>
      </tp>
      <tp>
        <v>206.47</v>
        <stp/>
        <stp>ContractData</stp>
        <stp>S.AAPL</stp>
        <stp>Low</stp>
        <stp/>
        <stp>T</stp>
        <tr r="N3" s="1"/>
      </tp>
      <tp>
        <v>204.93</v>
        <stp/>
        <stp>ContractData</stp>
        <stp>S.AMZN</stp>
        <stp>Ask</stp>
        <stp/>
        <stp>T</stp>
        <tr r="J4" s="1"/>
      </tp>
      <tp>
        <v>166.43</v>
        <stp/>
        <stp>ContractData</stp>
        <stp>S.GOOGL</stp>
        <stp>Open</stp>
        <stp/>
        <stp>T</stp>
        <tr r="L7" s="1"/>
      </tp>
      <tp t="s">
        <v>Costco Wholesale Corp</v>
        <stp/>
        <stp>ContractData</stp>
        <stp>S.COST</stp>
        <stp>LongDescription</stp>
        <stp/>
        <stp>T</stp>
        <tr r="C6" s="1"/>
      </tp>
      <tp>
        <v>207.19</v>
        <stp/>
        <stp>ContractData</stp>
        <stp>S.AAPL</stp>
        <stp>LastQuoteToday</stp>
        <stp/>
        <stp>T</stp>
        <tr r="D3" s="1"/>
      </tp>
      <tp t="s">
        <v>Apple Inc</v>
        <stp/>
        <stp>ContractData</stp>
        <stp>S.AAPL</stp>
        <stp>LongDescription</stp>
        <stp/>
        <stp>T</stp>
        <tr r="C3" s="1"/>
      </tp>
      <tp t="s">
        <v>Amazon.com Inc</v>
        <stp/>
        <stp>ContractData</stp>
        <stp>S.AMZN</stp>
        <stp>LongDescription</stp>
        <stp/>
        <stp>T</stp>
        <tr r="C4" s="1"/>
      </tp>
      <tp t="s">
        <v>Broadcom Inc.</v>
        <stp/>
        <stp>ContractData</stp>
        <stp>S.AVGO</stp>
        <stp>LongDescription</stp>
        <stp/>
        <stp>T</stp>
        <tr r="C5" s="1"/>
      </tp>
      <tp>
        <v>229.15</v>
        <stp/>
        <stp>ContractData</stp>
        <stp>S.AVGO</stp>
        <stp>LastQuoteToday</stp>
        <stp/>
        <stp>T</stp>
        <tr r="D5" s="1"/>
      </tp>
      <tp>
        <v>200</v>
        <stp/>
        <stp>ContractData</stp>
        <stp>S.GOOGL</stp>
        <stp>MT_LastAskVolume</stp>
        <stp/>
        <stp>T</stp>
        <tr r="K7" s="1"/>
      </tp>
      <tp>
        <v>204.93</v>
        <stp/>
        <stp>ContractData</stp>
        <stp>S.AMZN</stp>
        <stp>LastQuoteToday</stp>
        <stp/>
        <stp>T</stp>
        <tr r="D4" s="1"/>
      </tp>
      <tp t="s">
        <v>Alphabet, Inc. Class A</v>
        <stp/>
        <stp>ContractData</stp>
        <stp>S.GOOGL</stp>
        <stp>LongDescription</stp>
        <stp/>
        <stp>T</stp>
        <tr r="C7" s="1"/>
      </tp>
      <tp>
        <v>344.94</v>
        <stp/>
        <stp>ContractData</stp>
        <stp>S.TSLA</stp>
        <stp>LastQuoteToday</stp>
        <stp/>
        <stp>T</stp>
        <tr r="D12" s="1"/>
      </tp>
      <tp>
        <v>133.04</v>
        <stp/>
        <stp>ContractData</stp>
        <stp>S.NVDA</stp>
        <stp>LastQuoteToday</stp>
        <stp/>
        <stp>T</stp>
        <tr r="D11" s="1"/>
      </tp>
      <tp>
        <v>636.79</v>
        <stp/>
        <stp>ContractData</stp>
        <stp>S.META</stp>
        <stp>LastQuoteToday</stp>
        <stp/>
        <stp>T</stp>
        <tr r="D8" s="1"/>
      </tp>
      <tp t="s">
        <v>Netflix Inc</v>
        <stp/>
        <stp>ContractData</stp>
        <stp>S.NFLX</stp>
        <stp>LongDescription</stp>
        <stp/>
        <stp>T</stp>
        <tr r="C10" s="1"/>
      </tp>
      <tp t="s">
        <v>NVIDIA Corp</v>
        <stp/>
        <stp>ContractData</stp>
        <stp>S.NVDA</stp>
        <stp>LongDescription</stp>
        <stp/>
        <stp>T</stp>
        <tr r="C11" s="1"/>
      </tp>
      <tp t="s">
        <v>Meta Platforms, Inc.</v>
        <stp/>
        <stp>ContractData</stp>
        <stp>S.META</stp>
        <stp>LongDescription</stp>
        <stp/>
        <stp>T</stp>
        <tr r="C8" s="1"/>
      </tp>
      <tp t="s">
        <v>Microsoft Corporation</v>
        <stp/>
        <stp>ContractData</stp>
        <stp>S.MSFT</stp>
        <stp>LongDescription</stp>
        <stp/>
        <stp>T</stp>
        <tr r="C9" s="1"/>
      </tp>
      <tp>
        <v>1181.71</v>
        <stp/>
        <stp>ContractData</stp>
        <stp>S.NFLX</stp>
        <stp>LastQuoteToday</stp>
        <stp/>
        <stp>T</stp>
        <tr r="D10" s="1"/>
      </tp>
      <tp t="s">
        <v>Tesla Inc.</v>
        <stp/>
        <stp>ContractData</stp>
        <stp>S.TSLA</stp>
        <stp>LongDescription</stp>
        <stp/>
        <stp>T</stp>
        <tr r="C12" s="1"/>
      </tp>
      <tp>
        <v>200</v>
        <stp/>
        <stp>ContractData</stp>
        <stp>S.GOOGL</stp>
        <stp>MT_LastBidVolume</stp>
        <stp/>
        <stp>T</stp>
        <tr r="H7" s="1"/>
      </tp>
      <tp>
        <v>1036.0999999999999</v>
        <stp/>
        <stp>ContractData</stp>
        <stp>S.COST</stp>
        <stp>LastQuoteToday</stp>
        <stp/>
        <stp>T</stp>
        <tr r="D6" s="1"/>
      </tp>
      <tp>
        <v>454.67</v>
        <stp/>
        <stp>ContractData</stp>
        <stp>S.MSFT</stp>
        <stp>LastQuoteToday</stp>
        <stp/>
        <stp>T</stp>
        <tr r="D9" s="1"/>
      </tp>
      <tp>
        <v>2.85</v>
        <stp/>
        <stp>ContractData</stp>
        <stp>S.TSLA</stp>
        <stp>NetLastQuoteToday</stp>
        <stp/>
        <stp>T</stp>
        <tr r="E12" s="1"/>
      </tp>
      <tp>
        <v>-9.93</v>
        <stp/>
        <stp>ContractData</stp>
        <stp>S.NFLX</stp>
        <stp>NetLastQuoteToday</stp>
        <stp/>
        <stp>T</stp>
        <tr r="E10" s="1"/>
      </tp>
      <tp>
        <v>350535</v>
        <stp/>
        <stp>ContractData</stp>
        <stp>S.NFLX</stp>
        <stp>T_CVol</stp>
        <stp/>
        <stp>T</stp>
        <tr r="O10" s="1"/>
      </tp>
      <tp>
        <v>230.07</v>
        <stp/>
        <stp>ContractData</stp>
        <stp>S.AVGO</stp>
        <stp>High</stp>
        <stp/>
        <stp>T</stp>
        <tr r="M5" s="1"/>
      </tp>
      <tp>
        <v>134.58000000000001</v>
        <stp/>
        <stp>ContractData</stp>
        <stp>S.NVDA</stp>
        <stp>High</stp>
        <stp/>
        <stp>T</stp>
        <tr r="M11" s="1"/>
      </tp>
      <tp>
        <v>2699745</v>
        <stp/>
        <stp>ContractData</stp>
        <stp>S.MSFT</stp>
        <stp>T_CVol</stp>
        <stp/>
        <stp>T</stp>
        <tr r="O9" s="1"/>
      </tp>
      <tp>
        <v>165838</v>
        <stp/>
        <stp>ContractData</stp>
        <stp>S.COST</stp>
        <stp>T_CVol</stp>
        <stp/>
        <stp>T</stp>
        <tr r="O6" s="1"/>
      </tp>
      <tp>
        <v>347.87</v>
        <stp/>
        <stp>ContractData</stp>
        <stp>S.TSLA</stp>
        <stp>Open</stp>
        <stp/>
        <stp>T</stp>
        <tr r="L12" s="1"/>
      </tp>
      <tp>
        <v>455.59000000000003</v>
        <stp/>
        <stp>ContractData</stp>
        <stp>S.MSFT</stp>
        <stp>Open</stp>
        <stp/>
        <stp>T</stp>
        <tr r="L9" s="1"/>
      </tp>
      <tp>
        <v>457.06</v>
        <stp/>
        <stp>ContractData</stp>
        <stp>S.MSFT</stp>
        <stp>High</stp>
        <stp/>
        <stp>T</stp>
        <tr r="M9" s="1"/>
      </tp>
      <tp>
        <v>354.57</v>
        <stp/>
        <stp>ContractData</stp>
        <stp>S.TSLA</stp>
        <stp>High</stp>
        <stp/>
        <stp>T</stp>
        <tr r="M12" s="1"/>
      </tp>
      <tp>
        <v>-2.5300000000000002</v>
        <stp/>
        <stp>ContractData</stp>
        <stp>S.NVDA</stp>
        <stp>NetLastQuoteToday</stp>
        <stp/>
        <stp>T</stp>
        <tr r="E11" s="1"/>
      </tp>
      <tp>
        <v>-1.48</v>
        <stp/>
        <stp>ContractData</stp>
        <stp>S.AVGO</stp>
        <stp>NetLastQuoteToday</stp>
        <stp/>
        <stp>T</stp>
        <tr r="E5" s="1"/>
      </tp>
      <tp>
        <v>226.49</v>
        <stp/>
        <stp>ContractData</stp>
        <stp>S.AVGO</stp>
        <stp>Open</stp>
        <stp/>
        <stp>T</stp>
        <tr r="L5" s="1"/>
      </tp>
      <tp>
        <v>134.29</v>
        <stp/>
        <stp>ContractData</stp>
        <stp>S.NVDA</stp>
        <stp>Open</stp>
        <stp/>
        <stp>T</stp>
        <tr r="L11" s="1"/>
      </tp>
      <tp>
        <v>-4.2</v>
        <stp/>
        <stp>ContractData</stp>
        <stp>S.MSFT</stp>
        <stp>NetLastQuoteToday</stp>
        <stp/>
        <stp>T</stp>
        <tr r="E9" s="1"/>
      </tp>
      <tp>
        <v>1036.8399999999999</v>
        <stp/>
        <stp>ContractData</stp>
        <stp>S.COST</stp>
        <stp>High</stp>
        <stp/>
        <stp>T</stp>
        <tr r="M6" s="1"/>
      </tp>
      <tp>
        <v>7710562</v>
        <stp/>
        <stp>ContractData</stp>
        <stp>S.AAPL</stp>
        <stp>T_CVol</stp>
        <stp/>
        <stp>T</stp>
        <tr r="O3" s="1"/>
      </tp>
      <tp>
        <v>1810725</v>
        <stp/>
        <stp>ContractData</stp>
        <stp>S.AVGO</stp>
        <stp>T_CVol</stp>
        <stp/>
        <stp>T</stp>
        <tr r="O5" s="1"/>
      </tp>
      <tp>
        <v>205.58</v>
        <stp/>
        <stp>ContractData</stp>
        <stp>S.AMZN</stp>
        <stp>High</stp>
        <stp/>
        <stp>T</stp>
        <tr r="M4" s="1"/>
      </tp>
      <tp>
        <v>-1.23</v>
        <stp/>
        <stp>ContractData</stp>
        <stp>S.AMZN</stp>
        <stp>NetLastQuoteToday</stp>
        <stp/>
        <stp>T</stp>
        <tr r="E4" s="1"/>
      </tp>
      <tp>
        <v>3869450</v>
        <stp/>
        <stp>ContractData</stp>
        <stp>S.AMZN</stp>
        <stp>T_CVol</stp>
        <stp/>
        <stp>T</stp>
        <tr r="O4" s="1"/>
      </tp>
      <tp>
        <v>204.62</v>
        <stp/>
        <stp>ContractData</stp>
        <stp>S.AMZN</stp>
        <stp>Open</stp>
        <stp/>
        <stp>T</stp>
        <tr r="L4" s="1"/>
      </tp>
      <tp>
        <v>1030.01</v>
        <stp/>
        <stp>ContractData</stp>
        <stp>S.COST</stp>
        <stp>Open</stp>
        <stp/>
        <stp>T</stp>
        <tr r="L6" s="1"/>
      </tp>
      <tp>
        <v>1191</v>
        <stp/>
        <stp>ContractData</stp>
        <stp>S.NFLX</stp>
        <stp>High</stp>
        <stp/>
        <stp>T</stp>
        <tr r="M10" s="1"/>
      </tp>
      <tp>
        <v>207.67000000000002</v>
        <stp/>
        <stp>ContractData</stp>
        <stp>S.AAPL</stp>
        <stp>Open</stp>
        <stp/>
        <stp>T</stp>
        <tr r="L3" s="1"/>
      </tp>
      <tp>
        <v>-1.59</v>
        <stp/>
        <stp>ContractData</stp>
        <stp>S.AAPL</stp>
        <stp>NetLastQuoteToday</stp>
        <stp/>
        <stp>T</stp>
        <tr r="E3" s="1"/>
      </tp>
      <tp>
        <v>1.76</v>
        <stp/>
        <stp>ContractData</stp>
        <stp>S.COST</stp>
        <stp>NetLastQuoteToday</stp>
        <stp/>
        <stp>T</stp>
        <tr r="E6" s="1"/>
      </tp>
      <tp>
        <v>639.25</v>
        <stp/>
        <stp>ContractData</stp>
        <stp>S.META</stp>
        <stp>High</stp>
        <stp/>
        <stp>T</stp>
        <tr r="M8" s="1"/>
      </tp>
      <tp>
        <v>636.01</v>
        <stp/>
        <stp>ContractData</stp>
        <stp>S.META</stp>
        <stp>Open</stp>
        <stp/>
        <stp>T</stp>
        <tr r="L8" s="1"/>
      </tp>
      <tp>
        <v>1111516</v>
        <stp/>
        <stp>ContractData</stp>
        <stp>S.META</stp>
        <stp>T_CVol</stp>
        <stp/>
        <stp>T</stp>
        <tr r="O8" s="1"/>
      </tp>
      <tp>
        <v>32534025</v>
        <stp/>
        <stp>ContractData</stp>
        <stp>S.NVDA</stp>
        <stp>T_CVol</stp>
        <stp/>
        <stp>T</stp>
        <tr r="O11" s="1"/>
      </tp>
      <tp>
        <v>30046084</v>
        <stp/>
        <stp>ContractData</stp>
        <stp>S.TSLA</stp>
        <stp>T_CVol</stp>
        <stp/>
        <stp>T</stp>
        <tr r="O12" s="1"/>
      </tp>
      <tp>
        <v>-3.64</v>
        <stp/>
        <stp>ContractData</stp>
        <stp>S.META</stp>
        <stp>NetLastQuoteToday</stp>
        <stp/>
        <stp>T</stp>
        <tr r="E8" s="1"/>
      </tp>
      <tp>
        <v>1186.79</v>
        <stp/>
        <stp>ContractData</stp>
        <stp>S.NFLX</stp>
        <stp>Open</stp>
        <stp/>
        <stp>T</stp>
        <tr r="L10" s="1"/>
      </tp>
      <tp>
        <v>208.3</v>
        <stp/>
        <stp>ContractData</stp>
        <stp>S.AAPL</stp>
        <stp>High</stp>
        <stp/>
        <stp>T</stp>
        <tr r="M3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inance.yahoo.com/quote/NFLX" TargetMode="External"/><Relationship Id="rId3" Type="http://schemas.openxmlformats.org/officeDocument/2006/relationships/hyperlink" Target="https://finance.yahoo.com/quote/AVGO" TargetMode="External"/><Relationship Id="rId7" Type="http://schemas.openxmlformats.org/officeDocument/2006/relationships/hyperlink" Target="https://finance.yahoo.com/quote/MSFT" TargetMode="External"/><Relationship Id="rId2" Type="http://schemas.openxmlformats.org/officeDocument/2006/relationships/hyperlink" Target="https://finance.yahoo.com/quote/AMZN" TargetMode="External"/><Relationship Id="rId1" Type="http://schemas.openxmlformats.org/officeDocument/2006/relationships/hyperlink" Target="https://finance.yahoo.com/quote/AAPL" TargetMode="External"/><Relationship Id="rId6" Type="http://schemas.openxmlformats.org/officeDocument/2006/relationships/hyperlink" Target="https://finance.yahoo.com/quote/META" TargetMode="External"/><Relationship Id="rId5" Type="http://schemas.openxmlformats.org/officeDocument/2006/relationships/hyperlink" Target="https://finance.yahoo.com/quote/GOOGL" TargetMode="External"/><Relationship Id="rId10" Type="http://schemas.openxmlformats.org/officeDocument/2006/relationships/hyperlink" Target="https://finance.yahoo.com/quote/TSLA" TargetMode="External"/><Relationship Id="rId4" Type="http://schemas.openxmlformats.org/officeDocument/2006/relationships/hyperlink" Target="https://finance.yahoo.com/quote/COST" TargetMode="External"/><Relationship Id="rId9" Type="http://schemas.openxmlformats.org/officeDocument/2006/relationships/hyperlink" Target="https://finance.yahoo.com/quote/NV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F4875-7805-452A-B85B-F1B956223B74}">
  <sheetPr codeName="Sheet1"/>
  <dimension ref="B2:P12"/>
  <sheetViews>
    <sheetView tabSelected="1" workbookViewId="0"/>
  </sheetViews>
  <sheetFormatPr defaultRowHeight="16.5" x14ac:dyDescent="0.3"/>
  <cols>
    <col min="2" max="2" width="9.625" bestFit="1" customWidth="1"/>
    <col min="3" max="3" width="23" bestFit="1" customWidth="1"/>
    <col min="15" max="15" width="10.875" bestFit="1" customWidth="1"/>
    <col min="16" max="16" width="41" style="7" bestFit="1" customWidth="1"/>
  </cols>
  <sheetData>
    <row r="2" spans="2:16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33</v>
      </c>
    </row>
    <row r="3" spans="2:16" x14ac:dyDescent="0.3">
      <c r="B3" s="6" t="s">
        <v>15</v>
      </c>
      <c r="C3" s="2" t="str">
        <f>RTD("cqg.rtd", ,"ContractData",B3, "LongDescription",, "T")</f>
        <v>Apple Inc</v>
      </c>
      <c r="D3" s="3">
        <f>IFERROR(RTD("cqg.rtd", ,"ContractData", B3, "LastQuoteToday",, "T"),"")</f>
        <v>207.19</v>
      </c>
      <c r="E3" s="3">
        <f>IFERROR(RTD("cqg.rtd", ,"ContractData",B3, "NetLastQuoteToday",, "T"),"")</f>
        <v>-1.59</v>
      </c>
      <c r="F3" s="4">
        <f>IFERROR(RTD("cqg.rtd", ,"ContractData",B3, "PerCentNetLastQuote",, "T")/100,"")</f>
        <v>-7.6156719992336429E-3</v>
      </c>
      <c r="G3" s="4">
        <f>IFERROR(RTD("cqg.rtd", ,"ContractData",B3, "PerCentNetLastQuote",, "T")/100,"")</f>
        <v>-7.6156719992336429E-3</v>
      </c>
      <c r="H3" s="2">
        <f>IFERROR(RTD("cqg.rtd", ,"ContractData",B3, "MT_LastBidVolume",, "T"),"")</f>
        <v>300</v>
      </c>
      <c r="I3" s="3">
        <f>IFERROR(RTD("cqg.rtd", ,"ContractData", B3, "Bid",, "T"),"")</f>
        <v>207.15</v>
      </c>
      <c r="J3" s="3">
        <f>IFERROR(RTD("cqg.rtd", ,"ContractData", B3, "Ask",, "T"),"")</f>
        <v>207.19</v>
      </c>
      <c r="K3" s="2">
        <f>IFERROR(RTD("cqg.rtd", ,"ContractData",B3, "MT_LastAskVolume",, "T"),"")</f>
        <v>100</v>
      </c>
      <c r="L3" s="3">
        <f>IFERROR(RTD("cqg.rtd", ,"ContractData",B3, "Open",, "T"),"")</f>
        <v>207.67000000000002</v>
      </c>
      <c r="M3" s="3">
        <f>IFERROR(RTD("cqg.rtd", ,"ContractData",B3, "High",, "T"),"")</f>
        <v>208.3</v>
      </c>
      <c r="N3" s="3">
        <f>IFERROR(RTD("cqg.rtd", ,"ContractData",B3, "Low",, "T"),"")</f>
        <v>206.47</v>
      </c>
      <c r="O3" s="5">
        <f>IFERROR(RTD("cqg.rtd", ,"ContractData",B3, "T_CVol",, "T"),"")</f>
        <v>7710562</v>
      </c>
      <c r="P3" s="8" t="s">
        <v>24</v>
      </c>
    </row>
    <row r="4" spans="2:16" x14ac:dyDescent="0.3">
      <c r="B4" s="6" t="s">
        <v>16</v>
      </c>
      <c r="C4" s="2" t="str">
        <f>RTD("cqg.rtd", ,"ContractData",B4, "LongDescription",, "T")</f>
        <v>Amazon.com Inc</v>
      </c>
      <c r="D4" s="3">
        <f>IFERROR(RTD("cqg.rtd", ,"ContractData", B4, "LastQuoteToday",, "T"),"")</f>
        <v>204.93</v>
      </c>
      <c r="E4" s="3">
        <f>IFERROR(RTD("cqg.rtd", ,"ContractData",B4, "NetLastQuoteToday",, "T"),"")</f>
        <v>-1.23</v>
      </c>
      <c r="F4" s="4">
        <f>IFERROR(RTD("cqg.rtd", ,"ContractData",B4, "PerCentNetLastQuote",, "T")/100,"")</f>
        <v>-5.9662398137369033E-3</v>
      </c>
      <c r="G4" s="4">
        <f>IFERROR(RTD("cqg.rtd", ,"ContractData",B4, "PerCentNetLastQuote",, "T")/100,"")</f>
        <v>-5.9662398137369033E-3</v>
      </c>
      <c r="H4" s="2">
        <f>IFERROR(RTD("cqg.rtd", ,"ContractData",B4, "MT_LastBidVolume",, "T"),"")</f>
        <v>200</v>
      </c>
      <c r="I4" s="3">
        <f>IFERROR(RTD("cqg.rtd", ,"ContractData", B4, "Bid",, "T"),"")</f>
        <v>204.89000000000001</v>
      </c>
      <c r="J4" s="3">
        <f>IFERROR(RTD("cqg.rtd", ,"ContractData", B4, "Ask",, "T"),"")</f>
        <v>204.93</v>
      </c>
      <c r="K4" s="2">
        <f>IFERROR(RTD("cqg.rtd", ,"ContractData",B4, "MT_LastAskVolume",, "T"),"")</f>
        <v>200</v>
      </c>
      <c r="L4" s="3">
        <f>IFERROR(RTD("cqg.rtd", ,"ContractData",B4, "Open",, "T"),"")</f>
        <v>204.62</v>
      </c>
      <c r="M4" s="3">
        <f>IFERROR(RTD("cqg.rtd", ,"ContractData",B4, "High",, "T"),"")</f>
        <v>205.58</v>
      </c>
      <c r="N4" s="3">
        <f>IFERROR(RTD("cqg.rtd", ,"ContractData",B4, "Low",, "T"),"")</f>
        <v>204.39000000000001</v>
      </c>
      <c r="O4" s="5">
        <f>IFERROR(RTD("cqg.rtd", ,"ContractData",B4, "T_CVol",, "T"),"")</f>
        <v>3869450</v>
      </c>
      <c r="P4" s="8" t="s">
        <v>25</v>
      </c>
    </row>
    <row r="5" spans="2:16" x14ac:dyDescent="0.3">
      <c r="B5" s="6" t="s">
        <v>17</v>
      </c>
      <c r="C5" s="2" t="str">
        <f>RTD("cqg.rtd", ,"ContractData",B5, "LongDescription",, "T")</f>
        <v>Broadcom Inc.</v>
      </c>
      <c r="D5" s="3">
        <f>IFERROR(RTD("cqg.rtd", ,"ContractData", B5, "LastQuoteToday",, "T"),"")</f>
        <v>229.15</v>
      </c>
      <c r="E5" s="3">
        <f>IFERROR(RTD("cqg.rtd", ,"ContractData",B5, "NetLastQuoteToday",, "T"),"")</f>
        <v>-1.48</v>
      </c>
      <c r="F5" s="4">
        <f>IFERROR(RTD("cqg.rtd", ,"ContractData",B5, "PerCentNetLastQuote",, "T")/100,"")</f>
        <v>-6.4172050470450506E-3</v>
      </c>
      <c r="G5" s="4">
        <f>IFERROR(RTD("cqg.rtd", ,"ContractData",B5, "PerCentNetLastQuote",, "T")/100,"")</f>
        <v>-6.4172050470450506E-3</v>
      </c>
      <c r="H5" s="2">
        <f>IFERROR(RTD("cqg.rtd", ,"ContractData",B5, "MT_LastBidVolume",, "T"),"")</f>
        <v>100</v>
      </c>
      <c r="I5" s="3">
        <f>IFERROR(RTD("cqg.rtd", ,"ContractData", B5, "Bid",, "T"),"")</f>
        <v>229.01</v>
      </c>
      <c r="J5" s="3">
        <f>IFERROR(RTD("cqg.rtd", ,"ContractData", B5, "Ask",, "T"),"")</f>
        <v>229.15</v>
      </c>
      <c r="K5" s="2">
        <f>IFERROR(RTD("cqg.rtd", ,"ContractData",B5, "MT_LastAskVolume",, "T"),"")</f>
        <v>200</v>
      </c>
      <c r="L5" s="3">
        <f>IFERROR(RTD("cqg.rtd", ,"ContractData",B5, "Open",, "T"),"")</f>
        <v>226.49</v>
      </c>
      <c r="M5" s="3">
        <f>IFERROR(RTD("cqg.rtd", ,"ContractData",B5, "High",, "T"),"")</f>
        <v>230.07</v>
      </c>
      <c r="N5" s="3">
        <f>IFERROR(RTD("cqg.rtd", ,"ContractData",B5, "Low",, "T"),"")</f>
        <v>226.34</v>
      </c>
      <c r="O5" s="5">
        <f>IFERROR(RTD("cqg.rtd", ,"ContractData",B5, "T_CVol",, "T"),"")</f>
        <v>1810725</v>
      </c>
      <c r="P5" s="8" t="s">
        <v>26</v>
      </c>
    </row>
    <row r="6" spans="2:16" x14ac:dyDescent="0.3">
      <c r="B6" s="6" t="s">
        <v>20</v>
      </c>
      <c r="C6" s="2" t="str">
        <f>RTD("cqg.rtd", ,"ContractData",B6, "LongDescription",, "T")</f>
        <v>Costco Wholesale Corp</v>
      </c>
      <c r="D6" s="3">
        <f>IFERROR(RTD("cqg.rtd", ,"ContractData", B6, "LastQuoteToday",, "T"),"")</f>
        <v>1036.0999999999999</v>
      </c>
      <c r="E6" s="3">
        <f>IFERROR(RTD("cqg.rtd", ,"ContractData",B6, "NetLastQuoteToday",, "T"),"")</f>
        <v>1.76</v>
      </c>
      <c r="F6" s="4">
        <f>IFERROR(RTD("cqg.rtd", ,"ContractData",B6, "PerCentNetLastQuote",, "T")/100,"")</f>
        <v>1.7015681497379973E-3</v>
      </c>
      <c r="G6" s="4">
        <f>IFERROR(RTD("cqg.rtd", ,"ContractData",B6, "PerCentNetLastQuote",, "T")/100,"")</f>
        <v>1.7015681497379973E-3</v>
      </c>
      <c r="H6" s="2">
        <f>IFERROR(RTD("cqg.rtd", ,"ContractData",B6, "MT_LastBidVolume",, "T"),"")</f>
        <v>100</v>
      </c>
      <c r="I6" s="3">
        <f>IFERROR(RTD("cqg.rtd", ,"ContractData", B6, "Bid",, "T"),"")</f>
        <v>1034.43</v>
      </c>
      <c r="J6" s="3">
        <f>IFERROR(RTD("cqg.rtd", ,"ContractData", B6, "Ask",, "T"),"")</f>
        <v>1036.0999999999999</v>
      </c>
      <c r="K6" s="2">
        <f>IFERROR(RTD("cqg.rtd", ,"ContractData",B6, "MT_LastAskVolume",, "T"),"")</f>
        <v>200</v>
      </c>
      <c r="L6" s="3">
        <f>IFERROR(RTD("cqg.rtd", ,"ContractData",B6, "Open",, "T"),"")</f>
        <v>1030.01</v>
      </c>
      <c r="M6" s="3">
        <f>IFERROR(RTD("cqg.rtd", ,"ContractData",B6, "High",, "T"),"")</f>
        <v>1036.8399999999999</v>
      </c>
      <c r="N6" s="3">
        <f>IFERROR(RTD("cqg.rtd", ,"ContractData",B6, "Low",, "T"),"")</f>
        <v>1030.01</v>
      </c>
      <c r="O6" s="5">
        <f>IFERROR(RTD("cqg.rtd", ,"ContractData",B6, "T_CVol",, "T"),"")</f>
        <v>165838</v>
      </c>
      <c r="P6" s="8" t="s">
        <v>31</v>
      </c>
    </row>
    <row r="7" spans="2:16" x14ac:dyDescent="0.3">
      <c r="B7" s="6" t="s">
        <v>21</v>
      </c>
      <c r="C7" s="2" t="str">
        <f>RTD("cqg.rtd", ,"ContractData",B7, "LongDescription",, "T")</f>
        <v>Alphabet, Inc. Class A</v>
      </c>
      <c r="D7" s="3">
        <f>IFERROR(RTD("cqg.rtd", ,"ContractData", B7, "LastQuoteToday",, "T"),"")</f>
        <v>166.45000000000002</v>
      </c>
      <c r="E7" s="3">
        <f>IFERROR(RTD("cqg.rtd", ,"ContractData",B7, "NetLastQuoteToday",, "T"),"")</f>
        <v>-0.09</v>
      </c>
      <c r="F7" s="4">
        <f>IFERROR(RTD("cqg.rtd", ,"ContractData",B7, "PerCentNetLastQuote",, "T")/100,"")</f>
        <v>-5.4041071214122735E-4</v>
      </c>
      <c r="G7" s="4">
        <f>IFERROR(RTD("cqg.rtd", ,"ContractData",B7, "PerCentNetLastQuote",, "T")/100,"")</f>
        <v>-5.4041071214122735E-4</v>
      </c>
      <c r="H7" s="2">
        <f>IFERROR(RTD("cqg.rtd", ,"ContractData",B7, "MT_LastBidVolume",, "T"),"")</f>
        <v>200</v>
      </c>
      <c r="I7" s="3">
        <f>IFERROR(RTD("cqg.rtd", ,"ContractData", B7, "Bid",, "T"),"")</f>
        <v>166.43</v>
      </c>
      <c r="J7" s="3">
        <f>IFERROR(RTD("cqg.rtd", ,"ContractData", B7, "Ask",, "T"),"")</f>
        <v>166.45000000000002</v>
      </c>
      <c r="K7" s="2">
        <f>IFERROR(RTD("cqg.rtd", ,"ContractData",B7, "MT_LastAskVolume",, "T"),"")</f>
        <v>200</v>
      </c>
      <c r="L7" s="3">
        <f>IFERROR(RTD("cqg.rtd", ,"ContractData",B7, "Open",, "T"),"")</f>
        <v>166.43</v>
      </c>
      <c r="M7" s="3">
        <f>IFERROR(RTD("cqg.rtd", ,"ContractData",B7, "High",, "T"),"")</f>
        <v>167.54</v>
      </c>
      <c r="N7" s="3">
        <f>IFERROR(RTD("cqg.rtd", ,"ContractData",B7, "Low",, "T"),"")</f>
        <v>165.44</v>
      </c>
      <c r="O7" s="5">
        <f>IFERROR(RTD("cqg.rtd", ,"ContractData",B7, "T_CVol",, "T"),"")</f>
        <v>6193329</v>
      </c>
      <c r="P7" s="8" t="s">
        <v>32</v>
      </c>
    </row>
    <row r="8" spans="2:16" x14ac:dyDescent="0.3">
      <c r="B8" s="6" t="s">
        <v>28</v>
      </c>
      <c r="C8" s="2" t="str">
        <f>RTD("cqg.rtd", ,"ContractData",B8, "LongDescription",, "T")</f>
        <v>Meta Platforms, Inc.</v>
      </c>
      <c r="D8" s="3">
        <f>IFERROR(RTD("cqg.rtd", ,"ContractData", B8, "LastQuoteToday",, "T"),"")</f>
        <v>636.79</v>
      </c>
      <c r="E8" s="3">
        <f>IFERROR(RTD("cqg.rtd", ,"ContractData",B8, "NetLastQuoteToday",, "T"),"")</f>
        <v>-3.64</v>
      </c>
      <c r="F8" s="4">
        <f>IFERROR(RTD("cqg.rtd", ,"ContractData",B8, "PerCentNetLastQuote",, "T")/100,"")</f>
        <v>-5.6836812766422563E-3</v>
      </c>
      <c r="G8" s="4">
        <f>IFERROR(RTD("cqg.rtd", ,"ContractData",B8, "PerCentNetLastQuote",, "T")/100,"")</f>
        <v>-5.6836812766422563E-3</v>
      </c>
      <c r="H8" s="2">
        <f>IFERROR(RTD("cqg.rtd", ,"ContractData",B8, "MT_LastBidVolume",, "T"),"")</f>
        <v>100</v>
      </c>
      <c r="I8" s="3">
        <f>IFERROR(RTD("cqg.rtd", ,"ContractData", B8, "Bid",, "T"),"")</f>
        <v>636.33000000000004</v>
      </c>
      <c r="J8" s="3">
        <f>IFERROR(RTD("cqg.rtd", ,"ContractData", B8, "Ask",, "T"),"")</f>
        <v>636.79</v>
      </c>
      <c r="K8" s="2">
        <f>IFERROR(RTD("cqg.rtd", ,"ContractData",B8, "MT_LastAskVolume",, "T"),"")</f>
        <v>200</v>
      </c>
      <c r="L8" s="3">
        <f>IFERROR(RTD("cqg.rtd", ,"ContractData",B8, "Open",, "T"),"")</f>
        <v>636.01</v>
      </c>
      <c r="M8" s="3">
        <f>IFERROR(RTD("cqg.rtd", ,"ContractData",B8, "High",, "T"),"")</f>
        <v>639.25</v>
      </c>
      <c r="N8" s="3">
        <f>IFERROR(RTD("cqg.rtd", ,"ContractData",B8, "Low",, "T"),"")</f>
        <v>635.1</v>
      </c>
      <c r="O8" s="5">
        <f>IFERROR(RTD("cqg.rtd", ,"ContractData",B8, "T_CVol",, "T"),"")</f>
        <v>1111516</v>
      </c>
      <c r="P8" s="8" t="s">
        <v>27</v>
      </c>
    </row>
    <row r="9" spans="2:16" x14ac:dyDescent="0.3">
      <c r="B9" s="6" t="s">
        <v>13</v>
      </c>
      <c r="C9" s="2" t="str">
        <f>RTD("cqg.rtd", ,"ContractData",B9, "LongDescription",, "T")</f>
        <v>Microsoft Corporation</v>
      </c>
      <c r="D9" s="3">
        <f>IFERROR(RTD("cqg.rtd", ,"ContractData", B9, "LastQuoteToday",, "T"),"")</f>
        <v>454.67</v>
      </c>
      <c r="E9" s="3">
        <f>IFERROR(RTD("cqg.rtd", ,"ContractData",B9, "NetLastQuoteToday",, "T"),"")</f>
        <v>-4.2</v>
      </c>
      <c r="F9" s="4">
        <f>IFERROR(RTD("cqg.rtd", ,"ContractData",B9, "PerCentNetLastQuote",, "T")/100,"")</f>
        <v>-9.152919127421711E-3</v>
      </c>
      <c r="G9" s="4">
        <f>IFERROR(RTD("cqg.rtd", ,"ContractData",B9, "PerCentNetLastQuote",, "T")/100,"")</f>
        <v>-9.152919127421711E-3</v>
      </c>
      <c r="H9" s="2">
        <f>IFERROR(RTD("cqg.rtd", ,"ContractData",B9, "MT_LastBidVolume",, "T"),"")</f>
        <v>100</v>
      </c>
      <c r="I9" s="3">
        <f>IFERROR(RTD("cqg.rtd", ,"ContractData", B9, "Bid",, "T"),"")</f>
        <v>454.63</v>
      </c>
      <c r="J9" s="3">
        <f>IFERROR(RTD("cqg.rtd", ,"ContractData", B9, "Ask",, "T"),"")</f>
        <v>454.72</v>
      </c>
      <c r="K9" s="2">
        <f>IFERROR(RTD("cqg.rtd", ,"ContractData",B9, "MT_LastAskVolume",, "T"),"")</f>
        <v>200</v>
      </c>
      <c r="L9" s="3">
        <f>IFERROR(RTD("cqg.rtd", ,"ContractData",B9, "Open",, "T"),"")</f>
        <v>455.59000000000003</v>
      </c>
      <c r="M9" s="3">
        <f>IFERROR(RTD("cqg.rtd", ,"ContractData",B9, "High",, "T"),"")</f>
        <v>457.06</v>
      </c>
      <c r="N9" s="3">
        <f>IFERROR(RTD("cqg.rtd", ,"ContractData",B9, "Low",, "T"),"")</f>
        <v>454.35</v>
      </c>
      <c r="O9" s="5">
        <f>IFERROR(RTD("cqg.rtd", ,"ContractData",B9, "T_CVol",, "T"),"")</f>
        <v>2699745</v>
      </c>
      <c r="P9" s="8" t="s">
        <v>23</v>
      </c>
    </row>
    <row r="10" spans="2:16" x14ac:dyDescent="0.3">
      <c r="B10" s="6" t="s">
        <v>19</v>
      </c>
      <c r="C10" s="2" t="str">
        <f>RTD("cqg.rtd", ,"ContractData",B10, "LongDescription",, "T")</f>
        <v>Netflix Inc</v>
      </c>
      <c r="D10" s="3">
        <f>IFERROR(RTD("cqg.rtd", ,"ContractData", B10, "LastQuoteToday",, "T"),"")</f>
        <v>1181.71</v>
      </c>
      <c r="E10" s="3">
        <f>IFERROR(RTD("cqg.rtd", ,"ContractData",B10, "NetLastQuoteToday",, "T"),"")</f>
        <v>-9.93</v>
      </c>
      <c r="F10" s="4">
        <f>IFERROR(RTD("cqg.rtd", ,"ContractData",B10, "PerCentNetLastQuote",, "T")/100,"")</f>
        <v>-8.3330536067939987E-3</v>
      </c>
      <c r="G10" s="4">
        <f>IFERROR(RTD("cqg.rtd", ,"ContractData",B10, "PerCentNetLastQuote",, "T")/100,"")</f>
        <v>-8.3330536067939987E-3</v>
      </c>
      <c r="H10" s="2">
        <f>IFERROR(RTD("cqg.rtd", ,"ContractData",B10, "MT_LastBidVolume",, "T"),"")</f>
        <v>2300</v>
      </c>
      <c r="I10" s="3">
        <f>IFERROR(RTD("cqg.rtd", ,"ContractData", B10, "Bid",, "T"),"")</f>
        <v>1181</v>
      </c>
      <c r="J10" s="3">
        <f>IFERROR(RTD("cqg.rtd", ,"ContractData", B10, "Ask",, "T"),"")</f>
        <v>1181.71</v>
      </c>
      <c r="K10" s="2">
        <f>IFERROR(RTD("cqg.rtd", ,"ContractData",B10, "MT_LastAskVolume",, "T"),"")</f>
        <v>100</v>
      </c>
      <c r="L10" s="3">
        <f>IFERROR(RTD("cqg.rtd", ,"ContractData",B10, "Open",, "T"),"")</f>
        <v>1186.79</v>
      </c>
      <c r="M10" s="3">
        <f>IFERROR(RTD("cqg.rtd", ,"ContractData",B10, "High",, "T"),"")</f>
        <v>1191</v>
      </c>
      <c r="N10" s="3">
        <f>IFERROR(RTD("cqg.rtd", ,"ContractData",B10, "Low",, "T"),"")</f>
        <v>1181.03</v>
      </c>
      <c r="O10" s="5">
        <f>IFERROR(RTD("cqg.rtd", ,"ContractData",B10, "T_CVol",, "T"),"")</f>
        <v>350535</v>
      </c>
      <c r="P10" s="8" t="s">
        <v>30</v>
      </c>
    </row>
    <row r="11" spans="2:16" x14ac:dyDescent="0.3">
      <c r="B11" s="6" t="s">
        <v>14</v>
      </c>
      <c r="C11" s="2" t="str">
        <f>RTD("cqg.rtd", ,"ContractData",B11, "LongDescription",, "T")</f>
        <v>NVIDIA Corp</v>
      </c>
      <c r="D11" s="3">
        <f>IFERROR(RTD("cqg.rtd", ,"ContractData", B11, "LastQuoteToday",, "T"),"")</f>
        <v>133.04</v>
      </c>
      <c r="E11" s="3">
        <f>IFERROR(RTD("cqg.rtd", ,"ContractData",B11, "NetLastQuoteToday",, "T"),"")</f>
        <v>-2.5300000000000002</v>
      </c>
      <c r="F11" s="4">
        <f>IFERROR(RTD("cqg.rtd", ,"ContractData",B11, "PerCentNetLastQuote",, "T")/100,"")</f>
        <v>-1.866194585822822E-2</v>
      </c>
      <c r="G11" s="4">
        <f>IFERROR(RTD("cqg.rtd", ,"ContractData",B11, "PerCentNetLastQuote",, "T")/100,"")</f>
        <v>-1.866194585822822E-2</v>
      </c>
      <c r="H11" s="2">
        <f>IFERROR(RTD("cqg.rtd", ,"ContractData",B11, "MT_LastBidVolume",, "T"),"")</f>
        <v>500</v>
      </c>
      <c r="I11" s="3">
        <f>IFERROR(RTD("cqg.rtd", ,"ContractData", B11, "Bid",, "T"),"")</f>
        <v>133.03</v>
      </c>
      <c r="J11" s="3">
        <f>IFERROR(RTD("cqg.rtd", ,"ContractData", B11, "Ask",, "T"),"")</f>
        <v>133.04</v>
      </c>
      <c r="K11" s="2">
        <f>IFERROR(RTD("cqg.rtd", ,"ContractData",B11, "MT_LastAskVolume",, "T"),"")</f>
        <v>200</v>
      </c>
      <c r="L11" s="3">
        <f>IFERROR(RTD("cqg.rtd", ,"ContractData",B11, "Open",, "T"),"")</f>
        <v>134.29</v>
      </c>
      <c r="M11" s="3">
        <f>IFERROR(RTD("cqg.rtd", ,"ContractData",B11, "High",, "T"),"")</f>
        <v>134.58000000000001</v>
      </c>
      <c r="N11" s="3">
        <f>IFERROR(RTD("cqg.rtd", ,"ContractData",B11, "Low",, "T"),"")</f>
        <v>132.75</v>
      </c>
      <c r="O11" s="5">
        <f>IFERROR(RTD("cqg.rtd", ,"ContractData",B11, "T_CVol",, "T"),"")</f>
        <v>32534025</v>
      </c>
      <c r="P11" s="8" t="s">
        <v>22</v>
      </c>
    </row>
    <row r="12" spans="2:16" x14ac:dyDescent="0.3">
      <c r="B12" s="6" t="s">
        <v>18</v>
      </c>
      <c r="C12" s="2" t="str">
        <f>RTD("cqg.rtd", ,"ContractData",B12, "LongDescription",, "T")</f>
        <v>Tesla Inc.</v>
      </c>
      <c r="D12" s="3">
        <f>IFERROR(RTD("cqg.rtd", ,"ContractData", B12, "LastQuoteToday",, "T"),"")</f>
        <v>344.94</v>
      </c>
      <c r="E12" s="3">
        <f>IFERROR(RTD("cqg.rtd", ,"ContractData",B12, "NetLastQuoteToday",, "T"),"")</f>
        <v>2.85</v>
      </c>
      <c r="F12" s="4">
        <f>IFERROR(RTD("cqg.rtd", ,"ContractData",B12, "PerCentNetLastQuote",, "T")/100,"")</f>
        <v>8.3311409278260112E-3</v>
      </c>
      <c r="G12" s="4">
        <f>IFERROR(RTD("cqg.rtd", ,"ContractData",B12, "PerCentNetLastQuote",, "T")/100,"")</f>
        <v>8.3311409278260112E-3</v>
      </c>
      <c r="H12" s="2">
        <f>IFERROR(RTD("cqg.rtd", ,"ContractData",B12, "MT_LastBidVolume",, "T"),"")</f>
        <v>100</v>
      </c>
      <c r="I12" s="3">
        <f>IFERROR(RTD("cqg.rtd", ,"ContractData", B12, "Bid",, "T"),"")</f>
        <v>344.83</v>
      </c>
      <c r="J12" s="3">
        <f>IFERROR(RTD("cqg.rtd", ,"ContractData", B12, "Ask",, "T"),"")</f>
        <v>344.94</v>
      </c>
      <c r="K12" s="2">
        <f>IFERROR(RTD("cqg.rtd", ,"ContractData",B12, "MT_LastAskVolume",, "T"),"")</f>
        <v>100</v>
      </c>
      <c r="L12" s="3">
        <f>IFERROR(RTD("cqg.rtd", ,"ContractData",B12, "Open",, "T"),"")</f>
        <v>347.87</v>
      </c>
      <c r="M12" s="3">
        <f>IFERROR(RTD("cqg.rtd", ,"ContractData",B12, "High",, "T"),"")</f>
        <v>354.57</v>
      </c>
      <c r="N12" s="3">
        <f>IFERROR(RTD("cqg.rtd", ,"ContractData",B12, "Low",, "T"),"")</f>
        <v>342.86</v>
      </c>
      <c r="O12" s="5">
        <f>IFERROR(RTD("cqg.rtd", ,"ContractData",B12, "T_CVol",, "T"),"")</f>
        <v>30046084</v>
      </c>
      <c r="P12" s="8" t="s">
        <v>29</v>
      </c>
    </row>
  </sheetData>
  <sortState xmlns:xlrd2="http://schemas.microsoft.com/office/spreadsheetml/2017/richdata2" ref="B3:B12">
    <sortCondition ref="B3:B12"/>
  </sortState>
  <conditionalFormatting sqref="F3:F12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3:G12">
    <cfRule type="dataBar" priority="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{BA758CFE-8553-4B4C-9838-A582032FFCE9}</x14:id>
        </ext>
      </extLst>
    </cfRule>
  </conditionalFormatting>
  <hyperlinks>
    <hyperlink ref="P3" r:id="rId1" xr:uid="{CA58DA36-DAD9-4D68-8003-0F61D404F86F}"/>
    <hyperlink ref="P4" r:id="rId2" xr:uid="{7E9E3F41-89A3-45F5-A325-F1F6BEF5BD91}"/>
    <hyperlink ref="P5" r:id="rId3" xr:uid="{43611B36-2505-432D-97C9-63E9A3EE87FE}"/>
    <hyperlink ref="P6" r:id="rId4" xr:uid="{24FF2CE5-F9BF-43F1-8A19-86FA92EC83AC}"/>
    <hyperlink ref="P7" r:id="rId5" xr:uid="{E362F652-D8BF-4C7A-BA4D-814E9F2C505E}"/>
    <hyperlink ref="P8" r:id="rId6" xr:uid="{4AEBE271-EEDF-4EDB-898E-3FA173CBCC5F}"/>
    <hyperlink ref="P9" r:id="rId7" xr:uid="{360CBB8B-BE5F-4B8E-8AA3-C0B0FDE2FFC7}"/>
    <hyperlink ref="P10" r:id="rId8" xr:uid="{062EE941-3D9B-46B7-B024-A990E3881BB6}"/>
    <hyperlink ref="P11" r:id="rId9" xr:uid="{014D94E5-FDF0-4515-AC2E-EE33E3001561}"/>
    <hyperlink ref="P12" r:id="rId10" xr:uid="{1933434C-2CCA-49B5-B48C-01FE1E1448C2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A758CFE-8553-4B4C-9838-A582032FFCE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G3:G12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2025-05-19T16:41:49Z</dcterms:created>
  <dcterms:modified xsi:type="dcterms:W3CDTF">2025-05-20T14:00:44Z</dcterms:modified>
</cp:coreProperties>
</file>