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Percent Change by Date/"/>
    </mc:Choice>
  </mc:AlternateContent>
  <xr:revisionPtr revIDLastSave="294" documentId="8_{79C3A6E1-2140-47A9-B061-7E372FBFAE1B}" xr6:coauthVersionLast="47" xr6:coauthVersionMax="47" xr10:uidLastSave="{55D7F7D4-9015-4E98-AD6F-9828C3658B04}"/>
  <bookViews>
    <workbookView showSheetTabs="0" xWindow="-120" yWindow="-120" windowWidth="29040" windowHeight="16440" xr2:uid="{4C39747A-2419-4F41-9764-CF5742FA0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P44" i="1"/>
  <c r="L44" i="1"/>
  <c r="P43" i="1"/>
  <c r="L43" i="1"/>
  <c r="P42" i="1"/>
  <c r="L42" i="1"/>
  <c r="L41" i="1"/>
  <c r="P36" i="1"/>
  <c r="L36" i="1"/>
  <c r="P35" i="1"/>
  <c r="L35" i="1"/>
  <c r="H47" i="1"/>
  <c r="H46" i="1"/>
  <c r="H45" i="1"/>
  <c r="H44" i="1"/>
  <c r="H43" i="1"/>
  <c r="C47" i="1"/>
  <c r="C46" i="1"/>
  <c r="C45" i="1"/>
  <c r="G44" i="1"/>
  <c r="C44" i="1"/>
  <c r="G43" i="1"/>
  <c r="C43" i="1"/>
  <c r="H2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G30" i="1"/>
  <c r="C30" i="1"/>
  <c r="G29" i="1"/>
  <c r="C29" i="1"/>
  <c r="P30" i="1"/>
  <c r="P29" i="1"/>
  <c r="P28" i="1"/>
  <c r="P27" i="1"/>
  <c r="P26" i="1"/>
  <c r="P25" i="1"/>
  <c r="P24" i="1"/>
  <c r="P23" i="1"/>
  <c r="P22" i="1"/>
  <c r="P21" i="1"/>
  <c r="H15" i="1"/>
  <c r="L30" i="1"/>
  <c r="L29" i="1"/>
  <c r="L28" i="1"/>
  <c r="L27" i="1"/>
  <c r="L26" i="1"/>
  <c r="L25" i="1"/>
  <c r="L24" i="1"/>
  <c r="L23" i="1"/>
  <c r="L22" i="1"/>
  <c r="L21" i="1"/>
  <c r="Q44" i="1" l="1"/>
  <c r="Q43" i="1"/>
  <c r="Q42" i="1"/>
  <c r="Q41" i="1"/>
  <c r="Q35" i="1"/>
  <c r="Q36" i="1"/>
  <c r="I47" i="1"/>
  <c r="I44" i="1"/>
  <c r="I45" i="1"/>
  <c r="I46" i="1"/>
  <c r="I43" i="1"/>
  <c r="I38" i="1"/>
  <c r="I30" i="1"/>
  <c r="I31" i="1"/>
  <c r="I32" i="1"/>
  <c r="I33" i="1"/>
  <c r="I34" i="1"/>
  <c r="I35" i="1"/>
  <c r="I36" i="1"/>
  <c r="I37" i="1"/>
  <c r="I29" i="1"/>
  <c r="Q30" i="1"/>
  <c r="Q27" i="1"/>
  <c r="Q23" i="1"/>
  <c r="Q28" i="1"/>
  <c r="Q22" i="1"/>
  <c r="Q24" i="1"/>
  <c r="Q21" i="1"/>
  <c r="Q29" i="1"/>
  <c r="Q25" i="1"/>
  <c r="Q26" i="1"/>
  <c r="H24" i="1" l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G16" i="1"/>
  <c r="C16" i="1"/>
  <c r="G15" i="1"/>
  <c r="C15" i="1"/>
  <c r="I24" i="1" l="1"/>
  <c r="I17" i="1"/>
  <c r="I19" i="1"/>
  <c r="I20" i="1"/>
  <c r="I22" i="1"/>
  <c r="I23" i="1"/>
  <c r="I16" i="1"/>
  <c r="I18" i="1"/>
  <c r="I21" i="1"/>
  <c r="I15" i="1"/>
  <c r="F1" i="1" l="1"/>
  <c r="X56" i="1" l="1"/>
  <c r="T56" i="1"/>
  <c r="X55" i="1"/>
  <c r="T55" i="1"/>
  <c r="X54" i="1"/>
  <c r="T54" i="1"/>
  <c r="X53" i="1"/>
  <c r="T53" i="1"/>
  <c r="X52" i="1"/>
  <c r="T52" i="1"/>
  <c r="X51" i="1"/>
  <c r="T51" i="1"/>
  <c r="X50" i="1"/>
  <c r="T50" i="1"/>
  <c r="X49" i="1"/>
  <c r="T49" i="1"/>
  <c r="X48" i="1"/>
  <c r="T48" i="1"/>
  <c r="X47" i="1"/>
  <c r="T47" i="1"/>
  <c r="X46" i="1"/>
  <c r="T46" i="1"/>
  <c r="X45" i="1"/>
  <c r="T45" i="1"/>
  <c r="X44" i="1"/>
  <c r="T44" i="1"/>
  <c r="X43" i="1"/>
  <c r="T43" i="1"/>
  <c r="X42" i="1"/>
  <c r="T42" i="1"/>
  <c r="X41" i="1"/>
  <c r="T41" i="1"/>
  <c r="X40" i="1"/>
  <c r="T40" i="1"/>
  <c r="X39" i="1"/>
  <c r="T39" i="1"/>
  <c r="X38" i="1"/>
  <c r="T38" i="1"/>
  <c r="X37" i="1"/>
  <c r="T37" i="1"/>
  <c r="X36" i="1"/>
  <c r="T36" i="1"/>
  <c r="X35" i="1"/>
  <c r="T35" i="1"/>
  <c r="X34" i="1"/>
  <c r="T34" i="1"/>
  <c r="X33" i="1"/>
  <c r="T33" i="1"/>
  <c r="X32" i="1"/>
  <c r="T32" i="1"/>
  <c r="X31" i="1"/>
  <c r="T31" i="1"/>
  <c r="X30" i="1"/>
  <c r="T30" i="1"/>
  <c r="X29" i="1"/>
  <c r="T29" i="1"/>
  <c r="X28" i="1"/>
  <c r="T28" i="1"/>
  <c r="X27" i="1"/>
  <c r="T27" i="1"/>
  <c r="X26" i="1"/>
  <c r="T26" i="1"/>
  <c r="X25" i="1"/>
  <c r="T25" i="1"/>
  <c r="X24" i="1"/>
  <c r="T24" i="1"/>
  <c r="X23" i="1"/>
  <c r="T23" i="1"/>
  <c r="X22" i="1"/>
  <c r="T22" i="1"/>
  <c r="X21" i="1"/>
  <c r="T21" i="1"/>
  <c r="X20" i="1"/>
  <c r="T20" i="1"/>
  <c r="X19" i="1"/>
  <c r="T19" i="1"/>
  <c r="X18" i="1"/>
  <c r="T18" i="1"/>
  <c r="X17" i="1"/>
  <c r="T17" i="1"/>
  <c r="X16" i="1"/>
  <c r="T16" i="1"/>
  <c r="X15" i="1"/>
  <c r="T15" i="1"/>
  <c r="X14" i="1"/>
  <c r="T14" i="1"/>
  <c r="X13" i="1"/>
  <c r="T13" i="1"/>
  <c r="X12" i="1"/>
  <c r="T12" i="1"/>
  <c r="X11" i="1"/>
  <c r="T11" i="1"/>
  <c r="X10" i="1"/>
  <c r="T10" i="1"/>
  <c r="X9" i="1"/>
  <c r="T9" i="1"/>
  <c r="X8" i="1"/>
  <c r="T8" i="1"/>
  <c r="X7" i="1"/>
  <c r="T7" i="1"/>
  <c r="X6" i="1"/>
  <c r="T6" i="1"/>
  <c r="Y10" i="1" l="1"/>
  <c r="Y56" i="1"/>
  <c r="Y44" i="1"/>
  <c r="Y32" i="1"/>
  <c r="Y20" i="1"/>
  <c r="Y42" i="1"/>
  <c r="Y18" i="1"/>
  <c r="Y41" i="1"/>
  <c r="Y17" i="1"/>
  <c r="Y52" i="1"/>
  <c r="Y28" i="1"/>
  <c r="Y27" i="1"/>
  <c r="Y38" i="1"/>
  <c r="Y49" i="1"/>
  <c r="Y48" i="1"/>
  <c r="Y24" i="1"/>
  <c r="Y35" i="1"/>
  <c r="Y46" i="1"/>
  <c r="Y22" i="1"/>
  <c r="Y33" i="1"/>
  <c r="Y55" i="1"/>
  <c r="Y43" i="1"/>
  <c r="Y31" i="1"/>
  <c r="Y19" i="1"/>
  <c r="Y54" i="1"/>
  <c r="Y30" i="1"/>
  <c r="Y53" i="1"/>
  <c r="Y29" i="1"/>
  <c r="Y40" i="1"/>
  <c r="Y39" i="1"/>
  <c r="Y50" i="1"/>
  <c r="Y26" i="1"/>
  <c r="Y37" i="1"/>
  <c r="Y25" i="1"/>
  <c r="Y36" i="1"/>
  <c r="Y47" i="1"/>
  <c r="Y23" i="1"/>
  <c r="Y34" i="1"/>
  <c r="Y45" i="1"/>
  <c r="Y21" i="1"/>
  <c r="Y51" i="1"/>
  <c r="Y16" i="1"/>
  <c r="Y15" i="1"/>
  <c r="Y14" i="1"/>
  <c r="Y13" i="1"/>
  <c r="Y12" i="1"/>
  <c r="Y11" i="1"/>
  <c r="Y9" i="1"/>
  <c r="Y8" i="1"/>
  <c r="Y7" i="1"/>
  <c r="Y6" i="1"/>
  <c r="P16" i="1"/>
  <c r="P15" i="1"/>
  <c r="P14" i="1"/>
  <c r="P13" i="1"/>
  <c r="P12" i="1"/>
  <c r="P11" i="1"/>
  <c r="P10" i="1"/>
  <c r="P9" i="1"/>
  <c r="P8" i="1"/>
  <c r="P7" i="1"/>
  <c r="P6" i="1"/>
  <c r="L16" i="1"/>
  <c r="L15" i="1"/>
  <c r="L14" i="1"/>
  <c r="L13" i="1"/>
  <c r="L12" i="1"/>
  <c r="L11" i="1"/>
  <c r="L10" i="1"/>
  <c r="L9" i="1"/>
  <c r="L8" i="1"/>
  <c r="L7" i="1"/>
  <c r="L6" i="1"/>
  <c r="H10" i="1"/>
  <c r="H9" i="1"/>
  <c r="H8" i="1"/>
  <c r="H7" i="1"/>
  <c r="H6" i="1"/>
  <c r="I10" i="1" l="1"/>
  <c r="Q16" i="1"/>
  <c r="Q14" i="1"/>
  <c r="Q12" i="1"/>
  <c r="Q10" i="1"/>
  <c r="Q7" i="1"/>
  <c r="Q15" i="1"/>
  <c r="Q13" i="1"/>
  <c r="Q11" i="1"/>
  <c r="Q9" i="1"/>
  <c r="Q8" i="1"/>
  <c r="Q6" i="1"/>
  <c r="I9" i="1"/>
  <c r="I8" i="1"/>
  <c r="I7" i="1"/>
  <c r="I6" i="1"/>
  <c r="G6" i="1"/>
  <c r="G7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<sst xmlns="http://schemas.openxmlformats.org/spreadsheetml/2006/main" count="161" uniqueCount="125">
  <si>
    <t>Month</t>
  </si>
  <si>
    <t>Day</t>
  </si>
  <si>
    <t>Year</t>
  </si>
  <si>
    <t>Symbol</t>
  </si>
  <si>
    <t>Description</t>
  </si>
  <si>
    <t>Stock Market Indicies</t>
  </si>
  <si>
    <t>NDX</t>
  </si>
  <si>
    <t>SPC</t>
  </si>
  <si>
    <t>DJI</t>
  </si>
  <si>
    <t>DJT</t>
  </si>
  <si>
    <t>DJU</t>
  </si>
  <si>
    <t>%NC</t>
  </si>
  <si>
    <t>S.XLI</t>
  </si>
  <si>
    <t>S.XLK</t>
  </si>
  <si>
    <t>S.XLU</t>
  </si>
  <si>
    <t>S.XLC</t>
  </si>
  <si>
    <t>S.XLF</t>
  </si>
  <si>
    <t>S.XLB</t>
  </si>
  <si>
    <t>S.XLRE</t>
  </si>
  <si>
    <t>S.XLP</t>
  </si>
  <si>
    <t>S.XLE</t>
  </si>
  <si>
    <t>S.XLY</t>
  </si>
  <si>
    <t>S.XLV</t>
  </si>
  <si>
    <t>Stock Market Sectors</t>
  </si>
  <si>
    <t>S.ACWX</t>
  </si>
  <si>
    <t>S.ARGT</t>
  </si>
  <si>
    <t>S.ECH</t>
  </si>
  <si>
    <t>S.EDEN</t>
  </si>
  <si>
    <t>S.EFNL</t>
  </si>
  <si>
    <t>S.EIDO</t>
  </si>
  <si>
    <t>S.EIRL</t>
  </si>
  <si>
    <t>S.EIS</t>
  </si>
  <si>
    <t>S.ENZL</t>
  </si>
  <si>
    <t>S.EPHE</t>
  </si>
  <si>
    <t>S.EPOL</t>
  </si>
  <si>
    <t>S.EPU</t>
  </si>
  <si>
    <t>S.EWA</t>
  </si>
  <si>
    <t>S.EWC</t>
  </si>
  <si>
    <t>S.EWD</t>
  </si>
  <si>
    <t>S.EWG</t>
  </si>
  <si>
    <t>S.EWH</t>
  </si>
  <si>
    <t>S.EWI</t>
  </si>
  <si>
    <t>S.EWJ</t>
  </si>
  <si>
    <t>S.EWK</t>
  </si>
  <si>
    <t>S.EWL</t>
  </si>
  <si>
    <t>S.EWM</t>
  </si>
  <si>
    <t>S.EWN</t>
  </si>
  <si>
    <t>S.EWO</t>
  </si>
  <si>
    <t>S.EWP</t>
  </si>
  <si>
    <t>S.EWQ</t>
  </si>
  <si>
    <t>S.EWS</t>
  </si>
  <si>
    <t>S.EWT</t>
  </si>
  <si>
    <t>S.EWU</t>
  </si>
  <si>
    <t>S.EWW</t>
  </si>
  <si>
    <t>S.EWY</t>
  </si>
  <si>
    <t>S.EWZ</t>
  </si>
  <si>
    <t>S.EZA</t>
  </si>
  <si>
    <t>S.EZU</t>
  </si>
  <si>
    <t>S.GREK</t>
  </si>
  <si>
    <t>S.COLO</t>
  </si>
  <si>
    <t>S.IEFA</t>
  </si>
  <si>
    <t>S.IEMG</t>
  </si>
  <si>
    <t>S.INDA</t>
  </si>
  <si>
    <t>S.KSA</t>
  </si>
  <si>
    <t>S.KWT</t>
  </si>
  <si>
    <t>S.MCHI</t>
  </si>
  <si>
    <t>S.NORW</t>
  </si>
  <si>
    <t>S.QAT</t>
  </si>
  <si>
    <t>S.SPY</t>
  </si>
  <si>
    <t>S.THD</t>
  </si>
  <si>
    <t>S.TUR</t>
  </si>
  <si>
    <t>S.UAE</t>
  </si>
  <si>
    <t>S.VGK</t>
  </si>
  <si>
    <t>S.VNM</t>
  </si>
  <si>
    <t>S.VT</t>
  </si>
  <si>
    <t>Country Stock Markets ETFs</t>
  </si>
  <si>
    <t>Rank</t>
  </si>
  <si>
    <t xml:space="preserve">Date:  </t>
  </si>
  <si>
    <t>S.NVDA</t>
  </si>
  <si>
    <t>S.MSFT</t>
  </si>
  <si>
    <t>S.AAPL</t>
  </si>
  <si>
    <t>S.AMZN</t>
  </si>
  <si>
    <t>S.META</t>
  </si>
  <si>
    <t>S.AVGO</t>
  </si>
  <si>
    <t>S.GOOGL</t>
  </si>
  <si>
    <t>S.BRKB</t>
  </si>
  <si>
    <t>S.TSLA</t>
  </si>
  <si>
    <t>S.JPM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</si>
  <si>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</si>
  <si>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</si>
  <si>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</si>
  <si>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</si>
  <si>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</si>
  <si>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</si>
  <si>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</si>
  <si>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</si>
  <si>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</si>
  <si>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DXE?</t>
  </si>
  <si>
    <t>FOREX Futures (Use ADC Continuation)</t>
  </si>
  <si>
    <t>ZSE</t>
  </si>
  <si>
    <t>Agriculture Commodities (Use ADC)</t>
  </si>
  <si>
    <t>ZWA</t>
  </si>
  <si>
    <t>ZME</t>
  </si>
  <si>
    <t>ZLE</t>
  </si>
  <si>
    <t>ZCE</t>
  </si>
  <si>
    <t>SBE</t>
  </si>
  <si>
    <t>CCE</t>
  </si>
  <si>
    <t>KCE</t>
  </si>
  <si>
    <t>CTE</t>
  </si>
  <si>
    <t>GLE</t>
  </si>
  <si>
    <t>Energy (Use ADC Continution)</t>
  </si>
  <si>
    <t>CLE</t>
  </si>
  <si>
    <t>QO</t>
  </si>
  <si>
    <t>HOE</t>
  </si>
  <si>
    <t>NGE</t>
  </si>
  <si>
    <t>RBE</t>
  </si>
  <si>
    <t>ETHR</t>
  </si>
  <si>
    <t>BTC</t>
  </si>
  <si>
    <t>Crypto Futures (Use ADC Continuation)</t>
  </si>
  <si>
    <t>Precious Metal  Futures (Use ADC Continuation)</t>
  </si>
  <si>
    <t>GCE</t>
  </si>
  <si>
    <t>SIE</t>
  </si>
  <si>
    <t>PLE</t>
  </si>
  <si>
    <t>PAE</t>
  </si>
  <si>
    <t>Leading Stocks (Dividends 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</si>
</sst>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22.296476306196826</v>
        <stp/>
        <stp>StudyData</stp>
        <stp>S.UAE</stp>
        <stp>PCB</stp>
        <stp>BaseType=Date,Price=1000,Index=2000,Date=4/9/2025</stp>
        <stp>Close</stp>
        <stp>D</stp>
        <stp/>
        <stp>all</stp>
        <stp/>
        <stp/>
        <stp/>
        <stp>T</stp>
        <tr r="X53" s="1"/>
      </tp>
      <tp t="s">
        <v>JPMorgan Chase &amp; Co.</v>
        <stp/>
        <stp>ContractData</stp>
        <stp>S.JPM</stp>
        <stp>LongDescription</stp>
        <stp/>
        <stp>T</stp>
        <tr r="C24" s="1"/>
      </tp>
      <tp t="s">
        <v>iShares MSCI Kuwait ETF</v>
        <stp/>
        <stp>ContractData</stp>
        <stp>S.KWT</stp>
        <stp>LongDescription</stp>
        <stp/>
        <stp>T</stp>
        <tr r="T46" s="1"/>
      </tp>
      <tp t="s">
        <v>iShares MSCI Saudi Arabia ETF</v>
        <stp/>
        <stp>ContractData</stp>
        <stp>S.KSA</stp>
        <stp>LongDescription</stp>
        <stp/>
        <stp>T</stp>
        <tr r="T45" s="1"/>
      </tp>
      <tp t="s">
        <v>iShares MSCI Israel Capped ETF</v>
        <stp/>
        <stp>ContractData</stp>
        <stp>S.EIS</stp>
        <stp>LongDescription</stp>
        <stp/>
        <stp>T</stp>
        <tr r="T13" s="1"/>
      </tp>
      <tp t="s">
        <v>iShares MSCI Chile Capped ETF</v>
        <stp/>
        <stp>ContractData</stp>
        <stp>S.ECH</stp>
        <stp>LongDescription</stp>
        <stp/>
        <stp>T</stp>
        <tr r="T8" s="1"/>
      </tp>
      <tp t="s">
        <v>iShares MSCI EMU ETF</v>
        <stp/>
        <stp>ContractData</stp>
        <stp>S.EZU</stp>
        <stp>LongDescription</stp>
        <stp/>
        <stp>T</stp>
        <tr r="T39" s="1"/>
      </tp>
      <tp t="s">
        <v>iShares MSCI South Africa ETF</v>
        <stp/>
        <stp>ContractData</stp>
        <stp>S.EZA</stp>
        <stp>LongDescription</stp>
        <stp/>
        <stp>T</stp>
        <tr r="T38" s="1"/>
      </tp>
      <tp t="s">
        <v>iShares MSCI South Korea Capped ETF</v>
        <stp/>
        <stp>ContractData</stp>
        <stp>S.EWY</stp>
        <stp>LongDescription</stp>
        <stp/>
        <stp>T</stp>
        <tr r="T36" s="1"/>
      </tp>
      <tp t="s">
        <v>iShares MSCI Brazil Capped ETF</v>
        <stp/>
        <stp>ContractData</stp>
        <stp>S.EWZ</stp>
        <stp>LongDescription</stp>
        <stp/>
        <stp>T</stp>
        <tr r="T37" s="1"/>
      </tp>
      <tp t="s">
        <v>iShares MSCI Taiwan ETF</v>
        <stp/>
        <stp>ContractData</stp>
        <stp>S.EWT</stp>
        <stp>LongDescription</stp>
        <stp/>
        <stp>T</stp>
        <tr r="T33" s="1"/>
      </tp>
      <tp t="s">
        <v>iShares MSCI United Kingdom ETF</v>
        <stp/>
        <stp>ContractData</stp>
        <stp>S.EWU</stp>
        <stp>LongDescription</stp>
        <stp/>
        <stp>T</stp>
        <tr r="T34" s="1"/>
      </tp>
      <tp t="s">
        <v>iShares MSCI Mexico Capped ETF</v>
        <stp/>
        <stp>ContractData</stp>
        <stp>S.EWW</stp>
        <stp>LongDescription</stp>
        <stp/>
        <stp>T</stp>
        <tr r="T35" s="1"/>
      </tp>
      <tp t="s">
        <v>iShares MSCI Spain Capped ETF</v>
        <stp/>
        <stp>ContractData</stp>
        <stp>S.EWP</stp>
        <stp>LongDescription</stp>
        <stp/>
        <stp>T</stp>
        <tr r="T30" s="1"/>
      </tp>
      <tp t="s">
        <v>iShares MSCI France ETF</v>
        <stp/>
        <stp>ContractData</stp>
        <stp>S.EWQ</stp>
        <stp>LongDescription</stp>
        <stp/>
        <stp>T</stp>
        <tr r="T31" s="1"/>
      </tp>
      <tp t="s">
        <v>iShares MSCI Singapore ETF</v>
        <stp/>
        <stp>ContractData</stp>
        <stp>S.EWS</stp>
        <stp>LongDescription</stp>
        <stp/>
        <stp>T</stp>
        <tr r="T32" s="1"/>
      </tp>
      <tp t="s">
        <v>iShares MSCI Switzerland Capped ETF</v>
        <stp/>
        <stp>ContractData</stp>
        <stp>S.EWL</stp>
        <stp>LongDescription</stp>
        <stp/>
        <stp>T</stp>
        <tr r="T26" s="1"/>
      </tp>
      <tp t="s">
        <v>iShares MSCI Malaysia ETF</v>
        <stp/>
        <stp>ContractData</stp>
        <stp>S.EWM</stp>
        <stp>LongDescription</stp>
        <stp/>
        <stp>T</stp>
        <tr r="T27" s="1"/>
      </tp>
      <tp t="s">
        <v>iShares MSCI Netherlands ETF</v>
        <stp/>
        <stp>ContractData</stp>
        <stp>S.EWN</stp>
        <stp>LongDescription</stp>
        <stp/>
        <stp>T</stp>
        <tr r="T28" s="1"/>
      </tp>
      <tp t="s">
        <v>iShares MSCI Austria Capped ETF</v>
        <stp/>
        <stp>ContractData</stp>
        <stp>S.EWO</stp>
        <stp>LongDescription</stp>
        <stp/>
        <stp>T</stp>
        <tr r="T29" s="1"/>
      </tp>
      <tp t="s">
        <v>iShares MSCI Hong Kong ETF</v>
        <stp/>
        <stp>ContractData</stp>
        <stp>S.EWH</stp>
        <stp>LongDescription</stp>
        <stp/>
        <stp>T</stp>
        <tr r="T22" s="1"/>
      </tp>
      <tp t="s">
        <v>iShares MSCI Italy Capped ETF</v>
        <stp/>
        <stp>ContractData</stp>
        <stp>S.EWI</stp>
        <stp>LongDescription</stp>
        <stp/>
        <stp>T</stp>
        <tr r="T23" s="1"/>
      </tp>
      <tp t="s">
        <v>iShares MSCI Japan ETF</v>
        <stp/>
        <stp>ContractData</stp>
        <stp>S.EWJ</stp>
        <stp>LongDescription</stp>
        <stp/>
        <stp>T</stp>
        <tr r="T24" s="1"/>
      </tp>
      <tp t="s">
        <v>iShares MSCI Belgium Capped ETF</v>
        <stp/>
        <stp>ContractData</stp>
        <stp>S.EWK</stp>
        <stp>LongDescription</stp>
        <stp/>
        <stp>T</stp>
        <tr r="T25" s="1"/>
      </tp>
      <tp t="s">
        <v>iShares MSCI Sweden ETF</v>
        <stp/>
        <stp>ContractData</stp>
        <stp>S.EWD</stp>
        <stp>LongDescription</stp>
        <stp/>
        <stp>T</stp>
        <tr r="T20" s="1"/>
      </tp>
      <tp t="s">
        <v>iShares MSCI Germany ETF</v>
        <stp/>
        <stp>ContractData</stp>
        <stp>S.EWG</stp>
        <stp>LongDescription</stp>
        <stp/>
        <stp>T</stp>
        <tr r="T21" s="1"/>
      </tp>
      <tp t="s">
        <v>iShares MSCI Australia ETF</v>
        <stp/>
        <stp>ContractData</stp>
        <stp>S.EWA</stp>
        <stp>LongDescription</stp>
        <stp/>
        <stp>T</stp>
        <tr r="T18" s="1"/>
      </tp>
      <tp t="s">
        <v>iShares MSCI Canada ETF</v>
        <stp/>
        <stp>ContractData</stp>
        <stp>S.EWC</stp>
        <stp>LongDescription</stp>
        <stp/>
        <stp>T</stp>
        <tr r="T19" s="1"/>
      </tp>
      <tp t="s">
        <v>iShares MSCI Peru and Global Exposure ETF</v>
        <stp/>
        <stp>ContractData</stp>
        <stp>S.EPU</stp>
        <stp>LongDescription</stp>
        <stp/>
        <stp>T</stp>
        <tr r="T17" s="1"/>
      </tp>
      <tp t="s">
        <v>Consumer Discretionary Select SectorSPDR</v>
        <stp/>
        <stp>ContractData</stp>
        <stp>S.XLY</stp>
        <stp>LongDescription</stp>
        <stp/>
        <stp>T</stp>
        <tr r="L15" s="1"/>
      </tp>
      <tp t="s">
        <v>Utilities Select Sector SPDR</v>
        <stp/>
        <stp>ContractData</stp>
        <stp>S.XLU</stp>
        <stp>LongDescription</stp>
        <stp/>
        <stp>T</stp>
        <tr r="L8" s="1"/>
      </tp>
      <tp t="s">
        <v>Health Care Select Sector SPDR</v>
        <stp/>
        <stp>ContractData</stp>
        <stp>S.XLV</stp>
        <stp>LongDescription</stp>
        <stp/>
        <stp>T</stp>
        <tr r="L16" s="1"/>
      </tp>
      <tp t="s">
        <v>Consumer Staples Select Sector SPDR</v>
        <stp/>
        <stp>ContractData</stp>
        <stp>S.XLP</stp>
        <stp>LongDescription</stp>
        <stp/>
        <stp>T</stp>
        <tr r="L13" s="1"/>
      </tp>
      <tp t="s">
        <v>Industrial Select Sector SPDR</v>
        <stp/>
        <stp>ContractData</stp>
        <stp>S.XLI</stp>
        <stp>LongDescription</stp>
        <stp/>
        <stp>T</stp>
        <tr r="L6" s="1"/>
      </tp>
      <tp t="s">
        <v>Technology Sector SPDR Fund</v>
        <stp/>
        <stp>ContractData</stp>
        <stp>S.XLK</stp>
        <stp>LongDescription</stp>
        <stp/>
        <stp>T</stp>
        <tr r="L7" s="1"/>
      </tp>
      <tp t="s">
        <v>Energy Select Sector SPDR</v>
        <stp/>
        <stp>ContractData</stp>
        <stp>S.XLE</stp>
        <stp>LongDescription</stp>
        <stp/>
        <stp>T</stp>
        <tr r="L14" s="1"/>
      </tp>
      <tp t="s">
        <v>Financial Select Sector SPDR</v>
        <stp/>
        <stp>ContractData</stp>
        <stp>S.XLF</stp>
        <stp>LongDescription</stp>
        <stp/>
        <stp>T</stp>
        <tr r="L10" s="1"/>
      </tp>
      <tp t="s">
        <v>Materials Select Sector SPDR</v>
        <stp/>
        <stp>ContractData</stp>
        <stp>S.XLB</stp>
        <stp>LongDescription</stp>
        <stp/>
        <stp>T</stp>
        <tr r="L11" s="1"/>
      </tp>
      <tp t="s">
        <v>Communication Services Select Sector SPDR</v>
        <stp/>
        <stp>ContractData</stp>
        <stp>S.XLC</stp>
        <stp>LongDescription</stp>
        <stp/>
        <stp>T</stp>
        <tr r="L9" s="1"/>
      </tp>
      <tp t="s">
        <v>Market Vectors Vietnam ETF</v>
        <stp/>
        <stp>ContractData</stp>
        <stp>S.VNM</stp>
        <stp>LongDescription</stp>
        <stp/>
        <stp>T</stp>
        <tr r="T55" s="1"/>
      </tp>
      <tp t="s">
        <v>Vanguard MSCI Europe ETF</v>
        <stp/>
        <stp>ContractData</stp>
        <stp>S.VGK</stp>
        <stp>LongDescription</stp>
        <stp/>
        <stp>T</stp>
        <tr r="T54" s="1"/>
      </tp>
      <tp t="s">
        <v>iShares MSCI Thailand Capped ETF</v>
        <stp/>
        <stp>ContractData</stp>
        <stp>S.THD</stp>
        <stp>LongDescription</stp>
        <stp/>
        <stp>T</stp>
        <tr r="T51" s="1"/>
      </tp>
      <tp t="s">
        <v>iShares MSCI Turkey ETF</v>
        <stp/>
        <stp>ContractData</stp>
        <stp>S.TUR</stp>
        <stp>LongDescription</stp>
        <stp/>
        <stp>T</stp>
        <tr r="T52" s="1"/>
      </tp>
      <tp t="s">
        <v>iShares Trust iShares MSCI UAE ETF</v>
        <stp/>
        <stp>ContractData</stp>
        <stp>S.UAE</stp>
        <stp>LongDescription</stp>
        <stp/>
        <stp>T</stp>
        <tr r="T53" s="1"/>
      </tp>
      <tp t="s">
        <v>SPDR S&amp;P 500</v>
        <stp/>
        <stp>ContractData</stp>
        <stp>S.SPY</stp>
        <stp>LongDescription</stp>
        <stp/>
        <stp>T</stp>
        <tr r="T50" s="1"/>
      </tp>
      <tp t="s">
        <v>iShares Trust iShares MSCI Qatar ETF</v>
        <stp/>
        <stp>ContractData</stp>
        <stp>S.QAT</stp>
        <stp>LongDescription</stp>
        <stp/>
        <stp>T</stp>
        <tr r="T49" s="1"/>
      </tp>
      <tp>
        <v>14.386101893421818</v>
        <stp/>
        <stp>StudyData</stp>
        <stp>S.THD</stp>
        <stp>PCB</stp>
        <stp>BaseType=Date,Price=1000,Index=2000,Date=4/9/2025</stp>
        <stp>Close</stp>
        <stp>D</stp>
        <stp/>
        <stp>all</stp>
        <stp/>
        <stp/>
        <stp/>
        <stp>T</stp>
        <tr r="X51" s="1"/>
      </tp>
      <tp>
        <v>5.6350898568382624</v>
        <stp/>
        <stp>StudyData</stp>
        <stp>S.TUR</stp>
        <stp>PCB</stp>
        <stp>BaseType=Date,Price=1000,Index=2000,Date=4/9/2025</stp>
        <stp>Close</stp>
        <stp>D</stp>
        <stp/>
        <stp>all</stp>
        <stp/>
        <stp/>
        <stp/>
        <stp>T</stp>
        <tr r="X52" s="1"/>
      </tp>
      <tp t="s">
        <v>ICE Brent Crude, Oct 25</v>
        <stp/>
        <stp>ContractData</stp>
        <stp>QO</stp>
        <stp>LongDescription</stp>
        <stp/>
        <stp>T</stp>
        <tr r="C43" s="1"/>
      </tp>
      <tp>
        <v>47.99301919720768</v>
        <stp/>
        <stp>StudyData</stp>
        <stp>S.VNM</stp>
        <stp>PCB</stp>
        <stp>BaseType=Date,Price=1000,Index=2000,Date=4/9/2025</stp>
        <stp>Close</stp>
        <stp>D</stp>
        <stp/>
        <stp>all</stp>
        <stp/>
        <stp/>
        <stp/>
        <stp>T</stp>
        <tr r="X55" s="1"/>
      </tp>
      <tp>
        <v>14.881305637982196</v>
        <stp/>
        <stp>StudyData</stp>
        <stp>S.VGK</stp>
        <stp>PCB</stp>
        <stp>BaseType=Date,Price=1000,Index=2000,Date=4/9/2025</stp>
        <stp>Close</stp>
        <stp>D</stp>
        <stp/>
        <stp>all</stp>
        <stp/>
        <stp/>
        <stp/>
        <stp>T</stp>
        <tr r="X54" s="1"/>
      </tp>
      <tp t="s">
        <v/>
        <stp/>
        <stp>StudyData</stp>
        <stp>S.QAT</stp>
        <stp>PCB</stp>
        <stp>BaseType=Date,Price=1000,Index=2000,Date=4/9/2025</stp>
        <stp>Close</stp>
        <stp>D</stp>
        <stp/>
        <stp>all</stp>
        <stp/>
        <stp/>
        <stp/>
        <stp>T</stp>
        <tr r="X49" s="1"/>
      </tp>
      <tp>
        <v>15.958222449053981</v>
        <stp/>
        <stp>StudyData</stp>
        <stp>S.SPY</stp>
        <stp>PCB</stp>
        <stp>BaseType=Date,Price=1000,Index=2000,Date=4/9/2025</stp>
        <stp>Close</stp>
        <stp>D</stp>
        <stp/>
        <stp>all</stp>
        <stp/>
        <stp/>
        <stp/>
        <stp>T</stp>
        <tr r="X50" s="1"/>
      </tp>
      <tp t="s">
        <v>Soybean Oil (Globex), Dec 25</v>
        <stp/>
        <stp>ContractData</stp>
        <stp>ZLE</stp>
        <stp>LongDescription</stp>
        <stp/>
        <stp>T</stp>
        <tr r="C31" s="1"/>
      </tp>
      <tp t="s">
        <v>Soybean Meal (Globex), Dec 25</v>
        <stp/>
        <stp>ContractData</stp>
        <stp>ZME</stp>
        <stp>LongDescription</stp>
        <stp/>
        <stp>T</stp>
        <tr r="C30" s="1"/>
      </tp>
      <tp t="s">
        <v>Corn (Globex), Dec 25</v>
        <stp/>
        <stp>ContractData</stp>
        <stp>ZCE</stp>
        <stp>LongDescription</stp>
        <stp/>
        <stp>T</stp>
        <tr r="C33" s="1"/>
      </tp>
      <tp t="s">
        <v>Soybeans (Globex), Nov 25</v>
        <stp/>
        <stp>ContractData</stp>
        <stp>ZSE</stp>
        <stp>LongDescription</stp>
        <stp/>
        <stp>T</stp>
        <tr r="C29" s="1"/>
      </tp>
      <tp t="s">
        <v>Wheat (Globex), Sep 25</v>
        <stp/>
        <stp>ContractData</stp>
        <stp>ZWA</stp>
        <stp>LongDescription</stp>
        <stp/>
        <stp>T</stp>
        <tr r="C32" s="1"/>
      </tp>
      <tp t="s">
        <v>RBOB Gasoline (Globex), Sep 25</v>
        <stp/>
        <stp>ContractData</stp>
        <stp>RBE</stp>
        <stp>LongDescription</stp>
        <stp/>
        <stp>T</stp>
        <tr r="C46" s="1"/>
      </tp>
      <tp t="s">
        <v>Silver (Globex), Sep 25</v>
        <stp/>
        <stp>ContractData</stp>
        <stp>SIE</stp>
        <stp>LongDescription</stp>
        <stp/>
        <stp>T</stp>
        <tr r="L42" s="1"/>
      </tp>
      <tp t="s">
        <v>Sugar World #11 (ICE), Oct 25</v>
        <stp/>
        <stp>ContractData</stp>
        <stp>SBE</stp>
        <stp>LongDescription</stp>
        <stp/>
        <stp>T</stp>
        <tr r="C34" s="1"/>
      </tp>
      <tp t="s">
        <v>S&amp;P 500</v>
        <stp/>
        <stp>ContractData</stp>
        <stp>SPC</stp>
        <stp>LongDescription</stp>
        <stp/>
        <stp>T</stp>
        <tr r="C7" s="1"/>
      </tp>
      <tp t="s">
        <v>Platinum (Globex), Oct 25</v>
        <stp/>
        <stp>ContractData</stp>
        <stp>PLE</stp>
        <stp>LongDescription</stp>
        <stp/>
        <stp>T</stp>
        <tr r="L43" s="1"/>
      </tp>
      <tp t="s">
        <v>Palladium (Globex), Sep 25</v>
        <stp/>
        <stp>ContractData</stp>
        <stp>PAE</stp>
        <stp>LongDescription</stp>
        <stp/>
        <stp>T</stp>
        <tr r="L44" s="1"/>
      </tp>
      <tp t="s">
        <v>NASDAQ-100 Index</v>
        <stp/>
        <stp>ContractData</stp>
        <stp>NDX</stp>
        <stp>LongDescription</stp>
        <stp/>
        <stp>T</stp>
        <tr r="C6" s="1"/>
      </tp>
      <tp t="s">
        <v>Natural Gas (Globex), Sep 25</v>
        <stp/>
        <stp>ContractData</stp>
        <stp>NGE</stp>
        <stp>LongDescription</stp>
        <stp/>
        <stp>T</stp>
        <tr r="C47" s="1"/>
      </tp>
      <tp t="s">
        <v>Coffee (ICE), Sep 25</v>
        <stp/>
        <stp>ContractData</stp>
        <stp>KCE</stp>
        <stp>LongDescription</stp>
        <stp/>
        <stp>T</stp>
        <tr r="C36" s="1"/>
      </tp>
      <tp t="s">
        <v>NY Harbor ULSD, Sep 25</v>
        <stp/>
        <stp>ContractData</stp>
        <stp>HOE</stp>
        <stp>LongDescription</stp>
        <stp/>
        <stp>T</stp>
        <tr r="C45" s="1"/>
      </tp>
      <tp t="s">
        <v>Live Cattle (Globex), Oct 25</v>
        <stp/>
        <stp>ContractData</stp>
        <stp>GLE</stp>
        <stp>LongDescription</stp>
        <stp/>
        <stp>T</stp>
        <tr r="C38" s="1"/>
      </tp>
      <tp t="s">
        <v>Gold (Globex), Dec 25</v>
        <stp/>
        <stp>ContractData</stp>
        <stp>GCE</stp>
        <stp>LongDescription</stp>
        <stp/>
        <stp>T</stp>
        <tr r="L41" s="1"/>
      </tp>
      <tp t="s">
        <v>DJ Utilities Average</v>
        <stp/>
        <stp>ContractData</stp>
        <stp>DJU</stp>
        <stp>LongDescription</stp>
        <stp/>
        <stp>T</stp>
        <tr r="C10" s="1"/>
      </tp>
      <tp t="s">
        <v>DJ Transport Average</v>
        <stp/>
        <stp>ContractData</stp>
        <stp>DJT</stp>
        <stp>LongDescription</stp>
        <stp/>
        <stp>T</stp>
        <tr r="C9" s="1"/>
      </tp>
      <tp t="s">
        <v>DJ Industrial Average</v>
        <stp/>
        <stp>ContractData</stp>
        <stp>DJI</stp>
        <stp>LongDescription</stp>
        <stp/>
        <stp>T</stp>
        <tr r="C8" s="1"/>
      </tp>
      <tp t="s">
        <v>Euro/British Pound (Globex), Sep 25</v>
        <stp/>
        <stp>ContractData</stp>
        <stp>EB?</stp>
        <stp>LongDescription</stp>
        <stp/>
        <stp>T</stp>
        <tr r="L30" s="1"/>
      </tp>
      <tp t="s">
        <v>Bitcoin (Globex), Aug 25</v>
        <stp/>
        <stp>ContractData</stp>
        <stp>BTC</stp>
        <stp>LongDescription</stp>
        <stp/>
        <stp>T</stp>
        <tr r="L35" s="1"/>
      </tp>
      <tp t="s">
        <v>Crude Light (Globex), Sep 25</v>
        <stp/>
        <stp>ContractData</stp>
        <stp>CLE</stp>
        <stp>LongDescription</stp>
        <stp/>
        <stp>T</stp>
        <tr r="C44" s="1"/>
      </tp>
      <tp t="s">
        <v>Cocoa (ICE), Dec 25</v>
        <stp/>
        <stp>ContractData</stp>
        <stp>CCE</stp>
        <stp>LongDescription</stp>
        <stp/>
        <stp>T</stp>
        <tr r="C35" s="1"/>
      </tp>
      <tp t="s">
        <v>Cotton (ICE), Dec 25</v>
        <stp/>
        <stp>ContractData</stp>
        <stp>CTE</stp>
        <stp>LongDescription</stp>
        <stp/>
        <stp>T</stp>
        <tr r="C37" s="1"/>
      </tp>
      <tp>
        <v>4.9584183273183688</v>
        <stp/>
        <stp>StudyData</stp>
        <stp>QO</stp>
        <stp>PCB</stp>
        <stp>BaseType=Date,Price=1000,Index=2000,Date=4/9/2025</stp>
        <stp>Close</stp>
        <stp>D</stp>
        <stp>-1</stp>
        <stp>all</stp>
        <stp/>
        <stp/>
        <stp/>
        <stp>T</stp>
        <tr r="G44" s="1"/>
      </tp>
      <tp>
        <v>3.076535115370064</v>
        <stp/>
        <stp>StudyData</stp>
        <stp>S.XLP</stp>
        <stp>PCB</stp>
        <stp>BaseType=Date,Price=1000,Index=2000,Date=4/9/2025</stp>
        <stp>Close</stp>
        <stp>D</stp>
        <stp/>
        <stp>all</stp>
        <stp/>
        <stp/>
        <stp/>
        <stp>T</stp>
        <tr r="P13" s="1"/>
      </tp>
      <tp>
        <v>-7.1346209282213735</v>
        <stp/>
        <stp>StudyData</stp>
        <stp>S.XLV</stp>
        <stp>PCB</stp>
        <stp>BaseType=Date,Price=1000,Index=2000,Date=4/9/2025</stp>
        <stp>Close</stp>
        <stp>D</stp>
        <stp/>
        <stp>all</stp>
        <stp/>
        <stp/>
        <stp/>
        <stp>T</stp>
        <tr r="P16" s="1"/>
      </tp>
      <tp>
        <v>13.676451230748979</v>
        <stp/>
        <stp>StudyData</stp>
        <stp>S.XLU</stp>
        <stp>PCB</stp>
        <stp>BaseType=Date,Price=1000,Index=2000,Date=4/9/2025</stp>
        <stp>Close</stp>
        <stp>D</stp>
        <stp/>
        <stp>all</stp>
        <stp/>
        <stp/>
        <stp/>
        <stp>T</stp>
        <tr r="P8" s="1"/>
      </tp>
      <tp>
        <v>14.938120077733462</v>
        <stp/>
        <stp>StudyData</stp>
        <stp>S.XLY</stp>
        <stp>PCB</stp>
        <stp>BaseType=Date,Price=1000,Index=2000,Date=4/9/2025</stp>
        <stp>Close</stp>
        <stp>D</stp>
        <stp/>
        <stp>all</stp>
        <stp/>
        <stp/>
        <stp/>
        <stp>T</stp>
        <tr r="P15" s="1"/>
      </tp>
      <tp>
        <v>9.1505695889053982</v>
        <stp/>
        <stp>StudyData</stp>
        <stp>S.XLB</stp>
        <stp>PCB</stp>
        <stp>BaseType=Date,Price=1000,Index=2000,Date=4/9/2025</stp>
        <stp>Close</stp>
        <stp>D</stp>
        <stp/>
        <stp>all</stp>
        <stp/>
        <stp/>
        <stp/>
        <stp>T</stp>
        <tr r="P11" s="1"/>
      </tp>
      <tp>
        <v>14.924258587582687</v>
        <stp/>
        <stp>StudyData</stp>
        <stp>S.XLC</stp>
        <stp>PCB</stp>
        <stp>BaseType=Date,Price=1000,Index=2000,Date=4/9/2025</stp>
        <stp>Close</stp>
        <stp>D</stp>
        <stp/>
        <stp>all</stp>
        <stp/>
        <stp/>
        <stp/>
        <stp>T</stp>
        <tr r="P9" s="1"/>
      </tp>
      <tp>
        <v>10.141858987931398</v>
        <stp/>
        <stp>StudyData</stp>
        <stp>S.XLF</stp>
        <stp>PCB</stp>
        <stp>BaseType=Date,Price=1000,Index=2000,Date=4/9/2025</stp>
        <stp>Close</stp>
        <stp>D</stp>
        <stp/>
        <stp>all</stp>
        <stp/>
        <stp/>
        <stp/>
        <stp>T</stp>
        <tr r="P10" s="1"/>
      </tp>
      <tp>
        <v>3.7639630888781062</v>
        <stp/>
        <stp>StudyData</stp>
        <stp>S.XLE</stp>
        <stp>PCB</stp>
        <stp>BaseType=Date,Price=1000,Index=2000,Date=4/9/2025</stp>
        <stp>Close</stp>
        <stp>D</stp>
        <stp/>
        <stp>all</stp>
        <stp/>
        <stp/>
        <stp/>
        <stp>T</stp>
        <tr r="P14" s="1"/>
      </tp>
      <tp>
        <v>30.496419111154719</v>
        <stp/>
        <stp>StudyData</stp>
        <stp>S.XLK</stp>
        <stp>PCB</stp>
        <stp>BaseType=Date,Price=1000,Index=2000,Date=4/9/2025</stp>
        <stp>Close</stp>
        <stp>D</stp>
        <stp/>
        <stp>all</stp>
        <stp/>
        <stp/>
        <stp/>
        <stp>T</stp>
        <tr r="P7" s="1"/>
      </tp>
      <tp>
        <v>19.375197223098759</v>
        <stp/>
        <stp>StudyData</stp>
        <stp>S.XLI</stp>
        <stp>PCB</stp>
        <stp>BaseType=Date,Price=1000,Index=2000,Date=4/9/2025</stp>
        <stp>Close</stp>
        <stp>D</stp>
        <stp/>
        <stp>all</stp>
        <stp/>
        <stp/>
        <stp/>
        <stp>T</stp>
        <tr r="P6" s="1"/>
      </tp>
      <tp>
        <v>22.599483906016573</v>
        <stp/>
        <stp>StudyData</stp>
        <stp>S.EIS</stp>
        <stp>PCB</stp>
        <stp>BaseType=Date,Price=1000,Index=2000,Date=4/9/2025</stp>
        <stp>Close</stp>
        <stp>D</stp>
        <stp/>
        <stp>all</stp>
        <stp/>
        <stp/>
        <stp/>
        <stp>T</stp>
        <tr r="X13" s="1"/>
      </tp>
      <tp>
        <v>7.4008498583569393</v>
        <stp/>
        <stp>StudyData</stp>
        <stp>S.ECH</stp>
        <stp>PCB</stp>
        <stp>BaseType=Date,Price=1000,Index=2000,Date=4/9/2025</stp>
        <stp>Close</stp>
        <stp>D</stp>
        <stp/>
        <stp>all</stp>
        <stp/>
        <stp/>
        <stp/>
        <stp>T</stp>
        <tr r="X8" s="1"/>
      </tp>
      <tp>
        <v>14.828384111068269</v>
        <stp/>
        <stp>StudyData</stp>
        <stp>S.EZU</stp>
        <stp>PCB</stp>
        <stp>BaseType=Date,Price=1000,Index=2000,Date=4/9/2025</stp>
        <stp>Close</stp>
        <stp>D</stp>
        <stp/>
        <stp>all</stp>
        <stp/>
        <stp/>
        <stp/>
        <stp>T</stp>
        <tr r="X39" s="1"/>
      </tp>
      <tp>
        <v>28.009939010616662</v>
        <stp/>
        <stp>StudyData</stp>
        <stp>S.EZA</stp>
        <stp>PCB</stp>
        <stp>BaseType=Date,Price=1000,Index=2000,Date=4/9/2025</stp>
        <stp>Close</stp>
        <stp>D</stp>
        <stp/>
        <stp>all</stp>
        <stp/>
        <stp/>
        <stp/>
        <stp>T</stp>
        <tr r="X38" s="1"/>
      </tp>
      <tp>
        <v>21.997105643994207</v>
        <stp/>
        <stp>StudyData</stp>
        <stp>S.EPU</stp>
        <stp>PCB</stp>
        <stp>BaseType=Date,Price=1000,Index=2000,Date=4/9/2025</stp>
        <stp>Close</stp>
        <stp>D</stp>
        <stp/>
        <stp>all</stp>
        <stp/>
        <stp/>
        <stp/>
        <stp>T</stp>
        <tr r="X17" s="1"/>
      </tp>
      <tp>
        <v>22.167266187050355</v>
        <stp/>
        <stp>StudyData</stp>
        <stp>S.EWS</stp>
        <stp>PCB</stp>
        <stp>BaseType=Date,Price=1000,Index=2000,Date=4/9/2025</stp>
        <stp>Close</stp>
        <stp>D</stp>
        <stp/>
        <stp>all</stp>
        <stp/>
        <stp/>
        <stp/>
        <stp>T</stp>
        <tr r="X32" s="1"/>
      </tp>
      <tp>
        <v>25.371120107962206</v>
        <stp/>
        <stp>StudyData</stp>
        <stp>S.EWP</stp>
        <stp>PCB</stp>
        <stp>BaseType=Date,Price=1000,Index=2000,Date=4/9/2025</stp>
        <stp>Close</stp>
        <stp>D</stp>
        <stp/>
        <stp>all</stp>
        <stp/>
        <stp/>
        <stp/>
        <stp>T</stp>
        <tr r="X30" s="1"/>
      </tp>
      <tp>
        <v>10.230510230510237</v>
        <stp/>
        <stp>StudyData</stp>
        <stp>S.EWQ</stp>
        <stp>PCB</stp>
        <stp>BaseType=Date,Price=1000,Index=2000,Date=4/9/2025</stp>
        <stp>Close</stp>
        <stp>D</stp>
        <stp/>
        <stp>all</stp>
        <stp/>
        <stp/>
        <stp/>
        <stp>T</stp>
        <tr r="X31" s="1"/>
      </tp>
      <tp>
        <v>17.527959892016977</v>
        <stp/>
        <stp>StudyData</stp>
        <stp>S.EWW</stp>
        <stp>PCB</stp>
        <stp>BaseType=Date,Price=1000,Index=2000,Date=4/9/2025</stp>
        <stp>Close</stp>
        <stp>D</stp>
        <stp/>
        <stp>all</stp>
        <stp/>
        <stp/>
        <stp/>
        <stp>T</stp>
        <tr r="X35" s="1"/>
      </tp>
      <tp>
        <v>35.476668899307882</v>
        <stp/>
        <stp>StudyData</stp>
        <stp>S.EWT</stp>
        <stp>PCB</stp>
        <stp>BaseType=Date,Price=1000,Index=2000,Date=4/9/2025</stp>
        <stp>Close</stp>
        <stp>D</stp>
        <stp/>
        <stp>all</stp>
        <stp/>
        <stp/>
        <stp/>
        <stp>T</stp>
        <tr r="X33" s="1"/>
      </tp>
      <tp>
        <v>15.351751637710056</v>
        <stp/>
        <stp>StudyData</stp>
        <stp>S.EWU</stp>
        <stp>PCB</stp>
        <stp>BaseType=Date,Price=1000,Index=2000,Date=4/9/2025</stp>
        <stp>Close</stp>
        <stp>D</stp>
        <stp/>
        <stp>all</stp>
        <stp/>
        <stp/>
        <stp/>
        <stp>T</stp>
        <tr r="X34" s="1"/>
      </tp>
      <tp>
        <v>12.545528126264674</v>
        <stp/>
        <stp>StudyData</stp>
        <stp>S.EWZ</stp>
        <stp>PCB</stp>
        <stp>BaseType=Date,Price=1000,Index=2000,Date=4/9/2025</stp>
        <stp>Close</stp>
        <stp>D</stp>
        <stp/>
        <stp>all</stp>
        <stp/>
        <stp/>
        <stp/>
        <stp>T</stp>
        <tr r="X37" s="1"/>
      </tp>
      <tp>
        <v>38.100600600600593</v>
        <stp/>
        <stp>StudyData</stp>
        <stp>S.EWY</stp>
        <stp>PCB</stp>
        <stp>BaseType=Date,Price=1000,Index=2000,Date=4/9/2025</stp>
        <stp>Close</stp>
        <stp>D</stp>
        <stp/>
        <stp>all</stp>
        <stp/>
        <stp/>
        <stp/>
        <stp>T</stp>
        <tr r="X36" s="1"/>
      </tp>
      <tp>
        <v>20.359129994941842</v>
        <stp/>
        <stp>StudyData</stp>
        <stp>S.EWC</stp>
        <stp>PCB</stp>
        <stp>BaseType=Date,Price=1000,Index=2000,Date=4/9/2025</stp>
        <stp>Close</stp>
        <stp>D</stp>
        <stp/>
        <stp>all</stp>
        <stp/>
        <stp/>
        <stp/>
        <stp>T</stp>
        <tr r="X19" s="1"/>
      </tp>
      <tp>
        <v>17.097764138535741</v>
        <stp/>
        <stp>StudyData</stp>
        <stp>S.EWA</stp>
        <stp>PCB</stp>
        <stp>BaseType=Date,Price=1000,Index=2000,Date=4/9/2025</stp>
        <stp>Close</stp>
        <stp>D</stp>
        <stp/>
        <stp>all</stp>
        <stp/>
        <stp/>
        <stp/>
        <stp>T</stp>
        <tr r="X18" s="1"/>
      </tp>
      <tp>
        <v>17.172832689122032</v>
        <stp/>
        <stp>StudyData</stp>
        <stp>S.EWG</stp>
        <stp>PCB</stp>
        <stp>BaseType=Date,Price=1000,Index=2000,Date=4/9/2025</stp>
        <stp>Close</stp>
        <stp>D</stp>
        <stp/>
        <stp>all</stp>
        <stp/>
        <stp/>
        <stp/>
        <stp>T</stp>
        <tr r="X21" s="1"/>
      </tp>
      <tp>
        <v>13.827655310621234</v>
        <stp/>
        <stp>StudyData</stp>
        <stp>S.EWD</stp>
        <stp>PCB</stp>
        <stp>BaseType=Date,Price=1000,Index=2000,Date=4/9/2025</stp>
        <stp>Close</stp>
        <stp>D</stp>
        <stp/>
        <stp>all</stp>
        <stp/>
        <stp/>
        <stp/>
        <stp>T</stp>
        <tr r="X20" s="1"/>
      </tp>
      <tp>
        <v>15.857702743442863</v>
        <stp/>
        <stp>StudyData</stp>
        <stp>S.EWJ</stp>
        <stp>PCB</stp>
        <stp>BaseType=Date,Price=1000,Index=2000,Date=4/9/2025</stp>
        <stp>Close</stp>
        <stp>D</stp>
        <stp/>
        <stp>all</stp>
        <stp/>
        <stp/>
        <stp/>
        <stp>T</stp>
        <tr r="X24" s="1"/>
      </tp>
      <tp>
        <v>18.855042016806721</v>
        <stp/>
        <stp>StudyData</stp>
        <stp>S.EWK</stp>
        <stp>PCB</stp>
        <stp>BaseType=Date,Price=1000,Index=2000,Date=4/9/2025</stp>
        <stp>Close</stp>
        <stp>D</stp>
        <stp/>
        <stp>all</stp>
        <stp/>
        <stp/>
        <stp/>
        <stp>T</stp>
        <tr r="X25" s="1"/>
      </tp>
      <tp>
        <v>33.375554148195043</v>
        <stp/>
        <stp>StudyData</stp>
        <stp>S.EWH</stp>
        <stp>PCB</stp>
        <stp>BaseType=Date,Price=1000,Index=2000,Date=4/9/2025</stp>
        <stp>Close</stp>
        <stp>D</stp>
        <stp/>
        <stp>all</stp>
        <stp/>
        <stp/>
        <stp/>
        <stp>T</stp>
        <tr r="X22" s="1"/>
      </tp>
      <tp>
        <v>23.644952759820995</v>
        <stp/>
        <stp>StudyData</stp>
        <stp>S.EWI</stp>
        <stp>PCB</stp>
        <stp>BaseType=Date,Price=1000,Index=2000,Date=4/9/2025</stp>
        <stp>Close</stp>
        <stp>D</stp>
        <stp/>
        <stp>all</stp>
        <stp/>
        <stp/>
        <stp/>
        <stp>T</stp>
        <tr r="X23" s="1"/>
      </tp>
      <tp>
        <v>13.203040173724206</v>
        <stp/>
        <stp>StudyData</stp>
        <stp>S.EWN</stp>
        <stp>PCB</stp>
        <stp>BaseType=Date,Price=1000,Index=2000,Date=4/9/2025</stp>
        <stp>Close</stp>
        <stp>D</stp>
        <stp/>
        <stp>all</stp>
        <stp/>
        <stp/>
        <stp/>
        <stp>T</stp>
        <tr r="X28" s="1"/>
      </tp>
      <tp>
        <v>28.224145035022666</v>
        <stp/>
        <stp>StudyData</stp>
        <stp>S.EWO</stp>
        <stp>PCB</stp>
        <stp>BaseType=Date,Price=1000,Index=2000,Date=4/9/2025</stp>
        <stp>Close</stp>
        <stp>D</stp>
        <stp/>
        <stp>all</stp>
        <stp/>
        <stp/>
        <stp/>
        <stp>T</stp>
        <tr r="X29" s="1"/>
      </tp>
      <tp>
        <v>7.986320659826994</v>
        <stp/>
        <stp>StudyData</stp>
        <stp>S.EWL</stp>
        <stp>PCB</stp>
        <stp>BaseType=Date,Price=1000,Index=2000,Date=4/9/2025</stp>
        <stp>Close</stp>
        <stp>D</stp>
        <stp/>
        <stp>all</stp>
        <stp/>
        <stp/>
        <stp/>
        <stp>T</stp>
        <tr r="X26" s="1"/>
      </tp>
      <tp>
        <v>10.252935862691958</v>
        <stp/>
        <stp>StudyData</stp>
        <stp>S.EWM</stp>
        <stp>PCB</stp>
        <stp>BaseType=Date,Price=1000,Index=2000,Date=4/9/2025</stp>
        <stp>Close</stp>
        <stp>D</stp>
        <stp/>
        <stp>all</stp>
        <stp/>
        <stp/>
        <stp/>
        <stp>T</stp>
        <tr r="X27" s="1"/>
      </tp>
      <tp>
        <v>-5.6467661691542359</v>
        <stp/>
        <stp>StudyData</stp>
        <stp>S.KSA</stp>
        <stp>PCB</stp>
        <stp>BaseType=Date,Price=1000,Index=2000,Date=4/9/2025</stp>
        <stp>Close</stp>
        <stp>D</stp>
        <stp/>
        <stp>all</stp>
        <stp/>
        <stp/>
        <stp/>
        <stp>T</stp>
        <tr r="X45" s="1"/>
      </tp>
      <tp t="s">
        <v/>
        <stp/>
        <stp>StudyData</stp>
        <stp>S.KWT</stp>
        <stp>PCB</stp>
        <stp>BaseType=Date,Price=1000,Index=2000,Date=4/9/2025</stp>
        <stp>Close</stp>
        <stp>D</stp>
        <stp/>
        <stp>all</stp>
        <stp/>
        <stp/>
        <stp/>
        <stp>T</stp>
        <tr r="X46" s="1"/>
      </tp>
      <tp>
        <v>-2.4438410269069366</v>
        <stp/>
        <stp>StudyData</stp>
        <stp>ZSE</stp>
        <stp>PCB</stp>
        <stp>BaseType=Date,Price=1000,Index=2000,Date=4/9/2025</stp>
        <stp>Close</stp>
        <stp>ADC</stp>
        <stp>0</stp>
        <stp>all</stp>
        <stp/>
        <stp/>
        <stp/>
        <stp>T</stp>
        <tr r="H29" s="1"/>
      </tp>
      <tp>
        <v>24.370572672185709</v>
        <stp/>
        <stp>StudyData</stp>
        <stp>S.JPM</stp>
        <stp>PCB</stp>
        <stp>BaseType=Date,Price=1000,Index=2000,Date=4/9/2025</stp>
        <stp>Close</stp>
        <stp>D</stp>
        <stp/>
        <stp>all</stp>
        <stp/>
        <stp/>
        <stp/>
        <stp>T</stp>
        <tr r="H24" s="1"/>
      </tp>
      <tp>
        <v>-0.1492760113449684</v>
        <stp/>
        <stp>StudyData</stp>
        <stp>QO</stp>
        <stp>PCB</stp>
        <stp>BaseType=Date,Price=1000,Index=2000,Date=45756</stp>
        <stp>Close</stp>
        <stp>D</stp>
        <stp>-1</stp>
        <stp>all</stp>
        <stp/>
        <stp/>
        <stp/>
        <stp>T</stp>
        <tr r="G43" s="1"/>
      </tp>
      <tp>
        <v>41.874962173939359</v>
        <stp/>
        <stp>StudyData</stp>
        <stp>BTC</stp>
        <stp>PCB</stp>
        <stp>BaseType=Date,Price=1000,Index=2000,Date=4/9/2025</stp>
        <stp>Close</stp>
        <stp>ADC</stp>
        <stp/>
        <stp>all</stp>
        <stp/>
        <stp/>
        <stp/>
        <stp>T</stp>
        <tr r="P35" s="1"/>
      </tp>
      <tp>
        <v>5.5155163642530143</v>
        <stp/>
        <stp>StudyData</stp>
        <stp>SF6?</stp>
        <stp>PCB</stp>
        <stp>BaseType=Date,Price=1000,Index=2000,Date=4/9/2025</stp>
        <stp>Close</stp>
        <stp>ADC</stp>
        <stp/>
        <stp>all</stp>
        <stp/>
        <stp/>
        <stp/>
        <stp>T</stp>
        <tr r="P26" s="1"/>
      </tp>
      <tp>
        <v>4.841102522058236</v>
        <stp/>
        <stp>StudyData</stp>
        <stp>BP6?</stp>
        <stp>PCB</stp>
        <stp>BaseType=Date,Price=1000,Index=2000,Date=4/9/2025</stp>
        <stp>Close</stp>
        <stp>ADC</stp>
        <stp/>
        <stp>all</stp>
        <stp/>
        <stp/>
        <stp/>
        <stp>T</stp>
        <tr r="P24" s="1"/>
      </tp>
      <tp>
        <v>2.4966593993951656</v>
        <stp/>
        <stp>StudyData</stp>
        <stp>CA6?</stp>
        <stp>PCB</stp>
        <stp>BaseType=Date,Price=1000,Index=2000,Date=4/9/2025</stp>
        <stp>Close</stp>
        <stp>ADC</stp>
        <stp/>
        <stp>all</stp>
        <stp/>
        <stp/>
        <stp/>
        <stp>T</stp>
        <tr r="P25" s="1"/>
      </tp>
      <tp>
        <v>6.0924027981128974</v>
        <stp/>
        <stp>StudyData</stp>
        <stp>DA6?</stp>
        <stp>PCB</stp>
        <stp>BaseType=Date,Price=1000,Index=2000,Date=4/9/2025</stp>
        <stp>Close</stp>
        <stp>ADC</stp>
        <stp/>
        <stp>all</stp>
        <stp/>
        <stp/>
        <stp/>
        <stp>T</stp>
        <tr r="P27" s="1"/>
      </tp>
      <tp>
        <v>-4.4414994689299734</v>
        <stp/>
        <stp>StudyData</stp>
        <stp>DXE?</stp>
        <stp>PCB</stp>
        <stp>BaseType=Date,Price=1000,Index=2000,Date=4/9/2025</stp>
        <stp>Close</stp>
        <stp>ADC</stp>
        <stp/>
        <stp>all</stp>
        <stp/>
        <stp/>
        <stp/>
        <stp>T</stp>
        <tr r="P21" s="1"/>
      </tp>
      <tp>
        <v>6.0512447755769569</v>
        <stp/>
        <stp>StudyData</stp>
        <stp>EU6?</stp>
        <stp>PCB</stp>
        <stp>BaseType=Date,Price=1000,Index=2000,Date=4/9/2025</stp>
        <stp>Close</stp>
        <stp>ADC</stp>
        <stp/>
        <stp>all</stp>
        <stp/>
        <stp/>
        <stp/>
        <stp>T</stp>
        <tr r="P22" s="1"/>
      </tp>
      <tp>
        <v>-0.2195229035562748</v>
        <stp/>
        <stp>StudyData</stp>
        <stp>JY6?</stp>
        <stp>PCB</stp>
        <stp>BaseType=Date,Price=1000,Index=2000,Date=4/9/2025</stp>
        <stp>Close</stp>
        <stp>ADC</stp>
        <stp/>
        <stp>all</stp>
        <stp/>
        <stp/>
        <stp/>
        <stp>T</stp>
        <tr r="P23" s="1"/>
      </tp>
      <tp>
        <v>5.3101254638628763</v>
        <stp/>
        <stp>StudyData</stp>
        <stp>NE6?</stp>
        <stp>PCB</stp>
        <stp>BaseType=Date,Price=1000,Index=2000,Date=4/9/2025</stp>
        <stp>Close</stp>
        <stp>ADC</stp>
        <stp/>
        <stp>all</stp>
        <stp/>
        <stp/>
        <stp/>
        <stp>T</stp>
        <tr r="P28" s="1"/>
      </tp>
      <tp>
        <v>9.6303901437371646</v>
        <stp/>
        <stp>StudyData</stp>
        <stp>MX6?</stp>
        <stp>PCB</stp>
        <stp>BaseType=Date,Price=1000,Index=2000,Date=4/9/2025</stp>
        <stp>Close</stp>
        <stp>ADC</stp>
        <stp/>
        <stp>all</stp>
        <stp/>
        <stp/>
        <stp/>
        <stp>T</stp>
        <tr r="P29" s="1"/>
      </tp>
      <tp>
        <v>56.931688970523943</v>
        <stp/>
        <stp>StudyData</stp>
        <stp>S.NVDA</stp>
        <stp>PCB</stp>
        <stp>BaseType=Date,Price=1000,Index=2000,Date=4/9/2025</stp>
        <stp>Close</stp>
        <stp>D</stp>
        <stp>-1</stp>
        <stp>all</stp>
        <stp/>
        <stp/>
        <stp/>
        <stp>T</stp>
        <tr r="G16" s="1"/>
      </tp>
      <tp>
        <v>47.102945972388291</v>
        <stp/>
        <stp>StudyData</stp>
        <stp>PLE</stp>
        <stp>PCB</stp>
        <stp>BaseType=Date,Price=1000,Index=2000,Date=4/9/2025</stp>
        <stp>Close</stp>
        <stp>ADC</stp>
        <stp/>
        <stp>all</stp>
        <stp/>
        <stp/>
        <stp/>
        <stp>T</stp>
        <tr r="P43" s="1"/>
      </tp>
      <tp>
        <v>32.377740303541316</v>
        <stp/>
        <stp>StudyData</stp>
        <stp>PAE</stp>
        <stp>PCB</stp>
        <stp>BaseType=Date,Price=1000,Index=2000,Date=4/9/2025</stp>
        <stp>Close</stp>
        <stp>ADC</stp>
        <stp/>
        <stp>all</stp>
        <stp/>
        <stp/>
        <stp/>
        <stp>T</stp>
        <tr r="P44" s="1"/>
      </tp>
      <tp>
        <v>3.2178583748090537</v>
        <stp/>
        <stp>StudyData</stp>
        <stp>RBE</stp>
        <stp>PCB</stp>
        <stp>BaseType=Date,Price=1000,Index=2000,Date=4/9/2025</stp>
        <stp>Close</stp>
        <stp>ADC</stp>
        <stp/>
        <stp>all</stp>
        <stp/>
        <stp/>
        <stp/>
        <stp>T</stp>
        <tr r="H46" s="1"/>
      </tp>
      <tp>
        <v>26.894624362978792</v>
        <stp/>
        <stp>StudyData</stp>
        <stp>SIE</stp>
        <stp>PCB</stp>
        <stp>BaseType=Date,Price=1000,Index=2000,Date=4/9/2025</stp>
        <stp>Close</stp>
        <stp>ADC</stp>
        <stp/>
        <stp>all</stp>
        <stp/>
        <stp/>
        <stp/>
        <stp>T</stp>
        <tr r="P42" s="1"/>
      </tp>
      <tp>
        <v>10.341995942421008</v>
        <stp/>
        <stp>StudyData</stp>
        <stp>HOE</stp>
        <stp>PCB</stp>
        <stp>BaseType=Date,Price=1000,Index=2000,Date=4/9/2025</stp>
        <stp>Close</stp>
        <stp>ADC</stp>
        <stp/>
        <stp>all</stp>
        <stp/>
        <stp/>
        <stp/>
        <stp>T</stp>
        <tr r="H45" s="1"/>
      </tp>
      <tp>
        <v>-19.287211740041933</v>
        <stp/>
        <stp>StudyData</stp>
        <stp>NGE</stp>
        <stp>PCB</stp>
        <stp>BaseType=Date,Price=1000,Index=2000,Date=4/9/2025</stp>
        <stp>Close</stp>
        <stp>ADC</stp>
        <stp/>
        <stp>all</stp>
        <stp/>
        <stp/>
        <stp/>
        <stp>T</stp>
        <tr r="H47" s="1"/>
      </tp>
      <tp>
        <v>3.3841218925421113</v>
        <stp/>
        <stp>StudyData</stp>
        <stp>CLE</stp>
        <stp>PCB</stp>
        <stp>BaseType=Date,Price=1000,Index=2000,Date=4/9/2025</stp>
        <stp>Close</stp>
        <stp>ADC</stp>
        <stp/>
        <stp>all</stp>
        <stp/>
        <stp/>
        <stp/>
        <stp>T</stp>
        <tr r="H44" s="1"/>
      </tp>
      <tp>
        <v>12.203676040787172</v>
        <stp/>
        <stp>StudyData</stp>
        <stp>GCE</stp>
        <stp>PCB</stp>
        <stp>BaseType=Date,Price=1000,Index=2000,Date=4/9/2025</stp>
        <stp>Close</stp>
        <stp>ADC</stp>
        <stp/>
        <stp>all</stp>
        <stp/>
        <stp/>
        <stp/>
        <stp>T</stp>
        <tr r="P41" s="1"/>
      </tp>
      <tp>
        <v>60.430333245867246</v>
        <stp/>
        <stp>StudyData</stp>
        <stp>S.NVDA</stp>
        <stp>PCB</stp>
        <stp>BaseType=Date,Price=1000,Index=2000,Date=4/9/2025</stp>
        <stp>Close</stp>
        <stp>D</stp>
        <stp>0</stp>
        <stp>all</stp>
        <stp/>
        <stp/>
        <stp/>
        <stp>T</stp>
        <tr r="H15" s="1"/>
      </tp>
      <tp>
        <v>23.615399155692764</v>
        <stp/>
        <stp>StudyData</stp>
        <stp>S.GOOGL</stp>
        <stp>PCB</stp>
        <stp>BaseType=Date,Price=1000,Index=2000,Date=4/9/2025</stp>
        <stp>Close</stp>
        <stp>D</stp>
        <stp/>
        <stp>all</stp>
        <stp/>
        <stp/>
        <stp/>
        <stp>T</stp>
        <tr r="H21" s="1"/>
      </tp>
      <tp>
        <v>17.637078049651709</v>
        <stp/>
        <stp>StudyData</stp>
        <stp>S.VT</stp>
        <stp>PCB</stp>
        <stp>BaseType=Date,Price=1000,Index=2000,Date=4/9/2025</stp>
        <stp>Close</stp>
        <stp>D</stp>
        <stp/>
        <stp>all</stp>
        <stp/>
        <stp/>
        <stp/>
        <stp>T</stp>
        <tr r="X56" s="1"/>
      </tp>
      <tp t="s">
        <v>Swiss Franc (Globex), Sep 25</v>
        <stp/>
        <stp>ContractData</stp>
        <stp>SF6?</stp>
        <stp>LongDescription</stp>
        <stp/>
        <stp>T</stp>
        <tr r="L26" s="1"/>
      </tp>
      <tp t="s">
        <v>Global X MSCI Colombia ETF</v>
        <stp/>
        <stp>ContractData</stp>
        <stp>S.COLO</stp>
        <stp>LongDescription</stp>
        <stp/>
        <stp>T</stp>
        <tr r="T41" s="1"/>
      </tp>
      <tp t="s">
        <v>Vanguard Total World Stock Idx Fd (ETF)</v>
        <stp/>
        <stp>ContractData</stp>
        <stp>S.VT</stp>
        <stp>LongDescription</stp>
        <stp/>
        <stp>T</stp>
        <tr r="T56" s="1"/>
      </tp>
      <tp>
        <v>-1.2537612838515546</v>
        <stp/>
        <stp>StudyData</stp>
        <stp>ZSE</stp>
        <stp>PCB</stp>
        <stp>BaseType=Date,Price=1000,Index=2000,Date=4/9/2025</stp>
        <stp>Close</stp>
        <stp>D</stp>
        <stp>-1</stp>
        <stp>all</stp>
        <stp/>
        <stp/>
        <stp/>
        <stp>T</stp>
        <tr r="G30" s="1"/>
      </tp>
      <tp t="s">
        <v>Berkshire Hathaway Inc. ClsB</v>
        <stp/>
        <stp>ContractData</stp>
        <stp>S.BRKB</stp>
        <stp>LongDescription</stp>
        <stp/>
        <stp>T</stp>
        <tr r="C22" s="1"/>
      </tp>
      <tp>
        <v>136.03767851716802</v>
        <stp/>
        <stp>StudyData</stp>
        <stp>ETHR</stp>
        <stp>PCB</stp>
        <stp>BaseType=Date,Price=1000,Index=2000,Date=4/9/2025</stp>
        <stp>Close</stp>
        <stp>ADC</stp>
        <stp/>
        <stp>all</stp>
        <stp/>
        <stp/>
        <stp/>
        <stp>T</stp>
        <tr r="P36" s="1"/>
      </tp>
      <tp t="s">
        <v>Apple Inc</v>
        <stp/>
        <stp>ContractData</stp>
        <stp>S.AAPL</stp>
        <stp>LongDescription</stp>
        <stp/>
        <stp>T</stp>
        <tr r="C17" s="1"/>
      </tp>
      <tp t="s">
        <v>iShares MSCI ACWI ex US ETF</v>
        <stp/>
        <stp>ContractData</stp>
        <stp>S.ACWX</stp>
        <stp>LongDescription</stp>
        <stp/>
        <stp>T</stp>
        <tr r="T6" s="1"/>
      </tp>
      <tp t="s">
        <v>Amazon.com Inc</v>
        <stp/>
        <stp>ContractData</stp>
        <stp>S.AMZN</stp>
        <stp>LongDescription</stp>
        <stp/>
        <stp>T</stp>
        <tr r="C18" s="1"/>
      </tp>
      <tp t="s">
        <v>Broadcom Inc.</v>
        <stp/>
        <stp>ContractData</stp>
        <stp>S.AVGO</stp>
        <stp>LongDescription</stp>
        <stp/>
        <stp>T</stp>
        <tr r="C20" s="1"/>
      </tp>
      <tp t="s">
        <v>Global X MSCI Argentina ETF</v>
        <stp/>
        <stp>ContractData</stp>
        <stp>S.ARGT</stp>
        <stp>LongDescription</stp>
        <stp/>
        <stp>T</stp>
        <tr r="T7" s="1"/>
      </tp>
      <tp t="s">
        <v>Global X FTSE Greece 20 ETF</v>
        <stp/>
        <stp>ContractData</stp>
        <stp>S.GREK</stp>
        <stp>LongDescription</stp>
        <stp/>
        <stp>T</stp>
        <tr r="T40" s="1"/>
      </tp>
      <tp t="s">
        <v>iShares MSCI Denmark ETF</v>
        <stp/>
        <stp>ContractData</stp>
        <stp>S.EDEN</stp>
        <stp>LongDescription</stp>
        <stp/>
        <stp>T</stp>
        <tr r="T9" s="1"/>
      </tp>
      <tp t="s">
        <v>Ishares Msci Finland ETF</v>
        <stp/>
        <stp>ContractData</stp>
        <stp>S.EFNL</stp>
        <stp>LongDescription</stp>
        <stp/>
        <stp>T</stp>
        <tr r="T10" s="1"/>
      </tp>
      <tp t="s">
        <v>iShares Trust iShares MSCI New Zealand ETF</v>
        <stp/>
        <stp>ContractData</stp>
        <stp>S.ENZL</stp>
        <stp>LongDescription</stp>
        <stp/>
        <stp>T</stp>
        <tr r="T14" s="1"/>
      </tp>
      <tp t="s">
        <v>iShares MSCI Indonesia ETF</v>
        <stp/>
        <stp>ContractData</stp>
        <stp>S.EIDO</stp>
        <stp>LongDescription</stp>
        <stp/>
        <stp>T</stp>
        <tr r="T11" s="1"/>
      </tp>
      <tp t="s">
        <v>iShares MSCI Ireland Capped ETF</v>
        <stp/>
        <stp>ContractData</stp>
        <stp>S.EIRL</stp>
        <stp>LongDescription</stp>
        <stp/>
        <stp>T</stp>
        <tr r="T12" s="1"/>
      </tp>
      <tp t="s">
        <v>iShares MSCI Poland Capped ETF</v>
        <stp/>
        <stp>ContractData</stp>
        <stp>S.EPOL</stp>
        <stp>LongDescription</stp>
        <stp/>
        <stp>T</stp>
        <tr r="T16" s="1"/>
      </tp>
      <tp t="s">
        <v>iShares MSCI Philippines ETF</v>
        <stp/>
        <stp>ContractData</stp>
        <stp>S.EPHE</stp>
        <stp>LongDescription</stp>
        <stp/>
        <stp>T</stp>
        <tr r="T15" s="1"/>
      </tp>
      <tp t="s">
        <v>Alphabet, Inc. Class A</v>
        <stp/>
        <stp>ContractData</stp>
        <stp>S.GOOGL</stp>
        <stp>LongDescription</stp>
        <stp/>
        <stp>T</stp>
        <tr r="C21" s="1"/>
      </tp>
      <tp t="s">
        <v>iShares Core MSCI EAFE ETF</v>
        <stp/>
        <stp>ContractData</stp>
        <stp>S.IEFA</stp>
        <stp>LongDescription</stp>
        <stp/>
        <stp>T</stp>
        <tr r="T42" s="1"/>
      </tp>
      <tp t="s">
        <v>iShares Core MSCI Emerging Markets ETF</v>
        <stp/>
        <stp>ContractData</stp>
        <stp>S.IEMG</stp>
        <stp>LongDescription</stp>
        <stp/>
        <stp>T</stp>
        <tr r="T43" s="1"/>
      </tp>
      <tp t="s">
        <v>iShares MSCI India</v>
        <stp/>
        <stp>ContractData</stp>
        <stp>S.INDA</stp>
        <stp>LongDescription</stp>
        <stp/>
        <stp>T</stp>
        <tr r="T44" s="1"/>
      </tp>
      <tp t="s">
        <v>Global X MSCI Norway ETF</v>
        <stp/>
        <stp>ContractData</stp>
        <stp>S.NORW</stp>
        <stp>LongDescription</stp>
        <stp/>
        <stp>T</stp>
        <tr r="T48" s="1"/>
      </tp>
      <tp t="s">
        <v>NVIDIA Corp</v>
        <stp/>
        <stp>ContractData</stp>
        <stp>S.NVDA</stp>
        <stp>LongDescription</stp>
        <stp/>
        <stp>T</stp>
        <tr r="C15" s="1"/>
      </tp>
      <tp t="s">
        <v>Meta Platforms, Inc.</v>
        <stp/>
        <stp>ContractData</stp>
        <stp>S.META</stp>
        <stp>LongDescription</stp>
        <stp/>
        <stp>T</stp>
        <tr r="C19" s="1"/>
      </tp>
      <tp t="s">
        <v>iShares MSCI China ETF</v>
        <stp/>
        <stp>ContractData</stp>
        <stp>S.MCHI</stp>
        <stp>LongDescription</stp>
        <stp/>
        <stp>T</stp>
        <tr r="T47" s="1"/>
      </tp>
      <tp t="s">
        <v>Microsoft Corporation</v>
        <stp/>
        <stp>ContractData</stp>
        <stp>S.MSFT</stp>
        <stp>LongDescription</stp>
        <stp/>
        <stp>T</stp>
        <tr r="C16" s="1"/>
      </tp>
      <tp t="s">
        <v>Canadian Dollar (Globex), Sep 25</v>
        <stp/>
        <stp>ContractData</stp>
        <stp>CA6?</stp>
        <stp>LongDescription</stp>
        <stp/>
        <stp>T</stp>
        <tr r="L25" s="1"/>
      </tp>
      <tp t="s">
        <v>British Pound (Globex), Sep 25</v>
        <stp/>
        <stp>ContractData</stp>
        <stp>BP6?</stp>
        <stp>LongDescription</stp>
        <stp/>
        <stp>T</stp>
        <tr r="L24" s="1"/>
      </tp>
      <tp>
        <v>1.1753069180194331</v>
        <stp/>
        <stp>StudyData</stp>
        <stp>EB?</stp>
        <stp>PCB</stp>
        <stp>BaseType=Date,Price=1000,Index=2000,Date=4/9/2025</stp>
        <stp>Close</stp>
        <stp>ADC</stp>
        <stp/>
        <stp>all</stp>
        <stp/>
        <stp/>
        <stp/>
        <stp>T</stp>
        <tr r="P30" s="1"/>
      </tp>
      <tp>
        <v>45876.372604166667</v>
        <stp/>
        <stp>SystemInfo</stp>
        <stp>Linetime</stp>
        <tr r="F1" s="1"/>
      </tp>
      <tp t="s">
        <v>Ether (Globex), Aug 25</v>
        <stp/>
        <stp>ContractData</stp>
        <stp>ETHR</stp>
        <stp>LongDescription</stp>
        <stp/>
        <stp>T</stp>
        <tr r="L36" s="1"/>
      </tp>
      <tp t="s">
        <v>Euro FX (Globex), Sep 25</v>
        <stp/>
        <stp>ContractData</stp>
        <stp>EU6?</stp>
        <stp>LongDescription</stp>
        <stp/>
        <stp>T</stp>
        <tr r="L22" s="1"/>
      </tp>
      <tp t="s">
        <v>Australian Dollar (Globex), Sep 25</v>
        <stp/>
        <stp>ContractData</stp>
        <stp>DA6?</stp>
        <stp>LongDescription</stp>
        <stp/>
        <stp>T</stp>
        <tr r="L27" s="1"/>
      </tp>
      <tp t="s">
        <v>Dollar Index (ICE), Sep 25</v>
        <stp/>
        <stp>ContractData</stp>
        <stp>DXE?</stp>
        <stp>LongDescription</stp>
        <stp/>
        <stp>T</stp>
        <tr r="L21" s="1"/>
      </tp>
      <tp t="s">
        <v>Tesla Inc.</v>
        <stp/>
        <stp>ContractData</stp>
        <stp>S.TSLA</stp>
        <stp>LongDescription</stp>
        <stp/>
        <stp>T</stp>
        <tr r="C23" s="1"/>
      </tp>
      <tp t="s">
        <v>Japanese Yen (Globex), Sep 25</v>
        <stp/>
        <stp>ContractData</stp>
        <stp>JY6?</stp>
        <stp>LongDescription</stp>
        <stp/>
        <stp>T</stp>
        <tr r="L23" s="1"/>
      </tp>
      <tp>
        <v>-0.37945863900834809</v>
        <stp/>
        <stp>StudyData</stp>
        <stp>ZSE</stp>
        <stp>PCB</stp>
        <stp>BaseType=Date,Price=1000,Index=2000,Date=45756</stp>
        <stp>Close</stp>
        <stp>D</stp>
        <stp>-1</stp>
        <stp>all</stp>
        <stp/>
        <stp/>
        <stp/>
        <stp>T</stp>
        <tr r="G29" s="1"/>
      </tp>
      <tp>
        <v>-0.92012599249688687</v>
        <stp/>
        <stp>StudyData</stp>
        <stp>NDX</stp>
        <stp>PCB</stp>
        <stp>BaseType=Date,Price=1000,Index=2000,Date=45756</stp>
        <stp>Close</stp>
        <stp>D</stp>
        <stp>-1</stp>
        <stp>all</stp>
        <stp/>
        <stp/>
        <stp/>
        <stp>T</stp>
        <tr r="G6" s="1"/>
      </tp>
      <tp t="s">
        <v>Real Estate Select Sector SPDR</v>
        <stp/>
        <stp>ContractData</stp>
        <stp>S.XLRE</stp>
        <stp>LongDescription</stp>
        <stp/>
        <stp>T</stp>
        <tr r="L12" s="1"/>
      </tp>
      <tp>
        <v>21.780971174809583</v>
        <stp/>
        <stp>StudyData</stp>
        <stp>NDX</stp>
        <stp>PCB</stp>
        <stp>BaseType=Date,Price=1000,Index=2000,Date=4/9/2025</stp>
        <stp>Close</stp>
        <stp>D</stp>
        <stp>-1</stp>
        <stp>all</stp>
        <stp/>
        <stp/>
        <stp/>
        <stp>T</stp>
        <tr r="G7" s="1"/>
      </tp>
      <tp t="s">
        <v>New Zealand Dollar (Globex), Sep 25</v>
        <stp/>
        <stp>ContractData</stp>
        <stp>NE6?</stp>
        <stp>LongDescription</stp>
        <stp/>
        <stp>T</stp>
        <tr r="L28" s="1"/>
      </tp>
      <tp t="s">
        <v>Mexican Peso (Globex), Sep 25</v>
        <stp/>
        <stp>ContractData</stp>
        <stp>MX6?</stp>
        <stp>LongDescription</stp>
        <stp/>
        <stp>T</stp>
        <tr r="L29" s="1"/>
      </tp>
      <tp>
        <v>11.073500967117985</v>
        <stp/>
        <stp>StudyData</stp>
        <stp>S.ENZL</stp>
        <stp>PCB</stp>
        <stp>BaseType=Date,Price=1000,Index=2000,Date=4/9/2025</stp>
        <stp>Close</stp>
        <stp>D</stp>
        <stp/>
        <stp>all</stp>
        <stp/>
        <stp/>
        <stp/>
        <stp>T</stp>
        <tr r="X14" s="1"/>
      </tp>
      <tp>
        <v>2.9871144084342078</v>
        <stp/>
        <stp>StudyData</stp>
        <stp>S.INDA</stp>
        <stp>PCB</stp>
        <stp>BaseType=Date,Price=1000,Index=2000,Date=4/9/2025</stp>
        <stp>Close</stp>
        <stp>D</stp>
        <stp/>
        <stp>all</stp>
        <stp/>
        <stp/>
        <stp/>
        <stp>T</stp>
        <tr r="X44" s="1"/>
      </tp>
      <tp>
        <v>15.186360031720865</v>
        <stp/>
        <stp>StudyData</stp>
        <stp>S.NORW</stp>
        <stp>PCB</stp>
        <stp>BaseType=Date,Price=1000,Index=2000,Date=4/9/2025</stp>
        <stp>Close</stp>
        <stp>D</stp>
        <stp/>
        <stp>all</stp>
        <stp/>
        <stp/>
        <stp/>
        <stp>T</stp>
        <tr r="X48" s="1"/>
      </tp>
      <tp>
        <v>15.984703632887188</v>
        <stp/>
        <stp>StudyData</stp>
        <stp>S.COLO</stp>
        <stp>PCB</stp>
        <stp>BaseType=Date,Price=1000,Index=2000,Date=4/9/2025</stp>
        <stp>Close</stp>
        <stp>D</stp>
        <stp/>
        <stp>all</stp>
        <stp/>
        <stp/>
        <stp/>
        <stp>T</stp>
        <tr r="X41" s="1"/>
      </tp>
      <tp>
        <v>18.290796597061092</v>
        <stp/>
        <stp>StudyData</stp>
        <stp>GLE</stp>
        <stp>PCB</stp>
        <stp>BaseType=Date,Price=1000,Index=2000,Date=4/9/2025</stp>
        <stp>Close</stp>
        <stp>D</stp>
        <stp/>
        <stp>all</stp>
        <stp/>
        <stp/>
        <stp/>
        <stp>T</stp>
        <tr r="H38" s="1"/>
      </tp>
      <tp>
        <v>5.8658505483295009</v>
        <stp/>
        <stp>StudyData</stp>
        <stp>S.XLRE</stp>
        <stp>PCB</stp>
        <stp>BaseType=Date,Price=1000,Index=2000,Date=4/9/2025</stp>
        <stp>Close</stp>
        <stp>D</stp>
        <stp/>
        <stp>all</stp>
        <stp/>
        <stp/>
        <stp/>
        <stp>T</stp>
        <tr r="P12" s="1"/>
      </tp>
      <tp>
        <v>11.81772443038885</v>
        <stp/>
        <stp>StudyData</stp>
        <stp>DJT</stp>
        <stp>PCB</stp>
        <stp>BaseType=Date,Price=1000,Index=2000,Date=4/9/2025</stp>
        <stp>Close</stp>
        <stp>D</stp>
        <stp/>
        <stp>all</stp>
        <stp/>
        <stp/>
        <stp/>
        <stp>T</stp>
        <tr r="H9" s="1"/>
      </tp>
      <tp>
        <v>13.62018105991252</v>
        <stp/>
        <stp>StudyData</stp>
        <stp>DJU</stp>
        <stp>PCB</stp>
        <stp>BaseType=Date,Price=1000,Index=2000,Date=4/9/2025</stp>
        <stp>Close</stp>
        <stp>D</stp>
        <stp/>
        <stp>all</stp>
        <stp/>
        <stp/>
        <stp/>
        <stp>T</stp>
        <tr r="H10" s="1"/>
      </tp>
      <tp>
        <v>9.2049920706060817</v>
        <stp/>
        <stp>StudyData</stp>
        <stp>DJI</stp>
        <stp>PCB</stp>
        <stp>BaseType=Date,Price=1000,Index=2000,Date=4/9/2025</stp>
        <stp>Close</stp>
        <stp>D</stp>
        <stp/>
        <stp>all</stp>
        <stp/>
        <stp/>
        <stp/>
        <stp>T</stp>
        <tr r="H8" s="1"/>
      </tp>
      <tp>
        <v>17.749869178440619</v>
        <stp/>
        <stp>StudyData</stp>
        <stp>S.AMZN</stp>
        <stp>PCB</stp>
        <stp>BaseType=Date,Price=1000,Index=2000,Date=4/9/2025</stp>
        <stp>Close</stp>
        <stp>D</stp>
        <stp/>
        <stp>all</stp>
        <stp/>
        <stp/>
        <stp/>
        <stp>T</stp>
        <tr r="H18" s="1"/>
      </tp>
      <tp>
        <v>2.2755039706780615</v>
        <stp/>
        <stp>StudyData</stp>
        <stp>QO</stp>
        <stp>PCB</stp>
        <stp>BaseType=Date,Price=1000,Index=2000,Date=4/9/2025</stp>
        <stp>Close</stp>
        <stp>ADC</stp>
        <stp/>
        <stp>all</stp>
        <stp/>
        <stp/>
        <stp/>
        <stp>T</stp>
        <tr r="H43" s="1"/>
      </tp>
      <tp>
        <v>-1.9424565503140037</v>
        <stp/>
        <stp>StudyData</stp>
        <stp>CTE</stp>
        <stp>PCB</stp>
        <stp>BaseType=Date,Price=1000,Index=2000,Date=4/9/2025</stp>
        <stp>Close</stp>
        <stp>D</stp>
        <stp/>
        <stp>all</stp>
        <stp/>
        <stp/>
        <stp/>
        <stp>T</stp>
        <tr r="H37" s="1"/>
      </tp>
      <tp>
        <v>6.2170563589674286</v>
        <stp/>
        <stp>StudyData</stp>
        <stp>CCE</stp>
        <stp>PCB</stp>
        <stp>BaseType=Date,Price=1000,Index=2000,Date=4/9/2025</stp>
        <stp>Close</stp>
        <stp>D</stp>
        <stp/>
        <stp>all</stp>
        <stp/>
        <stp/>
        <stp/>
        <stp>T</stp>
        <tr r="H35" s="1"/>
      </tp>
      <tp>
        <v>15.360610263522897</v>
        <stp/>
        <stp>StudyData</stp>
        <stp>S.EIRL</stp>
        <stp>PCB</stp>
        <stp>BaseType=Date,Price=1000,Index=2000,Date=4/9/2025</stp>
        <stp>Close</stp>
        <stp>D</stp>
        <stp/>
        <stp>all</stp>
        <stp/>
        <stp/>
        <stp/>
        <stp>T</stp>
        <tr r="X12" s="1"/>
      </tp>
      <tp>
        <v>13.881748071979423</v>
        <stp/>
        <stp>StudyData</stp>
        <stp>S.EIDO</stp>
        <stp>PCB</stp>
        <stp>BaseType=Date,Price=1000,Index=2000,Date=4/9/2025</stp>
        <stp>Close</stp>
        <stp>D</stp>
        <stp/>
        <stp>all</stp>
        <stp/>
        <stp/>
        <stp/>
        <stp>T</stp>
        <tr r="X11" s="1"/>
      </tp>
      <tp t="s">
        <v/>
        <stp/>
        <stp>StudyData</stp>
        <stp>S.EFNL</stp>
        <stp>PCB</stp>
        <stp>BaseType=Date,Price=1000,Index=2000,Date=4/9/2025</stp>
        <stp>Close</stp>
        <stp>D</stp>
        <stp/>
        <stp>all</stp>
        <stp/>
        <stp/>
        <stp/>
        <stp>T</stp>
        <tr r="X10" s="1"/>
      </tp>
      <tp>
        <v>22.921683191382002</v>
        <stp/>
        <stp>StudyData</stp>
        <stp>NDX</stp>
        <stp>PCB</stp>
        <stp>BaseType=Date,Price=1000,Index=2000,Date=4/9/2025</stp>
        <stp>Close</stp>
        <stp>D</stp>
        <stp/>
        <stp>all</stp>
        <stp/>
        <stp/>
        <stp/>
        <stp>T</stp>
        <tr r="H6" s="1"/>
      </tp>
      <tp>
        <v>-2.2234332425068035</v>
        <stp/>
        <stp>StudyData</stp>
        <stp>S.NVDA</stp>
        <stp>PCB</stp>
        <stp>BaseType=Date,Price=1000,Index=2000,Date=45756</stp>
        <stp>Close</stp>
        <stp>D</stp>
        <stp>-1</stp>
        <stp>all</stp>
        <stp/>
        <stp/>
        <stp/>
        <stp>T</stp>
        <tr r="G15" s="1"/>
      </tp>
      <tp>
        <v>9.0659060812875669</v>
        <stp/>
        <stp>StudyData</stp>
        <stp>S.EDEN</stp>
        <stp>PCB</stp>
        <stp>BaseType=Date,Price=1000,Index=2000,Date=4/9/2025</stp>
        <stp>Close</stp>
        <stp>D</stp>
        <stp/>
        <stp>all</stp>
        <stp/>
        <stp/>
        <stp/>
        <stp>T</stp>
        <tr r="X9" s="1"/>
      </tp>
      <tp>
        <v>31.898185294569547</v>
        <stp/>
        <stp>StudyData</stp>
        <stp>S.META</stp>
        <stp>PCB</stp>
        <stp>BaseType=Date,Price=1000,Index=2000,Date=4/9/2025</stp>
        <stp>Close</stp>
        <stp>D</stp>
        <stp/>
        <stp>all</stp>
        <stp/>
        <stp/>
        <stp/>
        <stp>T</stp>
        <tr r="H19" s="1"/>
      </tp>
      <tp>
        <v>15.141567501025861</v>
        <stp/>
        <stp>StudyData</stp>
        <stp>S.IEFA</stp>
        <stp>PCB</stp>
        <stp>BaseType=Date,Price=1000,Index=2000,Date=4/9/2025</stp>
        <stp>Close</stp>
        <stp>D</stp>
        <stp/>
        <stp>all</stp>
        <stp/>
        <stp/>
        <stp/>
        <stp>T</stp>
        <tr r="X42" s="1"/>
      </tp>
      <tp>
        <v>20.768025078369909</v>
        <stp/>
        <stp>StudyData</stp>
        <stp>S.IEMG</stp>
        <stp>PCB</stp>
        <stp>BaseType=Date,Price=1000,Index=2000,Date=4/9/2025</stp>
        <stp>Close</stp>
        <stp>D</stp>
        <stp/>
        <stp>all</stp>
        <stp/>
        <stp/>
        <stp/>
        <stp>T</stp>
        <tr r="X43" s="1"/>
      </tp>
      <tp>
        <v>16.757878845065111</v>
        <stp/>
        <stp>StudyData</stp>
        <stp>S.ACWX</stp>
        <stp>PCB</stp>
        <stp>BaseType=Date,Price=1000,Index=2000,Date=4/9/2025</stp>
        <stp>Close</stp>
        <stp>D</stp>
        <stp/>
        <stp>all</stp>
        <stp/>
        <stp/>
        <stp/>
        <stp>T</stp>
        <tr r="X6" s="1"/>
      </tp>
      <tp>
        <v>21.223470661672902</v>
        <stp/>
        <stp>StudyData</stp>
        <stp>S.MCHI</stp>
        <stp>PCB</stp>
        <stp>BaseType=Date,Price=1000,Index=2000,Date=4/9/2025</stp>
        <stp>Close</stp>
        <stp>D</stp>
        <stp/>
        <stp>all</stp>
        <stp/>
        <stp/>
        <stp/>
        <stp>T</stp>
        <tr r="X47" s="1"/>
      </tp>
      <tp>
        <v>-12.526002971768195</v>
        <stp/>
        <stp>StudyData</stp>
        <stp>KCE</stp>
        <stp>PCB</stp>
        <stp>BaseType=Date,Price=1000,Index=2000,Date=4/9/2025</stp>
        <stp>Close</stp>
        <stp>D</stp>
        <stp/>
        <stp>all</stp>
        <stp/>
        <stp/>
        <stp/>
        <stp>T</stp>
        <tr r="H36" s="1"/>
      </tp>
      <tp>
        <v>10.319336183052558</v>
        <stp/>
        <stp>StudyData</stp>
        <stp>S.AAPL</stp>
        <stp>PCB</stp>
        <stp>BaseType=Date,Price=1000,Index=2000,Date=4/9/2025</stp>
        <stp>Close</stp>
        <stp>D</stp>
        <stp/>
        <stp>all</stp>
        <stp/>
        <stp/>
        <stp/>
        <stp>T</stp>
        <tr r="H17" s="1"/>
      </tp>
      <tp>
        <v>16.938005094467552</v>
        <stp/>
        <stp>StudyData</stp>
        <stp>SPC</stp>
        <stp>PCB</stp>
        <stp>BaseType=Date,Price=1000,Index=2000,Date=4/9/2025</stp>
        <stp>Close</stp>
        <stp>D</stp>
        <stp/>
        <stp>all</stp>
        <stp/>
        <stp/>
        <stp/>
        <stp>T</stp>
        <tr r="H7" s="1"/>
      </tp>
      <tp>
        <v>-9.8434004474272818</v>
        <stp/>
        <stp>StudyData</stp>
        <stp>SBE</stp>
        <stp>PCB</stp>
        <stp>BaseType=Date,Price=1000,Index=2000,Date=4/9/2025</stp>
        <stp>Close</stp>
        <stp>D</stp>
        <stp/>
        <stp>all</stp>
        <stp/>
        <stp/>
        <stp/>
        <stp>T</stp>
        <tr r="H34" s="1"/>
      </tp>
      <tp>
        <v>67.172562786929504</v>
        <stp/>
        <stp>StudyData</stp>
        <stp>S.AVGO</stp>
        <stp>PCB</stp>
        <stp>BaseType=Date,Price=1000,Index=2000,Date=4/9/2025</stp>
        <stp>Close</stp>
        <stp>D</stp>
        <stp/>
        <stp>all</stp>
        <stp/>
        <stp/>
        <stp/>
        <stp>T</stp>
        <tr r="H20" s="1"/>
      </tp>
      <tp>
        <v>12.891440501043835</v>
        <stp/>
        <stp>StudyData</stp>
        <stp>S.ARGT</stp>
        <stp>PCB</stp>
        <stp>BaseType=Date,Price=1000,Index=2000,Date=4/9/2025</stp>
        <stp>Close</stp>
        <stp>D</stp>
        <stp/>
        <stp>all</stp>
        <stp/>
        <stp/>
        <stp/>
        <stp>T</stp>
        <tr r="X7" s="1"/>
      </tp>
      <tp>
        <v>44.124860646599778</v>
        <stp/>
        <stp>StudyData</stp>
        <stp>S.GREK</stp>
        <stp>PCB</stp>
        <stp>BaseType=Date,Price=1000,Index=2000,Date=4/9/2025</stp>
        <stp>Close</stp>
        <stp>D</stp>
        <stp/>
        <stp>all</stp>
        <stp/>
        <stp/>
        <stp/>
        <stp>T</stp>
        <tr r="X40" s="1"/>
      </tp>
      <tp>
        <v>-10.026658483726814</v>
        <stp/>
        <stp>StudyData</stp>
        <stp>S.BRKB</stp>
        <stp>PCB</stp>
        <stp>BaseType=Date,Price=1000,Index=2000,Date=4/9/2025</stp>
        <stp>Close</stp>
        <stp>D</stp>
        <stp/>
        <stp>all</stp>
        <stp/>
        <stp/>
        <stp/>
        <stp>T</stp>
        <tr r="H22" s="1"/>
      </tp>
      <tp>
        <v>-9.170688898639753</v>
        <stp/>
        <stp>StudyData</stp>
        <stp>ZWA</stp>
        <stp>PCB</stp>
        <stp>BaseType=Date,Price=1000,Index=2000,Date=4/9/2025</stp>
        <stp>Close</stp>
        <stp>D</stp>
        <stp/>
        <stp>all</stp>
        <stp/>
        <stp/>
        <stp/>
        <stp>T</stp>
        <tr r="H32" s="1"/>
      </tp>
      <tp>
        <v>-9.9833610648918469</v>
        <stp/>
        <stp>StudyData</stp>
        <stp>ZCE</stp>
        <stp>PCB</stp>
        <stp>BaseType=Date,Price=1000,Index=2000,Date=4/9/2025</stp>
        <stp>Close</stp>
        <stp>D</stp>
        <stp/>
        <stp>all</stp>
        <stp/>
        <stp/>
        <stp/>
        <stp>T</stp>
        <tr r="H33" s="1"/>
      </tp>
      <tp>
        <v>-6.8524590163934347</v>
        <stp/>
        <stp>StudyData</stp>
        <stp>ZME</stp>
        <stp>PCB</stp>
        <stp>BaseType=Date,Price=1000,Index=2000,Date=4/9/2025</stp>
        <stp>Close</stp>
        <stp>D</stp>
        <stp/>
        <stp>all</stp>
        <stp/>
        <stp/>
        <stp/>
        <stp>T</stp>
        <tr r="H30" s="1"/>
      </tp>
      <tp>
        <v>16.249183184491397</v>
        <stp/>
        <stp>StudyData</stp>
        <stp>ZLE</stp>
        <stp>PCB</stp>
        <stp>BaseType=Date,Price=1000,Index=2000,Date=4/9/2025</stp>
        <stp>Close</stp>
        <stp>D</stp>
        <stp/>
        <stp>all</stp>
        <stp/>
        <stp/>
        <stp/>
        <stp>T</stp>
        <tr r="H31" s="1"/>
      </tp>
      <tp>
        <v>34.379881687111066</v>
        <stp/>
        <stp>StudyData</stp>
        <stp>S.MSFT</stp>
        <stp>PCB</stp>
        <stp>BaseType=Date,Price=1000,Index=2000,Date=4/9/2025</stp>
        <stp>Close</stp>
        <stp>D</stp>
        <stp/>
        <stp>all</stp>
        <stp/>
        <stp/>
        <stp/>
        <stp>T</stp>
        <tr r="H16" s="1"/>
      </tp>
      <tp>
        <v>17.828802351212357</v>
        <stp/>
        <stp>StudyData</stp>
        <stp>S.TSLA</stp>
        <stp>PCB</stp>
        <stp>BaseType=Date,Price=1000,Index=2000,Date=4/9/2025</stp>
        <stp>Close</stp>
        <stp>D</stp>
        <stp/>
        <stp>all</stp>
        <stp/>
        <stp/>
        <stp/>
        <stp>T</stp>
        <tr r="H23" s="1"/>
      </tp>
      <tp>
        <v>5.3259141494435607</v>
        <stp/>
        <stp>StudyData</stp>
        <stp>S.EPHE</stp>
        <stp>PCB</stp>
        <stp>BaseType=Date,Price=1000,Index=2000,Date=4/9/2025</stp>
        <stp>Close</stp>
        <stp>D</stp>
        <stp/>
        <stp>all</stp>
        <stp/>
        <stp/>
        <stp/>
        <stp>T</stp>
        <tr r="X15" s="1"/>
      </tp>
      <tp>
        <v>21.343445287107258</v>
        <stp/>
        <stp>StudyData</stp>
        <stp>S.EPOL</stp>
        <stp>PCB</stp>
        <stp>BaseType=Date,Price=1000,Index=2000,Date=4/9/2025</stp>
        <stp>Close</stp>
        <stp>D</stp>
        <stp/>
        <stp>all</stp>
        <stp/>
        <stp/>
        <stp/>
        <stp>T</stp>
        <tr r="X1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D553-00D3-422A-B0AD-86A7BE1D87DF}">
  <dimension ref="B1:Y58"/>
  <sheetViews>
    <sheetView showRowColHeaders="0" tabSelected="1" workbookViewId="0">
      <selection activeCell="I6" sqref="I6"/>
    </sheetView>
  </sheetViews>
  <sheetFormatPr defaultRowHeight="16.5" x14ac:dyDescent="0.3"/>
  <cols>
    <col min="1" max="1" width="4.125" customWidth="1"/>
    <col min="7" max="7" width="0" hidden="1" customWidth="1"/>
    <col min="11" max="11" width="7.25" style="2" bestFit="1" customWidth="1"/>
    <col min="12" max="15" width="11.625" style="2" customWidth="1"/>
    <col min="16" max="16" width="7.875" style="2" bestFit="1" customWidth="1"/>
    <col min="17" max="19" width="9" style="2"/>
    <col min="20" max="23" width="11.625" style="2" customWidth="1"/>
    <col min="24" max="25" width="9" style="2"/>
  </cols>
  <sheetData>
    <row r="1" spans="2:25" ht="15.95" customHeight="1" x14ac:dyDescent="0.3">
      <c r="B1" s="11" t="s">
        <v>77</v>
      </c>
      <c r="C1" s="3" t="s">
        <v>0</v>
      </c>
      <c r="D1" s="3" t="s">
        <v>1</v>
      </c>
      <c r="E1" s="3" t="s">
        <v>2</v>
      </c>
      <c r="F1" s="13">
        <f>RTD("cqg.rtd", ,"SystemInfo", "Linetime")</f>
        <v>45876.372604166667</v>
      </c>
      <c r="G1" s="14"/>
      <c r="H1" s="14"/>
      <c r="I1" s="15"/>
    </row>
    <row r="2" spans="2:25" ht="15.95" customHeight="1" x14ac:dyDescent="0.3">
      <c r="B2" s="12"/>
      <c r="C2" s="3">
        <v>4</v>
      </c>
      <c r="D2" s="3">
        <v>9</v>
      </c>
      <c r="E2" s="3">
        <v>2025</v>
      </c>
      <c r="F2" s="16"/>
      <c r="G2" s="17"/>
      <c r="H2" s="17"/>
      <c r="I2" s="18"/>
    </row>
    <row r="3" spans="2:25" ht="15.95" customHeight="1" x14ac:dyDescent="0.3"/>
    <row r="4" spans="2:25" ht="15.95" customHeight="1" x14ac:dyDescent="0.3">
      <c r="B4" s="8" t="s">
        <v>5</v>
      </c>
      <c r="C4" s="9"/>
      <c r="D4" s="9"/>
      <c r="E4" s="9"/>
      <c r="F4" s="9"/>
      <c r="G4" s="9"/>
      <c r="H4" s="9"/>
      <c r="I4" s="10"/>
      <c r="K4" s="8" t="s">
        <v>23</v>
      </c>
      <c r="L4" s="9"/>
      <c r="M4" s="9"/>
      <c r="N4" s="9"/>
      <c r="O4" s="9"/>
      <c r="P4" s="9"/>
      <c r="Q4" s="10"/>
      <c r="S4" s="8" t="s">
        <v>75</v>
      </c>
      <c r="T4" s="9"/>
      <c r="U4" s="9"/>
      <c r="V4" s="9"/>
      <c r="W4" s="9"/>
      <c r="X4" s="9"/>
      <c r="Y4" s="10"/>
    </row>
    <row r="5" spans="2:25" ht="15.95" customHeight="1" x14ac:dyDescent="0.3">
      <c r="B5" s="3" t="s">
        <v>3</v>
      </c>
      <c r="C5" s="7" t="s">
        <v>4</v>
      </c>
      <c r="D5" s="7"/>
      <c r="E5" s="7"/>
      <c r="F5" s="7"/>
      <c r="G5" s="3" t="s">
        <v>11</v>
      </c>
      <c r="H5" s="3" t="s">
        <v>11</v>
      </c>
      <c r="I5" s="3" t="s">
        <v>76</v>
      </c>
      <c r="K5" s="3" t="s">
        <v>3</v>
      </c>
      <c r="L5" s="7" t="s">
        <v>4</v>
      </c>
      <c r="M5" s="7"/>
      <c r="N5" s="7"/>
      <c r="O5" s="7"/>
      <c r="P5" s="3" t="s">
        <v>11</v>
      </c>
      <c r="Q5" s="3" t="s">
        <v>76</v>
      </c>
      <c r="S5" s="3" t="s">
        <v>3</v>
      </c>
      <c r="T5" s="7" t="s">
        <v>4</v>
      </c>
      <c r="U5" s="7"/>
      <c r="V5" s="7"/>
      <c r="W5" s="7"/>
      <c r="X5" s="3" t="s">
        <v>11</v>
      </c>
      <c r="Y5" s="3" t="s">
        <v>76</v>
      </c>
    </row>
    <row r="6" spans="2:25" ht="15.95" customHeight="1" x14ac:dyDescent="0.3">
      <c r="B6" s="3" t="s">
        <v>6</v>
      </c>
      <c r="C6" s="7" t="str">
        <f>RTD("cqg.rtd", ,"ContractData",B6, "LongDescription",, "T")</f>
        <v>NASDAQ-100 Index</v>
      </c>
      <c r="D6" s="7"/>
      <c r="E6" s="7"/>
      <c r="F6" s="7"/>
      <c r="G6" s="4">
        <f>RTD("cqg.rtd",,"StudyData",B6, "PCB","BaseType=Date,Price=1000,Index=2000,Date=45756", "Close", "D","-1","all",,,,"T")/100</f>
        <v>-9.2012599249688687E-3</v>
      </c>
      <c r="H6" s="5">
        <f xml:space="preserve"> IFERROR(RTD("cqg.rtd",,"StudyData",B6, "PCB","BaseType=Date,Price=1000,Index=2000,Date="&amp;$C$2&amp;"/"&amp;$D$2&amp;"/"&amp;$E$2&amp;"", "Close", "D",,"all",,,,"T")/100,"")</f>
        <v>0.22921683191382003</v>
      </c>
      <c r="I6" s="6">
        <f>IFERROR(RANK(H6,$H$6:$H$10)+COUNTIF($H$6:H6,H6)-1,"")</f>
        <v>1</v>
      </c>
      <c r="K6" s="3" t="s">
        <v>12</v>
      </c>
      <c r="L6" s="7" t="str">
        <f>RTD("cqg.rtd", ,"ContractData",K6, "LongDescription",, "T")</f>
        <v>Industrial Select Sector SPDR</v>
      </c>
      <c r="M6" s="7"/>
      <c r="N6" s="7"/>
      <c r="O6" s="7"/>
      <c r="P6" s="5">
        <f xml:space="preserve"> IFERROR(RTD("cqg.rtd",,"StudyData",K6, "PCB","BaseType=Date,Price=1000,Index=2000,Date="&amp;$C$2&amp;"/"&amp;$D$2&amp;"/"&amp;$E$2&amp;"", "Close", "D",,"all",,,,"T")/100,"")</f>
        <v>0.19375197223098758</v>
      </c>
      <c r="Q6" s="6">
        <f>IFERROR(RANK(P6,$P$6:$P$16)+COUNTIF($P$6:P6,P6)-1,"")</f>
        <v>2</v>
      </c>
      <c r="S6" s="3" t="s">
        <v>24</v>
      </c>
      <c r="T6" s="7" t="str">
        <f>RTD("cqg.rtd", ,"ContractData",S6, "LongDescription",, "T")</f>
        <v>iShares MSCI ACWI ex US ETF</v>
      </c>
      <c r="U6" s="7"/>
      <c r="V6" s="7"/>
      <c r="W6" s="7"/>
      <c r="X6" s="5">
        <f xml:space="preserve"> IFERROR(RTD("cqg.rtd",,"StudyData",S6, "PCB","BaseType=Date,Price=1000,Index=2000,Date="&amp;$C$2&amp;"/"&amp;$D$2&amp;"/"&amp;$E$2&amp;"", "Close", "D",,"all",,,,"T")/100,"")</f>
        <v>0.16757878845065111</v>
      </c>
      <c r="Y6" s="6">
        <f>IFERROR(RANK(X6,$X$6:$X$56)+COUNTIF($X$6:X6,X6)-1,"")</f>
        <v>23</v>
      </c>
    </row>
    <row r="7" spans="2:25" ht="15.95" customHeight="1" x14ac:dyDescent="0.3">
      <c r="B7" s="3" t="s">
        <v>7</v>
      </c>
      <c r="C7" s="7" t="str">
        <f>RTD("cqg.rtd", ,"ContractData",B7, "LongDescription",, "T")</f>
        <v>S&amp;P 500</v>
      </c>
      <c r="D7" s="7"/>
      <c r="E7" s="7"/>
      <c r="F7" s="7"/>
      <c r="G7" s="5">
        <f xml:space="preserve"> IFERROR(RTD("cqg.rtd",,"StudyData",B6, "PCB","BaseType=Date,Price=1000,Index=2000,Date=4/9/2025", "Close", "D","-1","all",,,,"T")/100,"")</f>
        <v>0.21780971174809582</v>
      </c>
      <c r="H7" s="5">
        <f xml:space="preserve"> IFERROR(RTD("cqg.rtd",,"StudyData",B7, "PCB","BaseType=Date,Price=1000,Index=2000,Date="&amp;$C$2&amp;"/"&amp;$D$2&amp;"/"&amp;$E$2&amp;"", "Close", "D",,"all",,,,"T")/100,"")</f>
        <v>0.16938005094467554</v>
      </c>
      <c r="I7" s="6">
        <f>IFERROR(RANK(H7,$H$6:$H$10)+COUNTIF($H$6:H7,H7)-1,"")</f>
        <v>2</v>
      </c>
      <c r="K7" s="3" t="s">
        <v>13</v>
      </c>
      <c r="L7" s="7" t="str">
        <f>RTD("cqg.rtd", ,"ContractData",K7, "LongDescription",, "T")</f>
        <v>Technology Sector SPDR Fund</v>
      </c>
      <c r="M7" s="7"/>
      <c r="N7" s="7"/>
      <c r="O7" s="7"/>
      <c r="P7" s="5">
        <f xml:space="preserve"> IFERROR(RTD("cqg.rtd",,"StudyData",K7, "PCB","BaseType=Date,Price=1000,Index=2000,Date="&amp;$C$2&amp;"/"&amp;$D$2&amp;"/"&amp;$E$2&amp;"", "Close", "D",,"all",,,,"T")/100,"")</f>
        <v>0.30496419111154721</v>
      </c>
      <c r="Q7" s="6">
        <f>IFERROR(RANK(P7,$P$6:$P$16)+COUNTIF($P$6:P7,P7)-1,"")</f>
        <v>1</v>
      </c>
      <c r="S7" s="3" t="s">
        <v>25</v>
      </c>
      <c r="T7" s="7" t="str">
        <f>RTD("cqg.rtd", ,"ContractData",S7, "LongDescription",, "T")</f>
        <v>Global X MSCI Argentina ETF</v>
      </c>
      <c r="U7" s="7"/>
      <c r="V7" s="7"/>
      <c r="W7" s="7"/>
      <c r="X7" s="5">
        <f xml:space="preserve"> IFERROR(RTD("cqg.rtd",,"StudyData",S7, "PCB","BaseType=Date,Price=1000,Index=2000,Date="&amp;$C$2&amp;"/"&amp;$D$2&amp;"/"&amp;$E$2&amp;"", "Close", "D",,"all",,,,"T")/100,"")</f>
        <v>0.12891440501043835</v>
      </c>
      <c r="Y7" s="6">
        <f>IFERROR(RANK(X7,$X$6:$X$56)+COUNTIF($X$6:X7,X7)-1,"")</f>
        <v>37</v>
      </c>
    </row>
    <row r="8" spans="2:25" ht="15.95" customHeight="1" x14ac:dyDescent="0.3">
      <c r="B8" s="3" t="s">
        <v>8</v>
      </c>
      <c r="C8" s="7" t="str">
        <f>RTD("cqg.rtd", ,"ContractData",B8, "LongDescription",, "T")</f>
        <v>DJ Industrial Average</v>
      </c>
      <c r="D8" s="7"/>
      <c r="E8" s="7"/>
      <c r="F8" s="7"/>
      <c r="G8" s="3"/>
      <c r="H8" s="5">
        <f xml:space="preserve"> IFERROR(RTD("cqg.rtd",,"StudyData",B8, "PCB","BaseType=Date,Price=1000,Index=2000,Date="&amp;$C$2&amp;"/"&amp;$D$2&amp;"/"&amp;$E$2&amp;"", "Close", "D",,"all",,,,"T")/100,"")</f>
        <v>9.2049920706060814E-2</v>
      </c>
      <c r="I8" s="6">
        <f>IFERROR(RANK(H8,$H$6:$H$10)+COUNTIF($H$6:H8,H8)-1,"")</f>
        <v>5</v>
      </c>
      <c r="K8" s="3" t="s">
        <v>14</v>
      </c>
      <c r="L8" s="7" t="str">
        <f>RTD("cqg.rtd", ,"ContractData",K8, "LongDescription",, "T")</f>
        <v>Utilities Select Sector SPDR</v>
      </c>
      <c r="M8" s="7"/>
      <c r="N8" s="7"/>
      <c r="O8" s="7"/>
      <c r="P8" s="5">
        <f xml:space="preserve"> IFERROR(RTD("cqg.rtd",,"StudyData",K8, "PCB","BaseType=Date,Price=1000,Index=2000,Date="&amp;$C$2&amp;"/"&amp;$D$2&amp;"/"&amp;$E$2&amp;"", "Close", "D",,"all",,,,"T")/100,"")</f>
        <v>0.13676451230748979</v>
      </c>
      <c r="Q8" s="6">
        <f>IFERROR(RANK(P8,$P$6:$P$16)+COUNTIF($P$6:P8,P8)-1,"")</f>
        <v>5</v>
      </c>
      <c r="S8" s="3" t="s">
        <v>26</v>
      </c>
      <c r="T8" s="7" t="str">
        <f>RTD("cqg.rtd", ,"ContractData",S8, "LongDescription",, "T")</f>
        <v>iShares MSCI Chile Capped ETF</v>
      </c>
      <c r="U8" s="7"/>
      <c r="V8" s="7"/>
      <c r="W8" s="7"/>
      <c r="X8" s="5">
        <f xml:space="preserve"> IFERROR(RTD("cqg.rtd",,"StudyData",S8, "PCB","BaseType=Date,Price=1000,Index=2000,Date="&amp;$C$2&amp;"/"&amp;$D$2&amp;"/"&amp;$E$2&amp;"", "Close", "D",,"all",,,,"T")/100,"")</f>
        <v>7.4008498583569393E-2</v>
      </c>
      <c r="Y8" s="6">
        <f>IFERROR(RANK(X8,$X$6:$X$56)+COUNTIF($X$6:X8,X8)-1,"")</f>
        <v>44</v>
      </c>
    </row>
    <row r="9" spans="2:25" ht="15.95" customHeight="1" x14ac:dyDescent="0.3">
      <c r="B9" s="3" t="s">
        <v>9</v>
      </c>
      <c r="C9" s="7" t="str">
        <f>RTD("cqg.rtd", ,"ContractData",B9, "LongDescription",, "T")</f>
        <v>DJ Transport Average</v>
      </c>
      <c r="D9" s="7"/>
      <c r="E9" s="7"/>
      <c r="F9" s="7"/>
      <c r="G9" s="3"/>
      <c r="H9" s="5">
        <f xml:space="preserve"> IFERROR(RTD("cqg.rtd",,"StudyData",B9, "PCB","BaseType=Date,Price=1000,Index=2000,Date="&amp;$C$2&amp;"/"&amp;$D$2&amp;"/"&amp;$E$2&amp;"", "Close", "D",,"all",,,,"T")/100,"")</f>
        <v>0.1181772443038885</v>
      </c>
      <c r="I9" s="6">
        <f>IFERROR(RANK(H9,$H$6:$H$10)+COUNTIF($H$6:H9,H9)-1,"")</f>
        <v>4</v>
      </c>
      <c r="K9" s="3" t="s">
        <v>15</v>
      </c>
      <c r="L9" s="7" t="str">
        <f>RTD("cqg.rtd", ,"ContractData",K9, "LongDescription",, "T")</f>
        <v>Communication Services Select Sector SPDR</v>
      </c>
      <c r="M9" s="7"/>
      <c r="N9" s="7"/>
      <c r="O9" s="7"/>
      <c r="P9" s="5">
        <f xml:space="preserve"> IFERROR(RTD("cqg.rtd",,"StudyData",K9, "PCB","BaseType=Date,Price=1000,Index=2000,Date="&amp;$C$2&amp;"/"&amp;$D$2&amp;"/"&amp;$E$2&amp;"", "Close", "D",,"all",,,,"T")/100,"")</f>
        <v>0.14924258587582687</v>
      </c>
      <c r="Q9" s="6">
        <f>IFERROR(RANK(P9,$P$6:$P$16)+COUNTIF($P$6:P9,P9)-1,"")</f>
        <v>4</v>
      </c>
      <c r="S9" s="3" t="s">
        <v>27</v>
      </c>
      <c r="T9" s="7" t="str">
        <f>RTD("cqg.rtd", ,"ContractData",S9, "LongDescription",, "T")</f>
        <v>iShares MSCI Denmark ETF</v>
      </c>
      <c r="U9" s="7"/>
      <c r="V9" s="7"/>
      <c r="W9" s="7"/>
      <c r="X9" s="5">
        <f xml:space="preserve"> IFERROR(RTD("cqg.rtd",,"StudyData",S9, "PCB","BaseType=Date,Price=1000,Index=2000,Date="&amp;$C$2&amp;"/"&amp;$D$2&amp;"/"&amp;$E$2&amp;"", "Close", "D",,"all",,,,"T")/100,"")</f>
        <v>9.0659060812875669E-2</v>
      </c>
      <c r="Y9" s="6">
        <f>IFERROR(RANK(X9,$X$6:$X$56)+COUNTIF($X$6:X9,X9)-1,"")</f>
        <v>42</v>
      </c>
    </row>
    <row r="10" spans="2:25" ht="15.95" customHeight="1" x14ac:dyDescent="0.3">
      <c r="B10" s="3" t="s">
        <v>10</v>
      </c>
      <c r="C10" s="7" t="str">
        <f>RTD("cqg.rtd", ,"ContractData",B10, "LongDescription",, "T")</f>
        <v>DJ Utilities Average</v>
      </c>
      <c r="D10" s="7"/>
      <c r="E10" s="7"/>
      <c r="F10" s="7"/>
      <c r="G10" s="3"/>
      <c r="H10" s="5">
        <f xml:space="preserve"> IFERROR(RTD("cqg.rtd",,"StudyData",B10, "PCB","BaseType=Date,Price=1000,Index=2000,Date="&amp;$C$2&amp;"/"&amp;$D$2&amp;"/"&amp;$E$2&amp;"", "Close", "D",,"all",,,,"T")/100,"")</f>
        <v>0.1362018105991252</v>
      </c>
      <c r="I10" s="6">
        <f>IFERROR(RANK(H10,$H$6:$H$10)+COUNTIF($H$6:H10,H10)-1,"")</f>
        <v>3</v>
      </c>
      <c r="K10" s="3" t="s">
        <v>16</v>
      </c>
      <c r="L10" s="7" t="str">
        <f>RTD("cqg.rtd", ,"ContractData",K10, "LongDescription",, "T")</f>
        <v>Financial Select Sector SPDR</v>
      </c>
      <c r="M10" s="7"/>
      <c r="N10" s="7"/>
      <c r="O10" s="7"/>
      <c r="P10" s="5">
        <f xml:space="preserve"> IFERROR(RTD("cqg.rtd",,"StudyData",K10, "PCB","BaseType=Date,Price=1000,Index=2000,Date="&amp;$C$2&amp;"/"&amp;$D$2&amp;"/"&amp;$E$2&amp;"", "Close", "D",,"all",,,,"T")/100,"")</f>
        <v>0.10141858987931399</v>
      </c>
      <c r="Q10" s="6">
        <f>IFERROR(RANK(P10,$P$6:$P$16)+COUNTIF($P$6:P10,P10)-1,"")</f>
        <v>6</v>
      </c>
      <c r="S10" s="3" t="s">
        <v>28</v>
      </c>
      <c r="T10" s="7" t="str">
        <f>RTD("cqg.rtd", ,"ContractData",S10, "LongDescription",, "T")</f>
        <v>Ishares Msci Finland ETF</v>
      </c>
      <c r="U10" s="7"/>
      <c r="V10" s="7"/>
      <c r="W10" s="7"/>
      <c r="X10" s="5" t="str">
        <f xml:space="preserve"> IFERROR(RTD("cqg.rtd",,"StudyData",S10, "PCB","BaseType=Date,Price=1000,Index=2000,Date="&amp;$C$2&amp;"/"&amp;$D$2&amp;"/"&amp;$E$2&amp;"", "Close", "D",,"all",,,,"T")/100,"")</f>
        <v/>
      </c>
      <c r="Y10" s="6" t="str">
        <f>IFERROR(RANK(X10,$X$6:$X$56)+COUNTIF($X$6:X10,X10)-1,"")</f>
        <v/>
      </c>
    </row>
    <row r="11" spans="2:25" ht="15.95" customHeight="1" x14ac:dyDescent="0.3">
      <c r="K11" s="3" t="s">
        <v>17</v>
      </c>
      <c r="L11" s="7" t="str">
        <f>RTD("cqg.rtd", ,"ContractData",K11, "LongDescription",, "T")</f>
        <v>Materials Select Sector SPDR</v>
      </c>
      <c r="M11" s="7"/>
      <c r="N11" s="7"/>
      <c r="O11" s="7"/>
      <c r="P11" s="5">
        <f xml:space="preserve"> IFERROR(RTD("cqg.rtd",,"StudyData",K11, "PCB","BaseType=Date,Price=1000,Index=2000,Date="&amp;$C$2&amp;"/"&amp;$D$2&amp;"/"&amp;$E$2&amp;"", "Close", "D",,"all",,,,"T")/100,"")</f>
        <v>9.1505695889053981E-2</v>
      </c>
      <c r="Q11" s="6">
        <f>IFERROR(RANK(P11,$P$6:$P$16)+COUNTIF($P$6:P11,P11)-1,"")</f>
        <v>7</v>
      </c>
      <c r="S11" s="3" t="s">
        <v>29</v>
      </c>
      <c r="T11" s="7" t="str">
        <f>RTD("cqg.rtd", ,"ContractData",S11, "LongDescription",, "T")</f>
        <v>iShares MSCI Indonesia ETF</v>
      </c>
      <c r="U11" s="7"/>
      <c r="V11" s="7"/>
      <c r="W11" s="7"/>
      <c r="X11" s="5">
        <f xml:space="preserve"> IFERROR(RTD("cqg.rtd",,"StudyData",S11, "PCB","BaseType=Date,Price=1000,Index=2000,Date="&amp;$C$2&amp;"/"&amp;$D$2&amp;"/"&amp;$E$2&amp;"", "Close", "D",,"all",,,,"T")/100,"")</f>
        <v>0.13881748071979425</v>
      </c>
      <c r="Y11" s="6">
        <f>IFERROR(RANK(X11,$X$6:$X$56)+COUNTIF($X$6:X11,X11)-1,"")</f>
        <v>34</v>
      </c>
    </row>
    <row r="12" spans="2:25" ht="15.95" customHeight="1" x14ac:dyDescent="0.3">
      <c r="H12" s="1"/>
      <c r="K12" s="3" t="s">
        <v>18</v>
      </c>
      <c r="L12" s="7" t="str">
        <f>RTD("cqg.rtd", ,"ContractData",K12, "LongDescription",, "T")</f>
        <v>Real Estate Select Sector SPDR</v>
      </c>
      <c r="M12" s="7"/>
      <c r="N12" s="7"/>
      <c r="O12" s="7"/>
      <c r="P12" s="5">
        <f xml:space="preserve"> IFERROR(RTD("cqg.rtd",,"StudyData",K12, "PCB","BaseType=Date,Price=1000,Index=2000,Date="&amp;$C$2&amp;"/"&amp;$D$2&amp;"/"&amp;$E$2&amp;"", "Close", "D",,"all",,,,"T")/100,"")</f>
        <v>5.8658505483295008E-2</v>
      </c>
      <c r="Q12" s="6">
        <f>IFERROR(RANK(P12,$P$6:$P$16)+COUNTIF($P$6:P12,P12)-1,"")</f>
        <v>8</v>
      </c>
      <c r="S12" s="3" t="s">
        <v>30</v>
      </c>
      <c r="T12" s="7" t="str">
        <f>RTD("cqg.rtd", ,"ContractData",S12, "LongDescription",, "T")</f>
        <v>iShares MSCI Ireland Capped ETF</v>
      </c>
      <c r="U12" s="7"/>
      <c r="V12" s="7"/>
      <c r="W12" s="7"/>
      <c r="X12" s="5">
        <f xml:space="preserve"> IFERROR(RTD("cqg.rtd",,"StudyData",S12, "PCB","BaseType=Date,Price=1000,Index=2000,Date="&amp;$C$2&amp;"/"&amp;$D$2&amp;"/"&amp;$E$2&amp;"", "Close", "D",,"all",,,,"T")/100,"")</f>
        <v>0.15360610263522897</v>
      </c>
      <c r="Y12" s="6">
        <f>IFERROR(RANK(X12,$X$6:$X$56)+COUNTIF($X$6:X12,X12)-1,"")</f>
        <v>27</v>
      </c>
    </row>
    <row r="13" spans="2:25" ht="15.95" customHeight="1" x14ac:dyDescent="0.3">
      <c r="B13" s="7" t="s">
        <v>124</v>
      </c>
      <c r="C13" s="7"/>
      <c r="D13" s="7"/>
      <c r="E13" s="7"/>
      <c r="F13" s="7"/>
      <c r="G13" s="7"/>
      <c r="H13" s="7"/>
      <c r="I13" s="7"/>
      <c r="K13" s="3" t="s">
        <v>19</v>
      </c>
      <c r="L13" s="7" t="str">
        <f>RTD("cqg.rtd", ,"ContractData",K13, "LongDescription",, "T")</f>
        <v>Consumer Staples Select Sector SPDR</v>
      </c>
      <c r="M13" s="7"/>
      <c r="N13" s="7"/>
      <c r="O13" s="7"/>
      <c r="P13" s="5">
        <f xml:space="preserve"> IFERROR(RTD("cqg.rtd",,"StudyData",K13, "PCB","BaseType=Date,Price=1000,Index=2000,Date="&amp;$C$2&amp;"/"&amp;$D$2&amp;"/"&amp;$E$2&amp;"", "Close", "D",,"all",,,,"T")/100,"")</f>
        <v>3.0765351153700639E-2</v>
      </c>
      <c r="Q13" s="6">
        <f>IFERROR(RANK(P13,$P$6:$P$16)+COUNTIF($P$6:P13,P13)-1,"")</f>
        <v>10</v>
      </c>
      <c r="S13" s="3" t="s">
        <v>31</v>
      </c>
      <c r="T13" s="7" t="str">
        <f>RTD("cqg.rtd", ,"ContractData",S13, "LongDescription",, "T")</f>
        <v>iShares MSCI Israel Capped ETF</v>
      </c>
      <c r="U13" s="7"/>
      <c r="V13" s="7"/>
      <c r="W13" s="7"/>
      <c r="X13" s="5">
        <f xml:space="preserve"> IFERROR(RTD("cqg.rtd",,"StudyData",S13, "PCB","BaseType=Date,Price=1000,Index=2000,Date="&amp;$C$2&amp;"/"&amp;$D$2&amp;"/"&amp;$E$2&amp;"", "Close", "D",,"all",,,,"T")/100,"")</f>
        <v>0.22599483906016574</v>
      </c>
      <c r="Y13" s="6">
        <f>IFERROR(RANK(X13,$X$6:$X$56)+COUNTIF($X$6:X13,X13)-1,"")</f>
        <v>10</v>
      </c>
    </row>
    <row r="14" spans="2:25" ht="15.95" customHeight="1" x14ac:dyDescent="0.3">
      <c r="B14" s="3" t="s">
        <v>3</v>
      </c>
      <c r="C14" s="7" t="s">
        <v>4</v>
      </c>
      <c r="D14" s="7"/>
      <c r="E14" s="7"/>
      <c r="F14" s="7"/>
      <c r="G14" s="3" t="s">
        <v>11</v>
      </c>
      <c r="H14" s="3" t="s">
        <v>11</v>
      </c>
      <c r="I14" s="3" t="s">
        <v>76</v>
      </c>
      <c r="J14" s="1"/>
      <c r="K14" s="3" t="s">
        <v>20</v>
      </c>
      <c r="L14" s="7" t="str">
        <f>RTD("cqg.rtd", ,"ContractData",K14, "LongDescription",, "T")</f>
        <v>Energy Select Sector SPDR</v>
      </c>
      <c r="M14" s="7"/>
      <c r="N14" s="7"/>
      <c r="O14" s="7"/>
      <c r="P14" s="5">
        <f xml:space="preserve"> IFERROR(RTD("cqg.rtd",,"StudyData",K14, "PCB","BaseType=Date,Price=1000,Index=2000,Date="&amp;$C$2&amp;"/"&amp;$D$2&amp;"/"&amp;$E$2&amp;"", "Close", "D",,"all",,,,"T")/100,"")</f>
        <v>3.7639630888781063E-2</v>
      </c>
      <c r="Q14" s="6">
        <f>IFERROR(RANK(P14,$P$6:$P$16)+COUNTIF($P$6:P14,P14)-1,"")</f>
        <v>9</v>
      </c>
      <c r="S14" s="3" t="s">
        <v>32</v>
      </c>
      <c r="T14" s="7" t="str">
        <f>RTD("cqg.rtd", ,"ContractData",S14, "LongDescription",, "T")</f>
        <v>iShares Trust iShares MSCI New Zealand ETF</v>
      </c>
      <c r="U14" s="7"/>
      <c r="V14" s="7"/>
      <c r="W14" s="7"/>
      <c r="X14" s="5">
        <f xml:space="preserve"> IFERROR(RTD("cqg.rtd",,"StudyData",S14, "PCB","BaseType=Date,Price=1000,Index=2000,Date="&amp;$C$2&amp;"/"&amp;$D$2&amp;"/"&amp;$E$2&amp;"", "Close", "D",,"all",,,,"T")/100,"")</f>
        <v>0.11073500967117984</v>
      </c>
      <c r="Y14" s="6">
        <f>IFERROR(RANK(X14,$X$6:$X$56)+COUNTIF($X$6:X14,X14)-1,"")</f>
        <v>39</v>
      </c>
    </row>
    <row r="15" spans="2:25" ht="15.95" customHeight="1" x14ac:dyDescent="0.3">
      <c r="B15" s="3" t="s">
        <v>78</v>
      </c>
      <c r="C15" s="7" t="str">
        <f>RTD("cqg.rtd", ,"ContractData",B15, "LongDescription",, "T")</f>
        <v>NVIDIA Corp</v>
      </c>
      <c r="D15" s="7"/>
      <c r="E15" s="7"/>
      <c r="F15" s="7"/>
      <c r="G15" s="4">
        <f>RTD("cqg.rtd",,"StudyData",B15, "PCB","BaseType=Date,Price=1000,Index=2000,Date=45756", "Close", "D","-1","all",,,,"T")/100</f>
        <v>-2.2234332425068035E-2</v>
      </c>
      <c r="H15" s="5">
        <f xml:space="preserve"> IFERROR(RTD("cqg.rtd",,"StudyData",B15, "PCB","BaseType=Date,Price=1000,Index=2000,Date="&amp;$C$2&amp;"/"&amp;$D$2&amp;"/"&amp;$E$2&amp;"", "Close", "D","0","all",,,,"T")/100,"")</f>
        <v>0.6043033324586724</v>
      </c>
      <c r="I15" s="6">
        <f>IFERROR(RANK(H15,$H$15:$H$24)+COUNTIF($H$15:H15,H15)-1,"")</f>
        <v>2</v>
      </c>
      <c r="K15" s="3" t="s">
        <v>21</v>
      </c>
      <c r="L15" s="7" t="str">
        <f>RTD("cqg.rtd", ,"ContractData",K15, "LongDescription",, "T")</f>
        <v>Consumer Discretionary Select SectorSPDR</v>
      </c>
      <c r="M15" s="7"/>
      <c r="N15" s="7"/>
      <c r="O15" s="7"/>
      <c r="P15" s="5">
        <f xml:space="preserve"> IFERROR(RTD("cqg.rtd",,"StudyData",K15, "PCB","BaseType=Date,Price=1000,Index=2000,Date="&amp;$C$2&amp;"/"&amp;$D$2&amp;"/"&amp;$E$2&amp;"", "Close", "D",,"all",,,,"T")/100,"")</f>
        <v>0.14938120077733463</v>
      </c>
      <c r="Q15" s="6">
        <f>IFERROR(RANK(P15,$P$6:$P$16)+COUNTIF($P$6:P15,P15)-1,"")</f>
        <v>3</v>
      </c>
      <c r="S15" s="3" t="s">
        <v>33</v>
      </c>
      <c r="T15" s="7" t="str">
        <f>RTD("cqg.rtd", ,"ContractData",S15, "LongDescription",, "T")</f>
        <v>iShares MSCI Philippines ETF</v>
      </c>
      <c r="U15" s="7"/>
      <c r="V15" s="7"/>
      <c r="W15" s="7"/>
      <c r="X15" s="5">
        <f xml:space="preserve"> IFERROR(RTD("cqg.rtd",,"StudyData",S15, "PCB","BaseType=Date,Price=1000,Index=2000,Date="&amp;$C$2&amp;"/"&amp;$D$2&amp;"/"&amp;$E$2&amp;"", "Close", "D",,"all",,,,"T")/100,"")</f>
        <v>5.3259141494435606E-2</v>
      </c>
      <c r="Y15" s="6">
        <f>IFERROR(RANK(X15,$X$6:$X$56)+COUNTIF($X$6:X15,X15)-1,"")</f>
        <v>46</v>
      </c>
    </row>
    <row r="16" spans="2:25" ht="15.95" customHeight="1" x14ac:dyDescent="0.3">
      <c r="B16" s="3" t="s">
        <v>79</v>
      </c>
      <c r="C16" s="7" t="str">
        <f>RTD("cqg.rtd", ,"ContractData",B16, "LongDescription",, "T")</f>
        <v>Microsoft Corporation</v>
      </c>
      <c r="D16" s="7"/>
      <c r="E16" s="7"/>
      <c r="F16" s="7"/>
      <c r="G16" s="5">
        <f xml:space="preserve"> IFERROR(RTD("cqg.rtd",,"StudyData",B15, "PCB","BaseType=Date,Price=1000,Index=2000,Date=4/9/2025", "Close", "D","-1","all",,,,"T")/100,"")</f>
        <v>0.56931688970523942</v>
      </c>
      <c r="H16" s="5">
        <f xml:space="preserve"> IFERROR(RTD("cqg.rtd",,"StudyData",B16, "PCB","BaseType=Date,Price=1000,Index=2000,Date="&amp;$C$2&amp;"/"&amp;$D$2&amp;"/"&amp;$E$2&amp;"", "Close", "D",,"all",,,,"T")/100,"")</f>
        <v>0.34379881687111064</v>
      </c>
      <c r="I16" s="6">
        <f>IFERROR(RANK(H16,$H$15:$H$24)+COUNTIF($H$15:H16,H16)-1,"")</f>
        <v>3</v>
      </c>
      <c r="K16" s="3" t="s">
        <v>22</v>
      </c>
      <c r="L16" s="7" t="str">
        <f>RTD("cqg.rtd", ,"ContractData",K16, "LongDescription",, "T")</f>
        <v>Health Care Select Sector SPDR</v>
      </c>
      <c r="M16" s="7"/>
      <c r="N16" s="7"/>
      <c r="O16" s="7"/>
      <c r="P16" s="5">
        <f xml:space="preserve"> IFERROR(RTD("cqg.rtd",,"StudyData",K16, "PCB","BaseType=Date,Price=1000,Index=2000,Date="&amp;$C$2&amp;"/"&amp;$D$2&amp;"/"&amp;$E$2&amp;"", "Close", "D",,"all",,,,"T")/100,"")</f>
        <v>-7.1346209282213732E-2</v>
      </c>
      <c r="Q16" s="6">
        <f>IFERROR(RANK(P16,$P$6:$P$16)+COUNTIF($P$6:P16,P16)-1,"")</f>
        <v>11</v>
      </c>
      <c r="S16" s="3" t="s">
        <v>34</v>
      </c>
      <c r="T16" s="7" t="str">
        <f>RTD("cqg.rtd", ,"ContractData",S16, "LongDescription",, "T")</f>
        <v>iShares MSCI Poland Capped ETF</v>
      </c>
      <c r="U16" s="7"/>
      <c r="V16" s="7"/>
      <c r="W16" s="7"/>
      <c r="X16" s="5">
        <f xml:space="preserve"> IFERROR(RTD("cqg.rtd",,"StudyData",S16, "PCB","BaseType=Date,Price=1000,Index=2000,Date="&amp;$C$2&amp;"/"&amp;$D$2&amp;"/"&amp;$E$2&amp;"", "Close", "D",,"all",,,,"T")/100,"")</f>
        <v>0.21343445287107257</v>
      </c>
      <c r="Y16" s="6">
        <f>IFERROR(RANK(X16,$X$6:$X$56)+COUNTIF($X$6:X16,X16)-1,"")</f>
        <v>14</v>
      </c>
    </row>
    <row r="17" spans="2:25" ht="15.95" customHeight="1" x14ac:dyDescent="0.3">
      <c r="B17" s="3" t="s">
        <v>80</v>
      </c>
      <c r="C17" s="7" t="str">
        <f>RTD("cqg.rtd", ,"ContractData",B17, "LongDescription",, "T")</f>
        <v>Apple Inc</v>
      </c>
      <c r="D17" s="7"/>
      <c r="E17" s="7"/>
      <c r="F17" s="7"/>
      <c r="G17" s="3"/>
      <c r="H17" s="5">
        <f xml:space="preserve"> IFERROR(RTD("cqg.rtd",,"StudyData",B17, "PCB","BaseType=Date,Price=1000,Index=2000,Date="&amp;$C$2&amp;"/"&amp;$D$2&amp;"/"&amp;$E$2&amp;"", "Close", "D",,"all",,,,"T")/100,"")</f>
        <v>0.10319336183052558</v>
      </c>
      <c r="I17" s="6">
        <f>IFERROR(RANK(H17,$H$15:$H$24)+COUNTIF($H$15:H17,H17)-1,"")</f>
        <v>9</v>
      </c>
      <c r="S17" s="3" t="s">
        <v>35</v>
      </c>
      <c r="T17" s="7" t="str">
        <f>RTD("cqg.rtd", ,"ContractData",S17, "LongDescription",, "T")</f>
        <v>iShares MSCI Peru and Global Exposure ETF</v>
      </c>
      <c r="U17" s="7"/>
      <c r="V17" s="7"/>
      <c r="W17" s="7"/>
      <c r="X17" s="5">
        <f xml:space="preserve"> IFERROR(RTD("cqg.rtd",,"StudyData",S17, "PCB","BaseType=Date,Price=1000,Index=2000,Date="&amp;$C$2&amp;"/"&amp;$D$2&amp;"/"&amp;$E$2&amp;"", "Close", "D",,"all",,,,"T")/100,"")</f>
        <v>0.21997105643994208</v>
      </c>
      <c r="Y17" s="6">
        <f>IFERROR(RANK(X17,$X$6:$X$56)+COUNTIF($X$6:X17,X17)-1,"")</f>
        <v>13</v>
      </c>
    </row>
    <row r="18" spans="2:25" ht="15.95" customHeight="1" x14ac:dyDescent="0.3">
      <c r="B18" s="3" t="s">
        <v>81</v>
      </c>
      <c r="C18" s="7" t="str">
        <f>RTD("cqg.rtd", ,"ContractData",B18, "LongDescription",, "T")</f>
        <v>Amazon.com Inc</v>
      </c>
      <c r="D18" s="7"/>
      <c r="E18" s="7"/>
      <c r="F18" s="7"/>
      <c r="G18" s="3"/>
      <c r="H18" s="5">
        <f xml:space="preserve"> IFERROR(RTD("cqg.rtd",,"StudyData",B18, "PCB","BaseType=Date,Price=1000,Index=2000,Date="&amp;$C$2&amp;"/"&amp;$D$2&amp;"/"&amp;$E$2&amp;"", "Close", "D",,"all",,,,"T")/100,"")</f>
        <v>0.17749869178440619</v>
      </c>
      <c r="I18" s="6">
        <f>IFERROR(RANK(H18,$H$15:$H$24)+COUNTIF($H$15:H18,H18)-1,"")</f>
        <v>8</v>
      </c>
      <c r="S18" s="3" t="s">
        <v>36</v>
      </c>
      <c r="T18" s="7" t="str">
        <f>RTD("cqg.rtd", ,"ContractData",S18, "LongDescription",, "T")</f>
        <v>iShares MSCI Australia ETF</v>
      </c>
      <c r="U18" s="7"/>
      <c r="V18" s="7"/>
      <c r="W18" s="7"/>
      <c r="X18" s="5">
        <f xml:space="preserve"> IFERROR(RTD("cqg.rtd",,"StudyData",S18, "PCB","BaseType=Date,Price=1000,Index=2000,Date="&amp;$C$2&amp;"/"&amp;$D$2&amp;"/"&amp;$E$2&amp;"", "Close", "D",,"all",,,,"T")/100,"")</f>
        <v>0.1709776413853574</v>
      </c>
      <c r="Y18" s="6">
        <f>IFERROR(RANK(X18,$X$6:$X$56)+COUNTIF($X$6:X18,X18)-1,"")</f>
        <v>22</v>
      </c>
    </row>
    <row r="19" spans="2:25" ht="15.95" customHeight="1" x14ac:dyDescent="0.3">
      <c r="B19" s="3" t="s">
        <v>82</v>
      </c>
      <c r="C19" s="7" t="str">
        <f>RTD("cqg.rtd", ,"ContractData",B19, "LongDescription",, "T")</f>
        <v>Meta Platforms, Inc.</v>
      </c>
      <c r="D19" s="7"/>
      <c r="E19" s="7"/>
      <c r="F19" s="7"/>
      <c r="G19" s="3"/>
      <c r="H19" s="5">
        <f xml:space="preserve"> IFERROR(RTD("cqg.rtd",,"StudyData",B19, "PCB","BaseType=Date,Price=1000,Index=2000,Date="&amp;$C$2&amp;"/"&amp;$D$2&amp;"/"&amp;$E$2&amp;"", "Close", "D",,"all",,,,"T")/100,"")</f>
        <v>0.31898185294569548</v>
      </c>
      <c r="I19" s="6">
        <f>IFERROR(RANK(H19,$H$15:$H$24)+COUNTIF($H$15:H19,H19)-1,"")</f>
        <v>4</v>
      </c>
      <c r="K19" s="8" t="s">
        <v>98</v>
      </c>
      <c r="L19" s="9"/>
      <c r="M19" s="9"/>
      <c r="N19" s="9"/>
      <c r="O19" s="9"/>
      <c r="P19" s="9"/>
      <c r="Q19" s="10"/>
      <c r="S19" s="3" t="s">
        <v>37</v>
      </c>
      <c r="T19" s="7" t="str">
        <f>RTD("cqg.rtd", ,"ContractData",S19, "LongDescription",, "T")</f>
        <v>iShares MSCI Canada ETF</v>
      </c>
      <c r="U19" s="7"/>
      <c r="V19" s="7"/>
      <c r="W19" s="7"/>
      <c r="X19" s="5">
        <f xml:space="preserve"> IFERROR(RTD("cqg.rtd",,"StudyData",S19, "PCB","BaseType=Date,Price=1000,Index=2000,Date="&amp;$C$2&amp;"/"&amp;$D$2&amp;"/"&amp;$E$2&amp;"", "Close", "D",,"all",,,,"T")/100,"")</f>
        <v>0.20359129994941841</v>
      </c>
      <c r="Y19" s="6">
        <f>IFERROR(RANK(X19,$X$6:$X$56)+COUNTIF($X$6:X19,X19)-1,"")</f>
        <v>17</v>
      </c>
    </row>
    <row r="20" spans="2:25" ht="15.95" customHeight="1" x14ac:dyDescent="0.3">
      <c r="B20" s="3" t="s">
        <v>83</v>
      </c>
      <c r="C20" s="7" t="str">
        <f>RTD("cqg.rtd", ,"ContractData",B20, "LongDescription",, "T")</f>
        <v>Broadcom Inc.</v>
      </c>
      <c r="D20" s="7"/>
      <c r="E20" s="7"/>
      <c r="F20" s="7"/>
      <c r="G20" s="3"/>
      <c r="H20" s="5">
        <f xml:space="preserve"> IFERROR(RTD("cqg.rtd",,"StudyData",B20, "PCB","BaseType=Date,Price=1000,Index=2000,Date="&amp;$C$2&amp;"/"&amp;$D$2&amp;"/"&amp;$E$2&amp;"", "Close", "D",,"all",,,,"T")/100,"")</f>
        <v>0.67172562786929502</v>
      </c>
      <c r="I20" s="6">
        <f>IFERROR(RANK(H20,$H$15:$H$24)+COUNTIF($H$15:H20,H20)-1,"")</f>
        <v>1</v>
      </c>
      <c r="K20" s="3" t="s">
        <v>3</v>
      </c>
      <c r="L20" s="7" t="s">
        <v>4</v>
      </c>
      <c r="M20" s="7"/>
      <c r="N20" s="7"/>
      <c r="O20" s="7"/>
      <c r="P20" s="3" t="s">
        <v>11</v>
      </c>
      <c r="Q20" s="3" t="s">
        <v>76</v>
      </c>
      <c r="S20" s="3" t="s">
        <v>38</v>
      </c>
      <c r="T20" s="7" t="str">
        <f>RTD("cqg.rtd", ,"ContractData",S20, "LongDescription",, "T")</f>
        <v>iShares MSCI Sweden ETF</v>
      </c>
      <c r="U20" s="7"/>
      <c r="V20" s="7"/>
      <c r="W20" s="7"/>
      <c r="X20" s="5">
        <f xml:space="preserve"> IFERROR(RTD("cqg.rtd",,"StudyData",S20, "PCB","BaseType=Date,Price=1000,Index=2000,Date="&amp;$C$2&amp;"/"&amp;$D$2&amp;"/"&amp;$E$2&amp;"", "Close", "D",,"all",,,,"T")/100,"")</f>
        <v>0.13827655310621234</v>
      </c>
      <c r="Y20" s="6">
        <f>IFERROR(RANK(X20,$X$6:$X$56)+COUNTIF($X$6:X20,X20)-1,"")</f>
        <v>35</v>
      </c>
    </row>
    <row r="21" spans="2:25" ht="15.95" customHeight="1" x14ac:dyDescent="0.3">
      <c r="B21" s="3" t="s">
        <v>84</v>
      </c>
      <c r="C21" s="7" t="str">
        <f>RTD("cqg.rtd", ,"ContractData",B21, "LongDescription",, "T")</f>
        <v>Alphabet, Inc. Class A</v>
      </c>
      <c r="D21" s="7"/>
      <c r="E21" s="7"/>
      <c r="F21" s="7"/>
      <c r="G21" s="3"/>
      <c r="H21" s="5">
        <f xml:space="preserve"> IFERROR(RTD("cqg.rtd",,"StudyData",B21, "PCB","BaseType=Date,Price=1000,Index=2000,Date="&amp;$C$2&amp;"/"&amp;$D$2&amp;"/"&amp;$E$2&amp;"", "Close", "D",,"all",,,,"T")/100,"")</f>
        <v>0.23615399155692762</v>
      </c>
      <c r="I21" s="6">
        <f>IFERROR(RANK(H21,$H$15:$H$24)+COUNTIF($H$15:H21,H21)-1,"")</f>
        <v>6</v>
      </c>
      <c r="K21" s="3" t="s">
        <v>97</v>
      </c>
      <c r="L21" s="7" t="str">
        <f>RTD("cqg.rtd", ,"ContractData",K21, "LongDescription",, "T")</f>
        <v>Dollar Index (ICE), Sep 25</v>
      </c>
      <c r="M21" s="7"/>
      <c r="N21" s="7"/>
      <c r="O21" s="7"/>
      <c r="P21" s="5">
        <f xml:space="preserve"> IFERROR(RTD("cqg.rtd",,"StudyData",K21, "PCB","BaseType=Date,Price=1000,Index=2000,Date="&amp;$C$2&amp;"/"&amp;$D$2&amp;"/"&amp;$E$2&amp;"", "Close", "ADC",,"all",,,,"T")/100,"")</f>
        <v>-4.4414994689299735E-2</v>
      </c>
      <c r="Q21" s="6">
        <f>IFERROR(RANK(P21,$P$21:$P$30)+COUNTIF($P$21:P21,P21)-1,"")</f>
        <v>10</v>
      </c>
      <c r="S21" s="3" t="s">
        <v>39</v>
      </c>
      <c r="T21" s="7" t="str">
        <f>RTD("cqg.rtd", ,"ContractData",S21, "LongDescription",, "T")</f>
        <v>iShares MSCI Germany ETF</v>
      </c>
      <c r="U21" s="7"/>
      <c r="V21" s="7"/>
      <c r="W21" s="7"/>
      <c r="X21" s="5">
        <f xml:space="preserve"> IFERROR(RTD("cqg.rtd",,"StudyData",S21, "PCB","BaseType=Date,Price=1000,Index=2000,Date="&amp;$C$2&amp;"/"&amp;$D$2&amp;"/"&amp;$E$2&amp;"", "Close", "D",,"all",,,,"T")/100,"")</f>
        <v>0.17172832689122031</v>
      </c>
      <c r="Y21" s="6">
        <f>IFERROR(RANK(X21,$X$6:$X$56)+COUNTIF($X$6:X21,X21)-1,"")</f>
        <v>21</v>
      </c>
    </row>
    <row r="22" spans="2:25" ht="15.95" customHeight="1" x14ac:dyDescent="0.3">
      <c r="B22" s="3" t="s">
        <v>85</v>
      </c>
      <c r="C22" s="7" t="str">
        <f>RTD("cqg.rtd", ,"ContractData",B22, "LongDescription",, "T")</f>
        <v>Berkshire Hathaway Inc. ClsB</v>
      </c>
      <c r="D22" s="7"/>
      <c r="E22" s="7"/>
      <c r="F22" s="7"/>
      <c r="G22" s="3"/>
      <c r="H22" s="5">
        <f xml:space="preserve"> IFERROR(RTD("cqg.rtd",,"StudyData",B22, "PCB","BaseType=Date,Price=1000,Index=2000,Date="&amp;$C$2&amp;"/"&amp;$D$2&amp;"/"&amp;$E$2&amp;"", "Close", "D",,"all",,,,"T")/100,"")</f>
        <v>-0.10026658483726815</v>
      </c>
      <c r="I22" s="6">
        <f>IFERROR(RANK(H22,$H$15:$H$24)+COUNTIF($H$15:H22,H22)-1,"")</f>
        <v>10</v>
      </c>
      <c r="K22" s="3" t="s">
        <v>88</v>
      </c>
      <c r="L22" s="7" t="str">
        <f>RTD("cqg.rtd", ,"ContractData",K22, "LongDescription",, "T")</f>
        <v>Euro FX (Globex), Sep 25</v>
      </c>
      <c r="M22" s="7"/>
      <c r="N22" s="7"/>
      <c r="O22" s="7"/>
      <c r="P22" s="5">
        <f xml:space="preserve"> IFERROR(RTD("cqg.rtd",,"StudyData",K22, "PCB","BaseType=Date,Price=1000,Index=2000,Date="&amp;$C$2&amp;"/"&amp;$D$2&amp;"/"&amp;$E$2&amp;"", "Close", "ADC",,"all",,,,"T")/100,"")</f>
        <v>6.0512447755769569E-2</v>
      </c>
      <c r="Q22" s="6">
        <f>IFERROR(RANK(P22,$P$21:$P$30)+COUNTIF($P$21:P22,P22)-1,"")</f>
        <v>3</v>
      </c>
      <c r="S22" s="3" t="s">
        <v>40</v>
      </c>
      <c r="T22" s="7" t="str">
        <f>RTD("cqg.rtd", ,"ContractData",S22, "LongDescription",, "T")</f>
        <v>iShares MSCI Hong Kong ETF</v>
      </c>
      <c r="U22" s="7"/>
      <c r="V22" s="7"/>
      <c r="W22" s="7"/>
      <c r="X22" s="5">
        <f xml:space="preserve"> IFERROR(RTD("cqg.rtd",,"StudyData",S22, "PCB","BaseType=Date,Price=1000,Index=2000,Date="&amp;$C$2&amp;"/"&amp;$D$2&amp;"/"&amp;$E$2&amp;"", "Close", "D",,"all",,,,"T")/100,"")</f>
        <v>0.33375554148195041</v>
      </c>
      <c r="Y22" s="6">
        <f>IFERROR(RANK(X22,$X$6:$X$56)+COUNTIF($X$6:X22,X22)-1,"")</f>
        <v>5</v>
      </c>
    </row>
    <row r="23" spans="2:25" ht="15.95" customHeight="1" x14ac:dyDescent="0.3">
      <c r="B23" s="3" t="s">
        <v>86</v>
      </c>
      <c r="C23" s="7" t="str">
        <f>RTD("cqg.rtd", ,"ContractData",B23, "LongDescription",, "T")</f>
        <v>Tesla Inc.</v>
      </c>
      <c r="D23" s="7"/>
      <c r="E23" s="7"/>
      <c r="F23" s="7"/>
      <c r="G23" s="3"/>
      <c r="H23" s="5">
        <f xml:space="preserve"> IFERROR(RTD("cqg.rtd",,"StudyData",B23, "PCB","BaseType=Date,Price=1000,Index=2000,Date="&amp;$C$2&amp;"/"&amp;$D$2&amp;"/"&amp;$E$2&amp;"", "Close", "D",,"all",,,,"T")/100,"")</f>
        <v>0.17828802351212356</v>
      </c>
      <c r="I23" s="6">
        <f>IFERROR(RANK(H23,$H$15:$H$24)+COUNTIF($H$15:H23,H23)-1,"")</f>
        <v>7</v>
      </c>
      <c r="K23" s="3" t="s">
        <v>89</v>
      </c>
      <c r="L23" s="7" t="str">
        <f>RTD("cqg.rtd", ,"ContractData",K23, "LongDescription",, "T")</f>
        <v>Japanese Yen (Globex), Sep 25</v>
      </c>
      <c r="M23" s="7"/>
      <c r="N23" s="7"/>
      <c r="O23" s="7"/>
      <c r="P23" s="5">
        <f xml:space="preserve"> IFERROR(RTD("cqg.rtd",,"StudyData",K23, "PCB","BaseType=Date,Price=1000,Index=2000,Date="&amp;$C$2&amp;"/"&amp;$D$2&amp;"/"&amp;$E$2&amp;"", "Close", "ADC",,"all",,,,"T")/100,"")</f>
        <v>-2.195229035562748E-3</v>
      </c>
      <c r="Q23" s="6">
        <f>IFERROR(RANK(P23,$P$21:$P$30)+COUNTIF($P$21:P23,P23)-1,"")</f>
        <v>9</v>
      </c>
      <c r="S23" s="3" t="s">
        <v>41</v>
      </c>
      <c r="T23" s="7" t="str">
        <f>RTD("cqg.rtd", ,"ContractData",S23, "LongDescription",, "T")</f>
        <v>iShares MSCI Italy Capped ETF</v>
      </c>
      <c r="U23" s="7"/>
      <c r="V23" s="7"/>
      <c r="W23" s="7"/>
      <c r="X23" s="5">
        <f xml:space="preserve"> IFERROR(RTD("cqg.rtd",,"StudyData",S23, "PCB","BaseType=Date,Price=1000,Index=2000,Date="&amp;$C$2&amp;"/"&amp;$D$2&amp;"/"&amp;$E$2&amp;"", "Close", "D",,"all",,,,"T")/100,"")</f>
        <v>0.23644952759820995</v>
      </c>
      <c r="Y23" s="6">
        <f>IFERROR(RANK(X23,$X$6:$X$56)+COUNTIF($X$6:X23,X23)-1,"")</f>
        <v>9</v>
      </c>
    </row>
    <row r="24" spans="2:25" ht="15.95" customHeight="1" x14ac:dyDescent="0.3">
      <c r="B24" s="3" t="s">
        <v>87</v>
      </c>
      <c r="C24" s="7" t="str">
        <f>RTD("cqg.rtd", ,"ContractData",B24, "LongDescription",, "T")</f>
        <v>JPMorgan Chase &amp; Co.</v>
      </c>
      <c r="D24" s="7"/>
      <c r="E24" s="7"/>
      <c r="F24" s="7"/>
      <c r="G24" s="3"/>
      <c r="H24" s="5">
        <f xml:space="preserve"> IFERROR(RTD("cqg.rtd",,"StudyData",B24, "PCB","BaseType=Date,Price=1000,Index=2000,Date="&amp;$C$2&amp;"/"&amp;$D$2&amp;"/"&amp;$E$2&amp;"", "Close", "D",,"all",,,,"T")/100,"")</f>
        <v>0.24370572672185709</v>
      </c>
      <c r="I24" s="6">
        <f>IFERROR(RANK(H24,$H$15:$H$24)+COUNTIF($H$15:H24,H24)-1,"")</f>
        <v>5</v>
      </c>
      <c r="K24" s="3" t="s">
        <v>90</v>
      </c>
      <c r="L24" s="7" t="str">
        <f>RTD("cqg.rtd", ,"ContractData",K24, "LongDescription",, "T")</f>
        <v>British Pound (Globex), Sep 25</v>
      </c>
      <c r="M24" s="7"/>
      <c r="N24" s="7"/>
      <c r="O24" s="7"/>
      <c r="P24" s="5">
        <f xml:space="preserve"> IFERROR(RTD("cqg.rtd",,"StudyData",K24, "PCB","BaseType=Date,Price=1000,Index=2000,Date="&amp;$C$2&amp;"/"&amp;$D$2&amp;"/"&amp;$E$2&amp;"", "Close", "ADC",,"all",,,,"T")/100,"")</f>
        <v>4.8411025220582361E-2</v>
      </c>
      <c r="Q24" s="6">
        <f>IFERROR(RANK(P24,$P$21:$P$30)+COUNTIF($P$21:P24,P24)-1,"")</f>
        <v>6</v>
      </c>
      <c r="S24" s="3" t="s">
        <v>42</v>
      </c>
      <c r="T24" s="7" t="str">
        <f>RTD("cqg.rtd", ,"ContractData",S24, "LongDescription",, "T")</f>
        <v>iShares MSCI Japan ETF</v>
      </c>
      <c r="U24" s="7"/>
      <c r="V24" s="7"/>
      <c r="W24" s="7"/>
      <c r="X24" s="5">
        <f xml:space="preserve"> IFERROR(RTD("cqg.rtd",,"StudyData",S24, "PCB","BaseType=Date,Price=1000,Index=2000,Date="&amp;$C$2&amp;"/"&amp;$D$2&amp;"/"&amp;$E$2&amp;"", "Close", "D",,"all",,,,"T")/100,"")</f>
        <v>0.15857702743442861</v>
      </c>
      <c r="Y24" s="6">
        <f>IFERROR(RANK(X24,$X$6:$X$56)+COUNTIF($X$6:X24,X24)-1,"")</f>
        <v>26</v>
      </c>
    </row>
    <row r="25" spans="2:25" ht="15.95" customHeight="1" x14ac:dyDescent="0.3">
      <c r="K25" s="3" t="s">
        <v>91</v>
      </c>
      <c r="L25" s="7" t="str">
        <f>RTD("cqg.rtd", ,"ContractData",K25, "LongDescription",, "T")</f>
        <v>Canadian Dollar (Globex), Sep 25</v>
      </c>
      <c r="M25" s="7"/>
      <c r="N25" s="7"/>
      <c r="O25" s="7"/>
      <c r="P25" s="5">
        <f xml:space="preserve"> IFERROR(RTD("cqg.rtd",,"StudyData",K25, "PCB","BaseType=Date,Price=1000,Index=2000,Date="&amp;$C$2&amp;"/"&amp;$D$2&amp;"/"&amp;$E$2&amp;"", "Close", "ADC",,"all",,,,"T")/100,"")</f>
        <v>2.4966593993951656E-2</v>
      </c>
      <c r="Q25" s="6">
        <f>IFERROR(RANK(P25,$P$21:$P$30)+COUNTIF($P$21:P25,P25)-1,"")</f>
        <v>7</v>
      </c>
      <c r="S25" s="3" t="s">
        <v>43</v>
      </c>
      <c r="T25" s="7" t="str">
        <f>RTD("cqg.rtd", ,"ContractData",S25, "LongDescription",, "T")</f>
        <v>iShares MSCI Belgium Capped ETF</v>
      </c>
      <c r="U25" s="7"/>
      <c r="V25" s="7"/>
      <c r="W25" s="7"/>
      <c r="X25" s="5">
        <f xml:space="preserve"> IFERROR(RTD("cqg.rtd",,"StudyData",S25, "PCB","BaseType=Date,Price=1000,Index=2000,Date="&amp;$C$2&amp;"/"&amp;$D$2&amp;"/"&amp;$E$2&amp;"", "Close", "D",,"all",,,,"T")/100,"")</f>
        <v>0.1885504201680672</v>
      </c>
      <c r="Y25" s="6">
        <f>IFERROR(RANK(X25,$X$6:$X$56)+COUNTIF($X$6:X25,X25)-1,"")</f>
        <v>18</v>
      </c>
    </row>
    <row r="26" spans="2:25" ht="15.95" customHeight="1" x14ac:dyDescent="0.3">
      <c r="K26" s="3" t="s">
        <v>92</v>
      </c>
      <c r="L26" s="7" t="str">
        <f>RTD("cqg.rtd", ,"ContractData",K26, "LongDescription",, "T")</f>
        <v>Swiss Franc (Globex), Sep 25</v>
      </c>
      <c r="M26" s="7"/>
      <c r="N26" s="7"/>
      <c r="O26" s="7"/>
      <c r="P26" s="5">
        <f xml:space="preserve"> IFERROR(RTD("cqg.rtd",,"StudyData",K26, "PCB","BaseType=Date,Price=1000,Index=2000,Date="&amp;$C$2&amp;"/"&amp;$D$2&amp;"/"&amp;$E$2&amp;"", "Close", "ADC",,"all",,,,"T")/100,"")</f>
        <v>5.515516364253014E-2</v>
      </c>
      <c r="Q26" s="6">
        <f>IFERROR(RANK(P26,$P$21:$P$30)+COUNTIF($P$21:P26,P26)-1,"")</f>
        <v>4</v>
      </c>
      <c r="S26" s="3" t="s">
        <v>44</v>
      </c>
      <c r="T26" s="7" t="str">
        <f>RTD("cqg.rtd", ,"ContractData",S26, "LongDescription",, "T")</f>
        <v>iShares MSCI Switzerland Capped ETF</v>
      </c>
      <c r="U26" s="7"/>
      <c r="V26" s="7"/>
      <c r="W26" s="7"/>
      <c r="X26" s="5">
        <f xml:space="preserve"> IFERROR(RTD("cqg.rtd",,"StudyData",S26, "PCB","BaseType=Date,Price=1000,Index=2000,Date="&amp;$C$2&amp;"/"&amp;$D$2&amp;"/"&amp;$E$2&amp;"", "Close", "D",,"all",,,,"T")/100,"")</f>
        <v>7.986320659826994E-2</v>
      </c>
      <c r="Y26" s="6">
        <f>IFERROR(RANK(X26,$X$6:$X$56)+COUNTIF($X$6:X26,X26)-1,"")</f>
        <v>43</v>
      </c>
    </row>
    <row r="27" spans="2:25" ht="15.95" customHeight="1" x14ac:dyDescent="0.3">
      <c r="B27" s="7" t="s">
        <v>100</v>
      </c>
      <c r="C27" s="7"/>
      <c r="D27" s="7"/>
      <c r="E27" s="7"/>
      <c r="F27" s="7"/>
      <c r="G27" s="7"/>
      <c r="H27" s="7"/>
      <c r="I27" s="7"/>
      <c r="K27" s="3" t="s">
        <v>93</v>
      </c>
      <c r="L27" s="7" t="str">
        <f>RTD("cqg.rtd", ,"ContractData",K27, "LongDescription",, "T")</f>
        <v>Australian Dollar (Globex), Sep 25</v>
      </c>
      <c r="M27" s="7"/>
      <c r="N27" s="7"/>
      <c r="O27" s="7"/>
      <c r="P27" s="5">
        <f xml:space="preserve"> IFERROR(RTD("cqg.rtd",,"StudyData",K27, "PCB","BaseType=Date,Price=1000,Index=2000,Date="&amp;$C$2&amp;"/"&amp;$D$2&amp;"/"&amp;$E$2&amp;"", "Close", "ADC",,"all",,,,"T")/100,"")</f>
        <v>6.0924027981128975E-2</v>
      </c>
      <c r="Q27" s="6">
        <f>IFERROR(RANK(P27,$P$21:$P$30)+COUNTIF($P$21:P27,P27)-1,"")</f>
        <v>2</v>
      </c>
      <c r="S27" s="3" t="s">
        <v>45</v>
      </c>
      <c r="T27" s="7" t="str">
        <f>RTD("cqg.rtd", ,"ContractData",S27, "LongDescription",, "T")</f>
        <v>iShares MSCI Malaysia ETF</v>
      </c>
      <c r="U27" s="7"/>
      <c r="V27" s="7"/>
      <c r="W27" s="7"/>
      <c r="X27" s="5">
        <f xml:space="preserve"> IFERROR(RTD("cqg.rtd",,"StudyData",S27, "PCB","BaseType=Date,Price=1000,Index=2000,Date="&amp;$C$2&amp;"/"&amp;$D$2&amp;"/"&amp;$E$2&amp;"", "Close", "D",,"all",,,,"T")/100,"")</f>
        <v>0.10252935862691957</v>
      </c>
      <c r="Y27" s="6">
        <f>IFERROR(RANK(X27,$X$6:$X$56)+COUNTIF($X$6:X27,X27)-1,"")</f>
        <v>40</v>
      </c>
    </row>
    <row r="28" spans="2:25" ht="15.95" customHeight="1" x14ac:dyDescent="0.3">
      <c r="B28" s="3" t="s">
        <v>3</v>
      </c>
      <c r="C28" s="7" t="s">
        <v>4</v>
      </c>
      <c r="D28" s="7"/>
      <c r="E28" s="7"/>
      <c r="F28" s="7"/>
      <c r="G28" s="3" t="s">
        <v>11</v>
      </c>
      <c r="H28" s="3" t="s">
        <v>11</v>
      </c>
      <c r="I28" s="3" t="s">
        <v>76</v>
      </c>
      <c r="K28" s="3" t="s">
        <v>94</v>
      </c>
      <c r="L28" s="7" t="str">
        <f>RTD("cqg.rtd", ,"ContractData",K28, "LongDescription",, "T")</f>
        <v>New Zealand Dollar (Globex), Sep 25</v>
      </c>
      <c r="M28" s="7"/>
      <c r="N28" s="7"/>
      <c r="O28" s="7"/>
      <c r="P28" s="5">
        <f xml:space="preserve"> IFERROR(RTD("cqg.rtd",,"StudyData",K28, "PCB","BaseType=Date,Price=1000,Index=2000,Date="&amp;$C$2&amp;"/"&amp;$D$2&amp;"/"&amp;$E$2&amp;"", "Close", "ADC",,"all",,,,"T")/100,"")</f>
        <v>5.3101254638628761E-2</v>
      </c>
      <c r="Q28" s="6">
        <f>IFERROR(RANK(P28,$P$21:$P$30)+COUNTIF($P$21:P28,P28)-1,"")</f>
        <v>5</v>
      </c>
      <c r="S28" s="3" t="s">
        <v>46</v>
      </c>
      <c r="T28" s="7" t="str">
        <f>RTD("cqg.rtd", ,"ContractData",S28, "LongDescription",, "T")</f>
        <v>iShares MSCI Netherlands ETF</v>
      </c>
      <c r="U28" s="7"/>
      <c r="V28" s="7"/>
      <c r="W28" s="7"/>
      <c r="X28" s="5">
        <f xml:space="preserve"> IFERROR(RTD("cqg.rtd",,"StudyData",S28, "PCB","BaseType=Date,Price=1000,Index=2000,Date="&amp;$C$2&amp;"/"&amp;$D$2&amp;"/"&amp;$E$2&amp;"", "Close", "D",,"all",,,,"T")/100,"")</f>
        <v>0.13203040173724206</v>
      </c>
      <c r="Y28" s="6">
        <f>IFERROR(RANK(X28,$X$6:$X$56)+COUNTIF($X$6:X28,X28)-1,"")</f>
        <v>36</v>
      </c>
    </row>
    <row r="29" spans="2:25" ht="15.95" customHeight="1" x14ac:dyDescent="0.3">
      <c r="B29" s="3" t="s">
        <v>99</v>
      </c>
      <c r="C29" s="7" t="str">
        <f>RTD("cqg.rtd", ,"ContractData",B29, "LongDescription",, "T")</f>
        <v>Soybeans (Globex), Nov 25</v>
      </c>
      <c r="D29" s="7"/>
      <c r="E29" s="7"/>
      <c r="F29" s="7"/>
      <c r="G29" s="4">
        <f>RTD("cqg.rtd",,"StudyData",B29, "PCB","BaseType=Date,Price=1000,Index=2000,Date=45756", "Close", "D","-1","all",,,,"T")/100</f>
        <v>-3.7945863900834807E-3</v>
      </c>
      <c r="H29" s="5">
        <f xml:space="preserve"> IFERROR(RTD("cqg.rtd",,"StudyData",B29, "PCB","BaseType=Date,Price=1000,Index=2000,Date="&amp;$C$2&amp;"/"&amp;$D$2&amp;"/"&amp;$E$2&amp;"", "Close", "ADC","0","all",,,,"T")/100,"")</f>
        <v>-2.4438410269069365E-2</v>
      </c>
      <c r="I29" s="6">
        <f>IFERROR(RANK(H29,$H$29:$H$38)+COUNTIF($H$29:H29,H29)-1,"")</f>
        <v>5</v>
      </c>
      <c r="K29" s="3" t="s">
        <v>95</v>
      </c>
      <c r="L29" s="7" t="str">
        <f>RTD("cqg.rtd", ,"ContractData",K29, "LongDescription",, "T")</f>
        <v>Mexican Peso (Globex), Sep 25</v>
      </c>
      <c r="M29" s="7"/>
      <c r="N29" s="7"/>
      <c r="O29" s="7"/>
      <c r="P29" s="5">
        <f xml:space="preserve"> IFERROR(RTD("cqg.rtd",,"StudyData",K29, "PCB","BaseType=Date,Price=1000,Index=2000,Date="&amp;$C$2&amp;"/"&amp;$D$2&amp;"/"&amp;$E$2&amp;"", "Close", "ADC",,"all",,,,"T")/100,"")</f>
        <v>9.630390143737165E-2</v>
      </c>
      <c r="Q29" s="6">
        <f>IFERROR(RANK(P29,$P$21:$P$30)+COUNTIF($P$21:P29,P29)-1,"")</f>
        <v>1</v>
      </c>
      <c r="S29" s="3" t="s">
        <v>47</v>
      </c>
      <c r="T29" s="7" t="str">
        <f>RTD("cqg.rtd", ,"ContractData",S29, "LongDescription",, "T")</f>
        <v>iShares MSCI Austria Capped ETF</v>
      </c>
      <c r="U29" s="7"/>
      <c r="V29" s="7"/>
      <c r="W29" s="7"/>
      <c r="X29" s="5">
        <f xml:space="preserve"> IFERROR(RTD("cqg.rtd",,"StudyData",S29, "PCB","BaseType=Date,Price=1000,Index=2000,Date="&amp;$C$2&amp;"/"&amp;$D$2&amp;"/"&amp;$E$2&amp;"", "Close", "D",,"all",,,,"T")/100,"")</f>
        <v>0.28224145035022663</v>
      </c>
      <c r="Y29" s="6">
        <f>IFERROR(RANK(X29,$X$6:$X$56)+COUNTIF($X$6:X29,X29)-1,"")</f>
        <v>6</v>
      </c>
    </row>
    <row r="30" spans="2:25" ht="15.95" customHeight="1" x14ac:dyDescent="0.3">
      <c r="B30" s="3" t="s">
        <v>102</v>
      </c>
      <c r="C30" s="7" t="str">
        <f>RTD("cqg.rtd", ,"ContractData",B30, "LongDescription",, "T")</f>
        <v>Soybean Meal (Globex), Dec 25</v>
      </c>
      <c r="D30" s="7"/>
      <c r="E30" s="7"/>
      <c r="F30" s="7"/>
      <c r="G30" s="5">
        <f xml:space="preserve"> IFERROR(RTD("cqg.rtd",,"StudyData",B29, "PCB","BaseType=Date,Price=1000,Index=2000,Date=4/9/2025", "Close", "D","-1","all",,,,"T")/100,"")</f>
        <v>-1.2537612838515545E-2</v>
      </c>
      <c r="H30" s="5">
        <f xml:space="preserve"> IFERROR(RTD("cqg.rtd",,"StudyData",B30, "PCB","BaseType=Date,Price=1000,Index=2000,Date="&amp;$C$2&amp;"/"&amp;$D$2&amp;"/"&amp;$E$2&amp;"", "Close", "D",,"all",,,,"T")/100,"")</f>
        <v>-6.8524590163934349E-2</v>
      </c>
      <c r="I30" s="6">
        <f>IFERROR(RANK(H30,$H$29:$H$38)+COUNTIF($H$29:H30,H30)-1,"")</f>
        <v>6</v>
      </c>
      <c r="K30" s="3" t="s">
        <v>96</v>
      </c>
      <c r="L30" s="7" t="str">
        <f>RTD("cqg.rtd", ,"ContractData",K30, "LongDescription",, "T")</f>
        <v>Euro/British Pound (Globex), Sep 25</v>
      </c>
      <c r="M30" s="7"/>
      <c r="N30" s="7"/>
      <c r="O30" s="7"/>
      <c r="P30" s="5">
        <f xml:space="preserve"> IFERROR(RTD("cqg.rtd",,"StudyData",K30, "PCB","BaseType=Date,Price=1000,Index=2000,Date="&amp;$C$2&amp;"/"&amp;$D$2&amp;"/"&amp;$E$2&amp;"", "Close", "ADC",,"all",,,,"T")/100,"")</f>
        <v>1.1753069180194331E-2</v>
      </c>
      <c r="Q30" s="6">
        <f>IFERROR(RANK(P30,$P$21:$P$30)+COUNTIF($P$21:P30,P30)-1,"")</f>
        <v>8</v>
      </c>
      <c r="S30" s="3" t="s">
        <v>48</v>
      </c>
      <c r="T30" s="7" t="str">
        <f>RTD("cqg.rtd", ,"ContractData",S30, "LongDescription",, "T")</f>
        <v>iShares MSCI Spain Capped ETF</v>
      </c>
      <c r="U30" s="7"/>
      <c r="V30" s="7"/>
      <c r="W30" s="7"/>
      <c r="X30" s="5">
        <f xml:space="preserve"> IFERROR(RTD("cqg.rtd",,"StudyData",S30, "PCB","BaseType=Date,Price=1000,Index=2000,Date="&amp;$C$2&amp;"/"&amp;$D$2&amp;"/"&amp;$E$2&amp;"", "Close", "D",,"all",,,,"T")/100,"")</f>
        <v>0.25371120107962208</v>
      </c>
      <c r="Y30" s="6">
        <f>IFERROR(RANK(X30,$X$6:$X$56)+COUNTIF($X$6:X30,X30)-1,"")</f>
        <v>8</v>
      </c>
    </row>
    <row r="31" spans="2:25" ht="15.95" customHeight="1" x14ac:dyDescent="0.3">
      <c r="B31" s="3" t="s">
        <v>103</v>
      </c>
      <c r="C31" s="7" t="str">
        <f>RTD("cqg.rtd", ,"ContractData",B31, "LongDescription",, "T")</f>
        <v>Soybean Oil (Globex), Dec 25</v>
      </c>
      <c r="D31" s="7"/>
      <c r="E31" s="7"/>
      <c r="F31" s="7"/>
      <c r="G31" s="3"/>
      <c r="H31" s="5">
        <f xml:space="preserve"> IFERROR(RTD("cqg.rtd",,"StudyData",B31, "PCB","BaseType=Date,Price=1000,Index=2000,Date="&amp;$C$2&amp;"/"&amp;$D$2&amp;"/"&amp;$E$2&amp;"", "Close", "D",,"all",,,,"T")/100,"")</f>
        <v>0.16249183184491398</v>
      </c>
      <c r="I31" s="6">
        <f>IFERROR(RANK(H31,$H$29:$H$38)+COUNTIF($H$29:H31,H31)-1,"")</f>
        <v>2</v>
      </c>
      <c r="S31" s="3" t="s">
        <v>49</v>
      </c>
      <c r="T31" s="7" t="str">
        <f>RTD("cqg.rtd", ,"ContractData",S31, "LongDescription",, "T")</f>
        <v>iShares MSCI France ETF</v>
      </c>
      <c r="U31" s="7"/>
      <c r="V31" s="7"/>
      <c r="W31" s="7"/>
      <c r="X31" s="5">
        <f xml:space="preserve"> IFERROR(RTD("cqg.rtd",,"StudyData",S31, "PCB","BaseType=Date,Price=1000,Index=2000,Date="&amp;$C$2&amp;"/"&amp;$D$2&amp;"/"&amp;$E$2&amp;"", "Close", "D",,"all",,,,"T")/100,"")</f>
        <v>0.10230510230510237</v>
      </c>
      <c r="Y31" s="6">
        <f>IFERROR(RANK(X31,$X$6:$X$56)+COUNTIF($X$6:X31,X31)-1,"")</f>
        <v>41</v>
      </c>
    </row>
    <row r="32" spans="2:25" ht="15.95" customHeight="1" x14ac:dyDescent="0.3">
      <c r="B32" s="3" t="s">
        <v>101</v>
      </c>
      <c r="C32" s="7" t="str">
        <f>RTD("cqg.rtd", ,"ContractData",B32, "LongDescription",, "T")</f>
        <v>Wheat (Globex), Sep 25</v>
      </c>
      <c r="D32" s="7"/>
      <c r="E32" s="7"/>
      <c r="F32" s="7"/>
      <c r="G32" s="3"/>
      <c r="H32" s="5">
        <f xml:space="preserve"> IFERROR(RTD("cqg.rtd",,"StudyData",B32, "PCB","BaseType=Date,Price=1000,Index=2000,Date="&amp;$C$2&amp;"/"&amp;$D$2&amp;"/"&amp;$E$2&amp;"", "Close", "D",,"all",,,,"T")/100,"")</f>
        <v>-9.1706888986397533E-2</v>
      </c>
      <c r="I32" s="6">
        <f>IFERROR(RANK(H32,$H$29:$H$38)+COUNTIF($H$29:H32,H32)-1,"")</f>
        <v>7</v>
      </c>
      <c r="S32" s="3" t="s">
        <v>50</v>
      </c>
      <c r="T32" s="7" t="str">
        <f>RTD("cqg.rtd", ,"ContractData",S32, "LongDescription",, "T")</f>
        <v>iShares MSCI Singapore ETF</v>
      </c>
      <c r="U32" s="7"/>
      <c r="V32" s="7"/>
      <c r="W32" s="7"/>
      <c r="X32" s="5">
        <f xml:space="preserve"> IFERROR(RTD("cqg.rtd",,"StudyData",S32, "PCB","BaseType=Date,Price=1000,Index=2000,Date="&amp;$C$2&amp;"/"&amp;$D$2&amp;"/"&amp;$E$2&amp;"", "Close", "D",,"all",,,,"T")/100,"")</f>
        <v>0.22167266187050355</v>
      </c>
      <c r="Y32" s="6">
        <f>IFERROR(RANK(X32,$X$6:$X$56)+COUNTIF($X$6:X32,X32)-1,"")</f>
        <v>12</v>
      </c>
    </row>
    <row r="33" spans="2:25" ht="15.95" customHeight="1" x14ac:dyDescent="0.3">
      <c r="B33" s="3" t="s">
        <v>104</v>
      </c>
      <c r="C33" s="7" t="str">
        <f>RTD("cqg.rtd", ,"ContractData",B33, "LongDescription",, "T")</f>
        <v>Corn (Globex), Dec 25</v>
      </c>
      <c r="D33" s="7"/>
      <c r="E33" s="7"/>
      <c r="F33" s="7"/>
      <c r="G33" s="3"/>
      <c r="H33" s="5">
        <f xml:space="preserve"> IFERROR(RTD("cqg.rtd",,"StudyData",B33, "PCB","BaseType=Date,Price=1000,Index=2000,Date="&amp;$C$2&amp;"/"&amp;$D$2&amp;"/"&amp;$E$2&amp;"", "Close", "D",,"all",,,,"T")/100,"")</f>
        <v>-9.9833610648918464E-2</v>
      </c>
      <c r="I33" s="6">
        <f>IFERROR(RANK(H33,$H$29:$H$38)+COUNTIF($H$29:H33,H33)-1,"")</f>
        <v>9</v>
      </c>
      <c r="K33" s="8" t="s">
        <v>118</v>
      </c>
      <c r="L33" s="9"/>
      <c r="M33" s="9"/>
      <c r="N33" s="9"/>
      <c r="O33" s="9"/>
      <c r="P33" s="9"/>
      <c r="Q33" s="10"/>
      <c r="S33" s="3" t="s">
        <v>51</v>
      </c>
      <c r="T33" s="7" t="str">
        <f>RTD("cqg.rtd", ,"ContractData",S33, "LongDescription",, "T")</f>
        <v>iShares MSCI Taiwan ETF</v>
      </c>
      <c r="U33" s="7"/>
      <c r="V33" s="7"/>
      <c r="W33" s="7"/>
      <c r="X33" s="5">
        <f xml:space="preserve"> IFERROR(RTD("cqg.rtd",,"StudyData",S33, "PCB","BaseType=Date,Price=1000,Index=2000,Date="&amp;$C$2&amp;"/"&amp;$D$2&amp;"/"&amp;$E$2&amp;"", "Close", "D",,"all",,,,"T")/100,"")</f>
        <v>0.35476668899307884</v>
      </c>
      <c r="Y33" s="6">
        <f>IFERROR(RANK(X33,$X$6:$X$56)+COUNTIF($X$6:X33,X33)-1,"")</f>
        <v>4</v>
      </c>
    </row>
    <row r="34" spans="2:25" ht="15.95" customHeight="1" x14ac:dyDescent="0.3">
      <c r="B34" s="3" t="s">
        <v>105</v>
      </c>
      <c r="C34" s="7" t="str">
        <f>RTD("cqg.rtd", ,"ContractData",B34, "LongDescription",, "T")</f>
        <v>Sugar World #11 (ICE), Oct 25</v>
      </c>
      <c r="D34" s="7"/>
      <c r="E34" s="7"/>
      <c r="F34" s="7"/>
      <c r="G34" s="3"/>
      <c r="H34" s="5">
        <f xml:space="preserve"> IFERROR(RTD("cqg.rtd",,"StudyData",B34, "PCB","BaseType=Date,Price=1000,Index=2000,Date="&amp;$C$2&amp;"/"&amp;$D$2&amp;"/"&amp;$E$2&amp;"", "Close", "D",,"all",,,,"T")/100,"")</f>
        <v>-9.8434004474272821E-2</v>
      </c>
      <c r="I34" s="6">
        <f>IFERROR(RANK(H34,$H$29:$H$38)+COUNTIF($H$29:H34,H34)-1,"")</f>
        <v>8</v>
      </c>
      <c r="K34" s="3" t="s">
        <v>3</v>
      </c>
      <c r="L34" s="7" t="s">
        <v>4</v>
      </c>
      <c r="M34" s="7"/>
      <c r="N34" s="7"/>
      <c r="O34" s="7"/>
      <c r="P34" s="3" t="s">
        <v>11</v>
      </c>
      <c r="Q34" s="3" t="s">
        <v>76</v>
      </c>
      <c r="S34" s="3" t="s">
        <v>52</v>
      </c>
      <c r="T34" s="7" t="str">
        <f>RTD("cqg.rtd", ,"ContractData",S34, "LongDescription",, "T")</f>
        <v>iShares MSCI United Kingdom ETF</v>
      </c>
      <c r="U34" s="7"/>
      <c r="V34" s="7"/>
      <c r="W34" s="7"/>
      <c r="X34" s="5">
        <f xml:space="preserve"> IFERROR(RTD("cqg.rtd",,"StudyData",S34, "PCB","BaseType=Date,Price=1000,Index=2000,Date="&amp;$C$2&amp;"/"&amp;$D$2&amp;"/"&amp;$E$2&amp;"", "Close", "D",,"all",,,,"T")/100,"")</f>
        <v>0.15351751637710057</v>
      </c>
      <c r="Y34" s="6">
        <f>IFERROR(RANK(X34,$X$6:$X$56)+COUNTIF($X$6:X34,X34)-1,"")</f>
        <v>28</v>
      </c>
    </row>
    <row r="35" spans="2:25" ht="15.95" customHeight="1" x14ac:dyDescent="0.3">
      <c r="B35" s="3" t="s">
        <v>106</v>
      </c>
      <c r="C35" s="7" t="str">
        <f>RTD("cqg.rtd", ,"ContractData",B35, "LongDescription",, "T")</f>
        <v>Cocoa (ICE), Dec 25</v>
      </c>
      <c r="D35" s="7"/>
      <c r="E35" s="7"/>
      <c r="F35" s="7"/>
      <c r="G35" s="3"/>
      <c r="H35" s="5">
        <f xml:space="preserve"> IFERROR(RTD("cqg.rtd",,"StudyData",B35, "PCB","BaseType=Date,Price=1000,Index=2000,Date="&amp;$C$2&amp;"/"&amp;$D$2&amp;"/"&amp;$E$2&amp;"", "Close", "D",,"all",,,,"T")/100,"")</f>
        <v>6.2170563589674287E-2</v>
      </c>
      <c r="I35" s="6">
        <f>IFERROR(RANK(H35,$H$29:$H$38)+COUNTIF($H$29:H35,H35)-1,"")</f>
        <v>3</v>
      </c>
      <c r="K35" s="3" t="s">
        <v>117</v>
      </c>
      <c r="L35" s="7" t="str">
        <f>RTD("cqg.rtd", ,"ContractData",K35, "LongDescription",, "T")</f>
        <v>Bitcoin (Globex), Aug 25</v>
      </c>
      <c r="M35" s="7"/>
      <c r="N35" s="7"/>
      <c r="O35" s="7"/>
      <c r="P35" s="5">
        <f xml:space="preserve"> IFERROR(RTD("cqg.rtd",,"StudyData",K35, "PCB","BaseType=Date,Price=1000,Index=2000,Date="&amp;$C$2&amp;"/"&amp;$D$2&amp;"/"&amp;$E$2&amp;"", "Close", "ADC",,"all",,,,"T")/100,"")</f>
        <v>0.41874962173939356</v>
      </c>
      <c r="Q35" s="6">
        <f>IFERROR(RANK(P35,$P$35:$P$36)+COUNTIF($P$35:P35,P35)-1,"")</f>
        <v>2</v>
      </c>
      <c r="S35" s="3" t="s">
        <v>53</v>
      </c>
      <c r="T35" s="7" t="str">
        <f>RTD("cqg.rtd", ,"ContractData",S35, "LongDescription",, "T")</f>
        <v>iShares MSCI Mexico Capped ETF</v>
      </c>
      <c r="U35" s="7"/>
      <c r="V35" s="7"/>
      <c r="W35" s="7"/>
      <c r="X35" s="5">
        <f xml:space="preserve"> IFERROR(RTD("cqg.rtd",,"StudyData",S35, "PCB","BaseType=Date,Price=1000,Index=2000,Date="&amp;$C$2&amp;"/"&amp;$D$2&amp;"/"&amp;$E$2&amp;"", "Close", "D",,"all",,,,"T")/100,"")</f>
        <v>0.17527959892016975</v>
      </c>
      <c r="Y35" s="6">
        <f>IFERROR(RANK(X35,$X$6:$X$56)+COUNTIF($X$6:X35,X35)-1,"")</f>
        <v>20</v>
      </c>
    </row>
    <row r="36" spans="2:25" ht="15.95" customHeight="1" x14ac:dyDescent="0.3">
      <c r="B36" s="3" t="s">
        <v>107</v>
      </c>
      <c r="C36" s="7" t="str">
        <f>RTD("cqg.rtd", ,"ContractData",B36, "LongDescription",, "T")</f>
        <v>Coffee (ICE), Sep 25</v>
      </c>
      <c r="D36" s="7"/>
      <c r="E36" s="7"/>
      <c r="F36" s="7"/>
      <c r="G36" s="3"/>
      <c r="H36" s="5">
        <f xml:space="preserve"> IFERROR(RTD("cqg.rtd",,"StudyData",B36, "PCB","BaseType=Date,Price=1000,Index=2000,Date="&amp;$C$2&amp;"/"&amp;$D$2&amp;"/"&amp;$E$2&amp;"", "Close", "D",,"all",,,,"T")/100,"")</f>
        <v>-0.12526002971768194</v>
      </c>
      <c r="I36" s="6">
        <f>IFERROR(RANK(H36,$H$29:$H$38)+COUNTIF($H$29:H36,H36)-1,"")</f>
        <v>10</v>
      </c>
      <c r="K36" s="3" t="s">
        <v>116</v>
      </c>
      <c r="L36" s="7" t="str">
        <f>RTD("cqg.rtd", ,"ContractData",K36, "LongDescription",, "T")</f>
        <v>Ether (Globex), Aug 25</v>
      </c>
      <c r="M36" s="7"/>
      <c r="N36" s="7"/>
      <c r="O36" s="7"/>
      <c r="P36" s="5">
        <f xml:space="preserve"> IFERROR(RTD("cqg.rtd",,"StudyData",K36, "PCB","BaseType=Date,Price=1000,Index=2000,Date="&amp;$C$2&amp;"/"&amp;$D$2&amp;"/"&amp;$E$2&amp;"", "Close", "ADC",,"all",,,,"T")/100,"")</f>
        <v>1.3603767851716801</v>
      </c>
      <c r="Q36" s="6">
        <f>IFERROR(RANK(P36,$P$35:$P$36)+COUNTIF($P$35:P36,P36)-1,"")</f>
        <v>1</v>
      </c>
      <c r="S36" s="3" t="s">
        <v>54</v>
      </c>
      <c r="T36" s="7" t="str">
        <f>RTD("cqg.rtd", ,"ContractData",S36, "LongDescription",, "T")</f>
        <v>iShares MSCI South Korea Capped ETF</v>
      </c>
      <c r="U36" s="7"/>
      <c r="V36" s="7"/>
      <c r="W36" s="7"/>
      <c r="X36" s="5">
        <f xml:space="preserve"> IFERROR(RTD("cqg.rtd",,"StudyData",S36, "PCB","BaseType=Date,Price=1000,Index=2000,Date="&amp;$C$2&amp;"/"&amp;$D$2&amp;"/"&amp;$E$2&amp;"", "Close", "D",,"all",,,,"T")/100,"")</f>
        <v>0.38100600600600593</v>
      </c>
      <c r="Y36" s="6">
        <f>IFERROR(RANK(X36,$X$6:$X$56)+COUNTIF($X$6:X36,X36)-1,"")</f>
        <v>3</v>
      </c>
    </row>
    <row r="37" spans="2:25" ht="15.95" customHeight="1" x14ac:dyDescent="0.3">
      <c r="B37" s="3" t="s">
        <v>108</v>
      </c>
      <c r="C37" s="7" t="str">
        <f>RTD("cqg.rtd", ,"ContractData",B37, "LongDescription",, "T")</f>
        <v>Cotton (ICE), Dec 25</v>
      </c>
      <c r="D37" s="7"/>
      <c r="E37" s="7"/>
      <c r="F37" s="7"/>
      <c r="G37" s="3"/>
      <c r="H37" s="5">
        <f xml:space="preserve"> IFERROR(RTD("cqg.rtd",,"StudyData",B37, "PCB","BaseType=Date,Price=1000,Index=2000,Date="&amp;$C$2&amp;"/"&amp;$D$2&amp;"/"&amp;$E$2&amp;"", "Close", "D",,"all",,,,"T")/100,"")</f>
        <v>-1.9424565503140038E-2</v>
      </c>
      <c r="I37" s="6">
        <f>IFERROR(RANK(H37,$H$29:$H$38)+COUNTIF($H$29:H37,H37)-1,"")</f>
        <v>4</v>
      </c>
      <c r="S37" s="3" t="s">
        <v>55</v>
      </c>
      <c r="T37" s="7" t="str">
        <f>RTD("cqg.rtd", ,"ContractData",S37, "LongDescription",, "T")</f>
        <v>iShares MSCI Brazil Capped ETF</v>
      </c>
      <c r="U37" s="7"/>
      <c r="V37" s="7"/>
      <c r="W37" s="7"/>
      <c r="X37" s="5">
        <f xml:space="preserve"> IFERROR(RTD("cqg.rtd",,"StudyData",S37, "PCB","BaseType=Date,Price=1000,Index=2000,Date="&amp;$C$2&amp;"/"&amp;$D$2&amp;"/"&amp;$E$2&amp;"", "Close", "D",,"all",,,,"T")/100,"")</f>
        <v>0.12545528126264674</v>
      </c>
      <c r="Y37" s="6">
        <f>IFERROR(RANK(X37,$X$6:$X$56)+COUNTIF($X$6:X37,X37)-1,"")</f>
        <v>38</v>
      </c>
    </row>
    <row r="38" spans="2:25" ht="15.95" customHeight="1" x14ac:dyDescent="0.3">
      <c r="B38" s="3" t="s">
        <v>109</v>
      </c>
      <c r="C38" s="7" t="str">
        <f>RTD("cqg.rtd", ,"ContractData",B38, "LongDescription",, "T")</f>
        <v>Live Cattle (Globex), Oct 25</v>
      </c>
      <c r="D38" s="7"/>
      <c r="E38" s="7"/>
      <c r="F38" s="7"/>
      <c r="G38" s="3"/>
      <c r="H38" s="5">
        <f xml:space="preserve"> IFERROR(RTD("cqg.rtd",,"StudyData",B38, "PCB","BaseType=Date,Price=1000,Index=2000,Date="&amp;$C$2&amp;"/"&amp;$D$2&amp;"/"&amp;$E$2&amp;"", "Close", "D",,"all",,,,"T")/100,"")</f>
        <v>0.18290796597061093</v>
      </c>
      <c r="I38" s="6">
        <f>IFERROR(RANK(H38,$H$29:$H$38)+COUNTIF($H$29:H38,H38)-1,"")</f>
        <v>1</v>
      </c>
      <c r="S38" s="3" t="s">
        <v>56</v>
      </c>
      <c r="T38" s="7" t="str">
        <f>RTD("cqg.rtd", ,"ContractData",S38, "LongDescription",, "T")</f>
        <v>iShares MSCI South Africa ETF</v>
      </c>
      <c r="U38" s="7"/>
      <c r="V38" s="7"/>
      <c r="W38" s="7"/>
      <c r="X38" s="5">
        <f xml:space="preserve"> IFERROR(RTD("cqg.rtd",,"StudyData",S38, "PCB","BaseType=Date,Price=1000,Index=2000,Date="&amp;$C$2&amp;"/"&amp;$D$2&amp;"/"&amp;$E$2&amp;"", "Close", "D",,"all",,,,"T")/100,"")</f>
        <v>0.28009939010616663</v>
      </c>
      <c r="Y38" s="6">
        <f>IFERROR(RANK(X38,$X$6:$X$56)+COUNTIF($X$6:X38,X38)-1,"")</f>
        <v>7</v>
      </c>
    </row>
    <row r="39" spans="2:25" ht="15.95" customHeight="1" x14ac:dyDescent="0.3">
      <c r="K39" s="8" t="s">
        <v>119</v>
      </c>
      <c r="L39" s="9"/>
      <c r="M39" s="9"/>
      <c r="N39" s="9"/>
      <c r="O39" s="9"/>
      <c r="P39" s="9"/>
      <c r="Q39" s="10"/>
      <c r="S39" s="3" t="s">
        <v>57</v>
      </c>
      <c r="T39" s="7" t="str">
        <f>RTD("cqg.rtd", ,"ContractData",S39, "LongDescription",, "T")</f>
        <v>iShares MSCI EMU ETF</v>
      </c>
      <c r="U39" s="7"/>
      <c r="V39" s="7"/>
      <c r="W39" s="7"/>
      <c r="X39" s="5">
        <f xml:space="preserve"> IFERROR(RTD("cqg.rtd",,"StudyData",S39, "PCB","BaseType=Date,Price=1000,Index=2000,Date="&amp;$C$2&amp;"/"&amp;$D$2&amp;"/"&amp;$E$2&amp;"", "Close", "D",,"all",,,,"T")/100,"")</f>
        <v>0.14828384111068268</v>
      </c>
      <c r="Y39" s="6">
        <f>IFERROR(RANK(X39,$X$6:$X$56)+COUNTIF($X$6:X39,X39)-1,"")</f>
        <v>32</v>
      </c>
    </row>
    <row r="40" spans="2:25" ht="15.95" customHeight="1" x14ac:dyDescent="0.3">
      <c r="K40" s="3" t="s">
        <v>3</v>
      </c>
      <c r="L40" s="7" t="s">
        <v>4</v>
      </c>
      <c r="M40" s="7"/>
      <c r="N40" s="7"/>
      <c r="O40" s="7"/>
      <c r="P40" s="3" t="s">
        <v>11</v>
      </c>
      <c r="Q40" s="3" t="s">
        <v>76</v>
      </c>
      <c r="S40" s="3" t="s">
        <v>58</v>
      </c>
      <c r="T40" s="7" t="str">
        <f>RTD("cqg.rtd", ,"ContractData",S40, "LongDescription",, "T")</f>
        <v>Global X FTSE Greece 20 ETF</v>
      </c>
      <c r="U40" s="7"/>
      <c r="V40" s="7"/>
      <c r="W40" s="7"/>
      <c r="X40" s="5">
        <f xml:space="preserve"> IFERROR(RTD("cqg.rtd",,"StudyData",S40, "PCB","BaseType=Date,Price=1000,Index=2000,Date="&amp;$C$2&amp;"/"&amp;$D$2&amp;"/"&amp;$E$2&amp;"", "Close", "D",,"all",,,,"T")/100,"")</f>
        <v>0.44124860646599778</v>
      </c>
      <c r="Y40" s="6">
        <f>IFERROR(RANK(X40,$X$6:$X$56)+COUNTIF($X$6:X40,X40)-1,"")</f>
        <v>2</v>
      </c>
    </row>
    <row r="41" spans="2:25" ht="15.95" customHeight="1" x14ac:dyDescent="0.3">
      <c r="B41" s="8" t="s">
        <v>110</v>
      </c>
      <c r="C41" s="9"/>
      <c r="D41" s="9"/>
      <c r="E41" s="9"/>
      <c r="F41" s="9"/>
      <c r="G41" s="9"/>
      <c r="H41" s="9"/>
      <c r="I41" s="10"/>
      <c r="K41" s="3" t="s">
        <v>120</v>
      </c>
      <c r="L41" s="7" t="str">
        <f>RTD("cqg.rtd", ,"ContractData",K41, "LongDescription",, "T")</f>
        <v>Gold (Globex), Dec 25</v>
      </c>
      <c r="M41" s="7"/>
      <c r="N41" s="7"/>
      <c r="O41" s="7"/>
      <c r="P41" s="5">
        <f xml:space="preserve"> IFERROR(RTD("cqg.rtd",,"StudyData",K41, "PCB","BaseType=Date,Price=1000,Index=2000,Date="&amp;$C$2&amp;"/"&amp;$D$2&amp;"/"&amp;$E$2&amp;"", "Close", "ADC",,"all",,,,"T")/100,"")</f>
        <v>0.12203676040787173</v>
      </c>
      <c r="Q41" s="6">
        <f>IFERROR(RANK(P41,$P$41:$P$44)+COUNTIF($P$41:P41,P41)-1,"")</f>
        <v>4</v>
      </c>
      <c r="S41" s="3" t="s">
        <v>59</v>
      </c>
      <c r="T41" s="7" t="str">
        <f>RTD("cqg.rtd", ,"ContractData",S41, "LongDescription",, "T")</f>
        <v>Global X MSCI Colombia ETF</v>
      </c>
      <c r="U41" s="7"/>
      <c r="V41" s="7"/>
      <c r="W41" s="7"/>
      <c r="X41" s="5">
        <f xml:space="preserve"> IFERROR(RTD("cqg.rtd",,"StudyData",S41, "PCB","BaseType=Date,Price=1000,Index=2000,Date="&amp;$C$2&amp;"/"&amp;$D$2&amp;"/"&amp;$E$2&amp;"", "Close", "D",,"all",,,,"T")/100,"")</f>
        <v>0.15984703632887187</v>
      </c>
      <c r="Y41" s="6">
        <f>IFERROR(RANK(X41,$X$6:$X$56)+COUNTIF($X$6:X41,X41)-1,"")</f>
        <v>24</v>
      </c>
    </row>
    <row r="42" spans="2:25" ht="15.95" customHeight="1" x14ac:dyDescent="0.3">
      <c r="B42" s="3" t="s">
        <v>3</v>
      </c>
      <c r="C42" s="7" t="s">
        <v>4</v>
      </c>
      <c r="D42" s="7"/>
      <c r="E42" s="7"/>
      <c r="F42" s="7"/>
      <c r="G42" s="3" t="s">
        <v>11</v>
      </c>
      <c r="H42" s="3" t="s">
        <v>11</v>
      </c>
      <c r="I42" s="3" t="s">
        <v>76</v>
      </c>
      <c r="K42" s="3" t="s">
        <v>121</v>
      </c>
      <c r="L42" s="7" t="str">
        <f>RTD("cqg.rtd", ,"ContractData",K42, "LongDescription",, "T")</f>
        <v>Silver (Globex), Sep 25</v>
      </c>
      <c r="M42" s="7"/>
      <c r="N42" s="7"/>
      <c r="O42" s="7"/>
      <c r="P42" s="5">
        <f xml:space="preserve"> IFERROR(RTD("cqg.rtd",,"StudyData",K42, "PCB","BaseType=Date,Price=1000,Index=2000,Date="&amp;$C$2&amp;"/"&amp;$D$2&amp;"/"&amp;$E$2&amp;"", "Close", "ADC",,"all",,,,"T")/100,"")</f>
        <v>0.26894624362978792</v>
      </c>
      <c r="Q42" s="6">
        <f>IFERROR(RANK(P42,$P$41:$P$44)+COUNTIF($P$41:P42,P42)-1,"")</f>
        <v>3</v>
      </c>
      <c r="S42" s="3" t="s">
        <v>60</v>
      </c>
      <c r="T42" s="7" t="str">
        <f>RTD("cqg.rtd", ,"ContractData",S42, "LongDescription",, "T")</f>
        <v>iShares Core MSCI EAFE ETF</v>
      </c>
      <c r="U42" s="7"/>
      <c r="V42" s="7"/>
      <c r="W42" s="7"/>
      <c r="X42" s="5">
        <f xml:space="preserve"> IFERROR(RTD("cqg.rtd",,"StudyData",S42, "PCB","BaseType=Date,Price=1000,Index=2000,Date="&amp;$C$2&amp;"/"&amp;$D$2&amp;"/"&amp;$E$2&amp;"", "Close", "D",,"all",,,,"T")/100,"")</f>
        <v>0.1514156750102586</v>
      </c>
      <c r="Y42" s="6">
        <f>IFERROR(RANK(X42,$X$6:$X$56)+COUNTIF($X$6:X42,X42)-1,"")</f>
        <v>30</v>
      </c>
    </row>
    <row r="43" spans="2:25" ht="15.95" customHeight="1" x14ac:dyDescent="0.3">
      <c r="B43" s="3" t="s">
        <v>112</v>
      </c>
      <c r="C43" s="7" t="str">
        <f>RTD("cqg.rtd", ,"ContractData",B43, "LongDescription",, "T")</f>
        <v>ICE Brent Crude, Oct 25</v>
      </c>
      <c r="D43" s="7"/>
      <c r="E43" s="7"/>
      <c r="F43" s="7"/>
      <c r="G43" s="4">
        <f>RTD("cqg.rtd",,"StudyData",B43, "PCB","BaseType=Date,Price=1000,Index=2000,Date=45756", "Close", "D","-1","all",,,,"T")/100</f>
        <v>-1.492760113449684E-3</v>
      </c>
      <c r="H43" s="5">
        <f xml:space="preserve"> IFERROR(RTD("cqg.rtd",,"StudyData",B43, "PCB","BaseType=Date,Price=1000,Index=2000,Date="&amp;$C$2&amp;"/"&amp;$D$2&amp;"/"&amp;$E$2&amp;"", "Close", "ADC",,"all",,,,"T")/100,"")</f>
        <v>2.2755039706780614E-2</v>
      </c>
      <c r="I43" s="6">
        <f>IFERROR(RANK(H43,$H$43:$H$47)+COUNTIF($H$43:H43,H43)-1,"")</f>
        <v>4</v>
      </c>
      <c r="K43" s="3" t="s">
        <v>122</v>
      </c>
      <c r="L43" s="7" t="str">
        <f>RTD("cqg.rtd", ,"ContractData",K43, "LongDescription",, "T")</f>
        <v>Platinum (Globex), Oct 25</v>
      </c>
      <c r="M43" s="7"/>
      <c r="N43" s="7"/>
      <c r="O43" s="7"/>
      <c r="P43" s="5">
        <f xml:space="preserve"> IFERROR(RTD("cqg.rtd",,"StudyData",K43, "PCB","BaseType=Date,Price=1000,Index=2000,Date="&amp;$C$2&amp;"/"&amp;$D$2&amp;"/"&amp;$E$2&amp;"", "Close", "ADC",,"all",,,,"T")/100,"")</f>
        <v>0.47102945972388288</v>
      </c>
      <c r="Q43" s="6">
        <f>IFERROR(RANK(P43,$P$41:$P$44)+COUNTIF($P$41:P43,P43)-1,"")</f>
        <v>1</v>
      </c>
      <c r="S43" s="3" t="s">
        <v>61</v>
      </c>
      <c r="T43" s="7" t="str">
        <f>RTD("cqg.rtd", ,"ContractData",S43, "LongDescription",, "T")</f>
        <v>iShares Core MSCI Emerging Markets ETF</v>
      </c>
      <c r="U43" s="7"/>
      <c r="V43" s="7"/>
      <c r="W43" s="7"/>
      <c r="X43" s="5">
        <f xml:space="preserve"> IFERROR(RTD("cqg.rtd",,"StudyData",S43, "PCB","BaseType=Date,Price=1000,Index=2000,Date="&amp;$C$2&amp;"/"&amp;$D$2&amp;"/"&amp;$E$2&amp;"", "Close", "D",,"all",,,,"T")/100,"")</f>
        <v>0.20768025078369909</v>
      </c>
      <c r="Y43" s="6">
        <f>IFERROR(RANK(X43,$X$6:$X$56)+COUNTIF($X$6:X43,X43)-1,"")</f>
        <v>16</v>
      </c>
    </row>
    <row r="44" spans="2:25" ht="15.95" customHeight="1" x14ac:dyDescent="0.3">
      <c r="B44" s="3" t="s">
        <v>111</v>
      </c>
      <c r="C44" s="7" t="str">
        <f>RTD("cqg.rtd", ,"ContractData",B44, "LongDescription",, "T")</f>
        <v>Crude Light (Globex), Sep 25</v>
      </c>
      <c r="D44" s="7"/>
      <c r="E44" s="7"/>
      <c r="F44" s="7"/>
      <c r="G44" s="5">
        <f xml:space="preserve"> IFERROR(RTD("cqg.rtd",,"StudyData",B43, "PCB","BaseType=Date,Price=1000,Index=2000,Date=4/9/2025", "Close", "D","-1","all",,,,"T")/100,"")</f>
        <v>4.9584183273183688E-2</v>
      </c>
      <c r="H44" s="5">
        <f xml:space="preserve"> IFERROR(RTD("cqg.rtd",,"StudyData",B44, "PCB","BaseType=Date,Price=1000,Index=2000,Date="&amp;$C$2&amp;"/"&amp;$D$2&amp;"/"&amp;$E$2&amp;"", "Close", "ADC",,"all",,,,"T")/100,"")</f>
        <v>3.3841218925421114E-2</v>
      </c>
      <c r="I44" s="6">
        <f>IFERROR(RANK(H44,$H$43:$H$47)+COUNTIF($H$43:H44,H44)-1,"")</f>
        <v>2</v>
      </c>
      <c r="K44" s="3" t="s">
        <v>123</v>
      </c>
      <c r="L44" s="7" t="str">
        <f>RTD("cqg.rtd", ,"ContractData",K44, "LongDescription",, "T")</f>
        <v>Palladium (Globex), Sep 25</v>
      </c>
      <c r="M44" s="7"/>
      <c r="N44" s="7"/>
      <c r="O44" s="7"/>
      <c r="P44" s="5">
        <f xml:space="preserve"> IFERROR(RTD("cqg.rtd",,"StudyData",K44, "PCB","BaseType=Date,Price=1000,Index=2000,Date="&amp;$C$2&amp;"/"&amp;$D$2&amp;"/"&amp;$E$2&amp;"", "Close", "ADC",,"all",,,,"T")/100,"")</f>
        <v>0.32377740303541314</v>
      </c>
      <c r="Q44" s="6">
        <f>IFERROR(RANK(P44,$P$41:$P$44)+COUNTIF($P$41:P44,P44)-1,"")</f>
        <v>2</v>
      </c>
      <c r="S44" s="3" t="s">
        <v>62</v>
      </c>
      <c r="T44" s="7" t="str">
        <f>RTD("cqg.rtd", ,"ContractData",S44, "LongDescription",, "T")</f>
        <v>iShares MSCI India</v>
      </c>
      <c r="U44" s="7"/>
      <c r="V44" s="7"/>
      <c r="W44" s="7"/>
      <c r="X44" s="5">
        <f xml:space="preserve"> IFERROR(RTD("cqg.rtd",,"StudyData",S44, "PCB","BaseType=Date,Price=1000,Index=2000,Date="&amp;$C$2&amp;"/"&amp;$D$2&amp;"/"&amp;$E$2&amp;"", "Close", "D",,"all",,,,"T")/100,"")</f>
        <v>2.9871144084342077E-2</v>
      </c>
      <c r="Y44" s="6">
        <f>IFERROR(RANK(X44,$X$6:$X$56)+COUNTIF($X$6:X44,X44)-1,"")</f>
        <v>47</v>
      </c>
    </row>
    <row r="45" spans="2:25" ht="15.95" customHeight="1" x14ac:dyDescent="0.3">
      <c r="B45" s="3" t="s">
        <v>113</v>
      </c>
      <c r="C45" s="7" t="str">
        <f>RTD("cqg.rtd", ,"ContractData",B45, "LongDescription",, "T")</f>
        <v>NY Harbor ULSD, Sep 25</v>
      </c>
      <c r="D45" s="7"/>
      <c r="E45" s="7"/>
      <c r="F45" s="7"/>
      <c r="G45" s="3"/>
      <c r="H45" s="5">
        <f xml:space="preserve"> IFERROR(RTD("cqg.rtd",,"StudyData",B45, "PCB","BaseType=Date,Price=1000,Index=2000,Date="&amp;$C$2&amp;"/"&amp;$D$2&amp;"/"&amp;$E$2&amp;"", "Close", "ADC",,"all",,,,"T")/100,"")</f>
        <v>0.10341995942421008</v>
      </c>
      <c r="I45" s="6">
        <f>IFERROR(RANK(H45,$H$43:$H$47)+COUNTIF($H$43:H45,H45)-1,"")</f>
        <v>1</v>
      </c>
      <c r="S45" s="3" t="s">
        <v>63</v>
      </c>
      <c r="T45" s="7" t="str">
        <f>RTD("cqg.rtd", ,"ContractData",S45, "LongDescription",, "T")</f>
        <v>iShares MSCI Saudi Arabia ETF</v>
      </c>
      <c r="U45" s="7"/>
      <c r="V45" s="7"/>
      <c r="W45" s="7"/>
      <c r="X45" s="5">
        <f xml:space="preserve"> IFERROR(RTD("cqg.rtd",,"StudyData",S45, "PCB","BaseType=Date,Price=1000,Index=2000,Date="&amp;$C$2&amp;"/"&amp;$D$2&amp;"/"&amp;$E$2&amp;"", "Close", "D",,"all",,,,"T")/100,"")</f>
        <v>-5.646766169154236E-2</v>
      </c>
      <c r="Y45" s="6">
        <f>IFERROR(RANK(X45,$X$6:$X$56)+COUNTIF($X$6:X45,X45)-1,"")</f>
        <v>48</v>
      </c>
    </row>
    <row r="46" spans="2:25" ht="15.95" customHeight="1" x14ac:dyDescent="0.3">
      <c r="B46" s="3" t="s">
        <v>115</v>
      </c>
      <c r="C46" s="7" t="str">
        <f>RTD("cqg.rtd", ,"ContractData",B46, "LongDescription",, "T")</f>
        <v>RBOB Gasoline (Globex), Sep 25</v>
      </c>
      <c r="D46" s="7"/>
      <c r="E46" s="7"/>
      <c r="F46" s="7"/>
      <c r="G46" s="3"/>
      <c r="H46" s="5">
        <f xml:space="preserve"> IFERROR(RTD("cqg.rtd",,"StudyData",B46, "PCB","BaseType=Date,Price=1000,Index=2000,Date="&amp;$C$2&amp;"/"&amp;$D$2&amp;"/"&amp;$E$2&amp;"", "Close", "ADC",,"all",,,,"T")/100,"")</f>
        <v>3.2178583748090538E-2</v>
      </c>
      <c r="I46" s="6">
        <f>IFERROR(RANK(H46,$H$43:$H$47)+COUNTIF($H$43:H46,H46)-1,"")</f>
        <v>3</v>
      </c>
      <c r="S46" s="3" t="s">
        <v>64</v>
      </c>
      <c r="T46" s="7" t="str">
        <f>RTD("cqg.rtd", ,"ContractData",S46, "LongDescription",, "T")</f>
        <v>iShares MSCI Kuwait ETF</v>
      </c>
      <c r="U46" s="7"/>
      <c r="V46" s="7"/>
      <c r="W46" s="7"/>
      <c r="X46" s="5" t="str">
        <f xml:space="preserve"> IFERROR(RTD("cqg.rtd",,"StudyData",S46, "PCB","BaseType=Date,Price=1000,Index=2000,Date="&amp;$C$2&amp;"/"&amp;$D$2&amp;"/"&amp;$E$2&amp;"", "Close", "D",,"all",,,,"T")/100,"")</f>
        <v/>
      </c>
      <c r="Y46" s="6" t="str">
        <f>IFERROR(RANK(X46,$X$6:$X$56)+COUNTIF($X$6:X46,X46)-1,"")</f>
        <v/>
      </c>
    </row>
    <row r="47" spans="2:25" ht="15.95" customHeight="1" x14ac:dyDescent="0.3">
      <c r="B47" s="3" t="s">
        <v>114</v>
      </c>
      <c r="C47" s="7" t="str">
        <f>RTD("cqg.rtd", ,"ContractData",B47, "LongDescription",, "T")</f>
        <v>Natural Gas (Globex), Sep 25</v>
      </c>
      <c r="D47" s="7"/>
      <c r="E47" s="7"/>
      <c r="F47" s="7"/>
      <c r="G47" s="3"/>
      <c r="H47" s="5">
        <f xml:space="preserve"> IFERROR(RTD("cqg.rtd",,"StudyData",B47, "PCB","BaseType=Date,Price=1000,Index=2000,Date="&amp;$C$2&amp;"/"&amp;$D$2&amp;"/"&amp;$E$2&amp;"", "Close", "ADC",,"all",,,,"T")/100,"")</f>
        <v>-0.19287211740041932</v>
      </c>
      <c r="I47" s="6">
        <f>IFERROR(RANK(H47,$H$43:$H$47)+COUNTIF($H$43:H47,H47)-1,"")</f>
        <v>5</v>
      </c>
      <c r="S47" s="3" t="s">
        <v>65</v>
      </c>
      <c r="T47" s="7" t="str">
        <f>RTD("cqg.rtd", ,"ContractData",S47, "LongDescription",, "T")</f>
        <v>iShares MSCI China ETF</v>
      </c>
      <c r="U47" s="7"/>
      <c r="V47" s="7"/>
      <c r="W47" s="7"/>
      <c r="X47" s="5">
        <f xml:space="preserve"> IFERROR(RTD("cqg.rtd",,"StudyData",S47, "PCB","BaseType=Date,Price=1000,Index=2000,Date="&amp;$C$2&amp;"/"&amp;$D$2&amp;"/"&amp;$E$2&amp;"", "Close", "D",,"all",,,,"T")/100,"")</f>
        <v>0.21223470661672902</v>
      </c>
      <c r="Y47" s="6">
        <f>IFERROR(RANK(X47,$X$6:$X$56)+COUNTIF($X$6:X47,X47)-1,"")</f>
        <v>15</v>
      </c>
    </row>
    <row r="48" spans="2:25" ht="15.95" customHeight="1" x14ac:dyDescent="0.3">
      <c r="S48" s="3" t="s">
        <v>66</v>
      </c>
      <c r="T48" s="7" t="str">
        <f>RTD("cqg.rtd", ,"ContractData",S48, "LongDescription",, "T")</f>
        <v>Global X MSCI Norway ETF</v>
      </c>
      <c r="U48" s="7"/>
      <c r="V48" s="7"/>
      <c r="W48" s="7"/>
      <c r="X48" s="5">
        <f xml:space="preserve"> IFERROR(RTD("cqg.rtd",,"StudyData",S48, "PCB","BaseType=Date,Price=1000,Index=2000,Date="&amp;$C$2&amp;"/"&amp;$D$2&amp;"/"&amp;$E$2&amp;"", "Close", "D",,"all",,,,"T")/100,"")</f>
        <v>0.15186360031720864</v>
      </c>
      <c r="Y48" s="6">
        <f>IFERROR(RANK(X48,$X$6:$X$56)+COUNTIF($X$6:X48,X48)-1,"")</f>
        <v>29</v>
      </c>
    </row>
    <row r="49" spans="19:25" ht="15.95" customHeight="1" x14ac:dyDescent="0.3">
      <c r="S49" s="3" t="s">
        <v>67</v>
      </c>
      <c r="T49" s="7" t="str">
        <f>RTD("cqg.rtd", ,"ContractData",S49, "LongDescription",, "T")</f>
        <v>iShares Trust iShares MSCI Qatar ETF</v>
      </c>
      <c r="U49" s="7"/>
      <c r="V49" s="7"/>
      <c r="W49" s="7"/>
      <c r="X49" s="5" t="str">
        <f xml:space="preserve"> IFERROR(RTD("cqg.rtd",,"StudyData",S49, "PCB","BaseType=Date,Price=1000,Index=2000,Date="&amp;$C$2&amp;"/"&amp;$D$2&amp;"/"&amp;$E$2&amp;"", "Close", "D",,"all",,,,"T")/100,"")</f>
        <v/>
      </c>
      <c r="Y49" s="6" t="str">
        <f>IFERROR(RANK(X49,$X$6:$X$56)+COUNTIF($X$6:X49,X49)-1,"")</f>
        <v/>
      </c>
    </row>
    <row r="50" spans="19:25" ht="15.95" customHeight="1" x14ac:dyDescent="0.3">
      <c r="S50" s="3" t="s">
        <v>68</v>
      </c>
      <c r="T50" s="7" t="str">
        <f>RTD("cqg.rtd", ,"ContractData",S50, "LongDescription",, "T")</f>
        <v>SPDR S&amp;P 500</v>
      </c>
      <c r="U50" s="7"/>
      <c r="V50" s="7"/>
      <c r="W50" s="7"/>
      <c r="X50" s="5">
        <f xml:space="preserve"> IFERROR(RTD("cqg.rtd",,"StudyData",S50, "PCB","BaseType=Date,Price=1000,Index=2000,Date="&amp;$C$2&amp;"/"&amp;$D$2&amp;"/"&amp;$E$2&amp;"", "Close", "D",,"all",,,,"T")/100,"")</f>
        <v>0.1595822244905398</v>
      </c>
      <c r="Y50" s="6">
        <f>IFERROR(RANK(X50,$X$6:$X$56)+COUNTIF($X$6:X50,X50)-1,"")</f>
        <v>25</v>
      </c>
    </row>
    <row r="51" spans="19:25" ht="15.95" customHeight="1" x14ac:dyDescent="0.3">
      <c r="S51" s="3" t="s">
        <v>69</v>
      </c>
      <c r="T51" s="7" t="str">
        <f>RTD("cqg.rtd", ,"ContractData",S51, "LongDescription",, "T")</f>
        <v>iShares MSCI Thailand Capped ETF</v>
      </c>
      <c r="U51" s="7"/>
      <c r="V51" s="7"/>
      <c r="W51" s="7"/>
      <c r="X51" s="5">
        <f xml:space="preserve"> IFERROR(RTD("cqg.rtd",,"StudyData",S51, "PCB","BaseType=Date,Price=1000,Index=2000,Date="&amp;$C$2&amp;"/"&amp;$D$2&amp;"/"&amp;$E$2&amp;"", "Close", "D",,"all",,,,"T")/100,"")</f>
        <v>0.14386101893421818</v>
      </c>
      <c r="Y51" s="6">
        <f>IFERROR(RANK(X51,$X$6:$X$56)+COUNTIF($X$6:X51,X51)-1,"")</f>
        <v>33</v>
      </c>
    </row>
    <row r="52" spans="19:25" ht="15.95" customHeight="1" x14ac:dyDescent="0.3">
      <c r="S52" s="3" t="s">
        <v>70</v>
      </c>
      <c r="T52" s="7" t="str">
        <f>RTD("cqg.rtd", ,"ContractData",S52, "LongDescription",, "T")</f>
        <v>iShares MSCI Turkey ETF</v>
      </c>
      <c r="U52" s="7"/>
      <c r="V52" s="7"/>
      <c r="W52" s="7"/>
      <c r="X52" s="5">
        <f xml:space="preserve"> IFERROR(RTD("cqg.rtd",,"StudyData",S52, "PCB","BaseType=Date,Price=1000,Index=2000,Date="&amp;$C$2&amp;"/"&amp;$D$2&amp;"/"&amp;$E$2&amp;"", "Close", "D",,"all",,,,"T")/100,"")</f>
        <v>5.6350898568382622E-2</v>
      </c>
      <c r="Y52" s="6">
        <f>IFERROR(RANK(X52,$X$6:$X$56)+COUNTIF($X$6:X52,X52)-1,"")</f>
        <v>45</v>
      </c>
    </row>
    <row r="53" spans="19:25" ht="15.95" customHeight="1" x14ac:dyDescent="0.3">
      <c r="S53" s="3" t="s">
        <v>71</v>
      </c>
      <c r="T53" s="7" t="str">
        <f>RTD("cqg.rtd", ,"ContractData",S53, "LongDescription",, "T")</f>
        <v>iShares Trust iShares MSCI UAE ETF</v>
      </c>
      <c r="U53" s="7"/>
      <c r="V53" s="7"/>
      <c r="W53" s="7"/>
      <c r="X53" s="5">
        <f xml:space="preserve"> IFERROR(RTD("cqg.rtd",,"StudyData",S53, "PCB","BaseType=Date,Price=1000,Index=2000,Date="&amp;$C$2&amp;"/"&amp;$D$2&amp;"/"&amp;$E$2&amp;"", "Close", "D",,"all",,,,"T")/100,"")</f>
        <v>0.22296476306196827</v>
      </c>
      <c r="Y53" s="6">
        <f>IFERROR(RANK(X53,$X$6:$X$56)+COUNTIF($X$6:X53,X53)-1,"")</f>
        <v>11</v>
      </c>
    </row>
    <row r="54" spans="19:25" ht="15.95" customHeight="1" x14ac:dyDescent="0.3">
      <c r="S54" s="3" t="s">
        <v>72</v>
      </c>
      <c r="T54" s="7" t="str">
        <f>RTD("cqg.rtd", ,"ContractData",S54, "LongDescription",, "T")</f>
        <v>Vanguard MSCI Europe ETF</v>
      </c>
      <c r="U54" s="7"/>
      <c r="V54" s="7"/>
      <c r="W54" s="7"/>
      <c r="X54" s="5">
        <f xml:space="preserve"> IFERROR(RTD("cqg.rtd",,"StudyData",S54, "PCB","BaseType=Date,Price=1000,Index=2000,Date="&amp;$C$2&amp;"/"&amp;$D$2&amp;"/"&amp;$E$2&amp;"", "Close", "D",,"all",,,,"T")/100,"")</f>
        <v>0.14881305637982195</v>
      </c>
      <c r="Y54" s="6">
        <f>IFERROR(RANK(X54,$X$6:$X$56)+COUNTIF($X$6:X54,X54)-1,"")</f>
        <v>31</v>
      </c>
    </row>
    <row r="55" spans="19:25" ht="15.95" customHeight="1" x14ac:dyDescent="0.3">
      <c r="S55" s="3" t="s">
        <v>73</v>
      </c>
      <c r="T55" s="7" t="str">
        <f>RTD("cqg.rtd", ,"ContractData",S55, "LongDescription",, "T")</f>
        <v>Market Vectors Vietnam ETF</v>
      </c>
      <c r="U55" s="7"/>
      <c r="V55" s="7"/>
      <c r="W55" s="7"/>
      <c r="X55" s="5">
        <f xml:space="preserve"> IFERROR(RTD("cqg.rtd",,"StudyData",S55, "PCB","BaseType=Date,Price=1000,Index=2000,Date="&amp;$C$2&amp;"/"&amp;$D$2&amp;"/"&amp;$E$2&amp;"", "Close", "D",,"all",,,,"T")/100,"")</f>
        <v>0.47993019197207681</v>
      </c>
      <c r="Y55" s="6">
        <f>IFERROR(RANK(X55,$X$6:$X$56)+COUNTIF($X$6:X55,X55)-1,"")</f>
        <v>1</v>
      </c>
    </row>
    <row r="56" spans="19:25" ht="15.95" customHeight="1" x14ac:dyDescent="0.3">
      <c r="S56" s="3" t="s">
        <v>74</v>
      </c>
      <c r="T56" s="7" t="str">
        <f>RTD("cqg.rtd", ,"ContractData",S56, "LongDescription",, "T")</f>
        <v>Vanguard Total World Stock Idx Fd (ETF)</v>
      </c>
      <c r="U56" s="7"/>
      <c r="V56" s="7"/>
      <c r="W56" s="7"/>
      <c r="X56" s="5">
        <f xml:space="preserve"> IFERROR(RTD("cqg.rtd",,"StudyData",S56, "PCB","BaseType=Date,Price=1000,Index=2000,Date="&amp;$C$2&amp;"/"&amp;$D$2&amp;"/"&amp;$E$2&amp;"", "Close", "D",,"all",,,,"T")/100,"")</f>
        <v>0.17637078049651708</v>
      </c>
      <c r="Y56" s="6">
        <f>IFERROR(RANK(X56,$X$6:$X$56)+COUNTIF($X$6:X56,X56)-1,"")</f>
        <v>19</v>
      </c>
    </row>
    <row r="57" spans="19:25" ht="15.95" customHeight="1" x14ac:dyDescent="0.3"/>
    <row r="58" spans="19:25" ht="15.95" customHeight="1" x14ac:dyDescent="0.3"/>
  </sheetData>
  <mergeCells count="128">
    <mergeCell ref="C47:F47"/>
    <mergeCell ref="K33:Q33"/>
    <mergeCell ref="L34:O34"/>
    <mergeCell ref="L35:O35"/>
    <mergeCell ref="L36:O36"/>
    <mergeCell ref="K39:Q39"/>
    <mergeCell ref="L40:O40"/>
    <mergeCell ref="L41:O41"/>
    <mergeCell ref="L42:O42"/>
    <mergeCell ref="L43:O43"/>
    <mergeCell ref="L44:O44"/>
    <mergeCell ref="C42:F42"/>
    <mergeCell ref="C43:F43"/>
    <mergeCell ref="C44:F44"/>
    <mergeCell ref="C45:F45"/>
    <mergeCell ref="C46:F46"/>
    <mergeCell ref="C36:F36"/>
    <mergeCell ref="C37:F37"/>
    <mergeCell ref="C38:F38"/>
    <mergeCell ref="B27:I27"/>
    <mergeCell ref="B41:I41"/>
    <mergeCell ref="C31:F31"/>
    <mergeCell ref="C32:F32"/>
    <mergeCell ref="C33:F33"/>
    <mergeCell ref="C34:F34"/>
    <mergeCell ref="C35:F35"/>
    <mergeCell ref="S4:Y4"/>
    <mergeCell ref="T5:W5"/>
    <mergeCell ref="T6:W6"/>
    <mergeCell ref="C28:F28"/>
    <mergeCell ref="L16:O16"/>
    <mergeCell ref="C10:F10"/>
    <mergeCell ref="K4:Q4"/>
    <mergeCell ref="L5:O5"/>
    <mergeCell ref="L6:O6"/>
    <mergeCell ref="L7:O7"/>
    <mergeCell ref="L8:O8"/>
    <mergeCell ref="L9:O9"/>
    <mergeCell ref="L10:O10"/>
    <mergeCell ref="C5:F5"/>
    <mergeCell ref="C6:F6"/>
    <mergeCell ref="C7:F7"/>
    <mergeCell ref="C8:F8"/>
    <mergeCell ref="C9:F9"/>
    <mergeCell ref="L11:O11"/>
    <mergeCell ref="L12:O12"/>
    <mergeCell ref="L13:O13"/>
    <mergeCell ref="L14:O14"/>
    <mergeCell ref="L15:O15"/>
    <mergeCell ref="T18:W18"/>
    <mergeCell ref="T7:W7"/>
    <mergeCell ref="T8:W8"/>
    <mergeCell ref="T9:W9"/>
    <mergeCell ref="T10:W10"/>
    <mergeCell ref="T11:W11"/>
    <mergeCell ref="T12:W12"/>
    <mergeCell ref="T13:W13"/>
    <mergeCell ref="T14:W14"/>
    <mergeCell ref="T15:W15"/>
    <mergeCell ref="T16:W16"/>
    <mergeCell ref="T17:W17"/>
    <mergeCell ref="T30:W30"/>
    <mergeCell ref="T19:W19"/>
    <mergeCell ref="T20:W20"/>
    <mergeCell ref="T21:W21"/>
    <mergeCell ref="T22:W22"/>
    <mergeCell ref="T23:W23"/>
    <mergeCell ref="T24:W24"/>
    <mergeCell ref="T25:W25"/>
    <mergeCell ref="T26:W26"/>
    <mergeCell ref="T27:W27"/>
    <mergeCell ref="T28:W28"/>
    <mergeCell ref="T29:W29"/>
    <mergeCell ref="T42:W42"/>
    <mergeCell ref="T31:W31"/>
    <mergeCell ref="T32:W32"/>
    <mergeCell ref="T33:W33"/>
    <mergeCell ref="T34:W34"/>
    <mergeCell ref="T35:W35"/>
    <mergeCell ref="T36:W36"/>
    <mergeCell ref="T37:W37"/>
    <mergeCell ref="T38:W38"/>
    <mergeCell ref="T39:W39"/>
    <mergeCell ref="T40:W40"/>
    <mergeCell ref="T41:W41"/>
    <mergeCell ref="T44:W44"/>
    <mergeCell ref="T45:W45"/>
    <mergeCell ref="T46:W46"/>
    <mergeCell ref="T47:W47"/>
    <mergeCell ref="T48:W48"/>
    <mergeCell ref="T55:W55"/>
    <mergeCell ref="T56:W56"/>
    <mergeCell ref="B4:I4"/>
    <mergeCell ref="B1:B2"/>
    <mergeCell ref="F1:I2"/>
    <mergeCell ref="B13:I13"/>
    <mergeCell ref="C14:F14"/>
    <mergeCell ref="C15:F15"/>
    <mergeCell ref="C16:F16"/>
    <mergeCell ref="T49:W49"/>
    <mergeCell ref="T50:W50"/>
    <mergeCell ref="T51:W51"/>
    <mergeCell ref="T52:W52"/>
    <mergeCell ref="T53:W53"/>
    <mergeCell ref="T54:W54"/>
    <mergeCell ref="T43:W43"/>
    <mergeCell ref="C17:F17"/>
    <mergeCell ref="C18:F18"/>
    <mergeCell ref="C19:F19"/>
    <mergeCell ref="C20:F20"/>
    <mergeCell ref="C21:F21"/>
    <mergeCell ref="L30:O30"/>
    <mergeCell ref="C23:F23"/>
    <mergeCell ref="C24:F24"/>
    <mergeCell ref="K19:Q19"/>
    <mergeCell ref="L20:O20"/>
    <mergeCell ref="L21:O21"/>
    <mergeCell ref="L22:O22"/>
    <mergeCell ref="L23:O23"/>
    <mergeCell ref="L24:O24"/>
    <mergeCell ref="C22:F22"/>
    <mergeCell ref="C29:F29"/>
    <mergeCell ref="C30:F30"/>
    <mergeCell ref="L25:O25"/>
    <mergeCell ref="L26:O26"/>
    <mergeCell ref="L27:O27"/>
    <mergeCell ref="L28:O28"/>
    <mergeCell ref="L29:O29"/>
  </mergeCells>
  <conditionalFormatting sqref="I6:I10">
    <cfRule type="colorScale" priority="9">
      <colorScale>
        <cfvo type="min"/>
        <cfvo type="max"/>
        <color theme="9"/>
        <color rgb="FFFF0000"/>
      </colorScale>
    </cfRule>
  </conditionalFormatting>
  <conditionalFormatting sqref="I15:I24">
    <cfRule type="colorScale" priority="7">
      <colorScale>
        <cfvo type="min"/>
        <cfvo type="max"/>
        <color theme="9"/>
        <color rgb="FFFF0000"/>
      </colorScale>
    </cfRule>
  </conditionalFormatting>
  <conditionalFormatting sqref="Q6:Q16">
    <cfRule type="colorScale" priority="8">
      <colorScale>
        <cfvo type="min"/>
        <cfvo type="max"/>
        <color theme="9"/>
        <color rgb="FFFF0000"/>
      </colorScale>
    </cfRule>
  </conditionalFormatting>
  <conditionalFormatting sqref="Q21:Q30">
    <cfRule type="colorScale" priority="5">
      <colorScale>
        <cfvo type="min"/>
        <cfvo type="max"/>
        <color theme="9"/>
        <color rgb="FFFF0000"/>
      </colorScale>
    </cfRule>
  </conditionalFormatting>
  <conditionalFormatting sqref="Y6:Y56">
    <cfRule type="colorScale" priority="6">
      <colorScale>
        <cfvo type="min"/>
        <cfvo type="max"/>
        <color theme="9"/>
        <color rgb="FFFF0000"/>
      </colorScale>
    </cfRule>
  </conditionalFormatting>
  <conditionalFormatting sqref="I29:I38">
    <cfRule type="colorScale" priority="4">
      <colorScale>
        <cfvo type="min"/>
        <cfvo type="max"/>
        <color theme="9"/>
        <color rgb="FFFF0000"/>
      </colorScale>
    </cfRule>
  </conditionalFormatting>
  <conditionalFormatting sqref="I43:I47">
    <cfRule type="colorScale" priority="3">
      <colorScale>
        <cfvo type="min"/>
        <cfvo type="max"/>
        <color theme="9"/>
        <color rgb="FFFF0000"/>
      </colorScale>
    </cfRule>
  </conditionalFormatting>
  <conditionalFormatting sqref="Q35:Q36">
    <cfRule type="colorScale" priority="2">
      <colorScale>
        <cfvo type="min"/>
        <cfvo type="max"/>
        <color theme="9"/>
        <color rgb="FFFF0000"/>
      </colorScale>
    </cfRule>
  </conditionalFormatting>
  <conditionalFormatting sqref="Q41:Q44">
    <cfRule type="colorScale" priority="1">
      <colorScale>
        <cfvo type="min"/>
        <cfvo type="max"/>
        <color theme="9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2025-08-06T12:24:57Z</dcterms:created>
  <dcterms:modified xsi:type="dcterms:W3CDTF">2025-08-07T13:56:42Z</dcterms:modified>
</cp:coreProperties>
</file>