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esktop/Work Spaces/Tradesystem TFlow RTD/"/>
    </mc:Choice>
  </mc:AlternateContent>
  <xr:revisionPtr revIDLastSave="143" documentId="8_{995BACD9-E61E-4B88-98C1-B9B7158A41B7}" xr6:coauthVersionLast="47" xr6:coauthVersionMax="47" xr10:uidLastSave="{46BC42D0-5804-4278-AE01-3523E4C52936}"/>
  <bookViews>
    <workbookView xWindow="-12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H2" i="1"/>
  <c r="P2" i="1"/>
  <c r="Q2" i="1"/>
  <c r="O3" i="1"/>
  <c r="P3" i="1" s="1"/>
  <c r="C5" i="1"/>
  <c r="O4" i="1" l="1"/>
  <c r="Q3" i="1"/>
  <c r="C27" i="1"/>
  <c r="C21" i="1"/>
  <c r="C26" i="1"/>
  <c r="C20" i="1"/>
  <c r="G14" i="1"/>
  <c r="C14" i="1"/>
  <c r="G10" i="1"/>
  <c r="C7" i="1"/>
  <c r="G9" i="1"/>
  <c r="C6" i="1"/>
  <c r="C25" i="1"/>
  <c r="G13" i="1"/>
  <c r="C22" i="1"/>
  <c r="G11" i="1"/>
  <c r="C12" i="1"/>
  <c r="C19" i="1"/>
  <c r="C9" i="1"/>
  <c r="G12" i="1"/>
  <c r="C16" i="1"/>
  <c r="G7" i="1"/>
  <c r="C8" i="1"/>
  <c r="G8" i="1"/>
  <c r="C24" i="1"/>
  <c r="C13" i="1"/>
  <c r="C28" i="1"/>
  <c r="C10" i="1"/>
  <c r="C17" i="1"/>
  <c r="C11" i="1"/>
  <c r="C18" i="1"/>
  <c r="C15" i="1"/>
  <c r="C23" i="1"/>
  <c r="O5" i="1" l="1"/>
  <c r="P4" i="1"/>
  <c r="Q4" i="1"/>
  <c r="O6" i="1" l="1"/>
  <c r="Q5" i="1"/>
  <c r="P5" i="1"/>
  <c r="O7" i="1" l="1"/>
  <c r="Q6" i="1"/>
  <c r="P6" i="1"/>
  <c r="O8" i="1" l="1"/>
  <c r="P7" i="1"/>
  <c r="Q7" i="1"/>
  <c r="O9" i="1" l="1"/>
  <c r="P8" i="1"/>
  <c r="Q8" i="1"/>
  <c r="O10" i="1" l="1"/>
  <c r="Q9" i="1"/>
  <c r="P9" i="1"/>
  <c r="O11" i="1" l="1"/>
  <c r="P10" i="1"/>
  <c r="Q10" i="1"/>
  <c r="O12" i="1" l="1"/>
  <c r="P11" i="1"/>
  <c r="Q11" i="1"/>
  <c r="O13" i="1" l="1"/>
  <c r="P12" i="1"/>
  <c r="Q12" i="1"/>
  <c r="O14" i="1" l="1"/>
  <c r="P13" i="1"/>
  <c r="Q13" i="1"/>
  <c r="O15" i="1" l="1"/>
  <c r="Q14" i="1"/>
  <c r="P14" i="1"/>
  <c r="O16" i="1" l="1"/>
  <c r="P15" i="1"/>
  <c r="Q15" i="1"/>
  <c r="O17" i="1" l="1"/>
  <c r="P16" i="1"/>
  <c r="Q16" i="1"/>
  <c r="O18" i="1" l="1"/>
  <c r="Q17" i="1"/>
  <c r="P17" i="1"/>
  <c r="O19" i="1" l="1"/>
  <c r="Q18" i="1"/>
  <c r="P18" i="1"/>
  <c r="O20" i="1" l="1"/>
  <c r="P19" i="1"/>
  <c r="Q19" i="1"/>
  <c r="O21" i="1" l="1"/>
  <c r="P20" i="1"/>
  <c r="Q20" i="1"/>
  <c r="O22" i="1" l="1"/>
  <c r="P21" i="1"/>
  <c r="Q21" i="1"/>
  <c r="O23" i="1" l="1"/>
  <c r="Q22" i="1"/>
  <c r="P22" i="1"/>
  <c r="O24" i="1" l="1"/>
  <c r="Q23" i="1"/>
  <c r="P23" i="1"/>
  <c r="O25" i="1" l="1"/>
  <c r="P24" i="1"/>
  <c r="Q24" i="1"/>
  <c r="O26" i="1" l="1"/>
  <c r="P25" i="1"/>
  <c r="Q25" i="1"/>
  <c r="O27" i="1" l="1"/>
  <c r="P26" i="1"/>
  <c r="Q26" i="1"/>
  <c r="Q27" i="1" l="1"/>
  <c r="P27" i="1"/>
</calcChain>
</file>

<file path=xl/sharedStrings.xml><?xml version="1.0" encoding="utf-8"?>
<sst xmlns="http://schemas.openxmlformats.org/spreadsheetml/2006/main" count="62" uniqueCount="60">
  <si>
    <t>Statistics</t>
  </si>
  <si>
    <t>Values</t>
  </si>
  <si>
    <t>System</t>
  </si>
  <si>
    <t>Time Frame</t>
  </si>
  <si>
    <t>Historical</t>
  </si>
  <si>
    <t>Symbol</t>
  </si>
  <si>
    <t>TotalNetProfit</t>
  </si>
  <si>
    <t>ClosedNetProfit</t>
  </si>
  <si>
    <t>TotalTradeCount</t>
  </si>
  <si>
    <t>FirstLong.EntryStop</t>
  </si>
  <si>
    <t>OpenPosition</t>
  </si>
  <si>
    <t>FirstLong.EntryLimit</t>
  </si>
  <si>
    <t>PercentLong</t>
  </si>
  <si>
    <t>FirstLong.ExitStop</t>
  </si>
  <si>
    <t>AverageDuration</t>
  </si>
  <si>
    <t>FirstLong.ExitLimit</t>
  </si>
  <si>
    <t>AverageProfit</t>
  </si>
  <si>
    <t>FirstShort.EntryStop</t>
  </si>
  <si>
    <t>AverageWin</t>
  </si>
  <si>
    <t>FirstShort.EntryLimit</t>
  </si>
  <si>
    <t>MaximumWin</t>
  </si>
  <si>
    <t>FirstShort.ExitStop</t>
  </si>
  <si>
    <t>AverageLoss</t>
  </si>
  <si>
    <t>FirstShort.ExitLimit</t>
  </si>
  <si>
    <t>MaximumLoss</t>
  </si>
  <si>
    <t>MaxClosedDraw</t>
  </si>
  <si>
    <t>MaxDrawAmount</t>
  </si>
  <si>
    <t>MaxDrawDuration</t>
  </si>
  <si>
    <t>MaxConsecWins</t>
  </si>
  <si>
    <t>CurConsecWins</t>
  </si>
  <si>
    <t>MaxConsecLosses</t>
  </si>
  <si>
    <t>CurConsecLosses</t>
  </si>
  <si>
    <t>ProfitToMaxDraw</t>
  </si>
  <si>
    <t>ProfitLossRatio</t>
  </si>
  <si>
    <t>PercentWinners</t>
  </si>
  <si>
    <t>RemoveToNeutral</t>
  </si>
  <si>
    <t>TimePercentage</t>
  </si>
  <si>
    <t>CurDrawdown</t>
  </si>
  <si>
    <t>CQG Trade System RTD Formulas</t>
  </si>
  <si>
    <t>TS_AMA</t>
  </si>
  <si>
    <t>Constant Volume Bar:</t>
  </si>
  <si>
    <t>Heikin-Ashi Candlesticks:</t>
  </si>
  <si>
    <t>Range Bar:</t>
  </si>
  <si>
    <t>Renko Bar:</t>
  </si>
  <si>
    <t>TFlow Simple Aggregation:</t>
  </si>
  <si>
    <t>TFlow Range Aggregation:</t>
  </si>
  <si>
    <t>TFlow Smoothing:</t>
  </si>
  <si>
    <t>Spread Bar:</t>
  </si>
  <si>
    <t>Chart Type</t>
  </si>
  <si>
    <t>Use (Replace symbol and parameters)</t>
  </si>
  <si>
    <t>Time</t>
  </si>
  <si>
    <t>RBOp(EP?,5,Tick,0,1)</t>
  </si>
  <si>
    <t xml:space="preserve"> </t>
  </si>
  <si>
    <t>RBOpRenko(EP?,5,Tick,0,1)</t>
  </si>
  <si>
    <t>NewCVB(EP?,10000,0,UseActualVol)</t>
  </si>
  <si>
    <t>HAOp(EP?,0)</t>
  </si>
  <si>
    <t>TFlowSimpleAggregation(TFlowOp(EP?, 0, 0), 5)</t>
  </si>
  <si>
    <t>TFlowTickAggregation(TFlowOp(EP?, 0, 0), 2)</t>
  </si>
  <si>
    <t>TFlowSmooth(TFlowOp(EP?, 0, 0), 2)</t>
  </si>
  <si>
    <t>BAR(EP?-ENQ?,1)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</si>
</sst>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F400]h:mm:ss\ AM/PM"/>
  </numFmts>
  <fonts count="5" x14ac:knownFonts="1"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22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3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3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4" xfId="0" applyFont="1" applyBorder="1" applyAlignment="1">
      <alignment vertical="center"/>
    </xf>
    <xf numFmtId="164" fontId="4" fillId="0" borderId="4" xfId="0" applyNumberFormat="1" applyFont="1" applyBorder="1"/>
    <xf numFmtId="0" fontId="1" fillId="0" borderId="0" xfId="0" applyFont="1"/>
    <xf numFmtId="3" fontId="4" fillId="0" borderId="4" xfId="0" applyNumberFormat="1" applyFont="1" applyBorder="1"/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4" fontId="4" fillId="0" borderId="4" xfId="0" applyNumberFormat="1" applyFont="1" applyBorder="1"/>
    <xf numFmtId="2" fontId="0" fillId="0" borderId="0" xfId="0" applyNumberFormat="1"/>
    <xf numFmtId="165" fontId="3" fillId="0" borderId="0" xfId="0" applyNumberFormat="1" applyFont="1" applyAlignment="1">
      <alignment horizontal="center" vertical="center"/>
    </xf>
    <xf numFmtId="44" fontId="0" fillId="0" borderId="0" xfId="0" applyNumberFormat="1"/>
    <xf numFmtId="22" fontId="0" fillId="0" borderId="0" xfId="0" applyNumberFormat="1"/>
    <xf numFmtId="0" fontId="3" fillId="0" borderId="11" xfId="0" applyFont="1" applyBorder="1" applyAlignment="1">
      <alignment horizontal="center" shrinkToFit="1"/>
    </xf>
    <xf numFmtId="165" fontId="3" fillId="0" borderId="3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 applyAlignment="1">
      <alignment vertical="center"/>
    </xf>
    <xf numFmtId="165" fontId="0" fillId="0" borderId="15" xfId="0" applyNumberFormat="1" applyBorder="1"/>
    <xf numFmtId="0" fontId="1" fillId="0" borderId="4" xfId="0" applyFont="1" applyBorder="1" applyAlignment="1">
      <alignment horizontal="right" vertic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165" fontId="3" fillId="0" borderId="2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3815.7954545454545</v>
        <stp/>
        <stp>StudyData</stp>
        <stp>TS_AMA^.AverageWin(NewCVB(EP?,10000,0,UseActualVol))</stp>
        <stp>Bar</stp>
        <stp/>
        <stp>Close</stp>
        <stp>5</stp>
        <stp>0</stp>
        <stp>all</stp>
        <stp/>
        <stp/>
        <stp>True</stp>
        <tr r="C12" s="1"/>
      </tp>
      <tp t="s">
        <v/>
        <stp/>
        <stp>StudyData</stp>
        <stp>TS_AMA^.FirstShort.ExitLimit(NewCVB(EP?,10000,0,UseActualVol))</stp>
        <stp>Bar</stp>
        <stp/>
        <stp>Close</stp>
        <stp>5</stp>
        <stp>0</stp>
        <stp>all</stp>
        <stp/>
        <stp/>
        <stp>True</stp>
        <tr r="G14" s="1"/>
        <tr r="G14" s="1"/>
      </tp>
      <tp>
        <v>12705</v>
        <stp/>
        <stp>StudyData</stp>
        <stp>TS_AMA^.MaximumWin(NewCVB(EP?,10000,0,UseActualVol))</stp>
        <stp>Bar</stp>
        <stp/>
        <stp>Close</stp>
        <stp>5</stp>
        <stp>0</stp>
        <stp>all</stp>
        <stp/>
        <stp/>
        <stp>True</stp>
        <tr r="C13" s="1"/>
      </tp>
      <tp t="s">
        <v/>
        <stp/>
        <stp>StudyData</stp>
        <stp>TS_AMA^.FirstShort.EntryStop(NewCVB(EP?,10000,0,UseActualVol))</stp>
        <stp>Bar</stp>
        <stp/>
        <stp>Close</stp>
        <stp>5</stp>
        <stp>0</stp>
        <stp>all</stp>
        <stp/>
        <stp/>
        <stp>True</stp>
        <tr r="G11" s="1"/>
        <tr r="G11" s="1"/>
      </tp>
      <tp t="s">
        <v/>
        <stp/>
        <stp>StudyData</stp>
        <stp>TS_AMA^.FirstShort.EntryLimit(NewCVB(EP?,10000,0,UseActualVol))</stp>
        <stp>Bar</stp>
        <stp/>
        <stp>Close</stp>
        <stp>5</stp>
        <stp>0</stp>
        <stp>all</stp>
        <stp/>
        <stp/>
        <stp>True</stp>
        <tr r="G12" s="1"/>
        <tr r="G12" s="1"/>
      </tp>
      <tp>
        <v>45918.41268523148</v>
        <stp/>
        <stp>StudyData</stp>
        <stp>TS_AMA^.TotalNetProfit(NewCVB(EP?,10000,0,UseActualVol))</stp>
        <stp>Bar</stp>
        <stp/>
        <stp>Time</stp>
        <stp>5</stp>
        <stp>0</stp>
        <stp>all</stp>
        <stp/>
        <stp/>
        <stp>True</stp>
        <tr r="P2" s="1"/>
        <tr r="C29" s="1"/>
      </tp>
      <tp>
        <v>-6095.833333333333</v>
        <stp/>
        <stp>StudyData</stp>
        <stp>TS_AMA^.AverageLoss(NewCVB(EP?,10000,0,UseActualVol))</stp>
        <stp>Bar</stp>
        <stp/>
        <stp>Close</stp>
        <stp>5</stp>
        <stp>0</stp>
        <stp>all</stp>
        <stp/>
        <stp/>
        <stp>True</stp>
        <tr r="C14" s="1"/>
      </tp>
      <tp>
        <v>-8207.5</v>
        <stp/>
        <stp>StudyData</stp>
        <stp>TS_AMA^.MaximumLoss(NewCVB(EP?,10000,0,UseActualVol))</stp>
        <stp>Bar</stp>
        <stp/>
        <stp>Close</stp>
        <stp>5</stp>
        <stp>0</stp>
        <stp>all</stp>
        <stp/>
        <stp/>
        <stp>True</stp>
        <tr r="C15" s="1"/>
      </tp>
      <tp t="s">
        <v/>
        <stp/>
        <stp>StudyData</stp>
        <stp>TS_AMA^.FirstShort.ExitStop(NewCVB(EP?,10000,0,UseActualVol))</stp>
        <stp>Bar</stp>
        <stp/>
        <stp>Close</stp>
        <stp>5</stp>
        <stp>0</stp>
        <stp>all</stp>
        <stp/>
        <stp/>
        <stp>True</stp>
        <tr r="G13" s="1"/>
        <tr r="G13" s="1"/>
      </tp>
      <tp>
        <v>0</v>
        <stp/>
        <stp>StudyData</stp>
        <stp>TS_AMA^.OpenPosition(NewCVB(EP?,10000,0,UseActualVol))</stp>
        <stp>Bar</stp>
        <stp/>
        <stp>Close</stp>
        <stp>5</stp>
        <stp>0</stp>
        <stp>all</stp>
        <stp/>
        <stp/>
        <stp>True</stp>
        <tr r="C8" s="1"/>
      </tp>
      <tp t="s">
        <v/>
        <stp/>
        <stp>StudyData</stp>
        <stp>TS_AMA^.FirstLong.EntryStop(NewCVB(EP?,10000,0,UseActualVol))</stp>
        <stp>Bar</stp>
        <stp/>
        <stp>Close</stp>
        <stp>5</stp>
        <stp>0</stp>
        <stp>all</stp>
        <stp/>
        <stp/>
        <stp>True</stp>
        <tr r="G7" s="1"/>
        <tr r="G7" s="1"/>
      </tp>
      <tp t="s">
        <v/>
        <stp/>
        <stp>StudyData</stp>
        <stp>TS_AMA^.FirstLong.ExitStop(NewCVB(EP?,10000,0,UseActualVol))</stp>
        <stp>Bar</stp>
        <stp/>
        <stp>Close</stp>
        <stp>5</stp>
        <stp>0</stp>
        <stp>all</stp>
        <stp/>
        <stp/>
        <stp>True</stp>
        <tr r="G9" s="1"/>
        <tr r="G9" s="1"/>
      </tp>
      <tp t="s">
        <v/>
        <stp/>
        <stp>StudyData</stp>
        <stp>TS_AMA^.FirstLong.ExitLimit(NewCVB(EP?,10000,0,UseActualVol))</stp>
        <stp>Bar</stp>
        <stp/>
        <stp>Close</stp>
        <stp>5</stp>
        <stp>0</stp>
        <stp>all</stp>
        <stp/>
        <stp/>
        <stp>True</stp>
        <tr r="G10" s="1"/>
        <tr r="G10" s="1"/>
      </tp>
      <tp>
        <v>-15295</v>
        <stp/>
        <stp>StudyData</stp>
        <stp>TS_AMA^.CurDrawdown(NewCVB(EP?,10000,0,UseActualVol))</stp>
        <stp>Bar</stp>
        <stp/>
        <stp>Close</stp>
        <stp>5</stp>
        <stp>0</stp>
        <stp>all</stp>
        <stp/>
        <stp/>
        <stp>True</stp>
        <tr r="C28" s="1"/>
      </tp>
      <tp>
        <v>51.351351351351354</v>
        <stp/>
        <stp>StudyData</stp>
        <stp>TS_AMA^.PercentLong(NewCVB(EP?,10000,0,UseActualVol))</stp>
        <stp>Bar</stp>
        <stp/>
        <stp>Close</stp>
        <stp>5</stp>
        <stp>0</stp>
        <stp>all</stp>
        <stp/>
        <stp/>
        <stp>True</stp>
        <tr r="C9" s="1"/>
      </tp>
      <tp>
        <v>25.8</v>
        <stp/>
        <stp>StudyData</stp>
        <stp>TS_AMA^.TimePercentage(NewCVB(EP?,10000,0,UseActualVol))</stp>
        <stp>Bar</stp>
        <stp/>
        <stp>Close</stp>
        <stp>5</stp>
        <stp>0</stp>
        <stp>all</stp>
        <stp/>
        <stp/>
        <stp>True</stp>
        <tr r="C27" s="1"/>
      </tp>
      <tp>
        <v>413</v>
        <stp/>
        <stp>StudyData</stp>
        <stp>TS_AMA^.MaxDrawDuration(NewCVB(EP?,10000,0,UseActualVol))</stp>
        <stp>Bar</stp>
        <stp/>
        <stp>Close</stp>
        <stp>5</stp>
        <stp>0</stp>
        <stp>all</stp>
        <stp/>
        <stp/>
        <stp>True</stp>
        <tr r="C18" s="1"/>
      </tp>
      <tp t="s">
        <v/>
        <stp/>
        <stp>StudyData</stp>
        <stp>TS_AMA^.FirstLong.EntryLimit(NewCVB(EP?,10000,0,UseActualVol))</stp>
        <stp>Bar</stp>
        <stp/>
        <stp>Close</stp>
        <stp>5</stp>
        <stp>0</stp>
        <stp>all</stp>
        <stp/>
        <stp/>
        <stp>True</stp>
        <tr r="G8" s="1"/>
        <tr r="G8" s="1"/>
      </tp>
      <tp>
        <v>37</v>
        <stp/>
        <stp>StudyData</stp>
        <stp>TS_AMA^.TotalTradeCount(NewCVB(EP?,10000,0,UseActualVol))</stp>
        <stp>Bar</stp>
        <stp/>
        <stp>Close</stp>
        <stp>5</stp>
        <stp>0</stp>
        <stp>all</stp>
        <stp/>
        <stp/>
        <stp>True</stp>
        <tr r="C7" s="1"/>
      </tp>
      <tp>
        <v>-7490</v>
        <stp/>
        <stp>StudyData</stp>
        <stp>TS_AMA^.ClosedNetProfit(NewCVB(EP?,10000,0,UseActualVol))</stp>
        <stp>Bar</stp>
        <stp/>
        <stp>Close</stp>
        <stp>5</stp>
        <stp>0</stp>
        <stp>all</stp>
        <stp/>
        <stp/>
        <stp>True</stp>
        <tr r="C6" s="1"/>
      </tp>
      <tp>
        <v>2</v>
        <stp/>
        <stp>StudyData</stp>
        <stp>TS_AMA^.MaxConsecLosses(NewCVB(EP?,10000,0,UseActualVol))</stp>
        <stp>Bar</stp>
        <stp/>
        <stp>Close</stp>
        <stp>5</stp>
        <stp>0</stp>
        <stp>all</stp>
        <stp/>
        <stp/>
        <stp>True</stp>
        <tr r="C21" s="1"/>
      </tp>
      <tp>
        <v>-7490</v>
        <stp/>
        <stp>StudyData</stp>
        <stp>TS_AMA^.TotalNetProfit(NewCVB(EP?,10000,0,UseActualVol))</stp>
        <stp>Bar</stp>
        <stp/>
        <stp>Close</stp>
        <stp>5</stp>
        <stp>0</stp>
        <stp>all</stp>
        <stp/>
        <stp/>
        <stp>True</stp>
        <tr r="C5" s="1"/>
        <tr r="Q2" s="1"/>
      </tp>
      <tp>
        <v>45918.414293981485</v>
        <stp/>
        <stp>SystemInfo</stp>
        <stp>Linetime</stp>
        <tr r="H2" s="1"/>
      </tp>
      <tp>
        <v>-5915</v>
        <stp/>
        <stp>StudyData</stp>
        <stp>TS_AMA^.TotalNetProfit(NewCVB(EP?,10000,0,UseActualVol))</stp>
        <stp>Bar</stp>
        <stp/>
        <stp>Close</stp>
        <stp>5</stp>
        <stp>-13</stp>
        <stp>all</stp>
        <stp/>
        <stp/>
        <stp>True</stp>
        <tr r="Q15" s="1"/>
      </tp>
      <tp>
        <v>-6177.5</v>
        <stp/>
        <stp>StudyData</stp>
        <stp>TS_AMA^.TotalNetProfit(NewCVB(EP?,10000,0,UseActualVol))</stp>
        <stp>Bar</stp>
        <stp/>
        <stp>Close</stp>
        <stp>5</stp>
        <stp>-12</stp>
        <stp>all</stp>
        <stp/>
        <stp/>
        <stp>True</stp>
        <tr r="Q14" s="1"/>
      </tp>
      <tp>
        <v>-4340</v>
        <stp/>
        <stp>StudyData</stp>
        <stp>TS_AMA^.TotalNetProfit(NewCVB(EP?,10000,0,UseActualVol))</stp>
        <stp>Bar</stp>
        <stp/>
        <stp>Close</stp>
        <stp>5</stp>
        <stp>-11</stp>
        <stp>all</stp>
        <stp/>
        <stp/>
        <stp>True</stp>
        <tr r="Q13" s="1"/>
      </tp>
      <tp>
        <v>-3640</v>
        <stp/>
        <stp>StudyData</stp>
        <stp>TS_AMA^.TotalNetProfit(NewCVB(EP?,10000,0,UseActualVol))</stp>
        <stp>Bar</stp>
        <stp/>
        <stp>Close</stp>
        <stp>5</stp>
        <stp>-10</stp>
        <stp>all</stp>
        <stp/>
        <stp/>
        <stp>True</stp>
        <tr r="Q12" s="1"/>
      </tp>
      <tp>
        <v>-7490</v>
        <stp/>
        <stp>StudyData</stp>
        <stp>TS_AMA^.TotalNetProfit(NewCVB(EP?,10000,0,UseActualVol))</stp>
        <stp>Bar</stp>
        <stp/>
        <stp>Close</stp>
        <stp>5</stp>
        <stp>-17</stp>
        <stp>all</stp>
        <stp/>
        <stp/>
        <stp>True</stp>
        <tr r="Q19" s="1"/>
      </tp>
      <tp>
        <v>-7140</v>
        <stp/>
        <stp>StudyData</stp>
        <stp>TS_AMA^.TotalNetProfit(NewCVB(EP?,10000,0,UseActualVol))</stp>
        <stp>Bar</stp>
        <stp/>
        <stp>Close</stp>
        <stp>5</stp>
        <stp>-16</stp>
        <stp>all</stp>
        <stp/>
        <stp/>
        <stp>True</stp>
        <tr r="Q18" s="1"/>
      </tp>
      <tp>
        <v>-6440</v>
        <stp/>
        <stp>StudyData</stp>
        <stp>TS_AMA^.TotalNetProfit(NewCVB(EP?,10000,0,UseActualVol))</stp>
        <stp>Bar</stp>
        <stp/>
        <stp>Close</stp>
        <stp>5</stp>
        <stp>-15</stp>
        <stp>all</stp>
        <stp/>
        <stp/>
        <stp>True</stp>
        <tr r="Q17" s="1"/>
      </tp>
      <tp>
        <v>-5740</v>
        <stp/>
        <stp>StudyData</stp>
        <stp>TS_AMA^.TotalNetProfit(NewCVB(EP?,10000,0,UseActualVol))</stp>
        <stp>Bar</stp>
        <stp/>
        <stp>Close</stp>
        <stp>5</stp>
        <stp>-14</stp>
        <stp>all</stp>
        <stp/>
        <stp/>
        <stp>True</stp>
        <tr r="Q16" s="1"/>
      </tp>
      <tp>
        <v>-9152.5</v>
        <stp/>
        <stp>StudyData</stp>
        <stp>TS_AMA^.TotalNetProfit(NewCVB(EP?,10000,0,UseActualVol))</stp>
        <stp>Bar</stp>
        <stp/>
        <stp>Close</stp>
        <stp>5</stp>
        <stp>-19</stp>
        <stp>all</stp>
        <stp/>
        <stp/>
        <stp>True</stp>
        <tr r="Q21" s="1"/>
      </tp>
      <tp>
        <v>-7402.5</v>
        <stp/>
        <stp>StudyData</stp>
        <stp>TS_AMA^.TotalNetProfit(NewCVB(EP?,10000,0,UseActualVol))</stp>
        <stp>Bar</stp>
        <stp/>
        <stp>Close</stp>
        <stp>5</stp>
        <stp>-18</stp>
        <stp>all</stp>
        <stp/>
        <stp/>
        <stp>True</stp>
        <tr r="Q20" s="1"/>
      </tp>
      <tp>
        <v>-11357.5</v>
        <stp/>
        <stp>StudyData</stp>
        <stp>TS_AMA^.TotalNetProfit(NewCVB(EP?,10000,0,UseActualVol))</stp>
        <stp>Bar</stp>
        <stp/>
        <stp>Close</stp>
        <stp>5</stp>
        <stp>-23</stp>
        <stp>all</stp>
        <stp/>
        <stp/>
        <stp>True</stp>
        <tr r="Q25" s="1"/>
      </tp>
      <tp>
        <v>-11357.5</v>
        <stp/>
        <stp>StudyData</stp>
        <stp>TS_AMA^.TotalNetProfit(NewCVB(EP?,10000,0,UseActualVol))</stp>
        <stp>Bar</stp>
        <stp/>
        <stp>Close</stp>
        <stp>5</stp>
        <stp>-22</stp>
        <stp>all</stp>
        <stp/>
        <stp/>
        <stp>True</stp>
        <tr r="Q24" s="1"/>
      </tp>
      <tp>
        <v>-10552.5</v>
        <stp/>
        <stp>StudyData</stp>
        <stp>TS_AMA^.TotalNetProfit(NewCVB(EP?,10000,0,UseActualVol))</stp>
        <stp>Bar</stp>
        <stp/>
        <stp>Close</stp>
        <stp>5</stp>
        <stp>-21</stp>
        <stp>all</stp>
        <stp/>
        <stp/>
        <stp>True</stp>
        <tr r="Q23" s="1"/>
      </tp>
      <tp>
        <v>-9765</v>
        <stp/>
        <stp>StudyData</stp>
        <stp>TS_AMA^.TotalNetProfit(NewCVB(EP?,10000,0,UseActualVol))</stp>
        <stp>Bar</stp>
        <stp/>
        <stp>Close</stp>
        <stp>5</stp>
        <stp>-20</stp>
        <stp>all</stp>
        <stp/>
        <stp/>
        <stp>True</stp>
        <tr r="Q22" s="1"/>
      </tp>
      <tp>
        <v>-11357.5</v>
        <stp/>
        <stp>StudyData</stp>
        <stp>TS_AMA^.TotalNetProfit(NewCVB(EP?,10000,0,UseActualVol))</stp>
        <stp>Bar</stp>
        <stp/>
        <stp>Close</stp>
        <stp>5</stp>
        <stp>-25</stp>
        <stp>all</stp>
        <stp/>
        <stp/>
        <stp>True</stp>
        <tr r="Q27" s="1"/>
      </tp>
      <tp>
        <v>-11357.5</v>
        <stp/>
        <stp>StudyData</stp>
        <stp>TS_AMA^.TotalNetProfit(NewCVB(EP?,10000,0,UseActualVol))</stp>
        <stp>Bar</stp>
        <stp/>
        <stp>Close</stp>
        <stp>5</stp>
        <stp>-24</stp>
        <stp>all</stp>
        <stp/>
        <stp/>
        <stp>True</stp>
        <tr r="Q26" s="1"/>
      </tp>
      <tp>
        <v>0.91808612440191384</v>
        <stp/>
        <stp>StudyData</stp>
        <stp>TS_AMA^.ProfitLossRatio(NewCVB(EP?,10000,0,UseActualVol))</stp>
        <stp>Bar</stp>
        <stp/>
        <stp>Close</stp>
        <stp>5</stp>
        <stp>0</stp>
        <stp>all</stp>
        <stp/>
        <stp/>
        <stp>True</stp>
        <tr r="C24" s="1"/>
      </tp>
      <tp>
        <v>0</v>
        <stp/>
        <stp>StudyData</stp>
        <stp>TS_AMA^.CurConsecLosses(NewCVB(EP?,10000,0,UseActualVol))</stp>
        <stp>Bar</stp>
        <stp/>
        <stp>Close</stp>
        <stp>5</stp>
        <stp>0</stp>
        <stp>all</stp>
        <stp/>
        <stp/>
        <stp>True</stp>
        <tr r="C22" s="1"/>
      </tp>
      <tp>
        <v>7.9729729729729728</v>
        <stp/>
        <stp>StudyData</stp>
        <stp>TS_AMA^.AverageDuration(NewCVB(EP?,10000,0,UseActualVol))</stp>
        <stp>Bar</stp>
        <stp/>
        <stp>Close</stp>
        <stp>5</stp>
        <stp>0</stp>
        <stp>all</stp>
        <stp/>
        <stp/>
        <stp>True</stp>
        <tr r="C10" s="1"/>
      </tp>
      <tp>
        <v>45918.37885916666</v>
        <stp/>
        <stp>StudyData</stp>
        <stp>TS_AMA^.TotalNetProfit(NewCVB(EP?,10000,0,UseActualVol))</stp>
        <stp>Bar</stp>
        <stp/>
        <stp>Time</stp>
        <stp>5</stp>
        <stp>-19</stp>
        <stp>all</stp>
        <stp/>
        <stp/>
        <stp>True</stp>
        <tr r="P21" s="1"/>
      </tp>
      <tp>
        <v>45918.380439398148</v>
        <stp/>
        <stp>StudyData</stp>
        <stp>TS_AMA^.TotalNetProfit(NewCVB(EP?,10000,0,UseActualVol))</stp>
        <stp>Bar</stp>
        <stp/>
        <stp>Time</stp>
        <stp>5</stp>
        <stp>-18</stp>
        <stp>all</stp>
        <stp/>
        <stp/>
        <stp>True</stp>
        <tr r="P20" s="1"/>
      </tp>
      <tp>
        <v>45918.385432499999</v>
        <stp/>
        <stp>StudyData</stp>
        <stp>TS_AMA^.TotalNetProfit(NewCVB(EP?,10000,0,UseActualVol))</stp>
        <stp>Bar</stp>
        <stp/>
        <stp>Time</stp>
        <stp>5</stp>
        <stp>-15</stp>
        <stp>all</stp>
        <stp/>
        <stp/>
        <stp>True</stp>
        <tr r="P17" s="1"/>
      </tp>
      <tp>
        <v>45918.387273425928</v>
        <stp/>
        <stp>StudyData</stp>
        <stp>TS_AMA^.TotalNetProfit(NewCVB(EP?,10000,0,UseActualVol))</stp>
        <stp>Bar</stp>
        <stp/>
        <stp>Time</stp>
        <stp>5</stp>
        <stp>-14</stp>
        <stp>all</stp>
        <stp/>
        <stp/>
        <stp>True</stp>
        <tr r="P16" s="1"/>
      </tp>
      <tp>
        <v>45918.381967499998</v>
        <stp/>
        <stp>StudyData</stp>
        <stp>TS_AMA^.TotalNetProfit(NewCVB(EP?,10000,0,UseActualVol))</stp>
        <stp>Bar</stp>
        <stp/>
        <stp>Time</stp>
        <stp>5</stp>
        <stp>-17</stp>
        <stp>all</stp>
        <stp/>
        <stp/>
        <stp>True</stp>
        <tr r="P19" s="1"/>
      </tp>
      <tp>
        <v>45918.383374953701</v>
        <stp/>
        <stp>StudyData</stp>
        <stp>TS_AMA^.TotalNetProfit(NewCVB(EP?,10000,0,UseActualVol))</stp>
        <stp>Bar</stp>
        <stp/>
        <stp>Time</stp>
        <stp>5</stp>
        <stp>-16</stp>
        <stp>all</stp>
        <stp/>
        <stp/>
        <stp>True</stp>
        <tr r="P18" s="1"/>
      </tp>
      <tp>
        <v>45918.392142453704</v>
        <stp/>
        <stp>StudyData</stp>
        <stp>TS_AMA^.TotalNetProfit(NewCVB(EP?,10000,0,UseActualVol))</stp>
        <stp>Bar</stp>
        <stp/>
        <stp>Time</stp>
        <stp>5</stp>
        <stp>-11</stp>
        <stp>all</stp>
        <stp/>
        <stp/>
        <stp>True</stp>
        <tr r="P13" s="1"/>
      </tp>
      <tp>
        <v>45918.394437546296</v>
        <stp/>
        <stp>StudyData</stp>
        <stp>TS_AMA^.TotalNetProfit(NewCVB(EP?,10000,0,UseActualVol))</stp>
        <stp>Bar</stp>
        <stp/>
        <stp>Time</stp>
        <stp>5</stp>
        <stp>-10</stp>
        <stp>all</stp>
        <stp/>
        <stp/>
        <stp>True</stp>
        <tr r="P12" s="1"/>
      </tp>
      <tp>
        <v>45918.388481296293</v>
        <stp/>
        <stp>StudyData</stp>
        <stp>TS_AMA^.TotalNetProfit(NewCVB(EP?,10000,0,UseActualVol))</stp>
        <stp>Bar</stp>
        <stp/>
        <stp>Time</stp>
        <stp>5</stp>
        <stp>-13</stp>
        <stp>all</stp>
        <stp/>
        <stp/>
        <stp>True</stp>
        <tr r="P15" s="1"/>
      </tp>
      <tp>
        <v>45918.390368472225</v>
        <stp/>
        <stp>StudyData</stp>
        <stp>TS_AMA^.TotalNetProfit(NewCVB(EP?,10000,0,UseActualVol))</stp>
        <stp>Bar</stp>
        <stp/>
        <stp>Time</stp>
        <stp>5</stp>
        <stp>-12</stp>
        <stp>all</stp>
        <stp/>
        <stp/>
        <stp>True</stp>
        <tr r="P14" s="1"/>
      </tp>
      <tp>
        <v>45918.370548379629</v>
        <stp/>
        <stp>StudyData</stp>
        <stp>TS_AMA^.TotalNetProfit(NewCVB(EP?,10000,0,UseActualVol))</stp>
        <stp>Bar</stp>
        <stp/>
        <stp>Time</stp>
        <stp>5</stp>
        <stp>-25</stp>
        <stp>all</stp>
        <stp/>
        <stp/>
        <stp>True</stp>
        <tr r="P27" s="1"/>
      </tp>
      <tp>
        <v>45918.372011435189</v>
        <stp/>
        <stp>StudyData</stp>
        <stp>TS_AMA^.TotalNetProfit(NewCVB(EP?,10000,0,UseActualVol))</stp>
        <stp>Bar</stp>
        <stp/>
        <stp>Time</stp>
        <stp>5</stp>
        <stp>-24</stp>
        <stp>all</stp>
        <stp/>
        <stp/>
        <stp>True</stp>
        <tr r="P26" s="1"/>
      </tp>
      <tp>
        <v>45918.375493518521</v>
        <stp/>
        <stp>StudyData</stp>
        <stp>TS_AMA^.TotalNetProfit(NewCVB(EP?,10000,0,UseActualVol))</stp>
        <stp>Bar</stp>
        <stp/>
        <stp>Time</stp>
        <stp>5</stp>
        <stp>-21</stp>
        <stp>all</stp>
        <stp/>
        <stp/>
        <stp>True</stp>
        <tr r="P23" s="1"/>
      </tp>
      <tp>
        <v>45918.37708958333</v>
        <stp/>
        <stp>StudyData</stp>
        <stp>TS_AMA^.TotalNetProfit(NewCVB(EP?,10000,0,UseActualVol))</stp>
        <stp>Bar</stp>
        <stp/>
        <stp>Time</stp>
        <stp>5</stp>
        <stp>-20</stp>
        <stp>all</stp>
        <stp/>
        <stp/>
        <stp>True</stp>
        <tr r="P22" s="1"/>
      </tp>
      <tp>
        <v>45918.373265000002</v>
        <stp/>
        <stp>StudyData</stp>
        <stp>TS_AMA^.TotalNetProfit(NewCVB(EP?,10000,0,UseActualVol))</stp>
        <stp>Bar</stp>
        <stp/>
        <stp>Time</stp>
        <stp>5</stp>
        <stp>-23</stp>
        <stp>all</stp>
        <stp/>
        <stp/>
        <stp>True</stp>
        <tr r="P25" s="1"/>
      </tp>
      <tp>
        <v>45918.374317592592</v>
        <stp/>
        <stp>StudyData</stp>
        <stp>TS_AMA^.TotalNetProfit(NewCVB(EP?,10000,0,UseActualVol))</stp>
        <stp>Bar</stp>
        <stp/>
        <stp>Time</stp>
        <stp>5</stp>
        <stp>-22</stp>
        <stp>all</stp>
        <stp/>
        <stp/>
        <stp>True</stp>
        <tr r="P24" s="1"/>
      </tp>
      <tp>
        <v>-0.27313337587747288</v>
        <stp/>
        <stp>StudyData</stp>
        <stp>TS_AMA^.ProfitToMaxDraw(NewCVB(EP?,10000,0,UseActualVol))</stp>
        <stp>Bar</stp>
        <stp/>
        <stp>Close</stp>
        <stp>5</stp>
        <stp>0</stp>
        <stp>all</stp>
        <stp/>
        <stp/>
        <stp>True</stp>
        <tr r="C23" s="1"/>
      </tp>
      <tp>
        <v>45918.411071481481</v>
        <stp/>
        <stp>StudyData</stp>
        <stp>TS_AMA^.TotalNetProfit(NewCVB(EP?,10000,0,UseActualVol))</stp>
        <stp>Bar</stp>
        <stp/>
        <stp>Time</stp>
        <stp>5</stp>
        <stp>-1</stp>
        <stp>all</stp>
        <stp/>
        <stp/>
        <stp>True</stp>
        <tr r="P3" s="1"/>
      </tp>
      <tp>
        <v>45918.407147175931</v>
        <stp/>
        <stp>StudyData</stp>
        <stp>TS_AMA^.TotalNetProfit(NewCVB(EP?,10000,0,UseActualVol))</stp>
        <stp>Bar</stp>
        <stp/>
        <stp>Time</stp>
        <stp>5</stp>
        <stp>-3</stp>
        <stp>all</stp>
        <stp/>
        <stp/>
        <stp>True</stp>
        <tr r="P5" s="1"/>
      </tp>
      <tp>
        <v>45918.408777037039</v>
        <stp/>
        <stp>StudyData</stp>
        <stp>TS_AMA^.TotalNetProfit(NewCVB(EP?,10000,0,UseActualVol))</stp>
        <stp>Bar</stp>
        <stp/>
        <stp>Time</stp>
        <stp>5</stp>
        <stp>-2</stp>
        <stp>all</stp>
        <stp/>
        <stp/>
        <stp>True</stp>
        <tr r="P4" s="1"/>
      </tp>
      <tp>
        <v>45918.403514166668</v>
        <stp/>
        <stp>StudyData</stp>
        <stp>TS_AMA^.TotalNetProfit(NewCVB(EP?,10000,0,UseActualVol))</stp>
        <stp>Bar</stp>
        <stp/>
        <stp>Time</stp>
        <stp>5</stp>
        <stp>-5</stp>
        <stp>all</stp>
        <stp/>
        <stp/>
        <stp>True</stp>
        <tr r="P7" s="1"/>
      </tp>
      <tp>
        <v>45918.405746342592</v>
        <stp/>
        <stp>StudyData</stp>
        <stp>TS_AMA^.TotalNetProfit(NewCVB(EP?,10000,0,UseActualVol))</stp>
        <stp>Bar</stp>
        <stp/>
        <stp>Time</stp>
        <stp>5</stp>
        <stp>-4</stp>
        <stp>all</stp>
        <stp/>
        <stp/>
        <stp>True</stp>
        <tr r="P6" s="1"/>
      </tp>
      <tp>
        <v>45918.399526435183</v>
        <stp/>
        <stp>StudyData</stp>
        <stp>TS_AMA^.TotalNetProfit(NewCVB(EP?,10000,0,UseActualVol))</stp>
        <stp>Bar</stp>
        <stp/>
        <stp>Time</stp>
        <stp>5</stp>
        <stp>-7</stp>
        <stp>all</stp>
        <stp/>
        <stp/>
        <stp>True</stp>
        <tr r="P9" s="1"/>
      </tp>
      <tp>
        <v>45918.401408472222</v>
        <stp/>
        <stp>StudyData</stp>
        <stp>TS_AMA^.TotalNetProfit(NewCVB(EP?,10000,0,UseActualVol))</stp>
        <stp>Bar</stp>
        <stp/>
        <stp>Time</stp>
        <stp>5</stp>
        <stp>-6</stp>
        <stp>all</stp>
        <stp/>
        <stp/>
        <stp>True</stp>
        <tr r="P8" s="1"/>
      </tp>
      <tp>
        <v>45918.396447916668</v>
        <stp/>
        <stp>StudyData</stp>
        <stp>TS_AMA^.TotalNetProfit(NewCVB(EP?,10000,0,UseActualVol))</stp>
        <stp>Bar</stp>
        <stp/>
        <stp>Time</stp>
        <stp>5</stp>
        <stp>-9</stp>
        <stp>all</stp>
        <stp/>
        <stp/>
        <stp>True</stp>
        <tr r="P11" s="1"/>
      </tp>
      <tp>
        <v>45918.397729351855</v>
        <stp/>
        <stp>StudyData</stp>
        <stp>TS_AMA^.TotalNetProfit(NewCVB(EP?,10000,0,UseActualVol))</stp>
        <stp>Bar</stp>
        <stp/>
        <stp>Time</stp>
        <stp>5</stp>
        <stp>-8</stp>
        <stp>all</stp>
        <stp/>
        <stp/>
        <stp>True</stp>
        <tr r="P10" s="1"/>
      </tp>
      <tp>
        <v>3</v>
        <stp/>
        <stp>StudyData</stp>
        <stp>TS_AMA^.CurConsecWins(NewCVB(EP?,10000,0,UseActualVol))</stp>
        <stp>Bar</stp>
        <stp/>
        <stp>Close</stp>
        <stp>5</stp>
        <stp>0</stp>
        <stp>all</stp>
        <stp/>
        <stp/>
        <stp>True</stp>
        <tr r="C20" s="1"/>
      </tp>
      <tp>
        <v>-4865</v>
        <stp/>
        <stp>StudyData</stp>
        <stp>TS_AMA^.TotalNetProfit(NewCVB(EP?,10000,0,UseActualVol))</stp>
        <stp>Bar</stp>
        <stp/>
        <stp>Close</stp>
        <stp>5</stp>
        <stp>-8</stp>
        <stp>all</stp>
        <stp/>
        <stp/>
        <stp>True</stp>
        <tr r="Q10" s="1"/>
      </tp>
      <tp>
        <v>-3552.5</v>
        <stp/>
        <stp>StudyData</stp>
        <stp>TS_AMA^.TotalNetProfit(NewCVB(EP?,10000,0,UseActualVol))</stp>
        <stp>Bar</stp>
        <stp/>
        <stp>Close</stp>
        <stp>5</stp>
        <stp>-9</stp>
        <stp>all</stp>
        <stp/>
        <stp/>
        <stp>True</stp>
        <tr r="Q11" s="1"/>
      </tp>
      <tp>
        <v>-7490</v>
        <stp/>
        <stp>StudyData</stp>
        <stp>TS_AMA^.TotalNetProfit(NewCVB(EP?,10000,0,UseActualVol))</stp>
        <stp>Bar</stp>
        <stp/>
        <stp>Close</stp>
        <stp>5</stp>
        <stp>-4</stp>
        <stp>all</stp>
        <stp/>
        <stp/>
        <stp>True</stp>
        <tr r="Q6" s="1"/>
      </tp>
      <tp>
        <v>-7052.5</v>
        <stp/>
        <stp>StudyData</stp>
        <stp>TS_AMA^.TotalNetProfit(NewCVB(EP?,10000,0,UseActualVol))</stp>
        <stp>Bar</stp>
        <stp/>
        <stp>Close</stp>
        <stp>5</stp>
        <stp>-5</stp>
        <stp>all</stp>
        <stp/>
        <stp/>
        <stp>True</stp>
        <tr r="Q7" s="1"/>
      </tp>
      <tp>
        <v>-6440</v>
        <stp/>
        <stp>StudyData</stp>
        <stp>TS_AMA^.TotalNetProfit(NewCVB(EP?,10000,0,UseActualVol))</stp>
        <stp>Bar</stp>
        <stp/>
        <stp>Close</stp>
        <stp>5</stp>
        <stp>-6</stp>
        <stp>all</stp>
        <stp/>
        <stp/>
        <stp>True</stp>
        <tr r="Q8" s="1"/>
      </tp>
      <tp>
        <v>-5915</v>
        <stp/>
        <stp>StudyData</stp>
        <stp>TS_AMA^.TotalNetProfit(NewCVB(EP?,10000,0,UseActualVol))</stp>
        <stp>Bar</stp>
        <stp/>
        <stp>Close</stp>
        <stp>5</stp>
        <stp>-7</stp>
        <stp>all</stp>
        <stp/>
        <stp/>
        <stp>True</stp>
        <tr r="Q9" s="1"/>
      </tp>
      <tp>
        <v>-7490</v>
        <stp/>
        <stp>StudyData</stp>
        <stp>TS_AMA^.TotalNetProfit(NewCVB(EP?,10000,0,UseActualVol))</stp>
        <stp>Bar</stp>
        <stp/>
        <stp>Close</stp>
        <stp>5</stp>
        <stp>-1</stp>
        <stp>all</stp>
        <stp/>
        <stp/>
        <stp>True</stp>
        <tr r="Q3" s="1"/>
      </tp>
      <tp>
        <v>-7490</v>
        <stp/>
        <stp>StudyData</stp>
        <stp>TS_AMA^.TotalNetProfit(NewCVB(EP?,10000,0,UseActualVol))</stp>
        <stp>Bar</stp>
        <stp/>
        <stp>Close</stp>
        <stp>5</stp>
        <stp>-2</stp>
        <stp>all</stp>
        <stp/>
        <stp/>
        <stp>True</stp>
        <tr r="Q4" s="1"/>
      </tp>
      <tp>
        <v>-7490</v>
        <stp/>
        <stp>StudyData</stp>
        <stp>TS_AMA^.TotalNetProfit(NewCVB(EP?,10000,0,UseActualVol))</stp>
        <stp>Bar</stp>
        <stp/>
        <stp>Close</stp>
        <stp>5</stp>
        <stp>-3</stp>
        <stp>all</stp>
        <stp/>
        <stp/>
        <stp>True</stp>
        <tr r="Q5" s="1"/>
      </tp>
      <tp>
        <v>-202.43243243243242</v>
        <stp/>
        <stp>StudyData</stp>
        <stp>TS_AMA^.AverageProfit(NewCVB(EP?,10000,0,UseActualVol))</stp>
        <stp>Bar</stp>
        <stp/>
        <stp>Close</stp>
        <stp>5</stp>
        <stp>0</stp>
        <stp>all</stp>
        <stp/>
        <stp/>
        <stp>True</stp>
        <tr r="C11" s="1"/>
      </tp>
      <tp>
        <v>8</v>
        <stp/>
        <stp>StudyData</stp>
        <stp>TS_AMA^.MaxConsecWins(NewCVB(EP?,10000,0,UseActualVol))</stp>
        <stp>Bar</stp>
        <stp/>
        <stp>Close</stp>
        <stp>5</stp>
        <stp>0</stp>
        <stp>all</stp>
        <stp/>
        <stp/>
        <stp>True</stp>
        <tr r="C19" s="1"/>
      </tp>
      <tp>
        <v>-15277.5</v>
        <stp/>
        <stp>StudyData</stp>
        <stp>TS_AMA^.MaxClosedDraw(NewCVB(EP?,10000,0,UseActualVol))</stp>
        <stp>Bar</stp>
        <stp/>
        <stp>Close</stp>
        <stp>5</stp>
        <stp>0</stp>
        <stp>all</stp>
        <stp/>
        <stp/>
        <stp>True</stp>
        <tr r="C16" s="1"/>
      </tp>
      <tp>
        <v>59.45945945945946</v>
        <stp/>
        <stp>StudyData</stp>
        <stp>TS_AMA^.PercentWinners(NewCVB(EP?,10000,0,UseActualVol))</stp>
        <stp>Bar</stp>
        <stp/>
        <stp>Close</stp>
        <stp>5</stp>
        <stp>0</stp>
        <stp>all</stp>
        <stp/>
        <stp/>
        <stp>True</stp>
        <tr r="C25" s="1"/>
      </tp>
      <tp>
        <v>-27422.5</v>
        <stp/>
        <stp>StudyData</stp>
        <stp>TS_AMA^.MaxDrawAmount(NewCVB(EP?,10000,0,UseActualVol))</stp>
        <stp>Bar</stp>
        <stp/>
        <stp>Close</stp>
        <stp>5</stp>
        <stp>0</stp>
        <stp>all</stp>
        <stp/>
        <stp/>
        <stp>True</stp>
        <tr r="C17" s="1"/>
      </tp>
      <tp>
        <v>0</v>
        <stp/>
        <stp>StudyData</stp>
        <stp>TS_AMA^.RemoveToNeutral(NewCVB(EP?,10000,0,UseActualVol))</stp>
        <stp>Bar</stp>
        <stp/>
        <stp>Close</stp>
        <stp>5</stp>
        <stp>0</stp>
        <stp>all</stp>
        <stp/>
        <stp/>
        <stp>True</stp>
        <tr r="C2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volatileDependencies" Target="volatileDependenci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1"/>
  <sheetViews>
    <sheetView tabSelected="1" workbookViewId="0">
      <selection activeCell="K32" sqref="K32"/>
    </sheetView>
  </sheetViews>
  <sheetFormatPr defaultRowHeight="16.5" x14ac:dyDescent="0.3"/>
  <cols>
    <col min="2" max="2" width="17.875" bestFit="1" customWidth="1"/>
    <col min="3" max="3" width="11.75" bestFit="1" customWidth="1"/>
    <col min="5" max="5" width="14" bestFit="1" customWidth="1"/>
    <col min="6" max="6" width="11" bestFit="1" customWidth="1"/>
    <col min="7" max="7" width="14.375" bestFit="1" customWidth="1"/>
    <col min="8" max="9" width="9" customWidth="1"/>
    <col min="15" max="15" width="9" customWidth="1"/>
    <col min="16" max="16" width="19.5" customWidth="1"/>
    <col min="17" max="17" width="16" customWidth="1"/>
  </cols>
  <sheetData>
    <row r="1" spans="2:17" x14ac:dyDescent="0.3">
      <c r="Q1" s="44" t="s">
        <v>6</v>
      </c>
    </row>
    <row r="2" spans="2:17" ht="16.5" customHeight="1" x14ac:dyDescent="0.3">
      <c r="B2" s="25" t="s">
        <v>38</v>
      </c>
      <c r="C2" s="26"/>
      <c r="D2" s="26"/>
      <c r="E2" s="26"/>
      <c r="F2" s="26"/>
      <c r="G2" s="26"/>
      <c r="H2" s="23">
        <f>MOD(RTD("cqg.rtd", ,"SystemInfo", "Linetime"),1)</f>
        <v>0.41429398148466134</v>
      </c>
      <c r="I2" s="23"/>
      <c r="J2" s="23"/>
      <c r="K2" s="13"/>
      <c r="L2" s="9"/>
      <c r="M2" s="9"/>
      <c r="O2">
        <v>0</v>
      </c>
      <c r="P2" s="11">
        <f>RTD("cqg.rtd",,"StudyData",$D$5&amp;"^."&amp;$B$5&amp;"("&amp;$G$5&amp;")","Bar","","Time",$E$5,$O2,"all","","","True")</f>
        <v>45918.41268523148</v>
      </c>
      <c r="Q2" s="10">
        <f>RTD("cqg.rtd",,"StudyData",$D$5&amp;"^."&amp;$B$5&amp;"("&amp;$G$5&amp;")","Bar","","Close",$E$5,$O2,"all","","","True")</f>
        <v>-7490</v>
      </c>
    </row>
    <row r="3" spans="2:17" ht="16.5" customHeight="1" x14ac:dyDescent="0.3">
      <c r="B3" s="27"/>
      <c r="C3" s="28"/>
      <c r="D3" s="28"/>
      <c r="E3" s="28"/>
      <c r="F3" s="28"/>
      <c r="G3" s="28"/>
      <c r="H3" s="24"/>
      <c r="I3" s="24"/>
      <c r="J3" s="24"/>
      <c r="K3" s="14"/>
      <c r="L3" s="9"/>
      <c r="M3" s="9"/>
      <c r="O3">
        <f>O2-1</f>
        <v>-1</v>
      </c>
      <c r="P3" s="11">
        <f>RTD("cqg.rtd",,"StudyData",$D$5&amp;"^."&amp;$B$5&amp;"("&amp;$G$5&amp;")","Bar","","Time",$E$5,$O3,"all","","","True")</f>
        <v>45918.411071481481</v>
      </c>
      <c r="Q3" s="10">
        <f>RTD("cqg.rtd",,"StudyData",$D$5&amp;"^."&amp;$B$5&amp;"("&amp;$G$5&amp;")","Bar","","Close",$E$5,$O3,"all","","","True")</f>
        <v>-7490</v>
      </c>
    </row>
    <row r="4" spans="2:17" ht="18.75" x14ac:dyDescent="0.3"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20" t="s">
        <v>5</v>
      </c>
      <c r="H4" s="21"/>
      <c r="I4" s="21"/>
      <c r="J4" s="21"/>
      <c r="K4" s="22"/>
      <c r="O4">
        <f t="shared" ref="O4:O27" si="0">O3-1</f>
        <v>-2</v>
      </c>
      <c r="P4" s="11">
        <f>RTD("cqg.rtd",,"StudyData",$D$5&amp;"^."&amp;$B$5&amp;"("&amp;$G$5&amp;")","Bar","","Time",$E$5,$O4,"all","","","True")</f>
        <v>45918.408777037039</v>
      </c>
      <c r="Q4" s="10">
        <f>RTD("cqg.rtd",,"StudyData",$D$5&amp;"^."&amp;$B$5&amp;"("&amp;$G$5&amp;")","Bar","","Close",$E$5,$O4,"all","","","True")</f>
        <v>-7490</v>
      </c>
    </row>
    <row r="5" spans="2:17" ht="17.25" x14ac:dyDescent="0.3">
      <c r="B5" s="1" t="s">
        <v>6</v>
      </c>
      <c r="C5" s="2">
        <f>RTD("cqg.rtd",,"StudyData",$D$5&amp;"^."&amp;B5&amp;"("&amp;$G$5&amp;")","Bar","","Close",$E$5,$F$5,"all","","","True")</f>
        <v>-7490</v>
      </c>
      <c r="D5" s="43" t="s">
        <v>39</v>
      </c>
      <c r="E5" s="43">
        <v>5</v>
      </c>
      <c r="F5" s="43">
        <v>0</v>
      </c>
      <c r="G5" s="37" t="s">
        <v>54</v>
      </c>
      <c r="H5" s="38"/>
      <c r="I5" s="38"/>
      <c r="J5" s="38"/>
      <c r="K5" s="39"/>
      <c r="O5">
        <f t="shared" si="0"/>
        <v>-3</v>
      </c>
      <c r="P5" s="11">
        <f>RTD("cqg.rtd",,"StudyData",$D$5&amp;"^."&amp;$B$5&amp;"("&amp;$G$5&amp;")","Bar","","Time",$E$5,$O5,"all","","","True")</f>
        <v>45918.407147175931</v>
      </c>
      <c r="Q5" s="10">
        <f>RTD("cqg.rtd",,"StudyData",$D$5&amp;"^."&amp;$B$5&amp;"("&amp;$G$5&amp;")","Bar","","Close",$E$5,$O5,"all","","","True")</f>
        <v>-7490</v>
      </c>
    </row>
    <row r="6" spans="2:17" ht="17.25" x14ac:dyDescent="0.3">
      <c r="B6" s="1" t="s">
        <v>7</v>
      </c>
      <c r="C6" s="2">
        <f>RTD("cqg.rtd",,"StudyData",$D$5&amp;"^."&amp;B6&amp;"("&amp;$G$5&amp;")","Bar","","Close",$E$5,$F$5,"all","","","True")</f>
        <v>-7490</v>
      </c>
      <c r="D6" s="3"/>
      <c r="E6" s="3"/>
      <c r="F6" s="3"/>
      <c r="G6" s="3"/>
      <c r="O6">
        <f t="shared" si="0"/>
        <v>-4</v>
      </c>
      <c r="P6" s="11">
        <f>RTD("cqg.rtd",,"StudyData",$D$5&amp;"^."&amp;$B$5&amp;"("&amp;$G$5&amp;")","Bar","","Time",$E$5,$O6,"all","","","True")</f>
        <v>45918.405746342592</v>
      </c>
      <c r="Q6" s="10">
        <f>RTD("cqg.rtd",,"StudyData",$D$5&amp;"^."&amp;$B$5&amp;"("&amp;$G$5&amp;")","Bar","","Close",$E$5,$O6,"all","","","True")</f>
        <v>-7490</v>
      </c>
    </row>
    <row r="7" spans="2:17" ht="17.25" x14ac:dyDescent="0.3">
      <c r="B7" s="1" t="s">
        <v>8</v>
      </c>
      <c r="C7" s="4">
        <f>RTD("cqg.rtd",,"StudyData",$D$5&amp;"^."&amp;B7&amp;"("&amp;$G$5&amp;")","Bar","","Close",$E$5,$F$5,"all","","","True")</f>
        <v>37</v>
      </c>
      <c r="D7" s="3"/>
      <c r="E7" s="19" t="s">
        <v>9</v>
      </c>
      <c r="F7" s="19"/>
      <c r="G7" s="5" t="str">
        <f>IF(LEFT(RTD("cqg.rtd",,"StudyData",$D$5&amp;"^."&amp;E7&amp;"("&amp;$G$5&amp;")","Bar","","Close",$E$5,$F$5,"all","","","True"),3)="777","",RTD("cqg.rtd",,"StudyData",$D$5&amp;"^."&amp;E7&amp;"("&amp;$G$5&amp;")","Bar","","Close",$E$5,$F$5,"all","","","True"))</f>
        <v/>
      </c>
      <c r="O7">
        <f t="shared" si="0"/>
        <v>-5</v>
      </c>
      <c r="P7" s="11">
        <f>RTD("cqg.rtd",,"StudyData",$D$5&amp;"^."&amp;$B$5&amp;"("&amp;$G$5&amp;")","Bar","","Time",$E$5,$O7,"all","","","True")</f>
        <v>45918.403514166668</v>
      </c>
      <c r="Q7" s="10">
        <f>RTD("cqg.rtd",,"StudyData",$D$5&amp;"^."&amp;$B$5&amp;"("&amp;$G$5&amp;")","Bar","","Close",$E$5,$O7,"all","","","True")</f>
        <v>-7052.5</v>
      </c>
    </row>
    <row r="8" spans="2:17" ht="17.25" x14ac:dyDescent="0.3">
      <c r="B8" s="1" t="s">
        <v>10</v>
      </c>
      <c r="C8" s="4">
        <f>RTD("cqg.rtd",,"StudyData",$D$5&amp;"^."&amp;B8&amp;"("&amp;$G$5&amp;")","Bar","","Close",$E$5,$F$5,"all","","","True")</f>
        <v>0</v>
      </c>
      <c r="D8" s="3"/>
      <c r="E8" s="19" t="s">
        <v>11</v>
      </c>
      <c r="F8" s="19"/>
      <c r="G8" s="5" t="str">
        <f>IF(LEFT(RTD("cqg.rtd",,"StudyData",$D$5&amp;"^."&amp;E8&amp;"("&amp;$G$5&amp;")","Bar","","Close",$E$5,$F$5,"all","","","True"),3)="777","",RTD("cqg.rtd",,"StudyData",$D$5&amp;"^."&amp;E8&amp;"("&amp;$G$5&amp;")","Bar","","Close",$E$5,$F$5,"all","","","True"))</f>
        <v/>
      </c>
      <c r="O8">
        <f t="shared" si="0"/>
        <v>-6</v>
      </c>
      <c r="P8" s="11">
        <f>RTD("cqg.rtd",,"StudyData",$D$5&amp;"^."&amp;$B$5&amp;"("&amp;$G$5&amp;")","Bar","","Time",$E$5,$O8,"all","","","True")</f>
        <v>45918.401408472222</v>
      </c>
      <c r="Q8" s="10">
        <f>RTD("cqg.rtd",,"StudyData",$D$5&amp;"^."&amp;$B$5&amp;"("&amp;$G$5&amp;")","Bar","","Close",$E$5,$O8,"all","","","True")</f>
        <v>-6440</v>
      </c>
    </row>
    <row r="9" spans="2:17" ht="17.25" x14ac:dyDescent="0.3">
      <c r="B9" s="1" t="s">
        <v>12</v>
      </c>
      <c r="C9" s="4">
        <f>RTD("cqg.rtd",,"StudyData",$D$5&amp;"^."&amp;B9&amp;"("&amp;$G$5&amp;")","Bar","","Close",$E$5,$F$5,"all","","","True")</f>
        <v>51.351351351351354</v>
      </c>
      <c r="D9" s="3"/>
      <c r="E9" s="19" t="s">
        <v>13</v>
      </c>
      <c r="F9" s="19"/>
      <c r="G9" s="5" t="str">
        <f>IF(LEFT(RTD("cqg.rtd",,"StudyData",$D$5&amp;"^."&amp;E9&amp;"("&amp;$G$5&amp;")","Bar","","Close",$E$5,$F$5,"all","","","True"),3)="777","",RTD("cqg.rtd",,"StudyData",$D$5&amp;"^."&amp;E9&amp;"("&amp;$G$5&amp;")","Bar","","Close",$E$5,$F$5,"all","","","True"))</f>
        <v/>
      </c>
      <c r="O9">
        <f t="shared" si="0"/>
        <v>-7</v>
      </c>
      <c r="P9" s="11">
        <f>RTD("cqg.rtd",,"StudyData",$D$5&amp;"^."&amp;$B$5&amp;"("&amp;$G$5&amp;")","Bar","","Time",$E$5,$O9,"all","","","True")</f>
        <v>45918.399526435183</v>
      </c>
      <c r="Q9" s="10">
        <f>RTD("cqg.rtd",,"StudyData",$D$5&amp;"^."&amp;$B$5&amp;"("&amp;$G$5&amp;")","Bar","","Close",$E$5,$O9,"all","","","True")</f>
        <v>-5915</v>
      </c>
    </row>
    <row r="10" spans="2:17" ht="17.25" x14ac:dyDescent="0.3">
      <c r="B10" s="1" t="s">
        <v>14</v>
      </c>
      <c r="C10" s="4">
        <f>RTD("cqg.rtd",,"StudyData",$D$5&amp;"^."&amp;B10&amp;"("&amp;$G$5&amp;")","Bar","","Close",$E$5,$F$5,"all","","","True")</f>
        <v>7.9729729729729728</v>
      </c>
      <c r="D10" s="3"/>
      <c r="E10" s="19" t="s">
        <v>15</v>
      </c>
      <c r="F10" s="19"/>
      <c r="G10" s="5" t="str">
        <f>IF(LEFT(RTD("cqg.rtd",,"StudyData",$D$5&amp;"^."&amp;E10&amp;"("&amp;$G$5&amp;")","Bar","","Close",$E$5,$F$5,"all","","","True"),3)="777","",RTD("cqg.rtd",,"StudyData",$D$5&amp;"^."&amp;E10&amp;"("&amp;$G$5&amp;")","Bar","","Close",$E$5,$F$5,"all","","","True"))</f>
        <v/>
      </c>
      <c r="O10">
        <f t="shared" si="0"/>
        <v>-8</v>
      </c>
      <c r="P10" s="11">
        <f>RTD("cqg.rtd",,"StudyData",$D$5&amp;"^."&amp;$B$5&amp;"("&amp;$G$5&amp;")","Bar","","Time",$E$5,$O10,"all","","","True")</f>
        <v>45918.397729351855</v>
      </c>
      <c r="Q10" s="10">
        <f>RTD("cqg.rtd",,"StudyData",$D$5&amp;"^."&amp;$B$5&amp;"("&amp;$G$5&amp;")","Bar","","Close",$E$5,$O10,"all","","","True")</f>
        <v>-4865</v>
      </c>
    </row>
    <row r="11" spans="2:17" ht="17.25" x14ac:dyDescent="0.3">
      <c r="B11" s="1" t="s">
        <v>16</v>
      </c>
      <c r="C11" s="2">
        <f>RTD("cqg.rtd",,"StudyData",$D$5&amp;"^."&amp;B11&amp;"("&amp;$G$5&amp;")","Bar","","Close",$E$5,$F$5,"all","","","True")</f>
        <v>-202.43243243243242</v>
      </c>
      <c r="D11" s="3"/>
      <c r="E11" s="19" t="s">
        <v>17</v>
      </c>
      <c r="F11" s="19"/>
      <c r="G11" s="5" t="str">
        <f>IF(LEFT(RTD("cqg.rtd",,"StudyData",$D$5&amp;"^."&amp;E11&amp;"("&amp;$G$5&amp;")","Bar","","Close",$E$5,$F$5,"all","","","True"),3)="777","",RTD("cqg.rtd",,"StudyData",$D$5&amp;"^."&amp;E11&amp;"("&amp;$G$5&amp;")","Bar","","Close",$E$5,$F$5,"all","","","True"))</f>
        <v/>
      </c>
      <c r="O11">
        <f t="shared" si="0"/>
        <v>-9</v>
      </c>
      <c r="P11" s="11">
        <f>RTD("cqg.rtd",,"StudyData",$D$5&amp;"^."&amp;$B$5&amp;"("&amp;$G$5&amp;")","Bar","","Time",$E$5,$O11,"all","","","True")</f>
        <v>45918.396447916668</v>
      </c>
      <c r="Q11" s="10">
        <f>RTD("cqg.rtd",,"StudyData",$D$5&amp;"^."&amp;$B$5&amp;"("&amp;$G$5&amp;")","Bar","","Close",$E$5,$O11,"all","","","True")</f>
        <v>-3552.5</v>
      </c>
    </row>
    <row r="12" spans="2:17" ht="17.25" x14ac:dyDescent="0.3">
      <c r="B12" s="1" t="s">
        <v>18</v>
      </c>
      <c r="C12" s="2">
        <f>RTD("cqg.rtd",,"StudyData",$D$5&amp;"^."&amp;B12&amp;"("&amp;$G$5&amp;")","Bar","","Close",$E$5,$F$5,"all","","","True")</f>
        <v>3815.7954545454545</v>
      </c>
      <c r="D12" s="3"/>
      <c r="E12" s="19" t="s">
        <v>19</v>
      </c>
      <c r="F12" s="19"/>
      <c r="G12" s="5" t="str">
        <f>IF(LEFT(RTD("cqg.rtd",,"StudyData",$D$5&amp;"^."&amp;E12&amp;"("&amp;$G$5&amp;")","Bar","","Close",$E$5,$F$5,"all","","","True"),3)="777","",RTD("cqg.rtd",,"StudyData",$D$5&amp;"^."&amp;E12&amp;"("&amp;$G$5&amp;")","Bar","","Close",$E$5,$F$5,"all","","","True"))</f>
        <v/>
      </c>
      <c r="O12">
        <f t="shared" si="0"/>
        <v>-10</v>
      </c>
      <c r="P12" s="11">
        <f>RTD("cqg.rtd",,"StudyData",$D$5&amp;"^."&amp;$B$5&amp;"("&amp;$G$5&amp;")","Bar","","Time",$E$5,$O12,"all","","","True")</f>
        <v>45918.394437546296</v>
      </c>
      <c r="Q12" s="10">
        <f>RTD("cqg.rtd",,"StudyData",$D$5&amp;"^."&amp;$B$5&amp;"("&amp;$G$5&amp;")","Bar","","Close",$E$5,$O12,"all","","","True")</f>
        <v>-3640</v>
      </c>
    </row>
    <row r="13" spans="2:17" ht="17.25" x14ac:dyDescent="0.3">
      <c r="B13" s="1" t="s">
        <v>20</v>
      </c>
      <c r="C13" s="2">
        <f>RTD("cqg.rtd",,"StudyData",$D$5&amp;"^."&amp;B13&amp;"("&amp;$G$5&amp;")","Bar","","Close",$E$5,$F$5,"all","","","True")</f>
        <v>12705</v>
      </c>
      <c r="D13" s="3"/>
      <c r="E13" s="19" t="s">
        <v>21</v>
      </c>
      <c r="F13" s="19"/>
      <c r="G13" s="5" t="str">
        <f>IF(LEFT(RTD("cqg.rtd",,"StudyData",$D$5&amp;"^."&amp;E13&amp;"("&amp;$G$5&amp;")","Bar","","Close",$E$5,$F$5,"all","","","True"),3)="777","",RTD("cqg.rtd",,"StudyData",$D$5&amp;"^."&amp;E13&amp;"("&amp;$G$5&amp;")","Bar","","Close",$E$5,$F$5,"all","","","True"))</f>
        <v/>
      </c>
      <c r="O13">
        <f t="shared" si="0"/>
        <v>-11</v>
      </c>
      <c r="P13" s="11">
        <f>RTD("cqg.rtd",,"StudyData",$D$5&amp;"^."&amp;$B$5&amp;"("&amp;$G$5&amp;")","Bar","","Time",$E$5,$O13,"all","","","True")</f>
        <v>45918.392142453704</v>
      </c>
      <c r="Q13" s="10">
        <f>RTD("cqg.rtd",,"StudyData",$D$5&amp;"^."&amp;$B$5&amp;"("&amp;$G$5&amp;")","Bar","","Close",$E$5,$O13,"all","","","True")</f>
        <v>-4340</v>
      </c>
    </row>
    <row r="14" spans="2:17" ht="17.25" x14ac:dyDescent="0.3">
      <c r="B14" s="1" t="s">
        <v>22</v>
      </c>
      <c r="C14" s="2">
        <f>RTD("cqg.rtd",,"StudyData",$D$5&amp;"^."&amp;B14&amp;"("&amp;$G$5&amp;")","Bar","","Close",$E$5,$F$5,"all","","","True")</f>
        <v>-6095.833333333333</v>
      </c>
      <c r="D14" s="3"/>
      <c r="E14" s="19" t="s">
        <v>23</v>
      </c>
      <c r="F14" s="19"/>
      <c r="G14" s="5" t="str">
        <f>IF(LEFT(RTD("cqg.rtd",,"StudyData",$D$5&amp;"^."&amp;E14&amp;"("&amp;$G$5&amp;")","Bar","","Close",$E$5,$F$5,"all","","","True"),3)="777","",RTD("cqg.rtd",,"StudyData",$D$5&amp;"^."&amp;E14&amp;"("&amp;$G$5&amp;")","Bar","","Close",$E$5,$F$5,"all","","","True"))</f>
        <v/>
      </c>
      <c r="O14">
        <f t="shared" si="0"/>
        <v>-12</v>
      </c>
      <c r="P14" s="11">
        <f>RTD("cqg.rtd",,"StudyData",$D$5&amp;"^."&amp;$B$5&amp;"("&amp;$G$5&amp;")","Bar","","Time",$E$5,$O14,"all","","","True")</f>
        <v>45918.390368472225</v>
      </c>
      <c r="Q14" s="10">
        <f>RTD("cqg.rtd",,"StudyData",$D$5&amp;"^."&amp;$B$5&amp;"("&amp;$G$5&amp;")","Bar","","Close",$E$5,$O14,"all","","","True")</f>
        <v>-6177.5</v>
      </c>
    </row>
    <row r="15" spans="2:17" ht="17.25" x14ac:dyDescent="0.3">
      <c r="B15" s="1" t="s">
        <v>24</v>
      </c>
      <c r="C15" s="2">
        <f>RTD("cqg.rtd",,"StudyData",$D$5&amp;"^."&amp;B15&amp;"("&amp;$G$5&amp;")","Bar","","Close",$E$5,$F$5,"all","","","True")</f>
        <v>-8207.5</v>
      </c>
      <c r="D15" s="3"/>
      <c r="E15" s="31"/>
      <c r="F15" s="31"/>
      <c r="G15" s="6"/>
      <c r="I15" s="11"/>
      <c r="O15">
        <f t="shared" si="0"/>
        <v>-13</v>
      </c>
      <c r="P15" s="11">
        <f>RTD("cqg.rtd",,"StudyData",$D$5&amp;"^."&amp;$B$5&amp;"("&amp;$G$5&amp;")","Bar","","Time",$E$5,$O15,"all","","","True")</f>
        <v>45918.388481296293</v>
      </c>
      <c r="Q15" s="10">
        <f>RTD("cqg.rtd",,"StudyData",$D$5&amp;"^."&amp;$B$5&amp;"("&amp;$G$5&amp;")","Bar","","Close",$E$5,$O15,"all","","","True")</f>
        <v>-5915</v>
      </c>
    </row>
    <row r="16" spans="2:17" ht="17.25" x14ac:dyDescent="0.3">
      <c r="B16" s="1" t="s">
        <v>25</v>
      </c>
      <c r="C16" s="2">
        <f>RTD("cqg.rtd",,"StudyData",$D$5&amp;"^."&amp;B16&amp;"("&amp;$G$5&amp;")","Bar","","Close",$E$5,$F$5,"all","","","True")</f>
        <v>-15277.5</v>
      </c>
      <c r="D16" s="3"/>
      <c r="E16" s="32" t="s">
        <v>48</v>
      </c>
      <c r="F16" s="32"/>
      <c r="G16" s="32" t="s">
        <v>49</v>
      </c>
      <c r="H16" s="32"/>
      <c r="I16" s="32"/>
      <c r="J16" s="32"/>
      <c r="K16" s="32"/>
      <c r="O16">
        <f t="shared" si="0"/>
        <v>-14</v>
      </c>
      <c r="P16" s="11">
        <f>RTD("cqg.rtd",,"StudyData",$D$5&amp;"^."&amp;$B$5&amp;"("&amp;$G$5&amp;")","Bar","","Time",$E$5,$O16,"all","","","True")</f>
        <v>45918.387273425928</v>
      </c>
      <c r="Q16" s="10">
        <f>RTD("cqg.rtd",,"StudyData",$D$5&amp;"^."&amp;$B$5&amp;"("&amp;$G$5&amp;")","Bar","","Close",$E$5,$O16,"all","","","True")</f>
        <v>-5740</v>
      </c>
    </row>
    <row r="17" spans="2:17" ht="17.25" x14ac:dyDescent="0.3">
      <c r="B17" s="1" t="s">
        <v>26</v>
      </c>
      <c r="C17" s="2">
        <f>RTD("cqg.rtd",,"StudyData",$D$5&amp;"^."&amp;B17&amp;"("&amp;$G$5&amp;")","Bar","","Close",$E$5,$F$5,"all","","","True")</f>
        <v>-27422.5</v>
      </c>
      <c r="D17" s="3"/>
      <c r="E17" s="35" t="s">
        <v>40</v>
      </c>
      <c r="F17" s="36"/>
      <c r="G17" s="37" t="s">
        <v>54</v>
      </c>
      <c r="H17" s="38"/>
      <c r="I17" s="38"/>
      <c r="J17" s="38"/>
      <c r="K17" s="39"/>
      <c r="O17">
        <f t="shared" si="0"/>
        <v>-15</v>
      </c>
      <c r="P17" s="11">
        <f>RTD("cqg.rtd",,"StudyData",$D$5&amp;"^."&amp;$B$5&amp;"("&amp;$G$5&amp;")","Bar","","Time",$E$5,$O17,"all","","","True")</f>
        <v>45918.385432499999</v>
      </c>
      <c r="Q17" s="10">
        <f>RTD("cqg.rtd",,"StudyData",$D$5&amp;"^."&amp;$B$5&amp;"("&amp;$G$5&amp;")","Bar","","Close",$E$5,$O17,"all","","","True")</f>
        <v>-6440</v>
      </c>
    </row>
    <row r="18" spans="2:17" ht="17.25" x14ac:dyDescent="0.3">
      <c r="B18" s="1" t="s">
        <v>27</v>
      </c>
      <c r="C18" s="4">
        <f>RTD("cqg.rtd",,"StudyData",$D$5&amp;"^."&amp;B18&amp;"("&amp;$G$5&amp;")","Bar","","Close",$E$5,$F$5,"all","","","True")</f>
        <v>413</v>
      </c>
      <c r="D18" s="3"/>
      <c r="E18" s="15"/>
      <c r="F18" s="16"/>
      <c r="G18" s="40"/>
      <c r="H18" s="41"/>
      <c r="I18" s="41"/>
      <c r="J18" s="41"/>
      <c r="K18" s="42"/>
      <c r="O18">
        <f t="shared" si="0"/>
        <v>-16</v>
      </c>
      <c r="P18" s="11">
        <f>RTD("cqg.rtd",,"StudyData",$D$5&amp;"^."&amp;$B$5&amp;"("&amp;$G$5&amp;")","Bar","","Time",$E$5,$O18,"all","","","True")</f>
        <v>45918.383374953701</v>
      </c>
      <c r="Q18" s="10">
        <f>RTD("cqg.rtd",,"StudyData",$D$5&amp;"^."&amp;$B$5&amp;"("&amp;$G$5&amp;")","Bar","","Close",$E$5,$O18,"all","","","True")</f>
        <v>-7140</v>
      </c>
    </row>
    <row r="19" spans="2:17" ht="17.25" x14ac:dyDescent="0.3">
      <c r="B19" s="1" t="s">
        <v>28</v>
      </c>
      <c r="C19" s="4">
        <f>RTD("cqg.rtd",,"StudyData",$D$5&amp;"^."&amp;B19&amp;"("&amp;$G$5&amp;")","Bar","","Close",$E$5,$F$5,"all","","","True")</f>
        <v>8</v>
      </c>
      <c r="D19" s="3"/>
      <c r="E19" s="29" t="s">
        <v>41</v>
      </c>
      <c r="F19" s="30"/>
      <c r="G19" s="37" t="s">
        <v>55</v>
      </c>
      <c r="H19" s="38"/>
      <c r="I19" s="38"/>
      <c r="J19" s="38"/>
      <c r="K19" s="39"/>
      <c r="N19" s="8"/>
      <c r="O19">
        <f t="shared" si="0"/>
        <v>-17</v>
      </c>
      <c r="P19" s="11">
        <f>RTD("cqg.rtd",,"StudyData",$D$5&amp;"^."&amp;$B$5&amp;"("&amp;$G$5&amp;")","Bar","","Time",$E$5,$O19,"all","","","True")</f>
        <v>45918.381967499998</v>
      </c>
      <c r="Q19" s="10">
        <f>RTD("cqg.rtd",,"StudyData",$D$5&amp;"^."&amp;$B$5&amp;"("&amp;$G$5&amp;")","Bar","","Close",$E$5,$O19,"all","","","True")</f>
        <v>-7490</v>
      </c>
    </row>
    <row r="20" spans="2:17" ht="17.25" x14ac:dyDescent="0.3">
      <c r="B20" s="1" t="s">
        <v>29</v>
      </c>
      <c r="C20" s="4">
        <f>RTD("cqg.rtd",,"StudyData",$D$5&amp;"^."&amp;B20&amp;"("&amp;$G$5&amp;")","Bar","","Close",$E$5,$F$5,"all","","","True")</f>
        <v>3</v>
      </c>
      <c r="D20" s="3"/>
      <c r="E20" s="15"/>
      <c r="F20" s="16"/>
      <c r="G20" s="40"/>
      <c r="H20" s="41"/>
      <c r="I20" s="41"/>
      <c r="J20" s="41"/>
      <c r="K20" s="42"/>
      <c r="O20">
        <f t="shared" si="0"/>
        <v>-18</v>
      </c>
      <c r="P20" s="11">
        <f>RTD("cqg.rtd",,"StudyData",$D$5&amp;"^."&amp;$B$5&amp;"("&amp;$G$5&amp;")","Bar","","Time",$E$5,$O20,"all","","","True")</f>
        <v>45918.380439398148</v>
      </c>
      <c r="Q20" s="10">
        <f>RTD("cqg.rtd",,"StudyData",$D$5&amp;"^."&amp;$B$5&amp;"("&amp;$G$5&amp;")","Bar","","Close",$E$5,$O20,"all","","","True")</f>
        <v>-7402.5</v>
      </c>
    </row>
    <row r="21" spans="2:17" ht="17.25" x14ac:dyDescent="0.3">
      <c r="B21" s="1" t="s">
        <v>30</v>
      </c>
      <c r="C21" s="4">
        <f>RTD("cqg.rtd",,"StudyData",$D$5&amp;"^."&amp;B21&amp;"("&amp;$G$5&amp;")","Bar","","Close",$E$5,$F$5,"all","","","True")</f>
        <v>2</v>
      </c>
      <c r="D21" s="3"/>
      <c r="E21" s="29" t="s">
        <v>42</v>
      </c>
      <c r="F21" s="30"/>
      <c r="G21" s="37" t="s">
        <v>51</v>
      </c>
      <c r="H21" s="38"/>
      <c r="I21" s="38"/>
      <c r="J21" s="38"/>
      <c r="K21" s="39"/>
      <c r="N21" s="8"/>
      <c r="O21">
        <f t="shared" si="0"/>
        <v>-19</v>
      </c>
      <c r="P21" s="11">
        <f>RTD("cqg.rtd",,"StudyData",$D$5&amp;"^."&amp;$B$5&amp;"("&amp;$G$5&amp;")","Bar","","Time",$E$5,$O21,"all","","","True")</f>
        <v>45918.37885916666</v>
      </c>
      <c r="Q21" s="10">
        <f>RTD("cqg.rtd",,"StudyData",$D$5&amp;"^."&amp;$B$5&amp;"("&amp;$G$5&amp;")","Bar","","Close",$E$5,$O21,"all","","","True")</f>
        <v>-9152.5</v>
      </c>
    </row>
    <row r="22" spans="2:17" ht="17.25" x14ac:dyDescent="0.3">
      <c r="B22" s="1" t="s">
        <v>31</v>
      </c>
      <c r="C22" s="4">
        <f>RTD("cqg.rtd",,"StudyData",$D$5&amp;"^."&amp;B22&amp;"("&amp;$G$5&amp;")","Bar","","Close",$E$5,$F$5,"all","","","True")</f>
        <v>0</v>
      </c>
      <c r="D22" s="3"/>
      <c r="E22" s="29" t="s">
        <v>43</v>
      </c>
      <c r="F22" s="30"/>
      <c r="G22" s="37" t="s">
        <v>53</v>
      </c>
      <c r="H22" s="38"/>
      <c r="I22" s="38"/>
      <c r="J22" s="38"/>
      <c r="K22" s="39"/>
      <c r="O22">
        <f t="shared" si="0"/>
        <v>-20</v>
      </c>
      <c r="P22" s="11">
        <f>RTD("cqg.rtd",,"StudyData",$D$5&amp;"^."&amp;$B$5&amp;"("&amp;$G$5&amp;")","Bar","","Time",$E$5,$O22,"all","","","True")</f>
        <v>45918.37708958333</v>
      </c>
      <c r="Q22" s="10">
        <f>RTD("cqg.rtd",,"StudyData",$D$5&amp;"^."&amp;$B$5&amp;"("&amp;$G$5&amp;")","Bar","","Close",$E$5,$O22,"all","","","True")</f>
        <v>-9765</v>
      </c>
    </row>
    <row r="23" spans="2:17" ht="17.25" x14ac:dyDescent="0.3">
      <c r="B23" s="1" t="s">
        <v>32</v>
      </c>
      <c r="C23" s="7">
        <f>RTD("cqg.rtd",,"StudyData",$D$5&amp;"^."&amp;B23&amp;"("&amp;$G$5&amp;")","Bar","","Close",$E$5,$F$5,"all","","","True")</f>
        <v>-0.27313337587747288</v>
      </c>
      <c r="D23" s="3"/>
      <c r="E23" s="15"/>
      <c r="F23" s="16"/>
      <c r="G23" s="40"/>
      <c r="H23" s="41"/>
      <c r="I23" s="41"/>
      <c r="J23" s="41"/>
      <c r="K23" s="42"/>
      <c r="O23">
        <f t="shared" si="0"/>
        <v>-21</v>
      </c>
      <c r="P23" s="11">
        <f>RTD("cqg.rtd",,"StudyData",$D$5&amp;"^."&amp;$B$5&amp;"("&amp;$G$5&amp;")","Bar","","Time",$E$5,$O23,"all","","","True")</f>
        <v>45918.375493518521</v>
      </c>
      <c r="Q23" s="10">
        <f>RTD("cqg.rtd",,"StudyData",$D$5&amp;"^."&amp;$B$5&amp;"("&amp;$G$5&amp;")","Bar","","Close",$E$5,$O23,"all","","","True")</f>
        <v>-10552.5</v>
      </c>
    </row>
    <row r="24" spans="2:17" ht="17.25" x14ac:dyDescent="0.3">
      <c r="B24" s="1" t="s">
        <v>33</v>
      </c>
      <c r="C24" s="7">
        <f>RTD("cqg.rtd",,"StudyData",$D$5&amp;"^."&amp;B24&amp;"("&amp;$G$5&amp;")","Bar","","Close",$E$5,$F$5,"all","","","True")</f>
        <v>0.91808612440191384</v>
      </c>
      <c r="D24" s="3"/>
      <c r="E24" s="29" t="s">
        <v>44</v>
      </c>
      <c r="F24" s="30"/>
      <c r="G24" s="37" t="s">
        <v>56</v>
      </c>
      <c r="H24" s="38"/>
      <c r="I24" s="38"/>
      <c r="J24" s="38"/>
      <c r="K24" s="39"/>
      <c r="O24">
        <f t="shared" si="0"/>
        <v>-22</v>
      </c>
      <c r="P24" s="11">
        <f>RTD("cqg.rtd",,"StudyData",$D$5&amp;"^."&amp;$B$5&amp;"("&amp;$G$5&amp;")","Bar","","Time",$E$5,$O24,"all","","","True")</f>
        <v>45918.374317592592</v>
      </c>
      <c r="Q24" s="10">
        <f>RTD("cqg.rtd",,"StudyData",$D$5&amp;"^."&amp;$B$5&amp;"("&amp;$G$5&amp;")","Bar","","Close",$E$5,$O24,"all","","","True")</f>
        <v>-11357.5</v>
      </c>
    </row>
    <row r="25" spans="2:17" ht="17.25" x14ac:dyDescent="0.3">
      <c r="B25" s="1" t="s">
        <v>34</v>
      </c>
      <c r="C25" s="7">
        <f>RTD("cqg.rtd",,"StudyData",$D$5&amp;"^."&amp;B25&amp;"("&amp;$G$5&amp;")","Bar","","Close",$E$5,$F$5,"all","","","True")</f>
        <v>59.45945945945946</v>
      </c>
      <c r="D25" s="3"/>
      <c r="E25" s="29" t="s">
        <v>45</v>
      </c>
      <c r="F25" s="30"/>
      <c r="G25" s="37" t="s">
        <v>57</v>
      </c>
      <c r="H25" s="38"/>
      <c r="I25" s="38"/>
      <c r="J25" s="38"/>
      <c r="K25" s="39"/>
      <c r="O25">
        <f t="shared" si="0"/>
        <v>-23</v>
      </c>
      <c r="P25" s="11">
        <f>RTD("cqg.rtd",,"StudyData",$D$5&amp;"^."&amp;$B$5&amp;"("&amp;$G$5&amp;")","Bar","","Time",$E$5,$O25,"all","","","True")</f>
        <v>45918.373265000002</v>
      </c>
      <c r="Q25" s="10">
        <f>RTD("cqg.rtd",,"StudyData",$D$5&amp;"^."&amp;$B$5&amp;"("&amp;$G$5&amp;")","Bar","","Close",$E$5,$O25,"all","","","True")</f>
        <v>-11357.5</v>
      </c>
    </row>
    <row r="26" spans="2:17" ht="17.25" x14ac:dyDescent="0.3">
      <c r="B26" s="1" t="s">
        <v>35</v>
      </c>
      <c r="C26" s="7">
        <f>RTD("cqg.rtd",,"StudyData",$D$5&amp;"^."&amp;B26&amp;"("&amp;$G$5&amp;")","Bar","","Close",$E$5,$F$5,"all","","","True")</f>
        <v>0</v>
      </c>
      <c r="D26" s="3"/>
      <c r="E26" s="29" t="s">
        <v>46</v>
      </c>
      <c r="F26" s="30"/>
      <c r="G26" s="37" t="s">
        <v>58</v>
      </c>
      <c r="H26" s="38"/>
      <c r="I26" s="38"/>
      <c r="J26" s="38"/>
      <c r="K26" s="39"/>
      <c r="O26">
        <f t="shared" si="0"/>
        <v>-24</v>
      </c>
      <c r="P26" s="11">
        <f>RTD("cqg.rtd",,"StudyData",$D$5&amp;"^."&amp;$B$5&amp;"("&amp;$G$5&amp;")","Bar","","Time",$E$5,$O26,"all","","","True")</f>
        <v>45918.372011435189</v>
      </c>
      <c r="Q26" s="10">
        <f>RTD("cqg.rtd",,"StudyData",$D$5&amp;"^."&amp;$B$5&amp;"("&amp;$G$5&amp;")","Bar","","Close",$E$5,$O26,"all","","","True")</f>
        <v>-11357.5</v>
      </c>
    </row>
    <row r="27" spans="2:17" ht="17.25" x14ac:dyDescent="0.3">
      <c r="B27" s="1" t="s">
        <v>36</v>
      </c>
      <c r="C27" s="7">
        <f>RTD("cqg.rtd",,"StudyData",$D$5&amp;"^."&amp;B27&amp;"("&amp;$G$5&amp;")","Bar","","Close",$E$5,$F$5,"all","","","True")</f>
        <v>25.8</v>
      </c>
      <c r="D27" s="3"/>
      <c r="E27" s="15"/>
      <c r="F27" s="16"/>
      <c r="G27" s="40"/>
      <c r="H27" s="41"/>
      <c r="I27" s="41"/>
      <c r="J27" s="41"/>
      <c r="K27" s="42"/>
      <c r="O27">
        <f t="shared" si="0"/>
        <v>-25</v>
      </c>
      <c r="P27" s="11">
        <f>RTD("cqg.rtd",,"StudyData",$D$5&amp;"^."&amp;$B$5&amp;"("&amp;$G$5&amp;")","Bar","","Time",$E$5,$O27,"all","","","True")</f>
        <v>45918.370548379629</v>
      </c>
      <c r="Q27" s="10">
        <f>RTD("cqg.rtd",,"StudyData",$D$5&amp;"^."&amp;$B$5&amp;"("&amp;$G$5&amp;")","Bar","","Close",$E$5,$O27,"all","","","True")</f>
        <v>-11357.5</v>
      </c>
    </row>
    <row r="28" spans="2:17" ht="17.25" x14ac:dyDescent="0.3">
      <c r="B28" s="1" t="s">
        <v>37</v>
      </c>
      <c r="C28" s="2">
        <f>RTD("cqg.rtd",,"StudyData",$D$5&amp;"^."&amp;B28&amp;"("&amp;$G$5&amp;")","Bar","","Close",$E$5,$F$5,"all","","","True")</f>
        <v>-15295</v>
      </c>
      <c r="D28" s="3"/>
      <c r="E28" s="33" t="s">
        <v>47</v>
      </c>
      <c r="F28" s="34"/>
      <c r="G28" s="37" t="s">
        <v>59</v>
      </c>
      <c r="H28" s="38"/>
      <c r="I28" s="38"/>
      <c r="J28" s="38"/>
      <c r="K28" s="39"/>
    </row>
    <row r="29" spans="2:17" x14ac:dyDescent="0.3">
      <c r="B29" s="17" t="s">
        <v>50</v>
      </c>
      <c r="C29" s="18">
        <f>RTD("cqg.rtd",,"StudyData",$D$5&amp;"^."&amp;$B$5&amp;"("&amp;$G$5&amp;")","Bar","","Time",$E$5,$F5,"all","","","True")</f>
        <v>45918.41268523148</v>
      </c>
      <c r="F29" s="3"/>
      <c r="G29" s="3"/>
    </row>
    <row r="30" spans="2:17" x14ac:dyDescent="0.3">
      <c r="F30" s="3"/>
      <c r="G30" s="3"/>
      <c r="Q30" t="s">
        <v>52</v>
      </c>
    </row>
    <row r="31" spans="2:17" x14ac:dyDescent="0.3">
      <c r="F31" s="3"/>
      <c r="G31" s="3"/>
    </row>
  </sheetData>
  <mergeCells count="31">
    <mergeCell ref="G16:K16"/>
    <mergeCell ref="E25:F25"/>
    <mergeCell ref="E26:F26"/>
    <mergeCell ref="E28:F28"/>
    <mergeCell ref="G17:K17"/>
    <mergeCell ref="G19:K19"/>
    <mergeCell ref="G21:K21"/>
    <mergeCell ref="G22:K22"/>
    <mergeCell ref="G24:K24"/>
    <mergeCell ref="G25:K25"/>
    <mergeCell ref="G26:K26"/>
    <mergeCell ref="G28:K28"/>
    <mergeCell ref="E17:F17"/>
    <mergeCell ref="E19:F19"/>
    <mergeCell ref="E21:F21"/>
    <mergeCell ref="E22:F22"/>
    <mergeCell ref="E24:F24"/>
    <mergeCell ref="E12:F12"/>
    <mergeCell ref="E13:F13"/>
    <mergeCell ref="E14:F14"/>
    <mergeCell ref="E15:F15"/>
    <mergeCell ref="E16:F16"/>
    <mergeCell ref="E11:F11"/>
    <mergeCell ref="G5:K5"/>
    <mergeCell ref="G4:K4"/>
    <mergeCell ref="H2:J3"/>
    <mergeCell ref="B2:G3"/>
    <mergeCell ref="E7:F7"/>
    <mergeCell ref="E8:F8"/>
    <mergeCell ref="E9:F9"/>
    <mergeCell ref="E10:F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2016-02-01T20:43:18Z</dcterms:created>
  <dcterms:modified xsi:type="dcterms:W3CDTF">2025-09-18T14:56:36Z</dcterms:modified>
</cp:coreProperties>
</file>