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qgincorp-my.sharepoint.com/personal/thartle_cqg_com/Documents/Desktop/Work Spaces/RTD Percent Change/"/>
    </mc:Choice>
  </mc:AlternateContent>
  <xr:revisionPtr revIDLastSave="194" documentId="8_{A8B07F3B-D927-4810-BC87-FC5472E7E336}" xr6:coauthVersionLast="47" xr6:coauthVersionMax="47" xr10:uidLastSave="{7295A280-926E-4D22-86D1-1AF1F3FC99C0}"/>
  <bookViews>
    <workbookView xWindow="-120" yWindow="-120" windowWidth="29040" windowHeight="16440" xr2:uid="{A801E087-95FC-4AC9-8CD6-8D93EAE7384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" i="1" l="1"/>
  <c r="M31" i="1"/>
  <c r="L31" i="1"/>
  <c r="K31" i="1"/>
  <c r="J31" i="1"/>
  <c r="I31" i="1"/>
  <c r="H31" i="1"/>
  <c r="G31" i="1"/>
  <c r="M30" i="1"/>
  <c r="L30" i="1"/>
  <c r="K30" i="1"/>
  <c r="J30" i="1"/>
  <c r="I30" i="1"/>
  <c r="H30" i="1"/>
  <c r="G30" i="1"/>
  <c r="M29" i="1"/>
  <c r="L29" i="1"/>
  <c r="K29" i="1"/>
  <c r="J29" i="1"/>
  <c r="I29" i="1"/>
  <c r="H29" i="1"/>
  <c r="G29" i="1"/>
  <c r="M28" i="1"/>
  <c r="L28" i="1"/>
  <c r="K28" i="1"/>
  <c r="J28" i="1"/>
  <c r="I28" i="1"/>
  <c r="H28" i="1"/>
  <c r="G28" i="1"/>
  <c r="M27" i="1"/>
  <c r="L27" i="1"/>
  <c r="K27" i="1"/>
  <c r="J27" i="1"/>
  <c r="I27" i="1"/>
  <c r="H27" i="1"/>
  <c r="G27" i="1"/>
  <c r="M26" i="1"/>
  <c r="L26" i="1"/>
  <c r="K26" i="1"/>
  <c r="J26" i="1"/>
  <c r="I26" i="1"/>
  <c r="H26" i="1"/>
  <c r="G26" i="1"/>
  <c r="M25" i="1"/>
  <c r="L25" i="1"/>
  <c r="K25" i="1"/>
  <c r="J25" i="1"/>
  <c r="I25" i="1"/>
  <c r="H25" i="1"/>
  <c r="G25" i="1"/>
  <c r="M24" i="1"/>
  <c r="L24" i="1"/>
  <c r="K24" i="1"/>
  <c r="J24" i="1"/>
  <c r="I24" i="1"/>
  <c r="H24" i="1"/>
  <c r="G24" i="1"/>
  <c r="M23" i="1"/>
  <c r="L23" i="1"/>
  <c r="K23" i="1"/>
  <c r="J23" i="1"/>
  <c r="I23" i="1"/>
  <c r="H23" i="1"/>
  <c r="G23" i="1"/>
  <c r="M22" i="1"/>
  <c r="L22" i="1"/>
  <c r="K22" i="1"/>
  <c r="J22" i="1"/>
  <c r="I22" i="1"/>
  <c r="H22" i="1"/>
  <c r="G22" i="1"/>
  <c r="M21" i="1"/>
  <c r="L21" i="1"/>
  <c r="K21" i="1"/>
  <c r="J21" i="1"/>
  <c r="I21" i="1"/>
  <c r="H21" i="1"/>
  <c r="G21" i="1"/>
  <c r="M20" i="1"/>
  <c r="L20" i="1"/>
  <c r="K20" i="1"/>
  <c r="J20" i="1"/>
  <c r="I20" i="1"/>
  <c r="H20" i="1"/>
  <c r="G20" i="1"/>
  <c r="M19" i="1"/>
  <c r="L19" i="1"/>
  <c r="K19" i="1"/>
  <c r="J19" i="1"/>
  <c r="I19" i="1"/>
  <c r="H19" i="1"/>
  <c r="G19" i="1"/>
  <c r="M18" i="1"/>
  <c r="L18" i="1"/>
  <c r="K18" i="1"/>
  <c r="J18" i="1"/>
  <c r="I18" i="1"/>
  <c r="H18" i="1"/>
  <c r="G18" i="1"/>
  <c r="M17" i="1"/>
  <c r="L17" i="1"/>
  <c r="K17" i="1"/>
  <c r="J17" i="1"/>
  <c r="I17" i="1"/>
  <c r="H17" i="1"/>
  <c r="G17" i="1"/>
  <c r="M16" i="1"/>
  <c r="L16" i="1"/>
  <c r="K16" i="1"/>
  <c r="J16" i="1"/>
  <c r="I16" i="1"/>
  <c r="H16" i="1"/>
  <c r="G16" i="1"/>
  <c r="M15" i="1"/>
  <c r="L15" i="1"/>
  <c r="K15" i="1"/>
  <c r="J15" i="1"/>
  <c r="I15" i="1"/>
  <c r="H15" i="1"/>
  <c r="G15" i="1"/>
  <c r="M14" i="1"/>
  <c r="L14" i="1"/>
  <c r="K14" i="1"/>
  <c r="J14" i="1"/>
  <c r="I14" i="1"/>
  <c r="H14" i="1"/>
  <c r="G14" i="1"/>
  <c r="M13" i="1"/>
  <c r="L13" i="1"/>
  <c r="K13" i="1"/>
  <c r="J13" i="1"/>
  <c r="I13" i="1"/>
  <c r="H13" i="1"/>
  <c r="G13" i="1"/>
  <c r="M12" i="1"/>
  <c r="L12" i="1"/>
  <c r="K12" i="1"/>
  <c r="J12" i="1"/>
  <c r="I12" i="1"/>
  <c r="H12" i="1"/>
  <c r="G12" i="1"/>
  <c r="M11" i="1"/>
  <c r="L11" i="1"/>
  <c r="K11" i="1"/>
  <c r="J11" i="1"/>
  <c r="I11" i="1"/>
  <c r="H11" i="1"/>
  <c r="G11" i="1"/>
  <c r="M10" i="1"/>
  <c r="L10" i="1"/>
  <c r="K10" i="1"/>
  <c r="J10" i="1"/>
  <c r="I10" i="1"/>
  <c r="H10" i="1"/>
  <c r="G10" i="1"/>
  <c r="M9" i="1"/>
  <c r="L9" i="1"/>
  <c r="K9" i="1"/>
  <c r="J9" i="1"/>
  <c r="I9" i="1"/>
  <c r="H9" i="1"/>
  <c r="G9" i="1"/>
  <c r="M8" i="1"/>
  <c r="L8" i="1"/>
  <c r="K8" i="1"/>
  <c r="J8" i="1"/>
  <c r="I8" i="1"/>
  <c r="H8" i="1"/>
  <c r="G8" i="1"/>
  <c r="M7" i="1"/>
  <c r="L7" i="1"/>
  <c r="K7" i="1"/>
  <c r="J7" i="1"/>
  <c r="I7" i="1"/>
  <c r="H7" i="1"/>
  <c r="G7" i="1"/>
  <c r="M6" i="1"/>
  <c r="L6" i="1"/>
  <c r="K6" i="1"/>
  <c r="J6" i="1"/>
  <c r="I6" i="1"/>
  <c r="H6" i="1"/>
  <c r="G6" i="1"/>
  <c r="M5" i="1"/>
  <c r="L5" i="1"/>
  <c r="K5" i="1"/>
  <c r="J5" i="1"/>
  <c r="I5" i="1"/>
  <c r="H5" i="1"/>
  <c r="G5" i="1"/>
  <c r="M4" i="1"/>
  <c r="L4" i="1"/>
  <c r="K4" i="1"/>
  <c r="J4" i="1"/>
  <c r="I4" i="1"/>
  <c r="H4" i="1"/>
  <c r="G4" i="1"/>
  <c r="M3" i="1"/>
  <c r="L3" i="1"/>
  <c r="K3" i="1"/>
  <c r="J3" i="1"/>
  <c r="I3" i="1"/>
  <c r="H3" i="1"/>
  <c r="G3" i="1"/>
  <c r="M2" i="1"/>
  <c r="L2" i="1"/>
  <c r="K2" i="1"/>
  <c r="J2" i="1"/>
  <c r="I2" i="1"/>
  <c r="H2" i="1"/>
  <c r="G2" i="1"/>
  <c r="D2" i="1" l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T1" i="1" l="1"/>
  <c r="B31" i="1" l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<sst xmlns="http://schemas.openxmlformats.org/spreadsheetml/2006/main" count="75" uniqueCount="73">
  <si>
    <t>S.MSFT</t>
  </si>
  <si>
    <t>Month</t>
  </si>
  <si>
    <t>Day</t>
  </si>
  <si>
    <t>Year</t>
  </si>
  <si>
    <t>Symbols</t>
  </si>
  <si>
    <t>Description</t>
  </si>
  <si>
    <t>F.DXE?</t>
  </si>
  <si>
    <t>F.EU6?</t>
  </si>
  <si>
    <t>F.JY6?</t>
  </si>
  <si>
    <t>F.BP6?</t>
  </si>
  <si>
    <t>F.CA6?</t>
  </si>
  <si>
    <t>F.SF6?</t>
  </si>
  <si>
    <t>F.DA6?</t>
  </si>
  <si>
    <t>F.NE6?</t>
  </si>
  <si>
    <t>F.MX6?</t>
  </si>
  <si>
    <t>F.GCE?</t>
  </si>
  <si>
    <t>F.SIE?</t>
  </si>
  <si>
    <t>F.PLE?</t>
  </si>
  <si>
    <t>F.TYA?</t>
  </si>
  <si>
    <t>F.CLE?</t>
  </si>
  <si>
    <t>F.HOE?</t>
  </si>
  <si>
    <t>F.RBE?</t>
  </si>
  <si>
    <t>F.ZSE</t>
  </si>
  <si>
    <t>F.ZWA</t>
  </si>
  <si>
    <t>F.ZCE</t>
  </si>
  <si>
    <t>F.GLE</t>
  </si>
  <si>
    <t>F.HE</t>
  </si>
  <si>
    <t>F.YM?</t>
  </si>
  <si>
    <t>F.EP?</t>
  </si>
  <si>
    <t>F.ENQ?</t>
  </si>
  <si>
    <t>F.RTY?</t>
  </si>
  <si>
    <t>F.DD?</t>
  </si>
  <si>
    <t>F.DSX?</t>
  </si>
  <si>
    <t>F.QFA?</t>
  </si>
  <si>
    <t>F.PIL?</t>
  </si>
  <si>
    <t>F.NKD?</t>
  </si>
  <si>
    <t>%NC</t>
  </si>
  <si>
    <t>Daily</t>
  </si>
  <si>
    <t>Weekly</t>
  </si>
  <si>
    <t>Quarterly</t>
  </si>
  <si>
    <t>Monthly</t>
  </si>
  <si>
    <t>Semiannual</t>
  </si>
  <si>
    <t>Annual</t>
  </si>
  <si>
    <t>S.MMM</t>
  </si>
  <si>
    <t>S.AAPL</t>
  </si>
  <si>
    <t>S.AMGN</t>
  </si>
  <si>
    <t>S.AMZN</t>
  </si>
  <si>
    <t>S.AXP</t>
  </si>
  <si>
    <t>S.BA</t>
  </si>
  <si>
    <t>S.CAT</t>
  </si>
  <si>
    <t>S.CRM</t>
  </si>
  <si>
    <t>S.CSCO</t>
  </si>
  <si>
    <t>S.CVX</t>
  </si>
  <si>
    <t>S.DIS</t>
  </si>
  <si>
    <t>S.GS</t>
  </si>
  <si>
    <t>S.HD</t>
  </si>
  <si>
    <t>S.HON</t>
  </si>
  <si>
    <t>S.IBM</t>
  </si>
  <si>
    <t>S.JNJ</t>
  </si>
  <si>
    <t>S.JPM</t>
  </si>
  <si>
    <t>S.KO</t>
  </si>
  <si>
    <t>S.MCD</t>
  </si>
  <si>
    <t>S.MRK</t>
  </si>
  <si>
    <t>S.NKE</t>
  </si>
  <si>
    <t>S.NVDA</t>
  </si>
  <si>
    <t>S.PG</t>
  </si>
  <si>
    <t>S.SHW</t>
  </si>
  <si>
    <t>S.TRV</t>
  </si>
  <si>
    <t>S.UNH</t>
  </si>
  <si>
    <t>S.V</t>
  </si>
  <si>
    <t>S.VZ</t>
  </si>
  <si>
    <t>S.WMT</t>
  </si>
  <si>
    <t>Symbol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</si>
</sst>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1" x14ac:knownFonts="1">
    <font>
      <sz val="11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0" fontId="0" fillId="0" borderId="0" xfId="0" applyNumberFormat="1"/>
    <xf numFmtId="0" fontId="0" fillId="0" borderId="0" xfId="0" applyProtection="1">
      <protection locked="0"/>
    </xf>
    <xf numFmtId="164" fontId="0" fillId="0" borderId="0" xfId="0" applyNumberFormat="1"/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 t="s">
        <v>NIKE Inc ClsB</v>
        <stp/>
        <stp>ContractData</stp>
        <stp>S.NKE</stp>
        <stp>LongDescription</stp>
        <stp/>
        <stp>T</stp>
        <tr r="G23" s="1"/>
      </tp>
      <tp t="s">
        <v>3M Company</v>
        <stp/>
        <stp>ContractData</stp>
        <stp>S.MMM</stp>
        <stp>LongDescription</stp>
        <stp/>
        <stp>T</stp>
        <tr r="G2" s="1"/>
      </tp>
      <tp t="s">
        <v>McDonald's Corporation</v>
        <stp/>
        <stp>ContractData</stp>
        <stp>S.MCD</stp>
        <stp>LongDescription</stp>
        <stp/>
        <stp>T</stp>
        <tr r="G20" s="1"/>
      </tp>
      <tp t="s">
        <v>Merck &amp; Co Inc</v>
        <stp/>
        <stp>ContractData</stp>
        <stp>S.MRK</stp>
        <stp>LongDescription</stp>
        <stp/>
        <stp>T</stp>
        <tr r="G21" s="1"/>
      </tp>
      <tp t="s">
        <v>Johnson &amp; Johnson</v>
        <stp/>
        <stp>ContractData</stp>
        <stp>S.JNJ</stp>
        <stp>LongDescription</stp>
        <stp/>
        <stp>T</stp>
        <tr r="G17" s="1"/>
      </tp>
      <tp t="s">
        <v>JPMorgan Chase &amp; Co.</v>
        <stp/>
        <stp>ContractData</stp>
        <stp>S.JPM</stp>
        <stp>LongDescription</stp>
        <stp/>
        <stp>T</stp>
        <tr r="G18" s="1"/>
      </tp>
      <tp t="s">
        <v>HONEYWELL INTL INC</v>
        <stp/>
        <stp>ContractData</stp>
        <stp>S.HON</stp>
        <stp>LongDescription</stp>
        <stp/>
        <stp>T</stp>
        <tr r="G15" s="1"/>
      </tp>
      <tp t="s">
        <v>International Business Machines</v>
        <stp/>
        <stp>ContractData</stp>
        <stp>S.IBM</stp>
        <stp>LongDescription</stp>
        <stp/>
        <stp>T</stp>
        <tr r="G16" s="1"/>
      </tp>
      <tp t="s">
        <v>Live Cattle (Globex), Dec 25</v>
        <stp/>
        <stp>ContractData</stp>
        <stp>F.GLE</stp>
        <stp>LongDescription</stp>
        <stp/>
        <stp>T</stp>
        <tr r="B21" s="1"/>
      </tp>
      <tp t="s">
        <v>The Walt Disney Company</v>
        <stp/>
        <stp>ContractData</stp>
        <stp>S.DIS</stp>
        <stp>LongDescription</stp>
        <stp/>
        <stp>T</stp>
        <tr r="G12" s="1"/>
      </tp>
      <tp t="s">
        <v>DAX Index, Dec 25</v>
        <stp/>
        <stp>ContractData</stp>
        <stp>F.DD?</stp>
        <stp>LongDescription</stp>
        <stp/>
        <stp>T</stp>
        <tr r="B27" s="1"/>
      </tp>
      <tp t="s">
        <v>E-Mini S&amp;P 500, Dec 25</v>
        <stp/>
        <stp>ContractData</stp>
        <stp>F.EP?</stp>
        <stp>LongDescription</stp>
        <stp/>
        <stp>T</stp>
        <tr r="B24" s="1"/>
      </tp>
      <tp t="s">
        <v>Caterpillar Inc</v>
        <stp/>
        <stp>ContractData</stp>
        <stp>S.CAT</stp>
        <stp>LongDescription</stp>
        <stp/>
        <stp>T</stp>
        <tr r="G8" s="1"/>
      </tp>
      <tp t="s">
        <v>Chevron Corp</v>
        <stp/>
        <stp>ContractData</stp>
        <stp>S.CVX</stp>
        <stp>LongDescription</stp>
        <stp/>
        <stp>T</stp>
        <tr r="G11" s="1"/>
      </tp>
      <tp t="s">
        <v>Salesforce, Inc.</v>
        <stp/>
        <stp>ContractData</stp>
        <stp>S.CRM</stp>
        <stp>LongDescription</stp>
        <stp/>
        <stp>T</stp>
        <tr r="G9" s="1"/>
      </tp>
      <tp t="s">
        <v>American Express Co</v>
        <stp/>
        <stp>ContractData</stp>
        <stp>S.AXP</stp>
        <stp>LongDescription</stp>
        <stp/>
        <stp>T</stp>
        <tr r="G6" s="1"/>
      </tp>
      <tp t="s">
        <v>Corn (Globex), Dec 25</v>
        <stp/>
        <stp>ContractData</stp>
        <stp>F.ZCE</stp>
        <stp>LongDescription</stp>
        <stp/>
        <stp>T</stp>
        <tr r="B20" s="1"/>
      </tp>
      <tp t="s">
        <v>Wheat (Globex), Dec 25</v>
        <stp/>
        <stp>ContractData</stp>
        <stp>F.ZWA</stp>
        <stp>LongDescription</stp>
        <stp/>
        <stp>T</stp>
        <tr r="B19" s="1"/>
      </tp>
      <tp t="s">
        <v>Soybeans (Globex), Nov 25</v>
        <stp/>
        <stp>ContractData</stp>
        <stp>F.ZSE</stp>
        <stp>LongDescription</stp>
        <stp/>
        <stp>T</stp>
        <tr r="B18" s="1"/>
      </tp>
      <tp t="s">
        <v>E-mini Dow ($5), Dec 25</v>
        <stp/>
        <stp>ContractData</stp>
        <stp>F.YM?</stp>
        <stp>LongDescription</stp>
        <stp/>
        <stp>T</stp>
        <tr r="B23" s="1"/>
      </tp>
      <tp t="s">
        <v>Walmart Inc.</v>
        <stp/>
        <stp>ContractData</stp>
        <stp>S.WMT</stp>
        <stp>LongDescription</stp>
        <stp/>
        <stp>T</stp>
        <tr r="G31" s="1"/>
      </tp>
      <tp t="s">
        <v>Travelers Companies, Inc</v>
        <stp/>
        <stp>ContractData</stp>
        <stp>S.TRV</stp>
        <stp>LongDescription</stp>
        <stp/>
        <stp>T</stp>
        <tr r="G27" s="1"/>
      </tp>
      <tp t="s">
        <v>United Health Group Inc</v>
        <stp/>
        <stp>ContractData</stp>
        <stp>S.UNH</stp>
        <stp>LongDescription</stp>
        <stp/>
        <stp>T</stp>
        <tr r="G28" s="1"/>
      </tp>
      <tp t="s">
        <v>Sherwin-Williams Co</v>
        <stp/>
        <stp>ContractData</stp>
        <stp>S.SHW</stp>
        <stp>LongDescription</stp>
        <stp/>
        <stp>T</stp>
        <tr r="G26" s="1"/>
      </tp>
      <tp>
        <v>5.9665871121706494E-2</v>
        <stp/>
        <stp>StudyData</stp>
        <stp>S.KO</stp>
        <stp>PCB</stp>
        <stp>BaseType=Index,Index=1</stp>
        <stp>Close</stp>
        <stp>W</stp>
        <stp>0</stp>
        <stp>all</stp>
        <stp/>
        <stp/>
        <stp/>
        <stp>T</stp>
        <tr r="I19" s="1"/>
      </tp>
      <tp>
        <v>1.1459589867309874</v>
        <stp/>
        <stp>StudyData</stp>
        <stp>S.KO</stp>
        <stp>PCB</stp>
        <stp>BaseType=Index,Index=1</stp>
        <stp>Close</stp>
        <stp>Q</stp>
        <stp>0</stp>
        <stp>all</stp>
        <stp/>
        <stp/>
        <stp/>
        <stp>T</stp>
        <tr r="K19" s="1"/>
      </tp>
      <tp>
        <v>-5.1872791519434651</v>
        <stp/>
        <stp>StudyData</stp>
        <stp>S.KO</stp>
        <stp>PCB</stp>
        <stp>BaseType=Index,Index=1</stp>
        <stp>Close</stp>
        <stp>S</stp>
        <stp>0</stp>
        <stp>all</stp>
        <stp/>
        <stp/>
        <stp/>
        <stp>T</stp>
        <tr r="L19" s="1"/>
      </tp>
      <tp t="s">
        <v/>
        <stp/>
        <stp>StudyData</stp>
        <stp>S.KO</stp>
        <stp>PCB</stp>
        <stp>BaseType=Index,Index=1</stp>
        <stp>Close</stp>
        <stp>D</stp>
        <stp>0</stp>
        <stp>all</stp>
        <stp/>
        <stp/>
        <stp/>
        <stp>T</stp>
        <tr r="H19" s="1"/>
      </tp>
      <tp>
        <v>7.7417282364278837</v>
        <stp/>
        <stp>StudyData</stp>
        <stp>S.KO</stp>
        <stp>PCB</stp>
        <stp>BaseType=Index,Index=1</stp>
        <stp>Close</stp>
        <stp>A</stp>
        <stp>0</stp>
        <stp>all</stp>
        <stp/>
        <stp/>
        <stp/>
        <stp>T</stp>
        <tr r="M19" s="1"/>
      </tp>
      <tp>
        <v>1.1459589867309874</v>
        <stp/>
        <stp>StudyData</stp>
        <stp>S.KO</stp>
        <stp>PCB</stp>
        <stp>BaseType=Index,Index=1</stp>
        <stp>Close</stp>
        <stp>M</stp>
        <stp>0</stp>
        <stp>all</stp>
        <stp/>
        <stp/>
        <stp/>
        <stp>T</stp>
        <tr r="J19" s="1"/>
      </tp>
      <tp>
        <v>1.5517486831490443</v>
        <stp/>
        <stp>StudyData</stp>
        <stp>S.BA</stp>
        <stp>PCB</stp>
        <stp>BaseType=Index,Index=1</stp>
        <stp>Close</stp>
        <stp>W</stp>
        <stp>0</stp>
        <stp>all</stp>
        <stp/>
        <stp/>
        <stp/>
        <stp>T</stp>
        <tr r="I7" s="1"/>
      </tp>
      <tp>
        <v>-0.84788954269564587</v>
        <stp/>
        <stp>StudyData</stp>
        <stp>S.BA</stp>
        <stp>PCB</stp>
        <stp>BaseType=Index,Index=1</stp>
        <stp>Close</stp>
        <stp>Q</stp>
        <stp>0</stp>
        <stp>all</stp>
        <stp/>
        <stp/>
        <stp/>
        <stp>T</stp>
        <tr r="K7" s="1"/>
      </tp>
      <tp>
        <v>2.1333460602300383</v>
        <stp/>
        <stp>StudyData</stp>
        <stp>S.BA</stp>
        <stp>PCB</stp>
        <stp>BaseType=Index,Index=1</stp>
        <stp>Close</stp>
        <stp>S</stp>
        <stp>0</stp>
        <stp>all</stp>
        <stp/>
        <stp/>
        <stp/>
        <stp>T</stp>
        <tr r="L7" s="1"/>
      </tp>
      <tp>
        <v>-0.84788954269564587</v>
        <stp/>
        <stp>StudyData</stp>
        <stp>S.BA</stp>
        <stp>PCB</stp>
        <stp>BaseType=Index,Index=1</stp>
        <stp>Close</stp>
        <stp>M</stp>
        <stp>0</stp>
        <stp>all</stp>
        <stp/>
        <stp/>
        <stp/>
        <stp>T</stp>
        <tr r="J7" s="1"/>
      </tp>
      <tp t="s">
        <v/>
        <stp/>
        <stp>StudyData</stp>
        <stp>S.BA</stp>
        <stp>PCB</stp>
        <stp>BaseType=Index,Index=1</stp>
        <stp>Close</stp>
        <stp>D</stp>
        <stp>0</stp>
        <stp>all</stp>
        <stp/>
        <stp/>
        <stp/>
        <stp>T</stp>
        <tr r="H7" s="1"/>
      </tp>
      <tp>
        <v>20.903954802259886</v>
        <stp/>
        <stp>StudyData</stp>
        <stp>S.BA</stp>
        <stp>PCB</stp>
        <stp>BaseType=Index,Index=1</stp>
        <stp>Close</stp>
        <stp>A</stp>
        <stp>0</stp>
        <stp>all</stp>
        <stp/>
        <stp/>
        <stp/>
        <stp>T</stp>
        <tr r="M7" s="1"/>
      </tp>
      <tp t="s">
        <v>Visa Inc.</v>
        <stp/>
        <stp>ContractData</stp>
        <stp>S.V</stp>
        <stp>LongDescription</stp>
        <stp/>
        <stp>T</stp>
        <tr r="G29" s="1"/>
      </tp>
      <tp>
        <v>-4.0546697038724302</v>
        <stp/>
        <stp>StudyData</stp>
        <stp>S.PG</stp>
        <stp>PCB</stp>
        <stp>BaseType=Index,Index=1</stp>
        <stp>Close</stp>
        <stp>M</stp>
        <stp>0</stp>
        <stp>all</stp>
        <stp/>
        <stp/>
        <stp/>
        <stp>T</stp>
        <tr r="J25" s="1"/>
      </tp>
      <tp t="s">
        <v/>
        <stp/>
        <stp>StudyData</stp>
        <stp>S.PG</stp>
        <stp>PCB</stp>
        <stp>BaseType=Index,Index=1</stp>
        <stp>Close</stp>
        <stp>D</stp>
        <stp>0</stp>
        <stp>all</stp>
        <stp/>
        <stp/>
        <stp/>
        <stp>T</stp>
        <tr r="H25" s="1"/>
      </tp>
      <tp>
        <v>-12.066805845511476</v>
        <stp/>
        <stp>StudyData</stp>
        <stp>S.PG</stp>
        <stp>PCB</stp>
        <stp>BaseType=Index,Index=1</stp>
        <stp>Close</stp>
        <stp>A</stp>
        <stp>0</stp>
        <stp>all</stp>
        <stp/>
        <stp/>
        <stp/>
        <stp>T</stp>
        <tr r="M25" s="1"/>
      </tp>
      <tp>
        <v>-1.5164673658894929</v>
        <stp/>
        <stp>StudyData</stp>
        <stp>S.PG</stp>
        <stp>PCB</stp>
        <stp>BaseType=Index,Index=1</stp>
        <stp>Close</stp>
        <stp>W</stp>
        <stp>0</stp>
        <stp>all</stp>
        <stp/>
        <stp/>
        <stp/>
        <stp>T</stp>
        <tr r="I25" s="1"/>
      </tp>
      <tp>
        <v>-7.4692442882249415</v>
        <stp/>
        <stp>StudyData</stp>
        <stp>S.PG</stp>
        <stp>PCB</stp>
        <stp>BaseType=Index,Index=1</stp>
        <stp>Close</stp>
        <stp>S</stp>
        <stp>0</stp>
        <stp>all</stp>
        <stp/>
        <stp/>
        <stp/>
        <stp>T</stp>
        <tr r="L25" s="1"/>
      </tp>
      <tp>
        <v>-4.0546697038724302</v>
        <stp/>
        <stp>StudyData</stp>
        <stp>S.PG</stp>
        <stp>PCB</stp>
        <stp>BaseType=Index,Index=1</stp>
        <stp>Close</stp>
        <stp>Q</stp>
        <stp>0</stp>
        <stp>all</stp>
        <stp/>
        <stp/>
        <stp/>
        <stp>T</stp>
        <tr r="K25" s="1"/>
      </tp>
      <tp>
        <v>3.3399866932801094</v>
        <stp/>
        <stp>StudyData</stp>
        <stp>S.HD</stp>
        <stp>PCB</stp>
        <stp>BaseType=Index,Index=1</stp>
        <stp>Close</stp>
        <stp>W</stp>
        <stp>0</stp>
        <stp>all</stp>
        <stp/>
        <stp/>
        <stp/>
        <stp>T</stp>
        <tr r="I14" s="1"/>
      </tp>
      <tp>
        <v>5.9077023783547959</v>
        <stp/>
        <stp>StudyData</stp>
        <stp>S.HD</stp>
        <stp>PCB</stp>
        <stp>BaseType=Index,Index=1</stp>
        <stp>Close</stp>
        <stp>S</stp>
        <stp>0</stp>
        <stp>all</stp>
        <stp/>
        <stp/>
        <stp/>
        <stp>T</stp>
        <tr r="L14" s="1"/>
      </tp>
      <tp>
        <v>-4.1684148177398228</v>
        <stp/>
        <stp>StudyData</stp>
        <stp>S.HD</stp>
        <stp>PCB</stp>
        <stp>BaseType=Index,Index=1</stp>
        <stp>Close</stp>
        <stp>Q</stp>
        <stp>0</stp>
        <stp>all</stp>
        <stp/>
        <stp/>
        <stp/>
        <stp>T</stp>
        <tr r="K14" s="1"/>
      </tp>
      <tp t="s">
        <v/>
        <stp/>
        <stp>StudyData</stp>
        <stp>S.HD</stp>
        <stp>PCB</stp>
        <stp>BaseType=Index,Index=1</stp>
        <stp>Close</stp>
        <stp>D</stp>
        <stp>0</stp>
        <stp>all</stp>
        <stp/>
        <stp/>
        <stp/>
        <stp>T</stp>
        <tr r="H14" s="1"/>
      </tp>
      <tp>
        <v>-0.17738245199105318</v>
        <stp/>
        <stp>StudyData</stp>
        <stp>S.HD</stp>
        <stp>PCB</stp>
        <stp>BaseType=Index,Index=1</stp>
        <stp>Close</stp>
        <stp>A</stp>
        <stp>0</stp>
        <stp>all</stp>
        <stp/>
        <stp/>
        <stp/>
        <stp>T</stp>
        <tr r="M14" s="1"/>
      </tp>
      <tp>
        <v>-4.1684148177398228</v>
        <stp/>
        <stp>StudyData</stp>
        <stp>S.HD</stp>
        <stp>PCB</stp>
        <stp>BaseType=Index,Index=1</stp>
        <stp>Close</stp>
        <stp>M</stp>
        <stp>0</stp>
        <stp>all</stp>
        <stp/>
        <stp/>
        <stp/>
        <stp>T</stp>
        <tr r="J14" s="1"/>
      </tp>
      <tp>
        <v>-0.87267110724973096</v>
        <stp/>
        <stp>StudyData</stp>
        <stp>S.MSFT</stp>
        <stp>PCB</stp>
        <stp>BaseType=Index,Index=1</stp>
        <stp>Close</stp>
        <stp>Q</stp>
        <stp>0</stp>
        <stp>all</stp>
        <stp/>
        <stp/>
        <stp/>
        <stp>T</stp>
        <tr r="K22" s="1"/>
      </tp>
      <tp>
        <v>3.2206831386582571</v>
        <stp/>
        <stp>StudyData</stp>
        <stp>S.MSFT</stp>
        <stp>PCB</stp>
        <stp>BaseType=Index,Index=1</stp>
        <stp>Close</stp>
        <stp>S</stp>
        <stp>0</stp>
        <stp>all</stp>
        <stp/>
        <stp/>
        <stp/>
        <stp>T</stp>
        <tr r="L22" s="1"/>
      </tp>
      <tp>
        <v>0.48340378894630243</v>
        <stp/>
        <stp>StudyData</stp>
        <stp>S.MSFT</stp>
        <stp>PCB</stp>
        <stp>BaseType=Index,Index=1</stp>
        <stp>Close</stp>
        <stp>W</stp>
        <stp>0</stp>
        <stp>all</stp>
        <stp/>
        <stp/>
        <stp/>
        <stp>T</stp>
        <tr r="I22" s="1"/>
      </tp>
      <tp>
        <v>-0.87267110724973096</v>
        <stp/>
        <stp>StudyData</stp>
        <stp>S.MSFT</stp>
        <stp>PCB</stp>
        <stp>BaseType=Index,Index=1</stp>
        <stp>Close</stp>
        <stp>M</stp>
        <stp>0</stp>
        <stp>all</stp>
        <stp/>
        <stp/>
        <stp/>
        <stp>T</stp>
        <tr r="J22" s="1"/>
      </tp>
      <tp>
        <v>21.810201660735483</v>
        <stp/>
        <stp>StudyData</stp>
        <stp>S.MSFT</stp>
        <stp>PCB</stp>
        <stp>BaseType=Index,Index=1</stp>
        <stp>Close</stp>
        <stp>A</stp>
        <stp>0</stp>
        <stp>all</stp>
        <stp/>
        <stp/>
        <stp/>
        <stp>T</stp>
        <tr r="M22" s="1"/>
      </tp>
      <tp t="s">
        <v/>
        <stp/>
        <stp>StudyData</stp>
        <stp>S.MSFT</stp>
        <stp>PCB</stp>
        <stp>BaseType=Index,Index=1</stp>
        <stp>Close</stp>
        <stp>D</stp>
        <stp>0</stp>
        <stp>all</stp>
        <stp/>
        <stp/>
        <stp/>
        <stp>T</stp>
        <tr r="H22" s="1"/>
      </tp>
      <tp>
        <v>-8.1228668941979532</v>
        <stp/>
        <stp>StudyData</stp>
        <stp>S.VZ</stp>
        <stp>PCB</stp>
        <stp>BaseType=Index,Index=1</stp>
        <stp>Close</stp>
        <stp>M</stp>
        <stp>0</stp>
        <stp>all</stp>
        <stp/>
        <stp/>
        <stp/>
        <stp>T</stp>
        <tr r="J30" s="1"/>
      </tp>
      <tp>
        <v>0.9752438109527396</v>
        <stp/>
        <stp>StudyData</stp>
        <stp>S.VZ</stp>
        <stp>PCB</stp>
        <stp>BaseType=Index,Index=1</stp>
        <stp>Close</stp>
        <stp>A</stp>
        <stp>0</stp>
        <stp>all</stp>
        <stp/>
        <stp/>
        <stp/>
        <stp>T</stp>
        <tr r="M30" s="1"/>
      </tp>
      <tp t="s">
        <v/>
        <stp/>
        <stp>StudyData</stp>
        <stp>S.VZ</stp>
        <stp>PCB</stp>
        <stp>BaseType=Index,Index=1</stp>
        <stp>Close</stp>
        <stp>D</stp>
        <stp>0</stp>
        <stp>all</stp>
        <stp/>
        <stp/>
        <stp/>
        <stp>T</stp>
        <tr r="H30" s="1"/>
      </tp>
      <tp>
        <v>-8.1228668941979532</v>
        <stp/>
        <stp>StudyData</stp>
        <stp>S.VZ</stp>
        <stp>PCB</stp>
        <stp>BaseType=Index,Index=1</stp>
        <stp>Close</stp>
        <stp>Q</stp>
        <stp>0</stp>
        <stp>all</stp>
        <stp/>
        <stp/>
        <stp/>
        <stp>T</stp>
        <tr r="K30" s="1"/>
      </tp>
      <tp>
        <v>-6.6789923734689163</v>
        <stp/>
        <stp>StudyData</stp>
        <stp>S.VZ</stp>
        <stp>PCB</stp>
        <stp>BaseType=Index,Index=1</stp>
        <stp>Close</stp>
        <stp>S</stp>
        <stp>0</stp>
        <stp>all</stp>
        <stp/>
        <stp/>
        <stp/>
        <stp>T</stp>
        <tr r="L30" s="1"/>
      </tp>
      <tp>
        <v>1.3299874529485598</v>
        <stp/>
        <stp>StudyData</stp>
        <stp>S.VZ</stp>
        <stp>PCB</stp>
        <stp>BaseType=Index,Index=1</stp>
        <stp>Close</stp>
        <stp>W</stp>
        <stp>0</stp>
        <stp>all</stp>
        <stp/>
        <stp/>
        <stp/>
        <stp>T</stp>
        <tr r="I30" s="1"/>
      </tp>
      <tp>
        <v>2.3255813953488347</v>
        <stp/>
        <stp>StudyData</stp>
        <stp>S.CSCO</stp>
        <stp>PCB</stp>
        <stp>BaseType=Index,Index=1</stp>
        <stp>Close</stp>
        <stp>W</stp>
        <stp>0</stp>
        <stp>all</stp>
        <stp/>
        <stp/>
        <stp/>
        <stp>T</stp>
        <tr r="I10" s="1"/>
      </tp>
      <tp>
        <v>1.6077170418006348</v>
        <stp/>
        <stp>StudyData</stp>
        <stp>S.CSCO</stp>
        <stp>PCB</stp>
        <stp>BaseType=Index,Index=1</stp>
        <stp>Close</stp>
        <stp>Q</stp>
        <stp>0</stp>
        <stp>all</stp>
        <stp/>
        <stp/>
        <stp/>
        <stp>T</stp>
        <tr r="K10" s="1"/>
      </tp>
      <tp>
        <v>0.20178725857595931</v>
        <stp/>
        <stp>StudyData</stp>
        <stp>S.CSCO</stp>
        <stp>PCB</stp>
        <stp>BaseType=Index,Index=1</stp>
        <stp>Close</stp>
        <stp>S</stp>
        <stp>0</stp>
        <stp>all</stp>
        <stp/>
        <stp/>
        <stp/>
        <stp>T</stp>
        <tr r="L10" s="1"/>
      </tp>
      <tp>
        <v>1.6077170418006348</v>
        <stp/>
        <stp>StudyData</stp>
        <stp>S.CSCO</stp>
        <stp>PCB</stp>
        <stp>BaseType=Index,Index=1</stp>
        <stp>Close</stp>
        <stp>M</stp>
        <stp>0</stp>
        <stp>all</stp>
        <stp/>
        <stp/>
        <stp/>
        <stp>T</stp>
        <tr r="J10" s="1"/>
      </tp>
      <tp t="s">
        <v/>
        <stp/>
        <stp>StudyData</stp>
        <stp>S.CSCO</stp>
        <stp>PCB</stp>
        <stp>BaseType=Index,Index=1</stp>
        <stp>Close</stp>
        <stp>D</stp>
        <stp>0</stp>
        <stp>all</stp>
        <stp/>
        <stp/>
        <stp/>
        <stp>T</stp>
        <tr r="H10" s="1"/>
      </tp>
      <tp>
        <v>17.432432432432421</v>
        <stp/>
        <stp>StudyData</stp>
        <stp>S.CSCO</stp>
        <stp>PCB</stp>
        <stp>BaseType=Index,Index=1</stp>
        <stp>Close</stp>
        <stp>A</stp>
        <stp>0</stp>
        <stp>all</stp>
        <stp/>
        <stp/>
        <stp/>
        <stp>T</stp>
        <tr r="M10" s="1"/>
      </tp>
      <tp t="s">
        <v/>
        <stp/>
        <stp>StudyData</stp>
        <stp>S.AMZN</stp>
        <stp>PCB</stp>
        <stp>BaseType=Index,Index=1</stp>
        <stp>Close</stp>
        <stp>D</stp>
        <stp>0</stp>
        <stp>all</stp>
        <stp/>
        <stp/>
        <stp/>
        <stp>T</stp>
        <tr r="H5" s="1"/>
      </tp>
      <tp>
        <v>-1.7411914854824839</v>
        <stp/>
        <stp>StudyData</stp>
        <stp>S.AMZN</stp>
        <stp>PCB</stp>
        <stp>BaseType=Index,Index=1</stp>
        <stp>Close</stp>
        <stp>A</stp>
        <stp>0</stp>
        <stp>all</stp>
        <stp/>
        <stp/>
        <stp/>
        <stp>T</stp>
        <tr r="M5" s="1"/>
      </tp>
      <tp>
        <v>-1.8217424966980917</v>
        <stp/>
        <stp>StudyData</stp>
        <stp>S.AMZN</stp>
        <stp>PCB</stp>
        <stp>BaseType=Index,Index=1</stp>
        <stp>Close</stp>
        <stp>M</stp>
        <stp>0</stp>
        <stp>all</stp>
        <stp/>
        <stp/>
        <stp/>
        <stp>T</stp>
        <tr r="J5" s="1"/>
      </tp>
      <tp>
        <v>5.3579021970233898</v>
        <stp/>
        <stp>StudyData</stp>
        <stp>S.AMGN</stp>
        <stp>PCB</stp>
        <stp>BaseType=Index,Index=1</stp>
        <stp>Close</stp>
        <stp>Q</stp>
        <stp>0</stp>
        <stp>all</stp>
        <stp/>
        <stp/>
        <stp/>
        <stp>T</stp>
        <tr r="K4" s="1"/>
      </tp>
      <tp>
        <v>6.4861573725869466</v>
        <stp/>
        <stp>StudyData</stp>
        <stp>S.AMGN</stp>
        <stp>PCB</stp>
        <stp>BaseType=Index,Index=1</stp>
        <stp>Close</stp>
        <stp>S</stp>
        <stp>0</stp>
        <stp>all</stp>
        <stp/>
        <stp/>
        <stp/>
        <stp>T</stp>
        <tr r="L4" s="1"/>
      </tp>
      <tp>
        <v>2.4781994278426902</v>
        <stp/>
        <stp>StudyData</stp>
        <stp>S.AMGN</stp>
        <stp>PCB</stp>
        <stp>BaseType=Index,Index=1</stp>
        <stp>Close</stp>
        <stp>W</stp>
        <stp>0</stp>
        <stp>all</stp>
        <stp/>
        <stp/>
        <stp/>
        <stp>T</stp>
        <tr r="I4" s="1"/>
      </tp>
      <tp>
        <v>-0.36973702454130025</v>
        <stp/>
        <stp>StudyData</stp>
        <stp>S.AMZN</stp>
        <stp>PCB</stp>
        <stp>BaseType=Index,Index=1</stp>
        <stp>Close</stp>
        <stp>W</stp>
        <stp>0</stp>
        <stp>all</stp>
        <stp/>
        <stp/>
        <stp/>
        <stp>T</stp>
        <tr r="I5" s="1"/>
      </tp>
      <tp>
        <v>-1.8217424966980917</v>
        <stp/>
        <stp>StudyData</stp>
        <stp>S.AMZN</stp>
        <stp>PCB</stp>
        <stp>BaseType=Index,Index=1</stp>
        <stp>Close</stp>
        <stp>Q</stp>
        <stp>0</stp>
        <stp>all</stp>
        <stp/>
        <stp/>
        <stp/>
        <stp>T</stp>
        <tr r="K5" s="1"/>
      </tp>
      <tp>
        <v>5.3579021970233898</v>
        <stp/>
        <stp>StudyData</stp>
        <stp>S.AMGN</stp>
        <stp>PCB</stp>
        <stp>BaseType=Index,Index=1</stp>
        <stp>Close</stp>
        <stp>M</stp>
        <stp>0</stp>
        <stp>all</stp>
        <stp/>
        <stp/>
        <stp/>
        <stp>T</stp>
        <tr r="J4" s="1"/>
      </tp>
      <tp>
        <v>-1.7411914854824839</v>
        <stp/>
        <stp>StudyData</stp>
        <stp>S.AMZN</stp>
        <stp>PCB</stp>
        <stp>BaseType=Index,Index=1</stp>
        <stp>Close</stp>
        <stp>S</stp>
        <stp>0</stp>
        <stp>all</stp>
        <stp/>
        <stp/>
        <stp/>
        <stp>T</stp>
        <tr r="L5" s="1"/>
      </tp>
      <tp>
        <v>14.073050951503994</v>
        <stp/>
        <stp>StudyData</stp>
        <stp>S.AMGN</stp>
        <stp>PCB</stp>
        <stp>BaseType=Index,Index=1</stp>
        <stp>Close</stp>
        <stp>A</stp>
        <stp>0</stp>
        <stp>all</stp>
        <stp/>
        <stp/>
        <stp/>
        <stp>T</stp>
        <tr r="M4" s="1"/>
      </tp>
      <tp t="s">
        <v/>
        <stp/>
        <stp>StudyData</stp>
        <stp>S.AMGN</stp>
        <stp>PCB</stp>
        <stp>BaseType=Index,Index=1</stp>
        <stp>Close</stp>
        <stp>D</stp>
        <stp>0</stp>
        <stp>all</stp>
        <stp/>
        <stp/>
        <stp/>
        <stp>T</stp>
        <tr r="H4" s="1"/>
      </tp>
      <tp>
        <v>-2.0775242508738136</v>
        <stp/>
        <stp>StudyData</stp>
        <stp>S.AAPL</stp>
        <stp>PCB</stp>
        <stp>BaseType=Index,Index=1</stp>
        <stp>Close</stp>
        <stp>M</stp>
        <stp>0</stp>
        <stp>all</stp>
        <stp/>
        <stp/>
        <stp/>
        <stp>T</stp>
        <tr r="J3" s="1"/>
      </tp>
      <tp t="s">
        <v/>
        <stp/>
        <stp>StudyData</stp>
        <stp>S.AAPL</stp>
        <stp>PCB</stp>
        <stp>BaseType=Index,Index=1</stp>
        <stp>Close</stp>
        <stp>D</stp>
        <stp>0</stp>
        <stp>all</stp>
        <stp/>
        <stp/>
        <stp/>
        <stp>T</stp>
        <tr r="H3" s="1"/>
      </tp>
      <tp>
        <v>-0.43127545723185551</v>
        <stp/>
        <stp>StudyData</stp>
        <stp>S.AAPL</stp>
        <stp>PCB</stp>
        <stp>BaseType=Index,Index=1</stp>
        <stp>Close</stp>
        <stp>A</stp>
        <stp>0</stp>
        <stp>all</stp>
        <stp/>
        <stp/>
        <stp/>
        <stp>T</stp>
        <tr r="M3" s="1"/>
      </tp>
      <tp>
        <v>1.6593957679292179</v>
        <stp/>
        <stp>StudyData</stp>
        <stp>S.AAPL</stp>
        <stp>PCB</stp>
        <stp>BaseType=Index,Index=1</stp>
        <stp>Close</stp>
        <stp>W</stp>
        <stp>0</stp>
        <stp>all</stp>
        <stp/>
        <stp/>
        <stp/>
        <stp>T</stp>
        <tr r="I3" s="1"/>
      </tp>
      <tp>
        <v>21.52848857045376</v>
        <stp/>
        <stp>StudyData</stp>
        <stp>S.AAPL</stp>
        <stp>PCB</stp>
        <stp>BaseType=Index,Index=1</stp>
        <stp>Close</stp>
        <stp>S</stp>
        <stp>0</stp>
        <stp>all</stp>
        <stp/>
        <stp/>
        <stp/>
        <stp>T</stp>
        <tr r="L3" s="1"/>
      </tp>
      <tp>
        <v>-2.0775242508738136</v>
        <stp/>
        <stp>StudyData</stp>
        <stp>S.AAPL</stp>
        <stp>PCB</stp>
        <stp>BaseType=Index,Index=1</stp>
        <stp>Close</stp>
        <stp>Q</stp>
        <stp>0</stp>
        <stp>all</stp>
        <stp/>
        <stp/>
        <stp/>
        <stp>T</stp>
        <tr r="K3" s="1"/>
      </tp>
      <tp>
        <v>-3.5687825704777998</v>
        <stp/>
        <stp>StudyData</stp>
        <stp>S.GS</stp>
        <stp>PCB</stp>
        <stp>BaseType=Index,Index=1</stp>
        <stp>Close</stp>
        <stp>Q</stp>
        <stp>0</stp>
        <stp>all</stp>
        <stp/>
        <stp/>
        <stp/>
        <stp>T</stp>
        <tr r="K13" s="1"/>
      </tp>
      <tp>
        <v>8.5030024726245248</v>
        <stp/>
        <stp>StudyData</stp>
        <stp>S.GS</stp>
        <stp>PCB</stp>
        <stp>BaseType=Index,Index=1</stp>
        <stp>Close</stp>
        <stp>S</stp>
        <stp>0</stp>
        <stp>all</stp>
        <stp/>
        <stp/>
        <stp/>
        <stp>T</stp>
        <tr r="L13" s="1"/>
      </tp>
      <tp>
        <v>0.4670574075043239</v>
        <stp/>
        <stp>StudyData</stp>
        <stp>S.GS</stp>
        <stp>PCB</stp>
        <stp>BaseType=Index,Index=1</stp>
        <stp>Close</stp>
        <stp>W</stp>
        <stp>0</stp>
        <stp>all</stp>
        <stp/>
        <stp/>
        <stp/>
        <stp>T</stp>
        <tr r="I13" s="1"/>
      </tp>
      <tp>
        <v>-3.5687825704777998</v>
        <stp/>
        <stp>StudyData</stp>
        <stp>S.GS</stp>
        <stp>PCB</stp>
        <stp>BaseType=Index,Index=1</stp>
        <stp>Close</stp>
        <stp>M</stp>
        <stp>0</stp>
        <stp>all</stp>
        <stp/>
        <stp/>
        <stp/>
        <stp>T</stp>
        <tr r="J13" s="1"/>
      </tp>
      <tp>
        <v>34.108134539485178</v>
        <stp/>
        <stp>StudyData</stp>
        <stp>S.GS</stp>
        <stp>PCB</stp>
        <stp>BaseType=Index,Index=1</stp>
        <stp>Close</stp>
        <stp>A</stp>
        <stp>0</stp>
        <stp>all</stp>
        <stp/>
        <stp/>
        <stp/>
        <stp>T</stp>
        <tr r="M13" s="1"/>
      </tp>
      <tp t="s">
        <v/>
        <stp/>
        <stp>StudyData</stp>
        <stp>S.GS</stp>
        <stp>PCB</stp>
        <stp>BaseType=Index,Index=1</stp>
        <stp>Close</stp>
        <stp>D</stp>
        <stp>0</stp>
        <stp>all</stp>
        <stp/>
        <stp/>
        <stp/>
        <stp>T</stp>
        <tr r="H13" s="1"/>
      </tp>
      <tp>
        <v>13.823659725299072</v>
        <stp/>
        <stp>StudyData</stp>
        <stp>S.NVDA</stp>
        <stp>PCB</stp>
        <stp>BaseType=Index,Index=1</stp>
        <stp>Close</stp>
        <stp>S</stp>
        <stp>0</stp>
        <stp>all</stp>
        <stp/>
        <stp/>
        <stp/>
        <stp>T</stp>
        <tr r="L24" s="1"/>
      </tp>
      <tp>
        <v>-3.6177510987244075</v>
        <stp/>
        <stp>StudyData</stp>
        <stp>S.NVDA</stp>
        <stp>PCB</stp>
        <stp>BaseType=Index,Index=1</stp>
        <stp>Close</stp>
        <stp>Q</stp>
        <stp>0</stp>
        <stp>all</stp>
        <stp/>
        <stp/>
        <stp/>
        <stp>T</stp>
        <tr r="K24" s="1"/>
      </tp>
      <tp>
        <v>-1.8180825507752696</v>
        <stp/>
        <stp>StudyData</stp>
        <stp>S.NVDA</stp>
        <stp>PCB</stp>
        <stp>BaseType=Index,Index=1</stp>
        <stp>Close</stp>
        <stp>W</stp>
        <stp>0</stp>
        <stp>all</stp>
        <stp/>
        <stp/>
        <stp/>
        <stp>T</stp>
        <tr r="I24" s="1"/>
      </tp>
      <tp>
        <v>-3.6177510987244075</v>
        <stp/>
        <stp>StudyData</stp>
        <stp>S.NVDA</stp>
        <stp>PCB</stp>
        <stp>BaseType=Index,Index=1</stp>
        <stp>Close</stp>
        <stp>M</stp>
        <stp>0</stp>
        <stp>all</stp>
        <stp/>
        <stp/>
        <stp/>
        <stp>T</stp>
        <tr r="J24" s="1"/>
      </tp>
      <tp>
        <v>33.91168366967014</v>
        <stp/>
        <stp>StudyData</stp>
        <stp>S.NVDA</stp>
        <stp>PCB</stp>
        <stp>BaseType=Index,Index=1</stp>
        <stp>Close</stp>
        <stp>A</stp>
        <stp>0</stp>
        <stp>all</stp>
        <stp/>
        <stp/>
        <stp/>
        <stp>T</stp>
        <tr r="M24" s="1"/>
      </tp>
      <tp t="s">
        <v/>
        <stp/>
        <stp>StudyData</stp>
        <stp>S.NVDA</stp>
        <stp>PCB</stp>
        <stp>BaseType=Index,Index=1</stp>
        <stp>Close</stp>
        <stp>D</stp>
        <stp>0</stp>
        <stp>all</stp>
        <stp/>
        <stp/>
        <stp/>
        <stp>T</stp>
        <tr r="H24" s="1"/>
      </tp>
      <tp>
        <v>-0.32729768252124797</v>
        <stp/>
        <stp>ContractData</stp>
        <stp>F.QFA?</stp>
        <stp>PerCentNetLastTrade</stp>
        <stp/>
        <stp>T</stp>
        <tr r="D29" s="1"/>
      </tp>
      <tp>
        <v>1.41596066117661</v>
        <stp/>
        <stp>ContractData</stp>
        <stp>F.PLE?</stp>
        <stp>PerCentNetLastTrade</stp>
        <stp/>
        <stp>T</stp>
        <tr r="D13" s="1"/>
      </tp>
      <tp>
        <v>0.82312167347443987</v>
        <stp/>
        <stp>ContractData</stp>
        <stp>F.PIL?</stp>
        <stp>PerCentNetLastTrade</stp>
        <stp/>
        <stp>T</stp>
        <tr r="D30" s="1"/>
      </tp>
      <tp>
        <v>-9.1063863483390739E-2</v>
        <stp/>
        <stp>ContractData</stp>
        <stp>F.SF6?</stp>
        <stp>PerCentNetLastTrade</stp>
        <stp/>
        <stp>T</stp>
        <tr r="D7" s="1"/>
      </tp>
      <tp>
        <v>1.8723967456888162</v>
        <stp/>
        <stp>ContractData</stp>
        <stp>F.SIE?</stp>
        <stp>PerCentNetLastTrade</stp>
        <stp/>
        <stp>T</stp>
        <tr r="D12" s="1"/>
      </tp>
      <tp>
        <v>0.32735160717807138</v>
        <stp/>
        <stp>ContractData</stp>
        <stp>F.RTY?</stp>
        <stp>PerCentNetLastTrade</stp>
        <stp/>
        <stp>T</stp>
        <tr r="D26" s="1"/>
      </tp>
      <tp>
        <v>0.11770640659155877</v>
        <stp/>
        <stp>ContractData</stp>
        <stp>F.RBE?</stp>
        <stp>PerCentNetLastTrade</stp>
        <stp/>
        <stp>T</stp>
        <tr r="D17" s="1"/>
      </tp>
      <tp>
        <v>0.16558575962467229</v>
        <stp/>
        <stp>ContractData</stp>
        <stp>F.TYA?</stp>
        <stp>PerCentNetLastTrade</stp>
        <stp/>
        <stp>T</stp>
        <tr r="D14" s="1"/>
      </tp>
      <tp>
        <v>0.53827751196172247</v>
        <stp/>
        <stp>ContractData</stp>
        <stp>F.HE</stp>
        <stp>PerCentNetLastTrade</stp>
        <stp/>
        <stp>T</stp>
        <tr r="D22" s="1"/>
      </tp>
      <tp>
        <v>-2.1017234131988232E-2</v>
        <stp/>
        <stp>ContractData</stp>
        <stp>F.CA6?</stp>
        <stp>PerCentNetLastTrade</stp>
        <stp/>
        <stp>T</stp>
        <tr r="D6" s="1"/>
      </tp>
      <tp>
        <v>0.53596127247579528</v>
        <stp/>
        <stp>ContractData</stp>
        <stp>F.CLE?</stp>
        <stp>PerCentNetLastTrade</stp>
        <stp/>
        <stp>T</stp>
        <tr r="D15" s="1"/>
      </tp>
      <tp>
        <v>0.34371964432488977</v>
        <stp/>
        <stp>ContractData</stp>
        <stp>F.BP6?</stp>
        <stp>PerCentNetLastTrade</stp>
        <stp/>
        <stp>T</stp>
        <tr r="D5" s="1"/>
      </tp>
      <tp>
        <v>0.14562898873516941</v>
        <stp/>
        <stp>ContractData</stp>
        <stp>F.EU6?</stp>
        <stp>PerCentNetLastTrade</stp>
        <stp/>
        <stp>T</stp>
        <tr r="D3" s="1"/>
      </tp>
      <tp>
        <v>0.47543581616481773</v>
        <stp/>
        <stp>ContractData</stp>
        <stp>F.ENQ?</stp>
        <stp>PerCentNetLastTrade</stp>
        <stp/>
        <stp>T</stp>
        <tr r="D25" s="1"/>
      </tp>
      <tp>
        <v>0.1955207963028795</v>
        <stp/>
        <stp>ContractData</stp>
        <stp>F.DSX?</stp>
        <stp>PerCentNetLastTrade</stp>
        <stp/>
        <stp>T</stp>
        <tr r="D28" s="1"/>
      </tp>
      <tp>
        <v>-0.14308764879593266</v>
        <stp/>
        <stp>ContractData</stp>
        <stp>F.DXE?</stp>
        <stp>PerCentNetLastTrade</stp>
        <stp/>
        <stp>T</stp>
        <tr r="D2" s="1"/>
      </tp>
      <tp>
        <v>-0.12285955616985333</v>
        <stp/>
        <stp>ContractData</stp>
        <stp>F.DA6?</stp>
        <stp>PerCentNetLastTrade</stp>
        <stp/>
        <stp>T</stp>
        <tr r="D8" s="1"/>
      </tp>
      <tp>
        <v>1.4018469154607769</v>
        <stp/>
        <stp>ContractData</stp>
        <stp>F.GCE?</stp>
        <stp>PerCentNetLastTrade</stp>
        <stp/>
        <stp>T</stp>
        <tr r="D11" s="1"/>
      </tp>
      <tp>
        <v>1.0565338276181651</v>
        <stp/>
        <stp>ContractData</stp>
        <stp>F.HOE?</stp>
        <stp>PerCentNetLastTrade</stp>
        <stp/>
        <stp>T</stp>
        <tr r="D16" s="1"/>
      </tp>
      <tp>
        <v>5.2643453410543731E-2</v>
        <stp/>
        <stp>ContractData</stp>
        <stp>F.JY6?</stp>
        <stp>PerCentNetLastTrade</stp>
        <stp/>
        <stp>T</stp>
        <tr r="D4" s="1"/>
      </tp>
      <tp>
        <v>0.27891409445890664</v>
        <stp/>
        <stp>ContractData</stp>
        <stp>F.MX6?</stp>
        <stp>PerCentNetLastTrade</stp>
        <stp/>
        <stp>T</stp>
        <tr r="D10" s="1"/>
      </tp>
      <tp>
        <v>0.32272132577409507</v>
        <stp/>
        <stp>ContractData</stp>
        <stp>F.NE6?</stp>
        <stp>PerCentNetLastTrade</stp>
        <stp/>
        <stp>T</stp>
        <tr r="D9" s="1"/>
      </tp>
      <tp>
        <v>0.92515592515592515</v>
        <stp/>
        <stp>ContractData</stp>
        <stp>F.NKD?</stp>
        <stp>PerCentNetLastTrade</stp>
        <stp/>
        <stp>T</stp>
        <tr r="D31" s="1"/>
      </tp>
      <tp>
        <v>-2.4366812227074166</v>
        <stp/>
        <stp>StudyData</stp>
        <stp>S.DIS</stp>
        <stp>PCB</stp>
        <stp>BaseType=Index,Index=1</stp>
        <stp>Close</stp>
        <stp>M</stp>
        <stp>0</stp>
        <stp>all</stp>
        <stp/>
        <stp/>
        <stp/>
        <stp>T</stp>
        <tr r="J12" s="1"/>
      </tp>
      <tp t="s">
        <v/>
        <stp/>
        <stp>StudyData</stp>
        <stp>S.DIS</stp>
        <stp>PCB</stp>
        <stp>BaseType=Index,Index=1</stp>
        <stp>Close</stp>
        <stp>D</stp>
        <stp>0</stp>
        <stp>all</stp>
        <stp/>
        <stp/>
        <stp/>
        <stp>T</stp>
        <tr r="H12" s="1"/>
      </tp>
      <tp>
        <v>0.32330489447687416</v>
        <stp/>
        <stp>StudyData</stp>
        <stp>S.DIS</stp>
        <stp>PCB</stp>
        <stp>BaseType=Index,Index=1</stp>
        <stp>Close</stp>
        <stp>A</stp>
        <stp>0</stp>
        <stp>all</stp>
        <stp/>
        <stp/>
        <stp/>
        <stp>T</stp>
        <tr r="M12" s="1"/>
      </tp>
      <tp>
        <v>2.3079036541807953</v>
        <stp/>
        <stp>StudyData</stp>
        <stp>S.DIS</stp>
        <stp>PCB</stp>
        <stp>BaseType=Index,Index=1</stp>
        <stp>Close</stp>
        <stp>W</stp>
        <stp>0</stp>
        <stp>all</stp>
        <stp/>
        <stp/>
        <stp/>
        <stp>T</stp>
        <tr r="I12" s="1"/>
      </tp>
      <tp>
        <v>-9.9185549552455416</v>
        <stp/>
        <stp>StudyData</stp>
        <stp>S.DIS</stp>
        <stp>PCB</stp>
        <stp>BaseType=Index,Index=1</stp>
        <stp>Close</stp>
        <stp>S</stp>
        <stp>0</stp>
        <stp>all</stp>
        <stp/>
        <stp/>
        <stp/>
        <stp>T</stp>
        <tr r="L12" s="1"/>
      </tp>
      <tp>
        <v>-2.4366812227074166</v>
        <stp/>
        <stp>StudyData</stp>
        <stp>S.DIS</stp>
        <stp>PCB</stp>
        <stp>BaseType=Index,Index=1</stp>
        <stp>Close</stp>
        <stp>Q</stp>
        <stp>0</stp>
        <stp>all</stp>
        <stp/>
        <stp/>
        <stp/>
        <stp>T</stp>
        <tr r="K12" s="1"/>
      </tp>
      <tp t="s">
        <v>Canadian Dollar (Globex), Dec 25</v>
        <stp/>
        <stp>ContractData</stp>
        <stp>F.CA6?</stp>
        <stp>LongDescription</stp>
        <stp/>
        <stp>T</stp>
        <tr r="B6" s="1"/>
      </tp>
      <tp t="s">
        <v>Crude Light (Globex), Dec 25</v>
        <stp/>
        <stp>ContractData</stp>
        <stp>F.CLE?</stp>
        <stp>LongDescription</stp>
        <stp/>
        <stp>T</stp>
        <tr r="B15" s="1"/>
      </tp>
      <tp t="s">
        <v>CISCO SYSTEMS INC.</v>
        <stp/>
        <stp>ContractData</stp>
        <stp>S.CSCO</stp>
        <stp>LongDescription</stp>
        <stp/>
        <stp>T</stp>
        <tr r="G10" s="1"/>
      </tp>
      <tp t="s">
        <v>Goldman Sachs Group</v>
        <stp/>
        <stp>ContractData</stp>
        <stp>S.GS</stp>
        <stp>LongDescription</stp>
        <stp/>
        <stp>T</stp>
        <tr r="G13" s="1"/>
      </tp>
      <tp t="s">
        <v>Boeing Company</v>
        <stp/>
        <stp>ContractData</stp>
        <stp>S.BA</stp>
        <stp>LongDescription</stp>
        <stp/>
        <stp>T</stp>
        <tr r="G7" s="1"/>
      </tp>
      <tp t="s">
        <v>Home Depot, Inc.</v>
        <stp/>
        <stp>ContractData</stp>
        <stp>S.HD</stp>
        <stp>LongDescription</stp>
        <stp/>
        <stp>T</stp>
        <tr r="G14" s="1"/>
      </tp>
      <tp t="s">
        <v>Coca-Cola Company</v>
        <stp/>
        <stp>ContractData</stp>
        <stp>S.KO</stp>
        <stp>LongDescription</stp>
        <stp/>
        <stp>T</stp>
        <tr r="G19" s="1"/>
      </tp>
      <tp t="s">
        <v>Verizon Communications</v>
        <stp/>
        <stp>ContractData</stp>
        <stp>S.VZ</stp>
        <stp>LongDescription</stp>
        <stp/>
        <stp>T</stp>
        <tr r="G30" s="1"/>
      </tp>
      <tp t="s">
        <v>Procter &amp; Gamble Co</v>
        <stp/>
        <stp>ContractData</stp>
        <stp>S.PG</stp>
        <stp>LongDescription</stp>
        <stp/>
        <stp>T</stp>
        <tr r="G25" s="1"/>
      </tp>
      <tp t="s">
        <v>British Pound (Globex), Dec 25</v>
        <stp/>
        <stp>ContractData</stp>
        <stp>F.BP6?</stp>
        <stp>LongDescription</stp>
        <stp/>
        <stp>T</stp>
        <tr r="B5" s="1"/>
      </tp>
      <tp t="s">
        <v>APPLE INC.</v>
        <stp/>
        <stp>ContractData</stp>
        <stp>S.AAPL</stp>
        <stp>LongDescription</stp>
        <stp/>
        <stp>T</stp>
        <tr r="G3" s="1"/>
      </tp>
      <tp t="s">
        <v>AMGEN</v>
        <stp/>
        <stp>ContractData</stp>
        <stp>S.AMGN</stp>
        <stp>LongDescription</stp>
        <stp/>
        <stp>T</stp>
        <tr r="G4" s="1"/>
      </tp>
      <tp t="s">
        <v>Amazon.com Inc</v>
        <stp/>
        <stp>ContractData</stp>
        <stp>S.AMZN</stp>
        <stp>LongDescription</stp>
        <stp/>
        <stp>T</stp>
        <tr r="G5" s="1"/>
      </tp>
      <tp>
        <v>4.5532157085942062</v>
        <stp/>
        <stp>StudyData</stp>
        <stp>S.AXP</stp>
        <stp>PCB</stp>
        <stp>BaseType=Index,Index=1</stp>
        <stp>Close</stp>
        <stp>W</stp>
        <stp>0</stp>
        <stp>all</stp>
        <stp/>
        <stp/>
        <stp/>
        <stp>T</stp>
        <tr r="I6" s="1"/>
      </tp>
      <tp>
        <v>3.6616715781553726</v>
        <stp/>
        <stp>StudyData</stp>
        <stp>S.AXP</stp>
        <stp>PCB</stp>
        <stp>BaseType=Index,Index=1</stp>
        <stp>Close</stp>
        <stp>S</stp>
        <stp>0</stp>
        <stp>all</stp>
        <stp/>
        <stp/>
        <stp/>
        <stp>T</stp>
        <tr r="L6" s="1"/>
      </tp>
      <tp>
        <v>-0.45158959537572252</v>
        <stp/>
        <stp>StudyData</stp>
        <stp>S.AXP</stp>
        <stp>PCB</stp>
        <stp>BaseType=Index,Index=1</stp>
        <stp>Close</stp>
        <stp>Q</stp>
        <stp>0</stp>
        <stp>all</stp>
        <stp/>
        <stp/>
        <stp/>
        <stp>T</stp>
        <tr r="K6" s="1"/>
      </tp>
      <tp>
        <v>-0.45158959537572252</v>
        <stp/>
        <stp>StudyData</stp>
        <stp>S.AXP</stp>
        <stp>PCB</stp>
        <stp>BaseType=Index,Index=1</stp>
        <stp>Close</stp>
        <stp>M</stp>
        <stp>0</stp>
        <stp>all</stp>
        <stp/>
        <stp/>
        <stp/>
        <stp>T</stp>
        <tr r="J6" s="1"/>
      </tp>
      <tp t="s">
        <v/>
        <stp/>
        <stp>StudyData</stp>
        <stp>S.AXP</stp>
        <stp>PCB</stp>
        <stp>BaseType=Index,Index=1</stp>
        <stp>Close</stp>
        <stp>D</stp>
        <stp>0</stp>
        <stp>all</stp>
        <stp/>
        <stp/>
        <stp/>
        <stp>T</stp>
        <tr r="H6" s="1"/>
      </tp>
      <tp>
        <v>11.412109572424948</v>
        <stp/>
        <stp>StudyData</stp>
        <stp>S.AXP</stp>
        <stp>PCB</stp>
        <stp>BaseType=Index,Index=1</stp>
        <stp>Close</stp>
        <stp>A</stp>
        <stp>0</stp>
        <stp>all</stp>
        <stp/>
        <stp/>
        <stp/>
        <stp>T</stp>
        <tr r="M6" s="1"/>
      </tp>
      <tp>
        <v>-3.9074683763645734</v>
        <stp/>
        <stp>StudyData</stp>
        <stp>S.SHW</stp>
        <stp>PCB</stp>
        <stp>BaseType=Index,Index=1</stp>
        <stp>Close</stp>
        <stp>M</stp>
        <stp>0</stp>
        <stp>all</stp>
        <stp/>
        <stp/>
        <stp/>
        <stp>T</stp>
        <tr r="J26" s="1"/>
      </tp>
      <tp t="s">
        <v/>
        <stp/>
        <stp>StudyData</stp>
        <stp>S.SHW</stp>
        <stp>PCB</stp>
        <stp>BaseType=Index,Index=1</stp>
        <stp>Close</stp>
        <stp>D</stp>
        <stp>0</stp>
        <stp>all</stp>
        <stp/>
        <stp/>
        <stp/>
        <stp>T</stp>
        <tr r="H26" s="1"/>
      </tp>
      <tp>
        <v>-2.1180831347630362</v>
        <stp/>
        <stp>StudyData</stp>
        <stp>S.SHW</stp>
        <stp>PCB</stp>
        <stp>BaseType=Index,Index=1</stp>
        <stp>Close</stp>
        <stp>A</stp>
        <stp>0</stp>
        <stp>all</stp>
        <stp/>
        <stp/>
        <stp/>
        <stp>T</stp>
        <tr r="M26" s="1"/>
      </tp>
      <tp>
        <v>-2.4037739250618695E-2</v>
        <stp/>
        <stp>StudyData</stp>
        <stp>S.SHW</stp>
        <stp>PCB</stp>
        <stp>BaseType=Index,Index=1</stp>
        <stp>Close</stp>
        <stp>W</stp>
        <stp>0</stp>
        <stp>all</stp>
        <stp/>
        <stp/>
        <stp/>
        <stp>T</stp>
        <tr r="I26" s="1"/>
      </tp>
      <tp>
        <v>-3.0958760484622538</v>
        <stp/>
        <stp>StudyData</stp>
        <stp>S.SHW</stp>
        <stp>PCB</stp>
        <stp>BaseType=Index,Index=1</stp>
        <stp>Close</stp>
        <stp>S</stp>
        <stp>0</stp>
        <stp>all</stp>
        <stp/>
        <stp/>
        <stp/>
        <stp>T</stp>
        <tr r="L26" s="1"/>
      </tp>
      <tp>
        <v>-3.9074683763645734</v>
        <stp/>
        <stp>StudyData</stp>
        <stp>S.SHW</stp>
        <stp>PCB</stp>
        <stp>BaseType=Index,Index=1</stp>
        <stp>Close</stp>
        <stp>Q</stp>
        <stp>0</stp>
        <stp>all</stp>
        <stp/>
        <stp/>
        <stp/>
        <stp>T</stp>
        <tr r="K26" s="1"/>
      </tp>
      <tp t="s">
        <v>Gold (Globex), Dec 25</v>
        <stp/>
        <stp>ContractData</stp>
        <stp>F.GCE?</stp>
        <stp>LongDescription</stp>
        <stp/>
        <stp>T</stp>
        <tr r="B11" s="1"/>
      </tp>
      <tp>
        <v>-0.24803790907745296</v>
        <stp/>
        <stp>StudyData</stp>
        <stp>S.TRV</stp>
        <stp>PCB</stp>
        <stp>BaseType=Index,Index=1</stp>
        <stp>Close</stp>
        <stp>W</stp>
        <stp>0</stp>
        <stp>all</stp>
        <stp/>
        <stp/>
        <stp/>
        <stp>T</stp>
        <tr r="I27" s="1"/>
      </tp>
      <tp>
        <v>-3.4990330205572802</v>
        <stp/>
        <stp>StudyData</stp>
        <stp>S.TRV</stp>
        <stp>PCB</stp>
        <stp>BaseType=Index,Index=1</stp>
        <stp>Close</stp>
        <stp>Q</stp>
        <stp>0</stp>
        <stp>all</stp>
        <stp/>
        <stp/>
        <stp/>
        <stp>T</stp>
        <tr r="K27" s="1"/>
      </tp>
      <tp>
        <v>0.7139119384017224</v>
        <stp/>
        <stp>StudyData</stp>
        <stp>S.TRV</stp>
        <stp>PCB</stp>
        <stp>BaseType=Index,Index=1</stp>
        <stp>Close</stp>
        <stp>S</stp>
        <stp>0</stp>
        <stp>all</stp>
        <stp/>
        <stp/>
        <stp/>
        <stp>T</stp>
        <tr r="L27" s="1"/>
      </tp>
      <tp t="s">
        <v/>
        <stp/>
        <stp>StudyData</stp>
        <stp>S.TRV</stp>
        <stp>PCB</stp>
        <stp>BaseType=Index,Index=1</stp>
        <stp>Close</stp>
        <stp>D</stp>
        <stp>0</stp>
        <stp>all</stp>
        <stp/>
        <stp/>
        <stp/>
        <stp>T</stp>
        <tr r="H27" s="1"/>
      </tp>
      <tp>
        <v>11.856033874382486</v>
        <stp/>
        <stp>StudyData</stp>
        <stp>S.TRV</stp>
        <stp>PCB</stp>
        <stp>BaseType=Index,Index=1</stp>
        <stp>Close</stp>
        <stp>A</stp>
        <stp>0</stp>
        <stp>all</stp>
        <stp/>
        <stp/>
        <stp/>
        <stp>T</stp>
        <tr r="M27" s="1"/>
      </tp>
      <tp>
        <v>-3.4990330205572802</v>
        <stp/>
        <stp>StudyData</stp>
        <stp>S.TRV</stp>
        <stp>PCB</stp>
        <stp>BaseType=Index,Index=1</stp>
        <stp>Close</stp>
        <stp>M</stp>
        <stp>0</stp>
        <stp>all</stp>
        <stp/>
        <stp/>
        <stp/>
        <stp>T</stp>
        <tr r="J27" s="1"/>
      </tp>
      <tp t="s">
        <v>E-mini NASDAQ-100, Dec 25</v>
        <stp/>
        <stp>ContractData</stp>
        <stp>F.ENQ?</stp>
        <stp>LongDescription</stp>
        <stp/>
        <stp>T</stp>
        <tr r="B25" s="1"/>
      </tp>
      <tp t="s">
        <v>Euro FX (Globex), Dec 25</v>
        <stp/>
        <stp>ContractData</stp>
        <stp>F.EU6?</stp>
        <stp>LongDescription</stp>
        <stp/>
        <stp>T</stp>
        <tr r="B3" s="1"/>
      </tp>
      <tp>
        <v>5.7927420919852501</v>
        <stp/>
        <stp>StudyData</stp>
        <stp>S.WMT</stp>
        <stp>PCB</stp>
        <stp>BaseType=Index,Index=1</stp>
        <stp>Close</stp>
        <stp>M</stp>
        <stp>0</stp>
        <stp>all</stp>
        <stp/>
        <stp/>
        <stp/>
        <stp>T</stp>
        <tr r="J31" s="1"/>
      </tp>
      <tp>
        <v>20.675152185943542</v>
        <stp/>
        <stp>StudyData</stp>
        <stp>S.WMT</stp>
        <stp>PCB</stp>
        <stp>BaseType=Index,Index=1</stp>
        <stp>Close</stp>
        <stp>A</stp>
        <stp>0</stp>
        <stp>all</stp>
        <stp/>
        <stp/>
        <stp/>
        <stp>T</stp>
        <tr r="M31" s="1"/>
      </tp>
      <tp t="s">
        <v/>
        <stp/>
        <stp>StudyData</stp>
        <stp>S.WMT</stp>
        <stp>PCB</stp>
        <stp>BaseType=Index,Index=1</stp>
        <stp>Close</stp>
        <stp>D</stp>
        <stp>0</stp>
        <stp>all</stp>
        <stp/>
        <stp/>
        <stp/>
        <stp>T</stp>
        <tr r="H31" s="1"/>
      </tp>
      <tp>
        <v>11.505420331356106</v>
        <stp/>
        <stp>StudyData</stp>
        <stp>S.WMT</stp>
        <stp>PCB</stp>
        <stp>BaseType=Index,Index=1</stp>
        <stp>Close</stp>
        <stp>S</stp>
        <stp>0</stp>
        <stp>all</stp>
        <stp/>
        <stp/>
        <stp/>
        <stp>T</stp>
        <tr r="L31" s="1"/>
      </tp>
      <tp>
        <v>5.7927420919852501</v>
        <stp/>
        <stp>StudyData</stp>
        <stp>S.WMT</stp>
        <stp>PCB</stp>
        <stp>BaseType=Index,Index=1</stp>
        <stp>Close</stp>
        <stp>Q</stp>
        <stp>0</stp>
        <stp>all</stp>
        <stp/>
        <stp/>
        <stp/>
        <stp>T</stp>
        <tr r="K31" s="1"/>
      </tp>
      <tp>
        <v>7.0600942655145298</v>
        <stp/>
        <stp>StudyData</stp>
        <stp>S.WMT</stp>
        <stp>PCB</stp>
        <stp>BaseType=Index,Index=1</stp>
        <stp>Close</stp>
        <stp>W</stp>
        <stp>0</stp>
        <stp>all</stp>
        <stp/>
        <stp/>
        <stp/>
        <stp>T</stp>
        <tr r="I31" s="1"/>
      </tp>
      <tp t="s">
        <v/>
        <stp/>
        <stp>StudyData</stp>
        <stp>S.CAT</stp>
        <stp>PCB</stp>
        <stp>BaseType=Index,Index=1</stp>
        <stp>Close</stp>
        <stp>D</stp>
        <stp>0</stp>
        <stp>all</stp>
        <stp/>
        <stp/>
        <stp/>
        <stp>T</stp>
        <tr r="H8" s="1"/>
      </tp>
      <tp>
        <v>47.218546697541065</v>
        <stp/>
        <stp>StudyData</stp>
        <stp>S.CAT</stp>
        <stp>PCB</stp>
        <stp>BaseType=Index,Index=1</stp>
        <stp>Close</stp>
        <stp>A</stp>
        <stp>0</stp>
        <stp>all</stp>
        <stp/>
        <stp/>
        <stp/>
        <stp>T</stp>
        <tr r="M8" s="1"/>
      </tp>
      <tp>
        <v>11.924971183066106</v>
        <stp/>
        <stp>StudyData</stp>
        <stp>S.CAT</stp>
        <stp>PCB</stp>
        <stp>BaseType=Index,Index=1</stp>
        <stp>Close</stp>
        <stp>M</stp>
        <stp>0</stp>
        <stp>all</stp>
        <stp/>
        <stp/>
        <stp/>
        <stp>T</stp>
        <tr r="J8" s="1"/>
      </tp>
      <tp>
        <v>8.7014044372073975</v>
        <stp/>
        <stp>StudyData</stp>
        <stp>S.CAT</stp>
        <stp>PCB</stp>
        <stp>BaseType=Index,Index=1</stp>
        <stp>Close</stp>
        <stp>W</stp>
        <stp>0</stp>
        <stp>all</stp>
        <stp/>
        <stp/>
        <stp/>
        <stp>T</stp>
        <tr r="I8" s="1"/>
      </tp>
      <tp>
        <v>37.567296051106339</v>
        <stp/>
        <stp>StudyData</stp>
        <stp>S.CAT</stp>
        <stp>PCB</stp>
        <stp>BaseType=Index,Index=1</stp>
        <stp>Close</stp>
        <stp>S</stp>
        <stp>0</stp>
        <stp>all</stp>
        <stp/>
        <stp/>
        <stp/>
        <stp>T</stp>
        <tr r="L8" s="1"/>
      </tp>
      <tp>
        <v>11.924971183066106</v>
        <stp/>
        <stp>StudyData</stp>
        <stp>S.CAT</stp>
        <stp>PCB</stp>
        <stp>BaseType=Index,Index=1</stp>
        <stp>Close</stp>
        <stp>Q</stp>
        <stp>0</stp>
        <stp>all</stp>
        <stp/>
        <stp/>
        <stp/>
        <stp>T</stp>
        <tr r="K8" s="1"/>
      </tp>
      <tp t="s">
        <v>Australian Dollar (Globex), Dec 25</v>
        <stp/>
        <stp>ContractData</stp>
        <stp>F.DA6?</stp>
        <stp>LongDescription</stp>
        <stp/>
        <stp>T</stp>
        <tr r="B8" s="1"/>
      </tp>
      <tp t="s">
        <v>Euro STOXX 50, Dec 25</v>
        <stp/>
        <stp>ContractData</stp>
        <stp>F.DSX?</stp>
        <stp>LongDescription</stp>
        <stp/>
        <stp>T</stp>
        <tr r="B28" s="1"/>
      </tp>
      <tp t="s">
        <v>Dollar Index (ICE), Dec 25</v>
        <stp/>
        <stp>ContractData</stp>
        <stp>F.DXE?</stp>
        <stp>LongDescription</stp>
        <stp/>
        <stp>T</stp>
        <tr r="B2" s="1"/>
      </tp>
      <tp t="s">
        <v>Japanese Yen (Globex), Dec 25</v>
        <stp/>
        <stp>ContractData</stp>
        <stp>F.JY6?</stp>
        <stp>LongDescription</stp>
        <stp/>
        <stp>T</stp>
        <tr r="B4" s="1"/>
      </tp>
      <tp>
        <v>-2.0477815699658568</v>
        <stp/>
        <stp>StudyData</stp>
        <stp>S.CVX</stp>
        <stp>PCB</stp>
        <stp>BaseType=Index,Index=1</stp>
        <stp>Close</stp>
        <stp>Q</stp>
        <stp>0</stp>
        <stp>all</stp>
        <stp/>
        <stp/>
        <stp/>
        <stp>T</stp>
        <tr r="K11" s="1"/>
      </tp>
      <tp>
        <v>6.2294852992527527</v>
        <stp/>
        <stp>StudyData</stp>
        <stp>S.CVX</stp>
        <stp>PCB</stp>
        <stp>BaseType=Index,Index=1</stp>
        <stp>Close</stp>
        <stp>S</stp>
        <stp>0</stp>
        <stp>all</stp>
        <stp/>
        <stp/>
        <stp/>
        <stp>T</stp>
        <tr r="L11" s="1"/>
      </tp>
      <tp>
        <v>2.1558092679650822</v>
        <stp/>
        <stp>StudyData</stp>
        <stp>S.CVX</stp>
        <stp>PCB</stp>
        <stp>BaseType=Index,Index=1</stp>
        <stp>Close</stp>
        <stp>W</stp>
        <stp>0</stp>
        <stp>all</stp>
        <stp/>
        <stp/>
        <stp/>
        <stp>T</stp>
        <tr r="I11" s="1"/>
      </tp>
      <tp>
        <v>5.019331676332512</v>
        <stp/>
        <stp>StudyData</stp>
        <stp>S.CVX</stp>
        <stp>PCB</stp>
        <stp>BaseType=Index,Index=1</stp>
        <stp>Close</stp>
        <stp>A</stp>
        <stp>0</stp>
        <stp>all</stp>
        <stp/>
        <stp/>
        <stp/>
        <stp>T</stp>
        <tr r="M11" s="1"/>
      </tp>
      <tp t="s">
        <v/>
        <stp/>
        <stp>StudyData</stp>
        <stp>S.CVX</stp>
        <stp>PCB</stp>
        <stp>BaseType=Index,Index=1</stp>
        <stp>Close</stp>
        <stp>D</stp>
        <stp>0</stp>
        <stp>all</stp>
        <stp/>
        <stp/>
        <stp/>
        <stp>T</stp>
        <tr r="H11" s="1"/>
      </tp>
      <tp>
        <v>-2.0477815699658568</v>
        <stp/>
        <stp>StudyData</stp>
        <stp>S.CVX</stp>
        <stp>PCB</stp>
        <stp>BaseType=Index,Index=1</stp>
        <stp>Close</stp>
        <stp>M</stp>
        <stp>0</stp>
        <stp>all</stp>
        <stp/>
        <stp/>
        <stp/>
        <stp>T</stp>
        <tr r="J11" s="1"/>
      </tp>
      <tp t="s">
        <v>NY Harbor ULSD, Dec 25</v>
        <stp/>
        <stp>ContractData</stp>
        <stp>F.HOE?</stp>
        <stp>LongDescription</stp>
        <stp/>
        <stp>T</stp>
        <tr r="B16" s="1"/>
      </tp>
      <tp t="s">
        <v>New Zealand Dollar (Globex), Dec 25</v>
        <stp/>
        <stp>ContractData</stp>
        <stp>F.NE6?</stp>
        <stp>LongDescription</stp>
        <stp/>
        <stp>T</stp>
        <tr r="B9" s="1"/>
      </tp>
      <tp t="s">
        <v>Nikkei 225 (Globex), Dec 25</v>
        <stp/>
        <stp>ContractData</stp>
        <stp>F.NKD?</stp>
        <stp>LongDescription</stp>
        <stp/>
        <stp>T</stp>
        <tr r="B31" s="1"/>
      </tp>
      <tp t="s">
        <v>NVIDIA CORPORATION</v>
        <stp/>
        <stp>ContractData</stp>
        <stp>S.NVDA</stp>
        <stp>LongDescription</stp>
        <stp/>
        <stp>T</stp>
        <tr r="G24" s="1"/>
      </tp>
      <tp t="s">
        <v>MICROSOFT CORP</v>
        <stp/>
        <stp>ContractData</stp>
        <stp>S.MSFT</stp>
        <stp>LongDescription</stp>
        <stp/>
        <stp>T</stp>
        <tr r="G22" s="1"/>
      </tp>
      <tp t="s">
        <v>Mexican Peso (Globex), Dec 25</v>
        <stp/>
        <stp>ContractData</stp>
        <stp>F.MX6?</stp>
        <stp>LongDescription</stp>
        <stp/>
        <stp>T</stp>
        <tr r="B10" s="1"/>
      </tp>
      <tp t="s">
        <v>Swiss Franc (Globex), Dec 25</v>
        <stp/>
        <stp>ContractData</stp>
        <stp>F.SF6?</stp>
        <stp>LongDescription</stp>
        <stp/>
        <stp>T</stp>
        <tr r="B7" s="1"/>
      </tp>
      <tp t="s">
        <v>Silver (Globex), Dec 25</v>
        <stp/>
        <stp>ContractData</stp>
        <stp>F.SIE?</stp>
        <stp>LongDescription</stp>
        <stp/>
        <stp>T</stp>
        <tr r="B12" s="1"/>
      </tp>
      <tp t="s">
        <v>RBOB Gasoline (Globex), Dec 25</v>
        <stp/>
        <stp>ContractData</stp>
        <stp>F.RBE?</stp>
        <stp>LongDescription</stp>
        <stp/>
        <stp>T</stp>
        <tr r="B17" s="1"/>
      </tp>
      <tp t="s">
        <v>E-mini Russell 2000, Dec 25</v>
        <stp/>
        <stp>ContractData</stp>
        <stp>F.RTY?</stp>
        <stp>LongDescription</stp>
        <stp/>
        <stp>T</stp>
        <tr r="B26" s="1"/>
      </tp>
      <tp t="s">
        <v>FTSE 100 - Stnd Index, Dec 25</v>
        <stp/>
        <stp>ContractData</stp>
        <stp>F.QFA?</stp>
        <stp>LongDescription</stp>
        <stp/>
        <stp>T</stp>
        <tr r="B29" s="1"/>
      </tp>
      <tp t="s">
        <v>Platinum (Globex), Jan 26</v>
        <stp/>
        <stp>ContractData</stp>
        <stp>F.PLE?</stp>
        <stp>LongDescription</stp>
        <stp/>
        <stp>T</stp>
        <tr r="B13" s="1"/>
      </tp>
      <tp t="s">
        <v>CAC40, Oct 25</v>
        <stp/>
        <stp>ContractData</stp>
        <stp>F.PIL?</stp>
        <stp>LongDescription</stp>
        <stp/>
        <stp>T</stp>
        <tr r="B30" s="1"/>
      </tp>
      <tp t="s">
        <v>Lean Hogs (Globex), Dec 25</v>
        <stp/>
        <stp>ContractData</stp>
        <stp>F.HE</stp>
        <stp>LongDescription</stp>
        <stp/>
        <stp>T</stp>
        <tr r="B22" s="1"/>
      </tp>
      <tp>
        <v>45946.303657407407</v>
        <stp/>
        <stp>SystemInfo</stp>
        <stp>Linetime</stp>
        <tr r="T1" s="1"/>
      </tp>
      <tp>
        <v>-1.8213107701132885</v>
        <stp/>
        <stp>StudyData</stp>
        <stp>S.NKE</stp>
        <stp>PCB</stp>
        <stp>BaseType=Index,Index=1</stp>
        <stp>Close</stp>
        <stp>M</stp>
        <stp>0</stp>
        <stp>all</stp>
        <stp/>
        <stp/>
        <stp/>
        <stp>T</stp>
        <tr r="J23" s="1"/>
      </tp>
      <tp t="s">
        <v/>
        <stp/>
        <stp>StudyData</stp>
        <stp>S.NKE</stp>
        <stp>PCB</stp>
        <stp>BaseType=Index,Index=1</stp>
        <stp>Close</stp>
        <stp>D</stp>
        <stp>0</stp>
        <stp>all</stp>
        <stp/>
        <stp/>
        <stp/>
        <stp>T</stp>
        <tr r="H23" s="1"/>
      </tp>
      <tp>
        <v>-9.5282146160961982</v>
        <stp/>
        <stp>StudyData</stp>
        <stp>S.NKE</stp>
        <stp>PCB</stp>
        <stp>BaseType=Index,Index=1</stp>
        <stp>Close</stp>
        <stp>A</stp>
        <stp>0</stp>
        <stp>all</stp>
        <stp/>
        <stp/>
        <stp/>
        <stp>T</stp>
        <tr r="M23" s="1"/>
      </tp>
      <tp>
        <v>4.9678012879484958</v>
        <stp/>
        <stp>StudyData</stp>
        <stp>S.NKE</stp>
        <stp>PCB</stp>
        <stp>BaseType=Index,Index=1</stp>
        <stp>Close</stp>
        <stp>W</stp>
        <stp>0</stp>
        <stp>all</stp>
        <stp/>
        <stp/>
        <stp/>
        <stp>T</stp>
        <tr r="I23" s="1"/>
      </tp>
      <tp>
        <v>-1.8213107701132885</v>
        <stp/>
        <stp>StudyData</stp>
        <stp>S.NKE</stp>
        <stp>PCB</stp>
        <stp>BaseType=Index,Index=1</stp>
        <stp>Close</stp>
        <stp>Q</stp>
        <stp>0</stp>
        <stp>all</stp>
        <stp/>
        <stp/>
        <stp/>
        <stp>T</stp>
        <tr r="K23" s="1"/>
      </tp>
      <tp>
        <v>-3.6317567567567544</v>
        <stp/>
        <stp>StudyData</stp>
        <stp>S.NKE</stp>
        <stp>PCB</stp>
        <stp>BaseType=Index,Index=1</stp>
        <stp>Close</stp>
        <stp>S</stp>
        <stp>0</stp>
        <stp>all</stp>
        <stp/>
        <stp/>
        <stp/>
        <stp>T</stp>
        <tr r="L23" s="1"/>
      </tp>
      <tp t="s">
        <v/>
        <stp/>
        <stp>StudyData</stp>
        <stp>S.MCD</stp>
        <stp>PCB</stp>
        <stp>BaseType=Index,Index=1</stp>
        <stp>Close</stp>
        <stp>D</stp>
        <stp>0</stp>
        <stp>all</stp>
        <stp/>
        <stp/>
        <stp/>
        <stp>T</stp>
        <tr r="H20" s="1"/>
      </tp>
      <tp>
        <v>5.2985615233364429</v>
        <stp/>
        <stp>StudyData</stp>
        <stp>S.MCD</stp>
        <stp>PCB</stp>
        <stp>BaseType=Index,Index=1</stp>
        <stp>Close</stp>
        <stp>A</stp>
        <stp>0</stp>
        <stp>all</stp>
        <stp/>
        <stp/>
        <stp/>
        <stp>T</stp>
        <tr r="M20" s="1"/>
      </tp>
      <tp>
        <v>0.44753035637895738</v>
        <stp/>
        <stp>StudyData</stp>
        <stp>S.MCD</stp>
        <stp>PCB</stp>
        <stp>BaseType=Index,Index=1</stp>
        <stp>Close</stp>
        <stp>M</stp>
        <stp>0</stp>
        <stp>all</stp>
        <stp/>
        <stp/>
        <stp/>
        <stp>T</stp>
        <tr r="J20" s="1"/>
      </tp>
      <tp>
        <v>2.7743173630517526</v>
        <stp/>
        <stp>StudyData</stp>
        <stp>S.MCD</stp>
        <stp>PCB</stp>
        <stp>BaseType=Index,Index=1</stp>
        <stp>Close</stp>
        <stp>W</stp>
        <stp>0</stp>
        <stp>all</stp>
        <stp/>
        <stp/>
        <stp/>
        <stp>T</stp>
        <tr r="I20" s="1"/>
      </tp>
      <tp>
        <v>0.44753035637895738</v>
        <stp/>
        <stp>StudyData</stp>
        <stp>S.MCD</stp>
        <stp>PCB</stp>
        <stp>BaseType=Index,Index=1</stp>
        <stp>Close</stp>
        <stp>Q</stp>
        <stp>0</stp>
        <stp>all</stp>
        <stp/>
        <stp/>
        <stp/>
        <stp>T</stp>
        <tr r="K20" s="1"/>
      </tp>
      <tp>
        <v>4.4768456720402448</v>
        <stp/>
        <stp>StudyData</stp>
        <stp>S.MCD</stp>
        <stp>PCB</stp>
        <stp>BaseType=Index,Index=1</stp>
        <stp>Close</stp>
        <stp>S</stp>
        <stp>0</stp>
        <stp>all</stp>
        <stp/>
        <stp/>
        <stp/>
        <stp>T</stp>
        <tr r="L20" s="1"/>
      </tp>
      <tp t="s">
        <v>10yr US Treasury Notes (Globex), Dec 25</v>
        <stp/>
        <stp>ContractData</stp>
        <stp>F.TYA?</stp>
        <stp>LongDescription</stp>
        <stp/>
        <stp>T</stp>
        <tr r="B14" s="1"/>
      </tp>
      <tp>
        <v>-2.1863007326433257</v>
        <stp/>
        <stp>StudyData</stp>
        <stp>S.MRK</stp>
        <stp>PCB</stp>
        <stp>BaseType=Index,Index=1</stp>
        <stp>Close</stp>
        <stp>W</stp>
        <stp>0</stp>
        <stp>all</stp>
        <stp/>
        <stp/>
        <stp/>
        <stp>T</stp>
        <tr r="I21" s="1"/>
      </tp>
      <tp>
        <v>0.21446443464791204</v>
        <stp/>
        <stp>StudyData</stp>
        <stp>S.MRK</stp>
        <stp>PCB</stp>
        <stp>BaseType=Index,Index=1</stp>
        <stp>Close</stp>
        <stp>Q</stp>
        <stp>0</stp>
        <stp>all</stp>
        <stp/>
        <stp/>
        <stp/>
        <stp>T</stp>
        <tr r="K21" s="1"/>
      </tp>
      <tp>
        <v>6.25315816068722</v>
        <stp/>
        <stp>StudyData</stp>
        <stp>S.MRK</stp>
        <stp>PCB</stp>
        <stp>BaseType=Index,Index=1</stp>
        <stp>Close</stp>
        <stp>S</stp>
        <stp>0</stp>
        <stp>all</stp>
        <stp/>
        <stp/>
        <stp/>
        <stp>T</stp>
        <tr r="L21" s="1"/>
      </tp>
      <tp t="s">
        <v/>
        <stp/>
        <stp>StudyData</stp>
        <stp>S.MRK</stp>
        <stp>PCB</stp>
        <stp>BaseType=Index,Index=1</stp>
        <stp>Close</stp>
        <stp>D</stp>
        <stp>0</stp>
        <stp>all</stp>
        <stp/>
        <stp/>
        <stp/>
        <stp>T</stp>
        <tr r="H21" s="1"/>
      </tp>
      <tp>
        <v>-15.450341777241659</v>
        <stp/>
        <stp>StudyData</stp>
        <stp>S.MRK</stp>
        <stp>PCB</stp>
        <stp>BaseType=Index,Index=1</stp>
        <stp>Close</stp>
        <stp>A</stp>
        <stp>0</stp>
        <stp>all</stp>
        <stp/>
        <stp/>
        <stp/>
        <stp>T</stp>
        <tr r="M21" s="1"/>
      </tp>
      <tp>
        <v>0.21446443464791204</v>
        <stp/>
        <stp>StudyData</stp>
        <stp>S.MRK</stp>
        <stp>PCB</stp>
        <stp>BaseType=Index,Index=1</stp>
        <stp>Close</stp>
        <stp>M</stp>
        <stp>0</stp>
        <stp>all</stp>
        <stp/>
        <stp/>
        <stp/>
        <stp>T</stp>
        <tr r="J21" s="1"/>
      </tp>
      <tp>
        <v>3.1010678459713077</v>
        <stp/>
        <stp>StudyData</stp>
        <stp>S.JNJ</stp>
        <stp>PCB</stp>
        <stp>BaseType=Index,Index=1</stp>
        <stp>Close</stp>
        <stp>M</stp>
        <stp>0</stp>
        <stp>all</stp>
        <stp/>
        <stp/>
        <stp/>
        <stp>T</stp>
        <tr r="J17" s="1"/>
      </tp>
      <tp>
        <v>32.187802516940955</v>
        <stp/>
        <stp>StudyData</stp>
        <stp>S.JNJ</stp>
        <stp>PCB</stp>
        <stp>BaseType=Index,Index=1</stp>
        <stp>Close</stp>
        <stp>A</stp>
        <stp>0</stp>
        <stp>all</stp>
        <stp/>
        <stp/>
        <stp/>
        <stp>T</stp>
        <tr r="M17" s="1"/>
      </tp>
      <tp t="s">
        <v/>
        <stp/>
        <stp>StudyData</stp>
        <stp>S.JNJ</stp>
        <stp>PCB</stp>
        <stp>BaseType=Index,Index=1</stp>
        <stp>Close</stp>
        <stp>D</stp>
        <stp>0</stp>
        <stp>all</stp>
        <stp/>
        <stp/>
        <stp/>
        <stp>T</stp>
        <tr r="H17" s="1"/>
      </tp>
      <tp>
        <v>3.1010678459713077</v>
        <stp/>
        <stp>StudyData</stp>
        <stp>S.JNJ</stp>
        <stp>PCB</stp>
        <stp>BaseType=Index,Index=1</stp>
        <stp>Close</stp>
        <stp>Q</stp>
        <stp>0</stp>
        <stp>all</stp>
        <stp/>
        <stp/>
        <stp/>
        <stp>T</stp>
        <tr r="K17" s="1"/>
      </tp>
      <tp>
        <v>25.152209492635038</v>
        <stp/>
        <stp>StudyData</stp>
        <stp>S.JNJ</stp>
        <stp>PCB</stp>
        <stp>BaseType=Index,Index=1</stp>
        <stp>Close</stp>
        <stp>S</stp>
        <stp>0</stp>
        <stp>all</stp>
        <stp/>
        <stp/>
        <stp/>
        <stp>T</stp>
        <tr r="L17" s="1"/>
      </tp>
      <tp>
        <v>0.23594798657719016</v>
        <stp/>
        <stp>StudyData</stp>
        <stp>S.JNJ</stp>
        <stp>PCB</stp>
        <stp>BaseType=Index,Index=1</stp>
        <stp>Close</stp>
        <stp>W</stp>
        <stp>0</stp>
        <stp>all</stp>
        <stp/>
        <stp/>
        <stp/>
        <stp>T</stp>
        <tr r="I17" s="1"/>
      </tp>
      <tp>
        <v>4.5902114103678029</v>
        <stp/>
        <stp>StudyData</stp>
        <stp>S.UNH</stp>
        <stp>PCB</stp>
        <stp>BaseType=Index,Index=1</stp>
        <stp>Close</stp>
        <stp>M</stp>
        <stp>0</stp>
        <stp>all</stp>
        <stp/>
        <stp/>
        <stp/>
        <stp>T</stp>
        <tr r="J28" s="1"/>
      </tp>
      <tp>
        <v>-28.606729134543151</v>
        <stp/>
        <stp>StudyData</stp>
        <stp>S.UNH</stp>
        <stp>PCB</stp>
        <stp>BaseType=Index,Index=1</stp>
        <stp>Close</stp>
        <stp>A</stp>
        <stp>0</stp>
        <stp>all</stp>
        <stp/>
        <stp/>
        <stp/>
        <stp>T</stp>
        <tr r="M28" s="1"/>
      </tp>
      <tp t="s">
        <v/>
        <stp/>
        <stp>StudyData</stp>
        <stp>S.UNH</stp>
        <stp>PCB</stp>
        <stp>BaseType=Index,Index=1</stp>
        <stp>Close</stp>
        <stp>D</stp>
        <stp>0</stp>
        <stp>all</stp>
        <stp/>
        <stp/>
        <stp/>
        <stp>T</stp>
        <tr r="H28" s="1"/>
      </tp>
      <tp>
        <v>4.5902114103678029</v>
        <stp/>
        <stp>StudyData</stp>
        <stp>S.UNH</stp>
        <stp>PCB</stp>
        <stp>BaseType=Index,Index=1</stp>
        <stp>Close</stp>
        <stp>Q</stp>
        <stp>0</stp>
        <stp>all</stp>
        <stp/>
        <stp/>
        <stp/>
        <stp>T</stp>
        <tr r="K28" s="1"/>
      </tp>
      <tp>
        <v>15.764336314389206</v>
        <stp/>
        <stp>StudyData</stp>
        <stp>S.UNH</stp>
        <stp>PCB</stp>
        <stp>BaseType=Index,Index=1</stp>
        <stp>Close</stp>
        <stp>S</stp>
        <stp>0</stp>
        <stp>all</stp>
        <stp/>
        <stp/>
        <stp/>
        <stp>T</stp>
        <tr r="L28" s="1"/>
      </tp>
      <tp>
        <v>1.8758815232722241</v>
        <stp/>
        <stp>StudyData</stp>
        <stp>S.UNH</stp>
        <stp>PCB</stp>
        <stp>BaseType=Index,Index=1</stp>
        <stp>Close</stp>
        <stp>W</stp>
        <stp>0</stp>
        <stp>all</stp>
        <stp/>
        <stp/>
        <stp/>
        <stp>T</stp>
        <tr r="I28" s="1"/>
      </tp>
      <tp>
        <v>-3.8004750593824226</v>
        <stp/>
        <stp>StudyData</stp>
        <stp>S.HON</stp>
        <stp>PCB</stp>
        <stp>BaseType=Index,Index=1</stp>
        <stp>Close</stp>
        <stp>M</stp>
        <stp>0</stp>
        <stp>all</stp>
        <stp/>
        <stp/>
        <stp/>
        <stp>T</stp>
        <tr r="J15" s="1"/>
      </tp>
      <tp>
        <v>-10.354597370401528</v>
        <stp/>
        <stp>StudyData</stp>
        <stp>S.HON</stp>
        <stp>PCB</stp>
        <stp>BaseType=Index,Index=1</stp>
        <stp>Close</stp>
        <stp>A</stp>
        <stp>0</stp>
        <stp>all</stp>
        <stp/>
        <stp/>
        <stp/>
        <stp>T</stp>
        <tr r="M15" s="1"/>
      </tp>
      <tp t="s">
        <v/>
        <stp/>
        <stp>StudyData</stp>
        <stp>S.HON</stp>
        <stp>PCB</stp>
        <stp>BaseType=Index,Index=1</stp>
        <stp>Close</stp>
        <stp>D</stp>
        <stp>0</stp>
        <stp>all</stp>
        <stp/>
        <stp/>
        <stp/>
        <stp>T</stp>
        <tr r="H15" s="1"/>
      </tp>
      <tp>
        <v>-3.8004750593824226</v>
        <stp/>
        <stp>StudyData</stp>
        <stp>S.HON</stp>
        <stp>PCB</stp>
        <stp>BaseType=Index,Index=1</stp>
        <stp>Close</stp>
        <stp>Q</stp>
        <stp>0</stp>
        <stp>all</stp>
        <stp/>
        <stp/>
        <stp/>
        <stp>T</stp>
        <tr r="K15" s="1"/>
      </tp>
      <tp>
        <v>-13.045345242184814</v>
        <stp/>
        <stp>StudyData</stp>
        <stp>S.HON</stp>
        <stp>PCB</stp>
        <stp>BaseType=Index,Index=1</stp>
        <stp>Close</stp>
        <stp>S</stp>
        <stp>0</stp>
        <stp>all</stp>
        <stp/>
        <stp/>
        <stp/>
        <stp>T</stp>
        <tr r="L15" s="1"/>
      </tp>
      <tp>
        <v>0.79139913394057215</v>
        <stp/>
        <stp>StudyData</stp>
        <stp>S.HON</stp>
        <stp>PCB</stp>
        <stp>BaseType=Index,Index=1</stp>
        <stp>Close</stp>
        <stp>W</stp>
        <stp>0</stp>
        <stp>all</stp>
        <stp/>
        <stp/>
        <stp/>
        <stp>T</stp>
        <tr r="I15" s="1"/>
      </tp>
      <tp t="s">
        <v/>
        <stp/>
        <stp>StudyData</stp>
        <stp>S.IBM</stp>
        <stp>PCB</stp>
        <stp>BaseType=Index,Index=1</stp>
        <stp>Close</stp>
        <stp>D</stp>
        <stp>0</stp>
        <stp>all</stp>
        <stp/>
        <stp/>
        <stp/>
        <stp>T</stp>
        <tr r="H16" s="1"/>
      </tp>
      <tp>
        <v>27.712323158804523</v>
        <stp/>
        <stp>StudyData</stp>
        <stp>S.IBM</stp>
        <stp>PCB</stp>
        <stp>BaseType=Index,Index=1</stp>
        <stp>Close</stp>
        <stp>A</stp>
        <stp>0</stp>
        <stp>all</stp>
        <stp/>
        <stp/>
        <stp/>
        <stp>T</stp>
        <tr r="M16" s="1"/>
      </tp>
      <tp>
        <v>-0.49971647292317295</v>
        <stp/>
        <stp>StudyData</stp>
        <stp>S.IBM</stp>
        <stp>PCB</stp>
        <stp>BaseType=Index,Index=1</stp>
        <stp>Close</stp>
        <stp>M</stp>
        <stp>0</stp>
        <stp>all</stp>
        <stp/>
        <stp/>
        <stp/>
        <stp>T</stp>
        <tr r="J16" s="1"/>
      </tp>
      <tp>
        <v>1.0546396947663981</v>
        <stp/>
        <stp>StudyData</stp>
        <stp>S.IBM</stp>
        <stp>PCB</stp>
        <stp>BaseType=Index,Index=1</stp>
        <stp>Close</stp>
        <stp>W</stp>
        <stp>0</stp>
        <stp>all</stp>
        <stp/>
        <stp/>
        <stp/>
        <stp>T</stp>
        <tr r="I16" s="1"/>
      </tp>
      <tp>
        <v>-0.49971647292317295</v>
        <stp/>
        <stp>StudyData</stp>
        <stp>S.IBM</stp>
        <stp>PCB</stp>
        <stp>BaseType=Index,Index=1</stp>
        <stp>Close</stp>
        <stp>Q</stp>
        <stp>0</stp>
        <stp>all</stp>
        <stp/>
        <stp/>
        <stp/>
        <stp>T</stp>
        <tr r="K16" s="1"/>
      </tp>
      <tp>
        <v>-4.7594816473302224</v>
        <stp/>
        <stp>StudyData</stp>
        <stp>S.IBM</stp>
        <stp>PCB</stp>
        <stp>BaseType=Index,Index=1</stp>
        <stp>Close</stp>
        <stp>S</stp>
        <stp>0</stp>
        <stp>all</stp>
        <stp/>
        <stp/>
        <stp/>
        <stp>T</stp>
        <tr r="L16" s="1"/>
      </tp>
      <tp>
        <v>1.5952673734587428</v>
        <stp/>
        <stp>StudyData</stp>
        <stp>S.JPM</stp>
        <stp>PCB</stp>
        <stp>BaseType=Index,Index=1</stp>
        <stp>Close</stp>
        <stp>W</stp>
        <stp>0</stp>
        <stp>all</stp>
        <stp/>
        <stp/>
        <stp/>
        <stp>T</stp>
        <tr r="I18" s="1"/>
      </tp>
      <tp>
        <v>5.4430685385119428</v>
        <stp/>
        <stp>StudyData</stp>
        <stp>S.JPM</stp>
        <stp>PCB</stp>
        <stp>BaseType=Index,Index=1</stp>
        <stp>Close</stp>
        <stp>S</stp>
        <stp>0</stp>
        <stp>all</stp>
        <stp/>
        <stp/>
        <stp/>
        <stp>T</stp>
        <tr r="L18" s="1"/>
      </tp>
      <tp>
        <v>-3.0878483340202294</v>
        <stp/>
        <stp>StudyData</stp>
        <stp>S.JPM</stp>
        <stp>PCB</stp>
        <stp>BaseType=Index,Index=1</stp>
        <stp>Close</stp>
        <stp>Q</stp>
        <stp>0</stp>
        <stp>all</stp>
        <stp/>
        <stp/>
        <stp/>
        <stp>T</stp>
        <tr r="K18" s="1"/>
      </tp>
      <tp t="s">
        <v/>
        <stp/>
        <stp>StudyData</stp>
        <stp>S.JPM</stp>
        <stp>PCB</stp>
        <stp>BaseType=Index,Index=1</stp>
        <stp>Close</stp>
        <stp>D</stp>
        <stp>0</stp>
        <stp>all</stp>
        <stp/>
        <stp/>
        <stp/>
        <stp>T</stp>
        <tr r="H18" s="1"/>
      </tp>
      <tp>
        <v>27.524925952192227</v>
        <stp/>
        <stp>StudyData</stp>
        <stp>S.JPM</stp>
        <stp>PCB</stp>
        <stp>BaseType=Index,Index=1</stp>
        <stp>Close</stp>
        <stp>A</stp>
        <stp>0</stp>
        <stp>all</stp>
        <stp/>
        <stp/>
        <stp/>
        <stp>T</stp>
        <tr r="M18" s="1"/>
      </tp>
      <tp>
        <v>-3.0878483340202294</v>
        <stp/>
        <stp>StudyData</stp>
        <stp>S.JPM</stp>
        <stp>PCB</stp>
        <stp>BaseType=Index,Index=1</stp>
        <stp>Close</stp>
        <stp>M</stp>
        <stp>0</stp>
        <stp>all</stp>
        <stp/>
        <stp/>
        <stp/>
        <stp>T</stp>
        <tr r="J18" s="1"/>
      </tp>
      <tp>
        <v>-1.1019461270782367</v>
        <stp/>
        <stp>StudyData</stp>
        <stp>S.MMM</stp>
        <stp>PCB</stp>
        <stp>BaseType=Index,Index=1</stp>
        <stp>Close</stp>
        <stp>M</stp>
        <stp>0</stp>
        <stp>all</stp>
        <stp/>
        <stp/>
        <stp/>
        <stp>T</stp>
        <tr r="J2" s="1"/>
      </tp>
      <tp>
        <v>18.886048493299246</v>
        <stp/>
        <stp>StudyData</stp>
        <stp>S.MMM</stp>
        <stp>PCB</stp>
        <stp>BaseType=Index,Index=1</stp>
        <stp>Close</stp>
        <stp>A</stp>
        <stp>0</stp>
        <stp>all</stp>
        <stp/>
        <stp/>
        <stp/>
        <stp>T</stp>
        <tr r="M2" s="1"/>
      </tp>
      <tp t="s">
        <v/>
        <stp/>
        <stp>StudyData</stp>
        <stp>S.MMM</stp>
        <stp>PCB</stp>
        <stp>BaseType=Index,Index=1</stp>
        <stp>Close</stp>
        <stp>D</stp>
        <stp>0</stp>
        <stp>all</stp>
        <stp/>
        <stp/>
        <stp/>
        <stp>T</stp>
        <tr r="H2" s="1"/>
      </tp>
      <tp>
        <v>0.80793483972674052</v>
        <stp/>
        <stp>StudyData</stp>
        <stp>S.MMM</stp>
        <stp>PCB</stp>
        <stp>BaseType=Index,Index=1</stp>
        <stp>Close</stp>
        <stp>S</stp>
        <stp>0</stp>
        <stp>all</stp>
        <stp/>
        <stp/>
        <stp/>
        <stp>T</stp>
        <tr r="L2" s="1"/>
      </tp>
      <tp>
        <v>-1.1019461270782367</v>
        <stp/>
        <stp>StudyData</stp>
        <stp>S.MMM</stp>
        <stp>PCB</stp>
        <stp>BaseType=Index,Index=1</stp>
        <stp>Close</stp>
        <stp>Q</stp>
        <stp>0</stp>
        <stp>all</stp>
        <stp/>
        <stp/>
        <stp/>
        <stp>T</stp>
        <tr r="K2" s="1"/>
      </tp>
      <tp>
        <v>3.1731092436974784</v>
        <stp/>
        <stp>StudyData</stp>
        <stp>S.MMM</stp>
        <stp>PCB</stp>
        <stp>BaseType=Index,Index=1</stp>
        <stp>Close</stp>
        <stp>W</stp>
        <stp>0</stp>
        <stp>all</stp>
        <stp/>
        <stp/>
        <stp/>
        <stp>T</stp>
        <tr r="I2" s="1"/>
      </tp>
      <tp>
        <v>-2.1102284011916557</v>
        <stp/>
        <stp>StudyData</stp>
        <stp>S.CRM</stp>
        <stp>PCB</stp>
        <stp>BaseType=Index,Index=1</stp>
        <stp>Close</stp>
        <stp>W</stp>
        <stp>0</stp>
        <stp>all</stp>
        <stp/>
        <stp/>
        <stp/>
        <stp>T</stp>
        <tr r="I9" s="1"/>
      </tp>
      <tp>
        <v>-0.17721518987341245</v>
        <stp/>
        <stp>StudyData</stp>
        <stp>S.CRM</stp>
        <stp>PCB</stp>
        <stp>BaseType=Index,Index=1</stp>
        <stp>Close</stp>
        <stp>Q</stp>
        <stp>0</stp>
        <stp>all</stp>
        <stp/>
        <stp/>
        <stp/>
        <stp>T</stp>
        <tr r="K9" s="1"/>
      </tp>
      <tp>
        <v>-13.242143092889357</v>
        <stp/>
        <stp>StudyData</stp>
        <stp>S.CRM</stp>
        <stp>PCB</stp>
        <stp>BaseType=Index,Index=1</stp>
        <stp>Close</stp>
        <stp>S</stp>
        <stp>0</stp>
        <stp>all</stp>
        <stp/>
        <stp/>
        <stp/>
        <stp>T</stp>
        <tr r="L9" s="1"/>
      </tp>
      <tp t="s">
        <v/>
        <stp/>
        <stp>StudyData</stp>
        <stp>S.CRM</stp>
        <stp>PCB</stp>
        <stp>BaseType=Index,Index=1</stp>
        <stp>Close</stp>
        <stp>D</stp>
        <stp>0</stp>
        <stp>all</stp>
        <stp/>
        <stp/>
        <stp/>
        <stp>T</stp>
        <tr r="H9" s="1"/>
      </tp>
      <tp>
        <v>-29.237579636885705</v>
        <stp/>
        <stp>StudyData</stp>
        <stp>S.CRM</stp>
        <stp>PCB</stp>
        <stp>BaseType=Index,Index=1</stp>
        <stp>Close</stp>
        <stp>A</stp>
        <stp>0</stp>
        <stp>all</stp>
        <stp/>
        <stp/>
        <stp/>
        <stp>T</stp>
        <tr r="M9" s="1"/>
      </tp>
      <tp>
        <v>-0.17721518987341245</v>
        <stp/>
        <stp>StudyData</stp>
        <stp>S.CRM</stp>
        <stp>PCB</stp>
        <stp>BaseType=Index,Index=1</stp>
        <stp>Close</stp>
        <stp>M</stp>
        <stp>0</stp>
        <stp>all</stp>
        <stp/>
        <stp/>
        <stp/>
        <stp>T</stp>
        <tr r="J9" s="1"/>
      </tp>
      <tp>
        <v>0.59362723701439346</v>
        <stp/>
        <stp>StudyData</stp>
        <stp>S.V</stp>
        <stp>PCB</stp>
        <stp>BaseType=Index,Index=1</stp>
        <stp>Close</stp>
        <stp>W</stp>
        <stp>0</stp>
        <stp>all</stp>
        <stp/>
        <stp/>
        <stp/>
        <stp>T</stp>
        <tr r="I29" s="1"/>
      </tp>
      <tp>
        <v>-2.6362484157161004</v>
        <stp/>
        <stp>StudyData</stp>
        <stp>S.V</stp>
        <stp>PCB</stp>
        <stp>BaseType=Index,Index=1</stp>
        <stp>Close</stp>
        <stp>S</stp>
        <stp>0</stp>
        <stp>all</stp>
        <stp/>
        <stp/>
        <stp/>
        <stp>T</stp>
        <tr r="L29" s="1"/>
      </tp>
      <tp>
        <v>1.2625227019743401</v>
        <stp/>
        <stp>StudyData</stp>
        <stp>S.V</stp>
        <stp>PCB</stp>
        <stp>BaseType=Index,Index=1</stp>
        <stp>Close</stp>
        <stp>Q</stp>
        <stp>0</stp>
        <stp>all</stp>
        <stp/>
        <stp/>
        <stp/>
        <stp>T</stp>
        <tr r="K29" s="1"/>
      </tp>
      <tp t="s">
        <v/>
        <stp/>
        <stp>StudyData</stp>
        <stp>S.V</stp>
        <stp>PCB</stp>
        <stp>BaseType=Index,Index=1</stp>
        <stp>Close</stp>
        <stp>D</stp>
        <stp>0</stp>
        <stp>all</stp>
        <stp/>
        <stp/>
        <stp/>
        <stp>T</stp>
        <tr r="H29" s="1"/>
      </tp>
      <tp>
        <v>9.3817238324262675</v>
        <stp/>
        <stp>StudyData</stp>
        <stp>S.V</stp>
        <stp>PCB</stp>
        <stp>BaseType=Index,Index=1</stp>
        <stp>Close</stp>
        <stp>A</stp>
        <stp>0</stp>
        <stp>all</stp>
        <stp/>
        <stp/>
        <stp/>
        <stp>T</stp>
        <tr r="M29" s="1"/>
      </tp>
      <tp>
        <v>1.2625227019743401</v>
        <stp/>
        <stp>StudyData</stp>
        <stp>S.V</stp>
        <stp>PCB</stp>
        <stp>BaseType=Index,Index=1</stp>
        <stp>Close</stp>
        <stp>M</stp>
        <stp>0</stp>
        <stp>all</stp>
        <stp/>
        <stp/>
        <stp/>
        <stp>T</stp>
        <tr r="J29" s="1"/>
      </tp>
      <tp t="s">
        <v/>
        <stp/>
        <stp>StudyData</stp>
        <stp>S.MSFT</stp>
        <stp>PCB</stp>
        <stp>BaseType=Date,Date=9/30/2025</stp>
        <stp>Close</stp>
        <stp>D</stp>
        <stp/>
        <stp>all</stp>
        <stp/>
        <stp/>
        <stp/>
        <stp>T</stp>
        <tr r="Q3" s="1"/>
      </tp>
      <tp>
        <v>5.9988002399520096E-2</v>
        <stp/>
        <stp>ContractData</stp>
        <stp>F.ZCE</stp>
        <stp>PerCentNetLastTrade</stp>
        <stp/>
        <stp>T</stp>
        <tr r="D20" s="1"/>
      </tp>
      <tp>
        <v>-0.65162907268170422</v>
        <stp/>
        <stp>ContractData</stp>
        <stp>F.ZWA</stp>
        <stp>PerCentNetLastTrade</stp>
        <stp/>
        <stp>T</stp>
        <tr r="D19" s="1"/>
      </tp>
      <tp>
        <v>0.37257824143070045</v>
        <stp/>
        <stp>ContractData</stp>
        <stp>F.ZSE</stp>
        <stp>PerCentNetLastTrade</stp>
        <stp/>
        <stp>T</stp>
        <tr r="D18" s="1"/>
      </tp>
      <tp>
        <v>9.6790845736900971E-2</v>
        <stp/>
        <stp>ContractData</stp>
        <stp>F.YM?</stp>
        <stp>PerCentNetLastTrade</stp>
        <stp/>
        <stp>T</stp>
        <tr r="D23" s="1"/>
      </tp>
      <tp>
        <v>0.11143754432175058</v>
        <stp/>
        <stp>ContractData</stp>
        <stp>F.GLE</stp>
        <stp>PerCentNetLastTrade</stp>
        <stp/>
        <stp>T</stp>
        <tr r="D21" s="1"/>
      </tp>
      <tp>
        <v>0.30900967982129562</v>
        <stp/>
        <stp>ContractData</stp>
        <stp>F.EP?</stp>
        <stp>PerCentNetLastTrade</stp>
        <stp/>
        <stp>T</stp>
        <tr r="D24" s="1"/>
      </tp>
      <tp>
        <v>-0.18911363262621281</v>
        <stp/>
        <stp>ContractData</stp>
        <stp>F.DD?</stp>
        <stp>PerCentNetLastTrade</stp>
        <stp/>
        <stp>T</stp>
        <tr r="D27" s="1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volatileDependencies" Target="volatileDependenci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4A9FA-DA29-4CEF-90DB-971E7FDAAC96}">
  <dimension ref="A1:U47"/>
  <sheetViews>
    <sheetView tabSelected="1" workbookViewId="0"/>
  </sheetViews>
  <sheetFormatPr defaultRowHeight="16.5" x14ac:dyDescent="0.3"/>
  <cols>
    <col min="2" max="2" width="36.125" customWidth="1"/>
    <col min="5" max="5" width="9.5" customWidth="1"/>
    <col min="6" max="6" width="11.25" style="4" customWidth="1"/>
    <col min="7" max="7" width="30.375" style="4" bestFit="1" customWidth="1"/>
    <col min="8" max="13" width="11.25" style="4" customWidth="1"/>
    <col min="15" max="17" width="9" style="4"/>
  </cols>
  <sheetData>
    <row r="1" spans="1:21" x14ac:dyDescent="0.3">
      <c r="A1" s="4" t="s">
        <v>4</v>
      </c>
      <c r="B1" s="4" t="s">
        <v>5</v>
      </c>
      <c r="C1" s="4"/>
      <c r="D1" s="5" t="s">
        <v>36</v>
      </c>
      <c r="F1" s="4" t="s">
        <v>72</v>
      </c>
      <c r="G1" s="4" t="s">
        <v>5</v>
      </c>
      <c r="H1" s="4" t="s">
        <v>37</v>
      </c>
      <c r="I1" s="4" t="s">
        <v>38</v>
      </c>
      <c r="J1" s="4" t="s">
        <v>40</v>
      </c>
      <c r="K1" s="6" t="s">
        <v>39</v>
      </c>
      <c r="L1" s="4" t="s">
        <v>41</v>
      </c>
      <c r="M1" s="4" t="s">
        <v>42</v>
      </c>
      <c r="O1" s="4" t="s">
        <v>1</v>
      </c>
      <c r="P1" s="4" t="s">
        <v>2</v>
      </c>
      <c r="Q1" s="4" t="s">
        <v>3</v>
      </c>
      <c r="T1" s="7">
        <f>MOD(RTD("cqg.rtd", ,"SystemInfo", "Linetime"),1)</f>
        <v>0.30365740740671754</v>
      </c>
      <c r="U1" s="7"/>
    </row>
    <row r="2" spans="1:21" x14ac:dyDescent="0.3">
      <c r="A2" s="2" t="s">
        <v>6</v>
      </c>
      <c r="B2" t="str">
        <f>RTD("cqg.rtd", ,"ContractData",A2, "LongDescription",, "T")</f>
        <v>Dollar Index (ICE), Dec 25</v>
      </c>
      <c r="D2" s="1">
        <f>IFERROR(RTD("cqg.rtd",,"ContractData",A2,"PerCentNetLastTrade",,"T")/100,"")</f>
        <v>-1.4308764879593266E-3</v>
      </c>
      <c r="F2" s="4" t="s">
        <v>43</v>
      </c>
      <c r="G2" t="str">
        <f>RTD("cqg.rtd", ,"ContractData",F2, "LongDescription",, "T")</f>
        <v>3M Company</v>
      </c>
      <c r="H2" s="5" t="str">
        <f>IFERROR(RTD("cqg.rtd",,"StudyData",F2, "PCB","BaseType=Index,Index=1", "Close", "D","0","all",,,,"T")/100,"")</f>
        <v/>
      </c>
      <c r="I2" s="5">
        <f>IFERROR(RTD("cqg.rtd",,"StudyData",F2, "PCB","BaseType=Index,Index=1", "Close", "W","0","all",,,,"T")/100,"")</f>
        <v>3.1731092436974785E-2</v>
      </c>
      <c r="J2" s="5">
        <f>IFERROR(RTD("cqg.rtd",,"StudyData",F2, "PCB","BaseType=Index,Index=1", "Close", "M","0","all",,,,"T")/100,"")</f>
        <v>-1.1019461270782367E-2</v>
      </c>
      <c r="K2" s="5">
        <f>IFERROR(RTD("cqg.rtd",,"StudyData",F2, "PCB","BaseType=Index,Index=1", "Close", "Q","0","all",,,,"T")/100,"")</f>
        <v>-1.1019461270782367E-2</v>
      </c>
      <c r="L2" s="5">
        <f>IFERROR(RTD("cqg.rtd",,"StudyData",F2, "PCB","BaseType=Index,Index=1", "Close", "S","0","all",,,,"T")/100,"")</f>
        <v>8.0793483972674048E-3</v>
      </c>
      <c r="M2" s="5">
        <f>IFERROR(RTD("cqg.rtd",,"StudyData",F2, "PCB","BaseType=Index,Index=1", "Close", "A","0","all",,,,"T")/100,"")</f>
        <v>0.18886048493299246</v>
      </c>
      <c r="O2" s="4">
        <v>9</v>
      </c>
      <c r="P2" s="4">
        <v>30</v>
      </c>
      <c r="Q2" s="4">
        <v>2025</v>
      </c>
      <c r="T2" s="7"/>
      <c r="U2" s="7"/>
    </row>
    <row r="3" spans="1:21" x14ac:dyDescent="0.3">
      <c r="A3" s="2" t="s">
        <v>7</v>
      </c>
      <c r="B3" t="str">
        <f>RTD("cqg.rtd", ,"ContractData",A3, "LongDescription",, "T")</f>
        <v>Euro FX (Globex), Dec 25</v>
      </c>
      <c r="D3" s="1">
        <f>IFERROR(RTD("cqg.rtd",,"ContractData",A3,"PerCentNetLastTrade",,"T")/100,"")</f>
        <v>1.4562898873516942E-3</v>
      </c>
      <c r="F3" s="4" t="s">
        <v>44</v>
      </c>
      <c r="G3" t="str">
        <f>RTD("cqg.rtd", ,"ContractData",F3, "LongDescription",, "T")</f>
        <v>APPLE INC.</v>
      </c>
      <c r="H3" s="5" t="str">
        <f>IFERROR(RTD("cqg.rtd",,"StudyData",F3, "PCB","BaseType=Index,Index=1", "Close", "D","0","all",,,,"T")/100,"")</f>
        <v/>
      </c>
      <c r="I3" s="5">
        <f>IFERROR(RTD("cqg.rtd",,"StudyData",F3, "PCB","BaseType=Index,Index=1", "Close", "W","0","all",,,,"T")/100,"")</f>
        <v>1.6593957679292181E-2</v>
      </c>
      <c r="J3" s="5">
        <f>IFERROR(RTD("cqg.rtd",,"StudyData",F3, "PCB","BaseType=Index,Index=1", "Close", "M","0","all",,,,"T")/100,"")</f>
        <v>-2.0775242508738138E-2</v>
      </c>
      <c r="K3" s="5">
        <f>IFERROR(RTD("cqg.rtd",,"StudyData",F3, "PCB","BaseType=Index,Index=1", "Close", "Q","0","all",,,,"T")/100,"")</f>
        <v>-2.0775242508738138E-2</v>
      </c>
      <c r="L3" s="5">
        <f>IFERROR(RTD("cqg.rtd",,"StudyData",F3, "PCB","BaseType=Index,Index=1", "Close", "S","0","all",,,,"T")/100,"")</f>
        <v>0.2152848857045376</v>
      </c>
      <c r="M3" s="5">
        <f>IFERROR(RTD("cqg.rtd",,"StudyData",F3, "PCB","BaseType=Index,Index=1", "Close", "A","0","all",,,,"T")/100,"")</f>
        <v>-4.3127545723185548E-3</v>
      </c>
      <c r="O3" s="5" t="s">
        <v>0</v>
      </c>
      <c r="Q3" s="5" t="str">
        <f xml:space="preserve"> IFERROR(RTD("cqg.rtd",,"StudyData","S.MSFT", "PCB","BaseType=Date,Date="&amp;O2&amp;"/"&amp;P2&amp;"/"&amp;Q2&amp;"", "Close", "D",,"all",,,,"T")/100,"")</f>
        <v/>
      </c>
      <c r="T3" s="3"/>
      <c r="U3" s="3"/>
    </row>
    <row r="4" spans="1:21" x14ac:dyDescent="0.3">
      <c r="A4" s="2" t="s">
        <v>8</v>
      </c>
      <c r="B4" t="str">
        <f>RTD("cqg.rtd", ,"ContractData",A4, "LongDescription",, "T")</f>
        <v>Japanese Yen (Globex), Dec 25</v>
      </c>
      <c r="D4" s="1">
        <f>IFERROR(RTD("cqg.rtd",,"ContractData",A4,"PerCentNetLastTrade",,"T")/100,"")</f>
        <v>5.2643453410543728E-4</v>
      </c>
      <c r="F4" s="4" t="s">
        <v>45</v>
      </c>
      <c r="G4" t="str">
        <f>RTD("cqg.rtd", ,"ContractData",F4, "LongDescription",, "T")</f>
        <v>AMGEN</v>
      </c>
      <c r="H4" s="5" t="str">
        <f>IFERROR(RTD("cqg.rtd",,"StudyData",F4, "PCB","BaseType=Index,Index=1", "Close", "D","0","all",,,,"T")/100,"")</f>
        <v/>
      </c>
      <c r="I4" s="5">
        <f>IFERROR(RTD("cqg.rtd",,"StudyData",F4, "PCB","BaseType=Index,Index=1", "Close", "W","0","all",,,,"T")/100,"")</f>
        <v>2.4781994278426901E-2</v>
      </c>
      <c r="J4" s="5">
        <f>IFERROR(RTD("cqg.rtd",,"StudyData",F4, "PCB","BaseType=Index,Index=1", "Close", "M","0","all",,,,"T")/100,"")</f>
        <v>5.3579021970233898E-2</v>
      </c>
      <c r="K4" s="5">
        <f>IFERROR(RTD("cqg.rtd",,"StudyData",F4, "PCB","BaseType=Index,Index=1", "Close", "Q","0","all",,,,"T")/100,"")</f>
        <v>5.3579021970233898E-2</v>
      </c>
      <c r="L4" s="5">
        <f>IFERROR(RTD("cqg.rtd",,"StudyData",F4, "PCB","BaseType=Index,Index=1", "Close", "S","0","all",,,,"T")/100,"")</f>
        <v>6.4861573725869467E-2</v>
      </c>
      <c r="M4" s="5">
        <f>IFERROR(RTD("cqg.rtd",,"StudyData",F4, "PCB","BaseType=Index,Index=1", "Close", "A","0","all",,,,"T")/100,"")</f>
        <v>0.14073050951503993</v>
      </c>
      <c r="T4" s="3"/>
      <c r="U4" s="3"/>
    </row>
    <row r="5" spans="1:21" x14ac:dyDescent="0.3">
      <c r="A5" s="2" t="s">
        <v>9</v>
      </c>
      <c r="B5" t="str">
        <f>RTD("cqg.rtd", ,"ContractData",A5, "LongDescription",, "T")</f>
        <v>British Pound (Globex), Dec 25</v>
      </c>
      <c r="D5" s="1">
        <f>IFERROR(RTD("cqg.rtd",,"ContractData",A5,"PerCentNetLastTrade",,"T")/100,"")</f>
        <v>3.4371964432488977E-3</v>
      </c>
      <c r="F5" s="4" t="s">
        <v>46</v>
      </c>
      <c r="G5" t="str">
        <f>RTD("cqg.rtd", ,"ContractData",F5, "LongDescription",, "T")</f>
        <v>Amazon.com Inc</v>
      </c>
      <c r="H5" s="5" t="str">
        <f>IFERROR(RTD("cqg.rtd",,"StudyData",F5, "PCB","BaseType=Index,Index=1", "Close", "D","0","all",,,,"T")/100,"")</f>
        <v/>
      </c>
      <c r="I5" s="5">
        <f>IFERROR(RTD("cqg.rtd",,"StudyData",F5, "PCB","BaseType=Index,Index=1", "Close", "W","0","all",,,,"T")/100,"")</f>
        <v>-3.6973702454130026E-3</v>
      </c>
      <c r="J5" s="5">
        <f>IFERROR(RTD("cqg.rtd",,"StudyData",F5, "PCB","BaseType=Index,Index=1", "Close", "M","0","all",,,,"T")/100,"")</f>
        <v>-1.8217424966980918E-2</v>
      </c>
      <c r="K5" s="5">
        <f>IFERROR(RTD("cqg.rtd",,"StudyData",F5, "PCB","BaseType=Index,Index=1", "Close", "Q","0","all",,,,"T")/100,"")</f>
        <v>-1.8217424966980918E-2</v>
      </c>
      <c r="L5" s="5">
        <f>IFERROR(RTD("cqg.rtd",,"StudyData",F5, "PCB","BaseType=Index,Index=1", "Close", "S","0","all",,,,"T")/100,"")</f>
        <v>-1.741191485482484E-2</v>
      </c>
      <c r="M5" s="5">
        <f>IFERROR(RTD("cqg.rtd",,"StudyData",F5, "PCB","BaseType=Index,Index=1", "Close", "A","0","all",,,,"T")/100,"")</f>
        <v>-1.741191485482484E-2</v>
      </c>
      <c r="Q5" s="5"/>
      <c r="T5" s="3"/>
      <c r="U5" s="3"/>
    </row>
    <row r="6" spans="1:21" x14ac:dyDescent="0.3">
      <c r="A6" s="2" t="s">
        <v>10</v>
      </c>
      <c r="B6" t="str">
        <f>RTD("cqg.rtd", ,"ContractData",A6, "LongDescription",, "T")</f>
        <v>Canadian Dollar (Globex), Dec 25</v>
      </c>
      <c r="D6" s="1">
        <f>IFERROR(RTD("cqg.rtd",,"ContractData",A6,"PerCentNetLastTrade",,"T")/100,"")</f>
        <v>-2.1017234131988233E-4</v>
      </c>
      <c r="F6" s="4" t="s">
        <v>47</v>
      </c>
      <c r="G6" t="str">
        <f>RTD("cqg.rtd", ,"ContractData",F6, "LongDescription",, "T")</f>
        <v>American Express Co</v>
      </c>
      <c r="H6" s="5" t="str">
        <f>IFERROR(RTD("cqg.rtd",,"StudyData",F6, "PCB","BaseType=Index,Index=1", "Close", "D","0","all",,,,"T")/100,"")</f>
        <v/>
      </c>
      <c r="I6" s="5">
        <f>IFERROR(RTD("cqg.rtd",,"StudyData",F6, "PCB","BaseType=Index,Index=1", "Close", "W","0","all",,,,"T")/100,"")</f>
        <v>4.5532157085942063E-2</v>
      </c>
      <c r="J6" s="5">
        <f>IFERROR(RTD("cqg.rtd",,"StudyData",F6, "PCB","BaseType=Index,Index=1", "Close", "M","0","all",,,,"T")/100,"")</f>
        <v>-4.5158959537572249E-3</v>
      </c>
      <c r="K6" s="5">
        <f>IFERROR(RTD("cqg.rtd",,"StudyData",F6, "PCB","BaseType=Index,Index=1", "Close", "Q","0","all",,,,"T")/100,"")</f>
        <v>-4.5158959537572249E-3</v>
      </c>
      <c r="L6" s="5">
        <f>IFERROR(RTD("cqg.rtd",,"StudyData",F6, "PCB","BaseType=Index,Index=1", "Close", "S","0","all",,,,"T")/100,"")</f>
        <v>3.6616715781553726E-2</v>
      </c>
      <c r="M6" s="5">
        <f>IFERROR(RTD("cqg.rtd",,"StudyData",F6, "PCB","BaseType=Index,Index=1", "Close", "A","0","all",,,,"T")/100,"")</f>
        <v>0.11412109572424947</v>
      </c>
      <c r="T6" s="3"/>
      <c r="U6" s="3"/>
    </row>
    <row r="7" spans="1:21" x14ac:dyDescent="0.3">
      <c r="A7" s="2" t="s">
        <v>11</v>
      </c>
      <c r="B7" t="str">
        <f>RTD("cqg.rtd", ,"ContractData",A7, "LongDescription",, "T")</f>
        <v>Swiss Franc (Globex), Dec 25</v>
      </c>
      <c r="D7" s="1">
        <f>IFERROR(RTD("cqg.rtd",,"ContractData",A7,"PerCentNetLastTrade",,"T")/100,"")</f>
        <v>-9.1063863483390741E-4</v>
      </c>
      <c r="F7" s="4" t="s">
        <v>48</v>
      </c>
      <c r="G7" t="str">
        <f>RTD("cqg.rtd", ,"ContractData",F7, "LongDescription",, "T")</f>
        <v>Boeing Company</v>
      </c>
      <c r="H7" s="5" t="str">
        <f>IFERROR(RTD("cqg.rtd",,"StudyData",F7, "PCB","BaseType=Index,Index=1", "Close", "D","0","all",,,,"T")/100,"")</f>
        <v/>
      </c>
      <c r="I7" s="5">
        <f>IFERROR(RTD("cqg.rtd",,"StudyData",F7, "PCB","BaseType=Index,Index=1", "Close", "W","0","all",,,,"T")/100,"")</f>
        <v>1.5517486831490443E-2</v>
      </c>
      <c r="J7" s="5">
        <f>IFERROR(RTD("cqg.rtd",,"StudyData",F7, "PCB","BaseType=Index,Index=1", "Close", "M","0","all",,,,"T")/100,"")</f>
        <v>-8.4788954269564582E-3</v>
      </c>
      <c r="K7" s="5">
        <f>IFERROR(RTD("cqg.rtd",,"StudyData",F7, "PCB","BaseType=Index,Index=1", "Close", "Q","0","all",,,,"T")/100,"")</f>
        <v>-8.4788954269564582E-3</v>
      </c>
      <c r="L7" s="5">
        <f>IFERROR(RTD("cqg.rtd",,"StudyData",F7, "PCB","BaseType=Index,Index=1", "Close", "S","0","all",,,,"T")/100,"")</f>
        <v>2.1333460602300382E-2</v>
      </c>
      <c r="M7" s="5">
        <f>IFERROR(RTD("cqg.rtd",,"StudyData",F7, "PCB","BaseType=Index,Index=1", "Close", "A","0","all",,,,"T")/100,"")</f>
        <v>0.20903954802259886</v>
      </c>
      <c r="T7" s="3"/>
      <c r="U7" s="3"/>
    </row>
    <row r="8" spans="1:21" x14ac:dyDescent="0.3">
      <c r="A8" s="2" t="s">
        <v>12</v>
      </c>
      <c r="B8" t="str">
        <f>RTD("cqg.rtd", ,"ContractData",A8, "LongDescription",, "T")</f>
        <v>Australian Dollar (Globex), Dec 25</v>
      </c>
      <c r="D8" s="1">
        <f>IFERROR(RTD("cqg.rtd",,"ContractData",A8,"PerCentNetLastTrade",,"T")/100,"")</f>
        <v>-1.2285955616985332E-3</v>
      </c>
      <c r="F8" s="4" t="s">
        <v>49</v>
      </c>
      <c r="G8" t="str">
        <f>RTD("cqg.rtd", ,"ContractData",F8, "LongDescription",, "T")</f>
        <v>Caterpillar Inc</v>
      </c>
      <c r="H8" s="5" t="str">
        <f>IFERROR(RTD("cqg.rtd",,"StudyData",F8, "PCB","BaseType=Index,Index=1", "Close", "D","0","all",,,,"T")/100,"")</f>
        <v/>
      </c>
      <c r="I8" s="5">
        <f>IFERROR(RTD("cqg.rtd",,"StudyData",F8, "PCB","BaseType=Index,Index=1", "Close", "W","0","all",,,,"T")/100,"")</f>
        <v>8.7014044372073981E-2</v>
      </c>
      <c r="J8" s="5">
        <f>IFERROR(RTD("cqg.rtd",,"StudyData",F8, "PCB","BaseType=Index,Index=1", "Close", "M","0","all",,,,"T")/100,"")</f>
        <v>0.11924971183066106</v>
      </c>
      <c r="K8" s="5">
        <f>IFERROR(RTD("cqg.rtd",,"StudyData",F8, "PCB","BaseType=Index,Index=1", "Close", "Q","0","all",,,,"T")/100,"")</f>
        <v>0.11924971183066106</v>
      </c>
      <c r="L8" s="5">
        <f>IFERROR(RTD("cqg.rtd",,"StudyData",F8, "PCB","BaseType=Index,Index=1", "Close", "S","0","all",,,,"T")/100,"")</f>
        <v>0.37567296051106341</v>
      </c>
      <c r="M8" s="5">
        <f>IFERROR(RTD("cqg.rtd",,"StudyData",F8, "PCB","BaseType=Index,Index=1", "Close", "A","0","all",,,,"T")/100,"")</f>
        <v>0.47218546697541064</v>
      </c>
      <c r="O8" s="5"/>
      <c r="T8" s="3"/>
      <c r="U8" s="3"/>
    </row>
    <row r="9" spans="1:21" x14ac:dyDescent="0.3">
      <c r="A9" s="2" t="s">
        <v>13</v>
      </c>
      <c r="B9" t="str">
        <f>RTD("cqg.rtd", ,"ContractData",A9, "LongDescription",, "T")</f>
        <v>New Zealand Dollar (Globex), Dec 25</v>
      </c>
      <c r="D9" s="1">
        <f>IFERROR(RTD("cqg.rtd",,"ContractData",A9,"PerCentNetLastTrade",,"T")/100,"")</f>
        <v>3.2272132577409506E-3</v>
      </c>
      <c r="F9" s="4" t="s">
        <v>50</v>
      </c>
      <c r="G9" t="str">
        <f>RTD("cqg.rtd", ,"ContractData",F9, "LongDescription",, "T")</f>
        <v>Salesforce, Inc.</v>
      </c>
      <c r="H9" s="5" t="str">
        <f>IFERROR(RTD("cqg.rtd",,"StudyData",F9, "PCB","BaseType=Index,Index=1", "Close", "D","0","all",,,,"T")/100,"")</f>
        <v/>
      </c>
      <c r="I9" s="5">
        <f>IFERROR(RTD("cqg.rtd",,"StudyData",F9, "PCB","BaseType=Index,Index=1", "Close", "W","0","all",,,,"T")/100,"")</f>
        <v>-2.1102284011916557E-2</v>
      </c>
      <c r="J9" s="5">
        <f>IFERROR(RTD("cqg.rtd",,"StudyData",F9, "PCB","BaseType=Index,Index=1", "Close", "M","0","all",,,,"T")/100,"")</f>
        <v>-1.7721518987341245E-3</v>
      </c>
      <c r="K9" s="5">
        <f>IFERROR(RTD("cqg.rtd",,"StudyData",F9, "PCB","BaseType=Index,Index=1", "Close", "Q","0","all",,,,"T")/100,"")</f>
        <v>-1.7721518987341245E-3</v>
      </c>
      <c r="L9" s="5">
        <f>IFERROR(RTD("cqg.rtd",,"StudyData",F9, "PCB","BaseType=Index,Index=1", "Close", "S","0","all",,,,"T")/100,"")</f>
        <v>-0.13242143092889358</v>
      </c>
      <c r="M9" s="5">
        <f>IFERROR(RTD("cqg.rtd",,"StudyData",F9, "PCB","BaseType=Index,Index=1", "Close", "A","0","all",,,,"T")/100,"")</f>
        <v>-0.29237579636885708</v>
      </c>
      <c r="O9" s="5"/>
      <c r="T9" s="3"/>
      <c r="U9" s="3"/>
    </row>
    <row r="10" spans="1:21" x14ac:dyDescent="0.3">
      <c r="A10" s="2" t="s">
        <v>14</v>
      </c>
      <c r="B10" t="str">
        <f>RTD("cqg.rtd", ,"ContractData",A10, "LongDescription",, "T")</f>
        <v>Mexican Peso (Globex), Dec 25</v>
      </c>
      <c r="D10" s="1">
        <f>IFERROR(RTD("cqg.rtd",,"ContractData",A10,"PerCentNetLastTrade",,"T")/100,"")</f>
        <v>2.7891409445890665E-3</v>
      </c>
      <c r="F10" s="4" t="s">
        <v>51</v>
      </c>
      <c r="G10" t="str">
        <f>RTD("cqg.rtd", ,"ContractData",F10, "LongDescription",, "T")</f>
        <v>CISCO SYSTEMS INC.</v>
      </c>
      <c r="H10" s="5" t="str">
        <f>IFERROR(RTD("cqg.rtd",,"StudyData",F10, "PCB","BaseType=Index,Index=1", "Close", "D","0","all",,,,"T")/100,"")</f>
        <v/>
      </c>
      <c r="I10" s="5">
        <f>IFERROR(RTD("cqg.rtd",,"StudyData",F10, "PCB","BaseType=Index,Index=1", "Close", "W","0","all",,,,"T")/100,"")</f>
        <v>2.3255813953488347E-2</v>
      </c>
      <c r="J10" s="5">
        <f>IFERROR(RTD("cqg.rtd",,"StudyData",F10, "PCB","BaseType=Index,Index=1", "Close", "M","0","all",,,,"T")/100,"")</f>
        <v>1.6077170418006347E-2</v>
      </c>
      <c r="K10" s="5">
        <f>IFERROR(RTD("cqg.rtd",,"StudyData",F10, "PCB","BaseType=Index,Index=1", "Close", "Q","0","all",,,,"T")/100,"")</f>
        <v>1.6077170418006347E-2</v>
      </c>
      <c r="L10" s="5">
        <f>IFERROR(RTD("cqg.rtd",,"StudyData",F10, "PCB","BaseType=Index,Index=1", "Close", "S","0","all",,,,"T")/100,"")</f>
        <v>2.0178725857595932E-3</v>
      </c>
      <c r="M10" s="5">
        <f>IFERROR(RTD("cqg.rtd",,"StudyData",F10, "PCB","BaseType=Index,Index=1", "Close", "A","0","all",,,,"T")/100,"")</f>
        <v>0.17432432432432421</v>
      </c>
      <c r="O10" s="5"/>
      <c r="T10" s="3"/>
      <c r="U10" s="3"/>
    </row>
    <row r="11" spans="1:21" x14ac:dyDescent="0.3">
      <c r="A11" s="2" t="s">
        <v>15</v>
      </c>
      <c r="B11" t="str">
        <f>RTD("cqg.rtd", ,"ContractData",A11, "LongDescription",, "T")</f>
        <v>Gold (Globex), Dec 25</v>
      </c>
      <c r="D11" s="1">
        <f>IFERROR(RTD("cqg.rtd",,"ContractData",A11,"PerCentNetLastTrade",,"T")/100,"")</f>
        <v>1.401846915460777E-2</v>
      </c>
      <c r="F11" s="4" t="s">
        <v>52</v>
      </c>
      <c r="G11" t="str">
        <f>RTD("cqg.rtd", ,"ContractData",F11, "LongDescription",, "T")</f>
        <v>Chevron Corp</v>
      </c>
      <c r="H11" s="5" t="str">
        <f>IFERROR(RTD("cqg.rtd",,"StudyData",F11, "PCB","BaseType=Index,Index=1", "Close", "D","0","all",,,,"T")/100,"")</f>
        <v/>
      </c>
      <c r="I11" s="5">
        <f>IFERROR(RTD("cqg.rtd",,"StudyData",F11, "PCB","BaseType=Index,Index=1", "Close", "W","0","all",,,,"T")/100,"")</f>
        <v>2.1558092679650823E-2</v>
      </c>
      <c r="J11" s="5">
        <f>IFERROR(RTD("cqg.rtd",,"StudyData",F11, "PCB","BaseType=Index,Index=1", "Close", "M","0","all",,,,"T")/100,"")</f>
        <v>-2.0477815699658567E-2</v>
      </c>
      <c r="K11" s="5">
        <f>IFERROR(RTD("cqg.rtd",,"StudyData",F11, "PCB","BaseType=Index,Index=1", "Close", "Q","0","all",,,,"T")/100,"")</f>
        <v>-2.0477815699658567E-2</v>
      </c>
      <c r="L11" s="5">
        <f>IFERROR(RTD("cqg.rtd",,"StudyData",F11, "PCB","BaseType=Index,Index=1", "Close", "S","0","all",,,,"T")/100,"")</f>
        <v>6.229485299252753E-2</v>
      </c>
      <c r="M11" s="5">
        <f>IFERROR(RTD("cqg.rtd",,"StudyData",F11, "PCB","BaseType=Index,Index=1", "Close", "A","0","all",,,,"T")/100,"")</f>
        <v>5.019331676332512E-2</v>
      </c>
      <c r="O11" s="5"/>
      <c r="T11" s="3"/>
      <c r="U11" s="3"/>
    </row>
    <row r="12" spans="1:21" x14ac:dyDescent="0.3">
      <c r="A12" s="2" t="s">
        <v>16</v>
      </c>
      <c r="B12" t="str">
        <f>RTD("cqg.rtd", ,"ContractData",A12, "LongDescription",, "T")</f>
        <v>Silver (Globex), Dec 25</v>
      </c>
      <c r="D12" s="1">
        <f>IFERROR(RTD("cqg.rtd",,"ContractData",A12,"PerCentNetLastTrade",,"T")/100,"")</f>
        <v>1.872396745688816E-2</v>
      </c>
      <c r="F12" s="4" t="s">
        <v>53</v>
      </c>
      <c r="G12" t="str">
        <f>RTD("cqg.rtd", ,"ContractData",F12, "LongDescription",, "T")</f>
        <v>The Walt Disney Company</v>
      </c>
      <c r="H12" s="5" t="str">
        <f>IFERROR(RTD("cqg.rtd",,"StudyData",F12, "PCB","BaseType=Index,Index=1", "Close", "D","0","all",,,,"T")/100,"")</f>
        <v/>
      </c>
      <c r="I12" s="5">
        <f>IFERROR(RTD("cqg.rtd",,"StudyData",F12, "PCB","BaseType=Index,Index=1", "Close", "W","0","all",,,,"T")/100,"")</f>
        <v>2.3079036541807953E-2</v>
      </c>
      <c r="J12" s="5">
        <f>IFERROR(RTD("cqg.rtd",,"StudyData",F12, "PCB","BaseType=Index,Index=1", "Close", "M","0","all",,,,"T")/100,"")</f>
        <v>-2.4366812227074167E-2</v>
      </c>
      <c r="K12" s="5">
        <f>IFERROR(RTD("cqg.rtd",,"StudyData",F12, "PCB","BaseType=Index,Index=1", "Close", "Q","0","all",,,,"T")/100,"")</f>
        <v>-2.4366812227074167E-2</v>
      </c>
      <c r="L12" s="5">
        <f>IFERROR(RTD("cqg.rtd",,"StudyData",F12, "PCB","BaseType=Index,Index=1", "Close", "S","0","all",,,,"T")/100,"")</f>
        <v>-9.9185549552455413E-2</v>
      </c>
      <c r="M12" s="5">
        <f>IFERROR(RTD("cqg.rtd",,"StudyData",F12, "PCB","BaseType=Index,Index=1", "Close", "A","0","all",,,,"T")/100,"")</f>
        <v>3.2330489447687416E-3</v>
      </c>
    </row>
    <row r="13" spans="1:21" x14ac:dyDescent="0.3">
      <c r="A13" s="2" t="s">
        <v>17</v>
      </c>
      <c r="B13" t="str">
        <f>RTD("cqg.rtd", ,"ContractData",A13, "LongDescription",, "T")</f>
        <v>Platinum (Globex), Jan 26</v>
      </c>
      <c r="D13" s="1">
        <f>IFERROR(RTD("cqg.rtd",,"ContractData",A13,"PerCentNetLastTrade",,"T")/100,"")</f>
        <v>1.41596066117661E-2</v>
      </c>
      <c r="F13" s="4" t="s">
        <v>54</v>
      </c>
      <c r="G13" t="str">
        <f>RTD("cqg.rtd", ,"ContractData",F13, "LongDescription",, "T")</f>
        <v>Goldman Sachs Group</v>
      </c>
      <c r="H13" s="5" t="str">
        <f>IFERROR(RTD("cqg.rtd",,"StudyData",F13, "PCB","BaseType=Index,Index=1", "Close", "D","0","all",,,,"T")/100,"")</f>
        <v/>
      </c>
      <c r="I13" s="5">
        <f>IFERROR(RTD("cqg.rtd",,"StudyData",F13, "PCB","BaseType=Index,Index=1", "Close", "W","0","all",,,,"T")/100,"")</f>
        <v>4.6705740750432392E-3</v>
      </c>
      <c r="J13" s="5">
        <f>IFERROR(RTD("cqg.rtd",,"StudyData",F13, "PCB","BaseType=Index,Index=1", "Close", "M","0","all",,,,"T")/100,"")</f>
        <v>-3.5687825704777999E-2</v>
      </c>
      <c r="K13" s="5">
        <f>IFERROR(RTD("cqg.rtd",,"StudyData",F13, "PCB","BaseType=Index,Index=1", "Close", "Q","0","all",,,,"T")/100,"")</f>
        <v>-3.5687825704777999E-2</v>
      </c>
      <c r="L13" s="5">
        <f>IFERROR(RTD("cqg.rtd",,"StudyData",F13, "PCB","BaseType=Index,Index=1", "Close", "S","0","all",,,,"T")/100,"")</f>
        <v>8.5030024726245254E-2</v>
      </c>
      <c r="M13" s="5">
        <f>IFERROR(RTD("cqg.rtd",,"StudyData",F13, "PCB","BaseType=Index,Index=1", "Close", "A","0","all",,,,"T")/100,"")</f>
        <v>0.3410813453948518</v>
      </c>
    </row>
    <row r="14" spans="1:21" x14ac:dyDescent="0.3">
      <c r="A14" s="2" t="s">
        <v>18</v>
      </c>
      <c r="B14" t="str">
        <f>RTD("cqg.rtd", ,"ContractData",A14, "LongDescription",, "T")</f>
        <v>10yr US Treasury Notes (Globex), Dec 25</v>
      </c>
      <c r="D14" s="1">
        <f>IFERROR(RTD("cqg.rtd",,"ContractData",A14,"PerCentNetLastTrade",,"T")/100,"")</f>
        <v>1.6558575962467229E-3</v>
      </c>
      <c r="F14" s="4" t="s">
        <v>55</v>
      </c>
      <c r="G14" t="str">
        <f>RTD("cqg.rtd", ,"ContractData",F14, "LongDescription",, "T")</f>
        <v>Home Depot, Inc.</v>
      </c>
      <c r="H14" s="5" t="str">
        <f>IFERROR(RTD("cqg.rtd",,"StudyData",F14, "PCB","BaseType=Index,Index=1", "Close", "D","0","all",,,,"T")/100,"")</f>
        <v/>
      </c>
      <c r="I14" s="5">
        <f>IFERROR(RTD("cqg.rtd",,"StudyData",F14, "PCB","BaseType=Index,Index=1", "Close", "W","0","all",,,,"T")/100,"")</f>
        <v>3.3399866932801094E-2</v>
      </c>
      <c r="J14" s="5">
        <f>IFERROR(RTD("cqg.rtd",,"StudyData",F14, "PCB","BaseType=Index,Index=1", "Close", "M","0","all",,,,"T")/100,"")</f>
        <v>-4.1684148177398225E-2</v>
      </c>
      <c r="K14" s="5">
        <f>IFERROR(RTD("cqg.rtd",,"StudyData",F14, "PCB","BaseType=Index,Index=1", "Close", "Q","0","all",,,,"T")/100,"")</f>
        <v>-4.1684148177398225E-2</v>
      </c>
      <c r="L14" s="5">
        <f>IFERROR(RTD("cqg.rtd",,"StudyData",F14, "PCB","BaseType=Index,Index=1", "Close", "S","0","all",,,,"T")/100,"")</f>
        <v>5.9077023783547962E-2</v>
      </c>
      <c r="M14" s="5">
        <f>IFERROR(RTD("cqg.rtd",,"StudyData",F14, "PCB","BaseType=Index,Index=1", "Close", "A","0","all",,,,"T")/100,"")</f>
        <v>-1.7738245199105317E-3</v>
      </c>
    </row>
    <row r="15" spans="1:21" x14ac:dyDescent="0.3">
      <c r="A15" s="2" t="s">
        <v>19</v>
      </c>
      <c r="B15" t="str">
        <f>RTD("cqg.rtd", ,"ContractData",A15, "LongDescription",, "T")</f>
        <v>Crude Light (Globex), Dec 25</v>
      </c>
      <c r="D15" s="1">
        <f>IFERROR(RTD("cqg.rtd",,"ContractData",A15,"PerCentNetLastTrade",,"T")/100,"")</f>
        <v>5.359612724757953E-3</v>
      </c>
      <c r="F15" s="4" t="s">
        <v>56</v>
      </c>
      <c r="G15" t="str">
        <f>RTD("cqg.rtd", ,"ContractData",F15, "LongDescription",, "T")</f>
        <v>HONEYWELL INTL INC</v>
      </c>
      <c r="H15" s="5" t="str">
        <f>IFERROR(RTD("cqg.rtd",,"StudyData",F15, "PCB","BaseType=Index,Index=1", "Close", "D","0","all",,,,"T")/100,"")</f>
        <v/>
      </c>
      <c r="I15" s="5">
        <f>IFERROR(RTD("cqg.rtd",,"StudyData",F15, "PCB","BaseType=Index,Index=1", "Close", "W","0","all",,,,"T")/100,"")</f>
        <v>7.913991339405721E-3</v>
      </c>
      <c r="J15" s="5">
        <f>IFERROR(RTD("cqg.rtd",,"StudyData",F15, "PCB","BaseType=Index,Index=1", "Close", "M","0","all",,,,"T")/100,"")</f>
        <v>-3.8004750593824223E-2</v>
      </c>
      <c r="K15" s="5">
        <f>IFERROR(RTD("cqg.rtd",,"StudyData",F15, "PCB","BaseType=Index,Index=1", "Close", "Q","0","all",,,,"T")/100,"")</f>
        <v>-3.8004750593824223E-2</v>
      </c>
      <c r="L15" s="5">
        <f>IFERROR(RTD("cqg.rtd",,"StudyData",F15, "PCB","BaseType=Index,Index=1", "Close", "S","0","all",,,,"T")/100,"")</f>
        <v>-0.13045345242184814</v>
      </c>
      <c r="M15" s="5">
        <f>IFERROR(RTD("cqg.rtd",,"StudyData",F15, "PCB","BaseType=Index,Index=1", "Close", "A","0","all",,,,"T")/100,"")</f>
        <v>-0.10354597370401528</v>
      </c>
    </row>
    <row r="16" spans="1:21" x14ac:dyDescent="0.3">
      <c r="A16" s="2" t="s">
        <v>20</v>
      </c>
      <c r="B16" t="str">
        <f>RTD("cqg.rtd", ,"ContractData",A16, "LongDescription",, "T")</f>
        <v>NY Harbor ULSD, Dec 25</v>
      </c>
      <c r="D16" s="1">
        <f>IFERROR(RTD("cqg.rtd",,"ContractData",A16,"PerCentNetLastTrade",,"T")/100,"")</f>
        <v>1.0565338276181651E-2</v>
      </c>
      <c r="F16" s="4" t="s">
        <v>57</v>
      </c>
      <c r="G16" t="str">
        <f>RTD("cqg.rtd", ,"ContractData",F16, "LongDescription",, "T")</f>
        <v>International Business Machines</v>
      </c>
      <c r="H16" s="5" t="str">
        <f>IFERROR(RTD("cqg.rtd",,"StudyData",F16, "PCB","BaseType=Index,Index=1", "Close", "D","0","all",,,,"T")/100,"")</f>
        <v/>
      </c>
      <c r="I16" s="5">
        <f>IFERROR(RTD("cqg.rtd",,"StudyData",F16, "PCB","BaseType=Index,Index=1", "Close", "W","0","all",,,,"T")/100,"")</f>
        <v>1.0546396947663982E-2</v>
      </c>
      <c r="J16" s="5">
        <f>IFERROR(RTD("cqg.rtd",,"StudyData",F16, "PCB","BaseType=Index,Index=1", "Close", "M","0","all",,,,"T")/100,"")</f>
        <v>-4.9971647292317298E-3</v>
      </c>
      <c r="K16" s="5">
        <f>IFERROR(RTD("cqg.rtd",,"StudyData",F16, "PCB","BaseType=Index,Index=1", "Close", "Q","0","all",,,,"T")/100,"")</f>
        <v>-4.9971647292317298E-3</v>
      </c>
      <c r="L16" s="5">
        <f>IFERROR(RTD("cqg.rtd",,"StudyData",F16, "PCB","BaseType=Index,Index=1", "Close", "S","0","all",,,,"T")/100,"")</f>
        <v>-4.7594816473302222E-2</v>
      </c>
      <c r="M16" s="5">
        <f>IFERROR(RTD("cqg.rtd",,"StudyData",F16, "PCB","BaseType=Index,Index=1", "Close", "A","0","all",,,,"T")/100,"")</f>
        <v>0.27712323158804525</v>
      </c>
    </row>
    <row r="17" spans="1:13" x14ac:dyDescent="0.3">
      <c r="A17" s="2" t="s">
        <v>21</v>
      </c>
      <c r="B17" t="str">
        <f>RTD("cqg.rtd", ,"ContractData",A17, "LongDescription",, "T")</f>
        <v>RBOB Gasoline (Globex), Dec 25</v>
      </c>
      <c r="D17" s="1">
        <f>IFERROR(RTD("cqg.rtd",,"ContractData",A17,"PerCentNetLastTrade",,"T")/100,"")</f>
        <v>1.1770640659155877E-3</v>
      </c>
      <c r="E17" s="1"/>
      <c r="F17" s="4" t="s">
        <v>58</v>
      </c>
      <c r="G17" t="str">
        <f>RTD("cqg.rtd", ,"ContractData",F17, "LongDescription",, "T")</f>
        <v>Johnson &amp; Johnson</v>
      </c>
      <c r="H17" s="5" t="str">
        <f>IFERROR(RTD("cqg.rtd",,"StudyData",F17, "PCB","BaseType=Index,Index=1", "Close", "D","0","all",,,,"T")/100,"")</f>
        <v/>
      </c>
      <c r="I17" s="5">
        <f>IFERROR(RTD("cqg.rtd",,"StudyData",F17, "PCB","BaseType=Index,Index=1", "Close", "W","0","all",,,,"T")/100,"")</f>
        <v>2.3594798657719015E-3</v>
      </c>
      <c r="J17" s="5">
        <f>IFERROR(RTD("cqg.rtd",,"StudyData",F17, "PCB","BaseType=Index,Index=1", "Close", "M","0","all",,,,"T")/100,"")</f>
        <v>3.1010678459713076E-2</v>
      </c>
      <c r="K17" s="5">
        <f>IFERROR(RTD("cqg.rtd",,"StudyData",F17, "PCB","BaseType=Index,Index=1", "Close", "Q","0","all",,,,"T")/100,"")</f>
        <v>3.1010678459713076E-2</v>
      </c>
      <c r="L17" s="5">
        <f>IFERROR(RTD("cqg.rtd",,"StudyData",F17, "PCB","BaseType=Index,Index=1", "Close", "S","0","all",,,,"T")/100,"")</f>
        <v>0.25152209492635036</v>
      </c>
      <c r="M17" s="5">
        <f>IFERROR(RTD("cqg.rtd",,"StudyData",F17, "PCB","BaseType=Index,Index=1", "Close", "A","0","all",,,,"T")/100,"")</f>
        <v>0.32187802516940955</v>
      </c>
    </row>
    <row r="18" spans="1:13" x14ac:dyDescent="0.3">
      <c r="A18" s="2" t="s">
        <v>22</v>
      </c>
      <c r="B18" t="str">
        <f>RTD("cqg.rtd", ,"ContractData",A18, "LongDescription",, "T")</f>
        <v>Soybeans (Globex), Nov 25</v>
      </c>
      <c r="D18" s="1">
        <f>IFERROR(RTD("cqg.rtd",,"ContractData",A18,"PerCentNetLastTrade",,"T")/100,"")</f>
        <v>3.7257824143070045E-3</v>
      </c>
      <c r="E18" s="1"/>
      <c r="F18" s="4" t="s">
        <v>59</v>
      </c>
      <c r="G18" t="str">
        <f>RTD("cqg.rtd", ,"ContractData",F18, "LongDescription",, "T")</f>
        <v>JPMorgan Chase &amp; Co.</v>
      </c>
      <c r="H18" s="5" t="str">
        <f>IFERROR(RTD("cqg.rtd",,"StudyData",F18, "PCB","BaseType=Index,Index=1", "Close", "D","0","all",,,,"T")/100,"")</f>
        <v/>
      </c>
      <c r="I18" s="5">
        <f>IFERROR(RTD("cqg.rtd",,"StudyData",F18, "PCB","BaseType=Index,Index=1", "Close", "W","0","all",,,,"T")/100,"")</f>
        <v>1.595267373458743E-2</v>
      </c>
      <c r="J18" s="5">
        <f>IFERROR(RTD("cqg.rtd",,"StudyData",F18, "PCB","BaseType=Index,Index=1", "Close", "M","0","all",,,,"T")/100,"")</f>
        <v>-3.0878483340202295E-2</v>
      </c>
      <c r="K18" s="5">
        <f>IFERROR(RTD("cqg.rtd",,"StudyData",F18, "PCB","BaseType=Index,Index=1", "Close", "Q","0","all",,,,"T")/100,"")</f>
        <v>-3.0878483340202295E-2</v>
      </c>
      <c r="L18" s="5">
        <f>IFERROR(RTD("cqg.rtd",,"StudyData",F18, "PCB","BaseType=Index,Index=1", "Close", "S","0","all",,,,"T")/100,"")</f>
        <v>5.4430685385119429E-2</v>
      </c>
      <c r="M18" s="5">
        <f>IFERROR(RTD("cqg.rtd",,"StudyData",F18, "PCB","BaseType=Index,Index=1", "Close", "A","0","all",,,,"T")/100,"")</f>
        <v>0.27524925952192225</v>
      </c>
    </row>
    <row r="19" spans="1:13" x14ac:dyDescent="0.3">
      <c r="A19" s="2" t="s">
        <v>23</v>
      </c>
      <c r="B19" t="str">
        <f>RTD("cqg.rtd", ,"ContractData",A19, "LongDescription",, "T")</f>
        <v>Wheat (Globex), Dec 25</v>
      </c>
      <c r="D19" s="1">
        <f>IFERROR(RTD("cqg.rtd",,"ContractData",A19,"PerCentNetLastTrade",,"T")/100,"")</f>
        <v>-6.5162907268170424E-3</v>
      </c>
      <c r="E19" s="1"/>
      <c r="F19" s="4" t="s">
        <v>60</v>
      </c>
      <c r="G19" t="str">
        <f>RTD("cqg.rtd", ,"ContractData",F19, "LongDescription",, "T")</f>
        <v>Coca-Cola Company</v>
      </c>
      <c r="H19" s="5" t="str">
        <f>IFERROR(RTD("cqg.rtd",,"StudyData",F19, "PCB","BaseType=Index,Index=1", "Close", "D","0","all",,,,"T")/100,"")</f>
        <v/>
      </c>
      <c r="I19" s="5">
        <f>IFERROR(RTD("cqg.rtd",,"StudyData",F19, "PCB","BaseType=Index,Index=1", "Close", "W","0","all",,,,"T")/100,"")</f>
        <v>5.9665871121706497E-4</v>
      </c>
      <c r="J19" s="5">
        <f>IFERROR(RTD("cqg.rtd",,"StudyData",F19, "PCB","BaseType=Index,Index=1", "Close", "M","0","all",,,,"T")/100,"")</f>
        <v>1.1459589867309874E-2</v>
      </c>
      <c r="K19" s="5">
        <f>IFERROR(RTD("cqg.rtd",,"StudyData",F19, "PCB","BaseType=Index,Index=1", "Close", "Q","0","all",,,,"T")/100,"")</f>
        <v>1.1459589867309874E-2</v>
      </c>
      <c r="L19" s="5">
        <f>IFERROR(RTD("cqg.rtd",,"StudyData",F19, "PCB","BaseType=Index,Index=1", "Close", "S","0","all",,,,"T")/100,"")</f>
        <v>-5.1872791519434649E-2</v>
      </c>
      <c r="M19" s="5">
        <f>IFERROR(RTD("cqg.rtd",,"StudyData",F19, "PCB","BaseType=Index,Index=1", "Close", "A","0","all",,,,"T")/100,"")</f>
        <v>7.7417282364278833E-2</v>
      </c>
    </row>
    <row r="20" spans="1:13" x14ac:dyDescent="0.3">
      <c r="A20" s="2" t="s">
        <v>24</v>
      </c>
      <c r="B20" t="str">
        <f>RTD("cqg.rtd", ,"ContractData",A20, "LongDescription",, "T")</f>
        <v>Corn (Globex), Dec 25</v>
      </c>
      <c r="D20" s="1">
        <f>IFERROR(RTD("cqg.rtd",,"ContractData",A20,"PerCentNetLastTrade",,"T")/100,"")</f>
        <v>5.9988002399520091E-4</v>
      </c>
      <c r="E20" s="1"/>
      <c r="F20" s="4" t="s">
        <v>61</v>
      </c>
      <c r="G20" t="str">
        <f>RTD("cqg.rtd", ,"ContractData",F20, "LongDescription",, "T")</f>
        <v>McDonald's Corporation</v>
      </c>
      <c r="H20" s="5" t="str">
        <f>IFERROR(RTD("cqg.rtd",,"StudyData",F20, "PCB","BaseType=Index,Index=1", "Close", "D","0","all",,,,"T")/100,"")</f>
        <v/>
      </c>
      <c r="I20" s="5">
        <f>IFERROR(RTD("cqg.rtd",,"StudyData",F20, "PCB","BaseType=Index,Index=1", "Close", "W","0","all",,,,"T")/100,"")</f>
        <v>2.7743173630517527E-2</v>
      </c>
      <c r="J20" s="5">
        <f>IFERROR(RTD("cqg.rtd",,"StudyData",F20, "PCB","BaseType=Index,Index=1", "Close", "M","0","all",,,,"T")/100,"")</f>
        <v>4.475303563789574E-3</v>
      </c>
      <c r="K20" s="5">
        <f>IFERROR(RTD("cqg.rtd",,"StudyData",F20, "PCB","BaseType=Index,Index=1", "Close", "Q","0","all",,,,"T")/100,"")</f>
        <v>4.475303563789574E-3</v>
      </c>
      <c r="L20" s="5">
        <f>IFERROR(RTD("cqg.rtd",,"StudyData",F20, "PCB","BaseType=Index,Index=1", "Close", "S","0","all",,,,"T")/100,"")</f>
        <v>4.4768456720402444E-2</v>
      </c>
      <c r="M20" s="5">
        <f>IFERROR(RTD("cqg.rtd",,"StudyData",F20, "PCB","BaseType=Index,Index=1", "Close", "A","0","all",,,,"T")/100,"")</f>
        <v>5.2985615233364432E-2</v>
      </c>
    </row>
    <row r="21" spans="1:13" x14ac:dyDescent="0.3">
      <c r="A21" s="2" t="s">
        <v>25</v>
      </c>
      <c r="B21" t="str">
        <f>RTD("cqg.rtd", ,"ContractData",A21, "LongDescription",, "T")</f>
        <v>Live Cattle (Globex), Dec 25</v>
      </c>
      <c r="D21" s="1">
        <f>IFERROR(RTD("cqg.rtd",,"ContractData",A21,"PerCentNetLastTrade",,"T")/100,"")</f>
        <v>1.1143754432175058E-3</v>
      </c>
      <c r="E21" s="1"/>
      <c r="F21" s="4" t="s">
        <v>62</v>
      </c>
      <c r="G21" t="str">
        <f>RTD("cqg.rtd", ,"ContractData",F21, "LongDescription",, "T")</f>
        <v>Merck &amp; Co Inc</v>
      </c>
      <c r="H21" s="5" t="str">
        <f>IFERROR(RTD("cqg.rtd",,"StudyData",F21, "PCB","BaseType=Index,Index=1", "Close", "D","0","all",,,,"T")/100,"")</f>
        <v/>
      </c>
      <c r="I21" s="5">
        <f>IFERROR(RTD("cqg.rtd",,"StudyData",F21, "PCB","BaseType=Index,Index=1", "Close", "W","0","all",,,,"T")/100,"")</f>
        <v>-2.1863007326433256E-2</v>
      </c>
      <c r="J21" s="5">
        <f>IFERROR(RTD("cqg.rtd",,"StudyData",F21, "PCB","BaseType=Index,Index=1", "Close", "M","0","all",,,,"T")/100,"")</f>
        <v>2.1446443464791204E-3</v>
      </c>
      <c r="K21" s="5">
        <f>IFERROR(RTD("cqg.rtd",,"StudyData",F21, "PCB","BaseType=Index,Index=1", "Close", "Q","0","all",,,,"T")/100,"")</f>
        <v>2.1446443464791204E-3</v>
      </c>
      <c r="L21" s="5">
        <f>IFERROR(RTD("cqg.rtd",,"StudyData",F21, "PCB","BaseType=Index,Index=1", "Close", "S","0","all",,,,"T")/100,"")</f>
        <v>6.2531581606872194E-2</v>
      </c>
      <c r="M21" s="5">
        <f>IFERROR(RTD("cqg.rtd",,"StudyData",F21, "PCB","BaseType=Index,Index=1", "Close", "A","0","all",,,,"T")/100,"")</f>
        <v>-0.15450341777241661</v>
      </c>
    </row>
    <row r="22" spans="1:13" x14ac:dyDescent="0.3">
      <c r="A22" s="2" t="s">
        <v>26</v>
      </c>
      <c r="B22" t="str">
        <f>RTD("cqg.rtd", ,"ContractData",A22, "LongDescription",, "T")</f>
        <v>Lean Hogs (Globex), Dec 25</v>
      </c>
      <c r="D22" s="1">
        <f>IFERROR(RTD("cqg.rtd",,"ContractData",A22,"PerCentNetLastTrade",,"T")/100,"")</f>
        <v>5.3827751196172243E-3</v>
      </c>
      <c r="E22" s="1"/>
      <c r="F22" s="4" t="s">
        <v>0</v>
      </c>
      <c r="G22" t="str">
        <f>RTD("cqg.rtd", ,"ContractData",F22, "LongDescription",, "T")</f>
        <v>MICROSOFT CORP</v>
      </c>
      <c r="H22" s="5" t="str">
        <f>IFERROR(RTD("cqg.rtd",,"StudyData",F22, "PCB","BaseType=Index,Index=1", "Close", "D","0","all",,,,"T")/100,"")</f>
        <v/>
      </c>
      <c r="I22" s="5">
        <f>IFERROR(RTD("cqg.rtd",,"StudyData",F22, "PCB","BaseType=Index,Index=1", "Close", "W","0","all",,,,"T")/100,"")</f>
        <v>4.8340378894630243E-3</v>
      </c>
      <c r="J22" s="5">
        <f>IFERROR(RTD("cqg.rtd",,"StudyData",F22, "PCB","BaseType=Index,Index=1", "Close", "M","0","all",,,,"T")/100,"")</f>
        <v>-8.7267110724973101E-3</v>
      </c>
      <c r="K22" s="5">
        <f>IFERROR(RTD("cqg.rtd",,"StudyData",F22, "PCB","BaseType=Index,Index=1", "Close", "Q","0","all",,,,"T")/100,"")</f>
        <v>-8.7267110724973101E-3</v>
      </c>
      <c r="L22" s="5">
        <f>IFERROR(RTD("cqg.rtd",,"StudyData",F22, "PCB","BaseType=Index,Index=1", "Close", "S","0","all",,,,"T")/100,"")</f>
        <v>3.220683138658257E-2</v>
      </c>
      <c r="M22" s="5">
        <f>IFERROR(RTD("cqg.rtd",,"StudyData",F22, "PCB","BaseType=Index,Index=1", "Close", "A","0","all",,,,"T")/100,"")</f>
        <v>0.21810201660735484</v>
      </c>
    </row>
    <row r="23" spans="1:13" x14ac:dyDescent="0.3">
      <c r="A23" s="2" t="s">
        <v>27</v>
      </c>
      <c r="B23" t="str">
        <f>RTD("cqg.rtd", ,"ContractData",A23, "LongDescription",, "T")</f>
        <v>E-mini Dow ($5), Dec 25</v>
      </c>
      <c r="D23" s="1">
        <f>IFERROR(RTD("cqg.rtd",,"ContractData",A23,"PerCentNetLastTrade",,"T")/100,"")</f>
        <v>9.6790845736900971E-4</v>
      </c>
      <c r="E23" s="1"/>
      <c r="F23" s="4" t="s">
        <v>63</v>
      </c>
      <c r="G23" t="str">
        <f>RTD("cqg.rtd", ,"ContractData",F23, "LongDescription",, "T")</f>
        <v>NIKE Inc ClsB</v>
      </c>
      <c r="H23" s="5" t="str">
        <f>IFERROR(RTD("cqg.rtd",,"StudyData",F23, "PCB","BaseType=Index,Index=1", "Close", "D","0","all",,,,"T")/100,"")</f>
        <v/>
      </c>
      <c r="I23" s="5">
        <f>IFERROR(RTD("cqg.rtd",,"StudyData",F23, "PCB","BaseType=Index,Index=1", "Close", "W","0","all",,,,"T")/100,"")</f>
        <v>4.9678012879484958E-2</v>
      </c>
      <c r="J23" s="5">
        <f>IFERROR(RTD("cqg.rtd",,"StudyData",F23, "PCB","BaseType=Index,Index=1", "Close", "M","0","all",,,,"T")/100,"")</f>
        <v>-1.8213107701132884E-2</v>
      </c>
      <c r="K23" s="5">
        <f>IFERROR(RTD("cqg.rtd",,"StudyData",F23, "PCB","BaseType=Index,Index=1", "Close", "Q","0","all",,,,"T")/100,"")</f>
        <v>-1.8213107701132884E-2</v>
      </c>
      <c r="L23" s="5">
        <f>IFERROR(RTD("cqg.rtd",,"StudyData",F23, "PCB","BaseType=Index,Index=1", "Close", "S","0","all",,,,"T")/100,"")</f>
        <v>-3.6317567567567544E-2</v>
      </c>
      <c r="M23" s="5">
        <f>IFERROR(RTD("cqg.rtd",,"StudyData",F23, "PCB","BaseType=Index,Index=1", "Close", "A","0","all",,,,"T")/100,"")</f>
        <v>-9.5282146160961978E-2</v>
      </c>
    </row>
    <row r="24" spans="1:13" x14ac:dyDescent="0.3">
      <c r="A24" s="2" t="s">
        <v>28</v>
      </c>
      <c r="B24" t="str">
        <f>RTD("cqg.rtd", ,"ContractData",A24, "LongDescription",, "T")</f>
        <v>E-Mini S&amp;P 500, Dec 25</v>
      </c>
      <c r="D24" s="1">
        <f>IFERROR(RTD("cqg.rtd",,"ContractData",A24,"PerCentNetLastTrade",,"T")/100,"")</f>
        <v>3.0900967982129563E-3</v>
      </c>
      <c r="E24" s="1"/>
      <c r="F24" s="4" t="s">
        <v>64</v>
      </c>
      <c r="G24" t="str">
        <f>RTD("cqg.rtd", ,"ContractData",F24, "LongDescription",, "T")</f>
        <v>NVIDIA CORPORATION</v>
      </c>
      <c r="H24" s="5" t="str">
        <f>IFERROR(RTD("cqg.rtd",,"StudyData",F24, "PCB","BaseType=Index,Index=1", "Close", "D","0","all",,,,"T")/100,"")</f>
        <v/>
      </c>
      <c r="I24" s="5">
        <f>IFERROR(RTD("cqg.rtd",,"StudyData",F24, "PCB","BaseType=Index,Index=1", "Close", "W","0","all",,,,"T")/100,"")</f>
        <v>-1.8180825507752695E-2</v>
      </c>
      <c r="J24" s="5">
        <f>IFERROR(RTD("cqg.rtd",,"StudyData",F24, "PCB","BaseType=Index,Index=1", "Close", "M","0","all",,,,"T")/100,"")</f>
        <v>-3.6177510987244074E-2</v>
      </c>
      <c r="K24" s="5">
        <f>IFERROR(RTD("cqg.rtd",,"StudyData",F24, "PCB","BaseType=Index,Index=1", "Close", "Q","0","all",,,,"T")/100,"")</f>
        <v>-3.6177510987244074E-2</v>
      </c>
      <c r="L24" s="5">
        <f>IFERROR(RTD("cqg.rtd",,"StudyData",F24, "PCB","BaseType=Index,Index=1", "Close", "S","0","all",,,,"T")/100,"")</f>
        <v>0.13823659725299073</v>
      </c>
      <c r="M24" s="5">
        <f>IFERROR(RTD("cqg.rtd",,"StudyData",F24, "PCB","BaseType=Index,Index=1", "Close", "A","0","all",,,,"T")/100,"")</f>
        <v>0.3391168366967014</v>
      </c>
    </row>
    <row r="25" spans="1:13" x14ac:dyDescent="0.3">
      <c r="A25" s="2" t="s">
        <v>29</v>
      </c>
      <c r="B25" t="str">
        <f>RTD("cqg.rtd", ,"ContractData",A25, "LongDescription",, "T")</f>
        <v>E-mini NASDAQ-100, Dec 25</v>
      </c>
      <c r="D25" s="1">
        <f>IFERROR(RTD("cqg.rtd",,"ContractData",A25,"PerCentNetLastTrade",,"T")/100,"")</f>
        <v>4.7543581616481777E-3</v>
      </c>
      <c r="E25" s="1"/>
      <c r="F25" s="4" t="s">
        <v>65</v>
      </c>
      <c r="G25" t="str">
        <f>RTD("cqg.rtd", ,"ContractData",F25, "LongDescription",, "T")</f>
        <v>Procter &amp; Gamble Co</v>
      </c>
      <c r="H25" s="5" t="str">
        <f>IFERROR(RTD("cqg.rtd",,"StudyData",F25, "PCB","BaseType=Index,Index=1", "Close", "D","0","all",,,,"T")/100,"")</f>
        <v/>
      </c>
      <c r="I25" s="5">
        <f>IFERROR(RTD("cqg.rtd",,"StudyData",F25, "PCB","BaseType=Index,Index=1", "Close", "W","0","all",,,,"T")/100,"")</f>
        <v>-1.516467365889493E-2</v>
      </c>
      <c r="J25" s="5">
        <f>IFERROR(RTD("cqg.rtd",,"StudyData",F25, "PCB","BaseType=Index,Index=1", "Close", "M","0","all",,,,"T")/100,"")</f>
        <v>-4.0546697038724301E-2</v>
      </c>
      <c r="K25" s="5">
        <f>IFERROR(RTD("cqg.rtd",,"StudyData",F25, "PCB","BaseType=Index,Index=1", "Close", "Q","0","all",,,,"T")/100,"")</f>
        <v>-4.0546697038724301E-2</v>
      </c>
      <c r="L25" s="5">
        <f>IFERROR(RTD("cqg.rtd",,"StudyData",F25, "PCB","BaseType=Index,Index=1", "Close", "S","0","all",,,,"T")/100,"")</f>
        <v>-7.469244288224941E-2</v>
      </c>
      <c r="M25" s="5">
        <f>IFERROR(RTD("cqg.rtd",,"StudyData",F25, "PCB","BaseType=Index,Index=1", "Close", "A","0","all",,,,"T")/100,"")</f>
        <v>-0.12066805845511476</v>
      </c>
    </row>
    <row r="26" spans="1:13" x14ac:dyDescent="0.3">
      <c r="A26" s="2" t="s">
        <v>30</v>
      </c>
      <c r="B26" t="str">
        <f>RTD("cqg.rtd", ,"ContractData",A26, "LongDescription",, "T")</f>
        <v>E-mini Russell 2000, Dec 25</v>
      </c>
      <c r="D26" s="1">
        <f>IFERROR(RTD("cqg.rtd",,"ContractData",A26,"PerCentNetLastTrade",,"T")/100,"")</f>
        <v>3.2735160717807139E-3</v>
      </c>
      <c r="E26" s="1"/>
      <c r="F26" s="4" t="s">
        <v>66</v>
      </c>
      <c r="G26" t="str">
        <f>RTD("cqg.rtd", ,"ContractData",F26, "LongDescription",, "T")</f>
        <v>Sherwin-Williams Co</v>
      </c>
      <c r="H26" s="5" t="str">
        <f>IFERROR(RTD("cqg.rtd",,"StudyData",F26, "PCB","BaseType=Index,Index=1", "Close", "D","0","all",,,,"T")/100,"")</f>
        <v/>
      </c>
      <c r="I26" s="5">
        <f>IFERROR(RTD("cqg.rtd",,"StudyData",F26, "PCB","BaseType=Index,Index=1", "Close", "W","0","all",,,,"T")/100,"")</f>
        <v>-2.4037739250618696E-4</v>
      </c>
      <c r="J26" s="5">
        <f>IFERROR(RTD("cqg.rtd",,"StudyData",F26, "PCB","BaseType=Index,Index=1", "Close", "M","0","all",,,,"T")/100,"")</f>
        <v>-3.9074683763645736E-2</v>
      </c>
      <c r="K26" s="5">
        <f>IFERROR(RTD("cqg.rtd",,"StudyData",F26, "PCB","BaseType=Index,Index=1", "Close", "Q","0","all",,,,"T")/100,"")</f>
        <v>-3.9074683763645736E-2</v>
      </c>
      <c r="L26" s="5">
        <f>IFERROR(RTD("cqg.rtd",,"StudyData",F26, "PCB","BaseType=Index,Index=1", "Close", "S","0","all",,,,"T")/100,"")</f>
        <v>-3.0958760484622538E-2</v>
      </c>
      <c r="M26" s="5">
        <f>IFERROR(RTD("cqg.rtd",,"StudyData",F26, "PCB","BaseType=Index,Index=1", "Close", "A","0","all",,,,"T")/100,"")</f>
        <v>-2.1180831347630363E-2</v>
      </c>
    </row>
    <row r="27" spans="1:13" x14ac:dyDescent="0.3">
      <c r="A27" s="2" t="s">
        <v>31</v>
      </c>
      <c r="B27" t="str">
        <f>RTD("cqg.rtd", ,"ContractData",A27, "LongDescription",, "T")</f>
        <v>DAX Index, Dec 25</v>
      </c>
      <c r="D27" s="1">
        <f>IFERROR(RTD("cqg.rtd",,"ContractData",A27,"PerCentNetLastTrade",,"T")/100,"")</f>
        <v>-1.8911363262621281E-3</v>
      </c>
      <c r="E27" s="1"/>
      <c r="F27" s="4" t="s">
        <v>67</v>
      </c>
      <c r="G27" t="str">
        <f>RTD("cqg.rtd", ,"ContractData",F27, "LongDescription",, "T")</f>
        <v>Travelers Companies, Inc</v>
      </c>
      <c r="H27" s="5" t="str">
        <f>IFERROR(RTD("cqg.rtd",,"StudyData",F27, "PCB","BaseType=Index,Index=1", "Close", "D","0","all",,,,"T")/100,"")</f>
        <v/>
      </c>
      <c r="I27" s="5">
        <f>IFERROR(RTD("cqg.rtd",,"StudyData",F27, "PCB","BaseType=Index,Index=1", "Close", "W","0","all",,,,"T")/100,"")</f>
        <v>-2.4803790907745298E-3</v>
      </c>
      <c r="J27" s="5">
        <f>IFERROR(RTD("cqg.rtd",,"StudyData",F27, "PCB","BaseType=Index,Index=1", "Close", "M","0","all",,,,"T")/100,"")</f>
        <v>-3.4990330205572802E-2</v>
      </c>
      <c r="K27" s="5">
        <f>IFERROR(RTD("cqg.rtd",,"StudyData",F27, "PCB","BaseType=Index,Index=1", "Close", "Q","0","all",,,,"T")/100,"")</f>
        <v>-3.4990330205572802E-2</v>
      </c>
      <c r="L27" s="5">
        <f>IFERROR(RTD("cqg.rtd",,"StudyData",F27, "PCB","BaseType=Index,Index=1", "Close", "S","0","all",,,,"T")/100,"")</f>
        <v>7.1391193840172236E-3</v>
      </c>
      <c r="M27" s="5">
        <f>IFERROR(RTD("cqg.rtd",,"StudyData",F27, "PCB","BaseType=Index,Index=1", "Close", "A","0","all",,,,"T")/100,"")</f>
        <v>0.11856033874382486</v>
      </c>
    </row>
    <row r="28" spans="1:13" x14ac:dyDescent="0.3">
      <c r="A28" s="2" t="s">
        <v>32</v>
      </c>
      <c r="B28" t="str">
        <f>RTD("cqg.rtd", ,"ContractData",A28, "LongDescription",, "T")</f>
        <v>Euro STOXX 50, Dec 25</v>
      </c>
      <c r="D28" s="1">
        <f>IFERROR(RTD("cqg.rtd",,"ContractData",A28,"PerCentNetLastTrade",,"T")/100,"")</f>
        <v>1.9552079630287948E-3</v>
      </c>
      <c r="E28" s="1"/>
      <c r="F28" s="4" t="s">
        <v>68</v>
      </c>
      <c r="G28" t="str">
        <f>RTD("cqg.rtd", ,"ContractData",F28, "LongDescription",, "T")</f>
        <v>United Health Group Inc</v>
      </c>
      <c r="H28" s="5" t="str">
        <f>IFERROR(RTD("cqg.rtd",,"StudyData",F28, "PCB","BaseType=Index,Index=1", "Close", "D","0","all",,,,"T")/100,"")</f>
        <v/>
      </c>
      <c r="I28" s="5">
        <f>IFERROR(RTD("cqg.rtd",,"StudyData",F28, "PCB","BaseType=Index,Index=1", "Close", "W","0","all",,,,"T")/100,"")</f>
        <v>1.8758815232722242E-2</v>
      </c>
      <c r="J28" s="5">
        <f>IFERROR(RTD("cqg.rtd",,"StudyData",F28, "PCB","BaseType=Index,Index=1", "Close", "M","0","all",,,,"T")/100,"")</f>
        <v>4.5902114103678032E-2</v>
      </c>
      <c r="K28" s="5">
        <f>IFERROR(RTD("cqg.rtd",,"StudyData",F28, "PCB","BaseType=Index,Index=1", "Close", "Q","0","all",,,,"T")/100,"")</f>
        <v>4.5902114103678032E-2</v>
      </c>
      <c r="L28" s="5">
        <f>IFERROR(RTD("cqg.rtd",,"StudyData",F28, "PCB","BaseType=Index,Index=1", "Close", "S","0","all",,,,"T")/100,"")</f>
        <v>0.15764336314389207</v>
      </c>
      <c r="M28" s="5">
        <f>IFERROR(RTD("cqg.rtd",,"StudyData",F28, "PCB","BaseType=Index,Index=1", "Close", "A","0","all",,,,"T")/100,"")</f>
        <v>-0.28606729134543152</v>
      </c>
    </row>
    <row r="29" spans="1:13" x14ac:dyDescent="0.3">
      <c r="A29" s="2" t="s">
        <v>33</v>
      </c>
      <c r="B29" t="str">
        <f>RTD("cqg.rtd", ,"ContractData",A29, "LongDescription",, "T")</f>
        <v>FTSE 100 - Stnd Index, Dec 25</v>
      </c>
      <c r="D29" s="1">
        <f>IFERROR(RTD("cqg.rtd",,"ContractData",A29,"PerCentNetLastTrade",,"T")/100,"")</f>
        <v>-3.2729768252124799E-3</v>
      </c>
      <c r="E29" s="1"/>
      <c r="F29" s="4" t="s">
        <v>69</v>
      </c>
      <c r="G29" t="str">
        <f>RTD("cqg.rtd", ,"ContractData",F29, "LongDescription",, "T")</f>
        <v>Visa Inc.</v>
      </c>
      <c r="H29" s="5" t="str">
        <f>IFERROR(RTD("cqg.rtd",,"StudyData",F29, "PCB","BaseType=Index,Index=1", "Close", "D","0","all",,,,"T")/100,"")</f>
        <v/>
      </c>
      <c r="I29" s="5">
        <f>IFERROR(RTD("cqg.rtd",,"StudyData",F29, "PCB","BaseType=Index,Index=1", "Close", "W","0","all",,,,"T")/100,"")</f>
        <v>5.9362723701439348E-3</v>
      </c>
      <c r="J29" s="5">
        <f>IFERROR(RTD("cqg.rtd",,"StudyData",F29, "PCB","BaseType=Index,Index=1", "Close", "M","0","all",,,,"T")/100,"")</f>
        <v>1.2625227019743401E-2</v>
      </c>
      <c r="K29" s="5">
        <f>IFERROR(RTD("cqg.rtd",,"StudyData",F29, "PCB","BaseType=Index,Index=1", "Close", "Q","0","all",,,,"T")/100,"")</f>
        <v>1.2625227019743401E-2</v>
      </c>
      <c r="L29" s="5">
        <f>IFERROR(RTD("cqg.rtd",,"StudyData",F29, "PCB","BaseType=Index,Index=1", "Close", "S","0","all",,,,"T")/100,"")</f>
        <v>-2.6362484157161005E-2</v>
      </c>
      <c r="M29" s="5">
        <f>IFERROR(RTD("cqg.rtd",,"StudyData",F29, "PCB","BaseType=Index,Index=1", "Close", "A","0","all",,,,"T")/100,"")</f>
        <v>9.381723832426267E-2</v>
      </c>
    </row>
    <row r="30" spans="1:13" x14ac:dyDescent="0.3">
      <c r="A30" s="2" t="s">
        <v>34</v>
      </c>
      <c r="B30" t="str">
        <f>RTD("cqg.rtd", ,"ContractData",A30, "LongDescription",, "T")</f>
        <v>CAC40, Oct 25</v>
      </c>
      <c r="D30" s="1">
        <f>IFERROR(RTD("cqg.rtd",,"ContractData",A30,"PerCentNetLastTrade",,"T")/100,"")</f>
        <v>8.2312167347443985E-3</v>
      </c>
      <c r="E30" s="1"/>
      <c r="F30" s="4" t="s">
        <v>70</v>
      </c>
      <c r="G30" t="str">
        <f>RTD("cqg.rtd", ,"ContractData",F30, "LongDescription",, "T")</f>
        <v>Verizon Communications</v>
      </c>
      <c r="H30" s="5" t="str">
        <f>IFERROR(RTD("cqg.rtd",,"StudyData",F30, "PCB","BaseType=Index,Index=1", "Close", "D","0","all",,,,"T")/100,"")</f>
        <v/>
      </c>
      <c r="I30" s="5">
        <f>IFERROR(RTD("cqg.rtd",,"StudyData",F30, "PCB","BaseType=Index,Index=1", "Close", "W","0","all",,,,"T")/100,"")</f>
        <v>1.3299874529485597E-2</v>
      </c>
      <c r="J30" s="5">
        <f>IFERROR(RTD("cqg.rtd",,"StudyData",F30, "PCB","BaseType=Index,Index=1", "Close", "M","0","all",,,,"T")/100,"")</f>
        <v>-8.1228668941979526E-2</v>
      </c>
      <c r="K30" s="5">
        <f>IFERROR(RTD("cqg.rtd",,"StudyData",F30, "PCB","BaseType=Index,Index=1", "Close", "Q","0","all",,,,"T")/100,"")</f>
        <v>-8.1228668941979526E-2</v>
      </c>
      <c r="L30" s="5">
        <f>IFERROR(RTD("cqg.rtd",,"StudyData",F30, "PCB","BaseType=Index,Index=1", "Close", "S","0","all",,,,"T")/100,"")</f>
        <v>-6.6789923734689158E-2</v>
      </c>
      <c r="M30" s="5">
        <f>IFERROR(RTD("cqg.rtd",,"StudyData",F30, "PCB","BaseType=Index,Index=1", "Close", "A","0","all",,,,"T")/100,"")</f>
        <v>9.7524381095273963E-3</v>
      </c>
    </row>
    <row r="31" spans="1:13" x14ac:dyDescent="0.3">
      <c r="A31" s="2" t="s">
        <v>35</v>
      </c>
      <c r="B31" t="str">
        <f>RTD("cqg.rtd", ,"ContractData",A31, "LongDescription",, "T")</f>
        <v>Nikkei 225 (Globex), Dec 25</v>
      </c>
      <c r="D31" s="1">
        <f>IFERROR(RTD("cqg.rtd",,"ContractData",A31,"PerCentNetLastTrade",,"T")/100,"")</f>
        <v>9.2515592515592521E-3</v>
      </c>
      <c r="E31" s="1"/>
      <c r="F31" s="4" t="s">
        <v>71</v>
      </c>
      <c r="G31" t="str">
        <f>RTD("cqg.rtd", ,"ContractData",F31, "LongDescription",, "T")</f>
        <v>Walmart Inc.</v>
      </c>
      <c r="H31" s="5" t="str">
        <f>IFERROR(RTD("cqg.rtd",,"StudyData",F31, "PCB","BaseType=Index,Index=1", "Close", "D","0","all",,,,"T")/100,"")</f>
        <v/>
      </c>
      <c r="I31" s="5">
        <f>IFERROR(RTD("cqg.rtd",,"StudyData",F31, "PCB","BaseType=Index,Index=1", "Close", "W","0","all",,,,"T")/100,"")</f>
        <v>7.0600942655145299E-2</v>
      </c>
      <c r="J31" s="5">
        <f>IFERROR(RTD("cqg.rtd",,"StudyData",F31, "PCB","BaseType=Index,Index=1", "Close", "M","0","all",,,,"T")/100,"")</f>
        <v>5.79274209198525E-2</v>
      </c>
      <c r="K31" s="5">
        <f>IFERROR(RTD("cqg.rtd",,"StudyData",F31, "PCB","BaseType=Index,Index=1", "Close", "Q","0","all",,,,"T")/100,"")</f>
        <v>5.79274209198525E-2</v>
      </c>
      <c r="L31" s="5">
        <f>IFERROR(RTD("cqg.rtd",,"StudyData",F31, "PCB","BaseType=Index,Index=1", "Close", "S","0","all",,,,"T")/100,"")</f>
        <v>0.11505420331356106</v>
      </c>
      <c r="M31" s="5">
        <f>IFERROR(RTD("cqg.rtd",,"StudyData",F31, "PCB","BaseType=Index,Index=1", "Close", "A","0","all",,,,"T")/100,"")</f>
        <v>0.20675152185943543</v>
      </c>
    </row>
    <row r="32" spans="1:13" x14ac:dyDescent="0.3">
      <c r="E32" s="1"/>
    </row>
    <row r="33" spans="5:5" x14ac:dyDescent="0.3">
      <c r="E33" s="1"/>
    </row>
    <row r="34" spans="5:5" x14ac:dyDescent="0.3">
      <c r="E34" s="1"/>
    </row>
    <row r="35" spans="5:5" x14ac:dyDescent="0.3">
      <c r="E35" s="1"/>
    </row>
    <row r="36" spans="5:5" x14ac:dyDescent="0.3">
      <c r="E36" s="1"/>
    </row>
    <row r="37" spans="5:5" x14ac:dyDescent="0.3">
      <c r="E37" s="1"/>
    </row>
    <row r="38" spans="5:5" x14ac:dyDescent="0.3">
      <c r="E38" s="1"/>
    </row>
    <row r="39" spans="5:5" x14ac:dyDescent="0.3">
      <c r="E39" s="1"/>
    </row>
    <row r="40" spans="5:5" x14ac:dyDescent="0.3">
      <c r="E40" s="1"/>
    </row>
    <row r="41" spans="5:5" x14ac:dyDescent="0.3">
      <c r="E41" s="1"/>
    </row>
    <row r="42" spans="5:5" x14ac:dyDescent="0.3">
      <c r="E42" s="1"/>
    </row>
    <row r="43" spans="5:5" x14ac:dyDescent="0.3">
      <c r="E43" s="1"/>
    </row>
    <row r="44" spans="5:5" x14ac:dyDescent="0.3">
      <c r="E44" s="1"/>
    </row>
    <row r="45" spans="5:5" x14ac:dyDescent="0.3">
      <c r="E45" s="1"/>
    </row>
    <row r="46" spans="5:5" x14ac:dyDescent="0.3">
      <c r="E46" s="1"/>
    </row>
    <row r="47" spans="5:5" x14ac:dyDescent="0.3">
      <c r="E47" s="1"/>
    </row>
  </sheetData>
  <mergeCells count="1">
    <mergeCell ref="T1:U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2025-10-14T16:17:11Z</dcterms:created>
  <dcterms:modified xsi:type="dcterms:W3CDTF">2025-10-16T12:17:17Z</dcterms:modified>
</cp:coreProperties>
</file>