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All Contracts/"/>
    </mc:Choice>
  </mc:AlternateContent>
  <xr:revisionPtr revIDLastSave="81" documentId="8_{B5F233A8-7438-4149-A5B5-3B16451143BC}" xr6:coauthVersionLast="47" xr6:coauthVersionMax="47" xr10:uidLastSave="{6E19251A-0518-4787-B5BB-228D2BFB3871}"/>
  <bookViews>
    <workbookView xWindow="-120" yWindow="-120" windowWidth="29040" windowHeight="16440" xr2:uid="{BBC0677D-9E7C-4C5A-A617-C77917B84D9E}"/>
  </bookViews>
  <sheets>
    <sheet name="Last Quote" sheetId="1" r:id="rId1"/>
    <sheet name="Last Trad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" i="1" l="1"/>
  <c r="M1" i="3"/>
  <c r="A2" i="3" a="1"/>
  <c r="A10" i="3" l="1"/>
  <c r="A14" i="3"/>
  <c r="E14" i="3"/>
  <c r="A19" i="3"/>
  <c r="D10" i="3"/>
  <c r="D19" i="3"/>
  <c r="H19" i="3"/>
  <c r="H14" i="3"/>
  <c r="C14" i="3"/>
  <c r="A6" i="3"/>
  <c r="A8" i="3"/>
  <c r="C8" i="3"/>
  <c r="B8" i="3"/>
  <c r="G19" i="3"/>
  <c r="G10" i="3"/>
  <c r="C19" i="3"/>
  <c r="B19" i="3"/>
  <c r="I10" i="3"/>
  <c r="D14" i="3"/>
  <c r="E8" i="3"/>
  <c r="H8" i="3"/>
  <c r="A12" i="3"/>
  <c r="E6" i="3"/>
  <c r="G12" i="3"/>
  <c r="I14" i="3"/>
  <c r="D8" i="3"/>
  <c r="B14" i="3"/>
  <c r="C6" i="3"/>
  <c r="I12" i="3"/>
  <c r="A18" i="3"/>
  <c r="I8" i="3"/>
  <c r="F10" i="3"/>
  <c r="E12" i="3"/>
  <c r="G14" i="3"/>
  <c r="A3" i="3"/>
  <c r="F6" i="3"/>
  <c r="A7" i="3"/>
  <c r="C10" i="3"/>
  <c r="H12" i="3"/>
  <c r="B18" i="3"/>
  <c r="A9" i="3"/>
  <c r="C9" i="3"/>
  <c r="F18" i="3"/>
  <c r="H10" i="3"/>
  <c r="D3" i="3"/>
  <c r="G6" i="3"/>
  <c r="E10" i="3"/>
  <c r="B12" i="3"/>
  <c r="A11" i="3"/>
  <c r="C3" i="3"/>
  <c r="E7" i="3"/>
  <c r="I11" i="3"/>
  <c r="E19" i="3"/>
  <c r="H18" i="3"/>
  <c r="I19" i="3"/>
  <c r="D7" i="3"/>
  <c r="A4" i="3"/>
  <c r="A2" i="1" a="1"/>
  <c r="C18" i="3"/>
  <c r="I6" i="3"/>
  <c r="G4" i="3"/>
  <c r="A17" i="3"/>
  <c r="B3" i="3"/>
  <c r="F3" i="3"/>
  <c r="C7" i="3"/>
  <c r="H17" i="3"/>
  <c r="C11" i="3"/>
  <c r="B11" i="3"/>
  <c r="A5" i="3"/>
  <c r="H6" i="3"/>
  <c r="F9" i="3"/>
  <c r="A2" i="3"/>
  <c r="E18" i="3"/>
  <c r="A15" i="3"/>
  <c r="G7" i="3"/>
  <c r="E3" i="3"/>
  <c r="H7" i="3"/>
  <c r="C17" i="3"/>
  <c r="I15" i="3"/>
  <c r="I3" i="3"/>
  <c r="B7" i="3"/>
  <c r="F14" i="3"/>
  <c r="B10" i="3"/>
  <c r="D6" i="3"/>
  <c r="B6" i="3"/>
  <c r="A16" i="3"/>
  <c r="F17" i="3"/>
  <c r="H11" i="3"/>
  <c r="F12" i="3"/>
  <c r="F2" i="3"/>
  <c r="D15" i="3"/>
  <c r="A13" i="3"/>
  <c r="H4" i="3"/>
  <c r="H15" i="3"/>
  <c r="F19" i="3"/>
  <c r="G8" i="3"/>
  <c r="F8" i="3"/>
  <c r="C12" i="3"/>
  <c r="D12" i="3"/>
  <c r="G18" i="3"/>
  <c r="I18" i="3"/>
  <c r="D18" i="3"/>
  <c r="H3" i="3"/>
  <c r="G3" i="3"/>
  <c r="F7" i="3"/>
  <c r="I7" i="3"/>
  <c r="G9" i="3"/>
  <c r="E9" i="3"/>
  <c r="D9" i="3"/>
  <c r="I9" i="3"/>
  <c r="H9" i="3"/>
  <c r="B9" i="3"/>
  <c r="E11" i="3"/>
  <c r="F11" i="3"/>
  <c r="G11" i="3"/>
  <c r="D11" i="3"/>
  <c r="E4" i="3"/>
  <c r="D4" i="3"/>
  <c r="C4" i="3"/>
  <c r="I4" i="3"/>
  <c r="F4" i="3"/>
  <c r="B4" i="3"/>
  <c r="D17" i="3"/>
  <c r="E17" i="3"/>
  <c r="G17" i="3"/>
  <c r="I17" i="3"/>
  <c r="B17" i="3"/>
  <c r="G5" i="3"/>
  <c r="H5" i="3"/>
  <c r="D5" i="3"/>
  <c r="B5" i="3"/>
  <c r="I5" i="3"/>
  <c r="C5" i="3"/>
  <c r="E5" i="3"/>
  <c r="F5" i="3"/>
  <c r="G2" i="3"/>
  <c r="B2" i="3"/>
  <c r="H2" i="3"/>
  <c r="C2" i="3"/>
  <c r="E2" i="3"/>
  <c r="I2" i="3"/>
  <c r="D2" i="3"/>
  <c r="C15" i="3"/>
  <c r="G15" i="3"/>
  <c r="B15" i="3"/>
  <c r="E15" i="3"/>
  <c r="F15" i="3"/>
  <c r="I16" i="3"/>
  <c r="B16" i="3"/>
  <c r="C16" i="3"/>
  <c r="E16" i="3"/>
  <c r="H16" i="3"/>
  <c r="G16" i="3"/>
  <c r="D16" i="3"/>
  <c r="F16" i="3"/>
  <c r="E13" i="3"/>
  <c r="G13" i="3"/>
  <c r="D13" i="3"/>
  <c r="H13" i="3"/>
  <c r="B13" i="3"/>
  <c r="I13" i="3"/>
  <c r="C13" i="3"/>
  <c r="F13" i="3"/>
  <c r="I20" i="3" l="1"/>
  <c r="H20" i="3"/>
  <c r="G22" i="3"/>
  <c r="J13" i="3"/>
  <c r="K13" i="3" s="1"/>
  <c r="J16" i="3"/>
  <c r="K16" i="3" s="1"/>
  <c r="J15" i="3"/>
  <c r="K15" i="3" s="1"/>
  <c r="J2" i="3"/>
  <c r="J5" i="3"/>
  <c r="K5" i="3" s="1"/>
  <c r="J17" i="3"/>
  <c r="K17" i="3" s="1"/>
  <c r="J4" i="3"/>
  <c r="K4" i="3" s="1"/>
  <c r="J11" i="3"/>
  <c r="K11" i="3" s="1"/>
  <c r="J9" i="3"/>
  <c r="K9" i="3" s="1"/>
  <c r="J7" i="3"/>
  <c r="K7" i="3" s="1"/>
  <c r="J3" i="3"/>
  <c r="K3" i="3" s="1"/>
  <c r="J18" i="3"/>
  <c r="K18" i="3" s="1"/>
  <c r="J12" i="3"/>
  <c r="K12" i="3" s="1"/>
  <c r="J8" i="3"/>
  <c r="K8" i="3" s="1"/>
  <c r="J6" i="3"/>
  <c r="K6" i="3" s="1"/>
  <c r="J19" i="3"/>
  <c r="K19" i="3" s="1"/>
  <c r="J14" i="3"/>
  <c r="K14" i="3" s="1"/>
  <c r="J10" i="3"/>
  <c r="K10" i="3" s="1"/>
  <c r="A5" i="1"/>
  <c r="A14" i="1"/>
  <c r="A12" i="1"/>
  <c r="A19" i="1"/>
  <c r="A18" i="1"/>
  <c r="A11" i="1"/>
  <c r="A15" i="1"/>
  <c r="A6" i="1"/>
  <c r="A2" i="1"/>
  <c r="A10" i="1"/>
  <c r="A7" i="1"/>
  <c r="A17" i="1"/>
  <c r="A3" i="1"/>
  <c r="A4" i="1"/>
  <c r="A8" i="1"/>
  <c r="A16" i="1"/>
  <c r="A13" i="1"/>
  <c r="A9" i="1"/>
  <c r="G5" i="1"/>
  <c r="E5" i="1"/>
  <c r="F5" i="1"/>
  <c r="B5" i="1"/>
  <c r="I5" i="1"/>
  <c r="H5" i="1"/>
  <c r="D5" i="1"/>
  <c r="C5" i="1"/>
  <c r="B14" i="1"/>
  <c r="D14" i="1"/>
  <c r="I14" i="1"/>
  <c r="F14" i="1"/>
  <c r="C14" i="1"/>
  <c r="G14" i="1"/>
  <c r="E14" i="1"/>
  <c r="H14" i="1"/>
  <c r="I12" i="1"/>
  <c r="G12" i="1"/>
  <c r="C12" i="1"/>
  <c r="F12" i="1"/>
  <c r="D12" i="1"/>
  <c r="B12" i="1"/>
  <c r="H12" i="1"/>
  <c r="E12" i="1"/>
  <c r="D19" i="1"/>
  <c r="F19" i="1"/>
  <c r="G19" i="1"/>
  <c r="B19" i="1"/>
  <c r="H19" i="1"/>
  <c r="I19" i="1"/>
  <c r="E19" i="1"/>
  <c r="C19" i="1"/>
  <c r="F18" i="1"/>
  <c r="D18" i="1"/>
  <c r="G18" i="1"/>
  <c r="C18" i="1"/>
  <c r="H18" i="1"/>
  <c r="I18" i="1"/>
  <c r="E18" i="1"/>
  <c r="B18" i="1"/>
  <c r="F11" i="1"/>
  <c r="B11" i="1"/>
  <c r="G11" i="1"/>
  <c r="I11" i="1"/>
  <c r="H11" i="1"/>
  <c r="C11" i="1"/>
  <c r="D11" i="1"/>
  <c r="E11" i="1"/>
  <c r="F15" i="1"/>
  <c r="I15" i="1"/>
  <c r="G15" i="1"/>
  <c r="B15" i="1"/>
  <c r="H15" i="1"/>
  <c r="D15" i="1"/>
  <c r="E15" i="1"/>
  <c r="C15" i="1"/>
  <c r="C6" i="1"/>
  <c r="E6" i="1"/>
  <c r="B6" i="1"/>
  <c r="F6" i="1"/>
  <c r="H6" i="1"/>
  <c r="I6" i="1"/>
  <c r="D6" i="1"/>
  <c r="G6" i="1"/>
  <c r="G2" i="1"/>
  <c r="D2" i="1"/>
  <c r="B2" i="1"/>
  <c r="I2" i="1"/>
  <c r="E2" i="1"/>
  <c r="F2" i="1"/>
  <c r="H2" i="1"/>
  <c r="C2" i="1"/>
  <c r="F10" i="1"/>
  <c r="G10" i="1"/>
  <c r="B10" i="1"/>
  <c r="I10" i="1"/>
  <c r="E10" i="1"/>
  <c r="H10" i="1"/>
  <c r="C10" i="1"/>
  <c r="D10" i="1"/>
  <c r="C7" i="1"/>
  <c r="E7" i="1"/>
  <c r="B7" i="1"/>
  <c r="I7" i="1"/>
  <c r="G7" i="1"/>
  <c r="D7" i="1"/>
  <c r="F7" i="1"/>
  <c r="H7" i="1"/>
  <c r="G17" i="1"/>
  <c r="F17" i="1"/>
  <c r="I17" i="1"/>
  <c r="D17" i="1"/>
  <c r="H17" i="1"/>
  <c r="E17" i="1"/>
  <c r="C17" i="1"/>
  <c r="B17" i="1"/>
  <c r="D3" i="1"/>
  <c r="I3" i="1"/>
  <c r="C3" i="1"/>
  <c r="H3" i="1"/>
  <c r="E3" i="1"/>
  <c r="B3" i="1"/>
  <c r="G3" i="1"/>
  <c r="F3" i="1"/>
  <c r="E4" i="1"/>
  <c r="F4" i="1"/>
  <c r="D4" i="1"/>
  <c r="C4" i="1"/>
  <c r="I4" i="1"/>
  <c r="B4" i="1"/>
  <c r="H4" i="1"/>
  <c r="G4" i="1"/>
  <c r="H8" i="1"/>
  <c r="D8" i="1"/>
  <c r="C8" i="1"/>
  <c r="F8" i="1"/>
  <c r="B8" i="1"/>
  <c r="E8" i="1"/>
  <c r="G8" i="1"/>
  <c r="I8" i="1"/>
  <c r="I16" i="1"/>
  <c r="E16" i="1"/>
  <c r="B16" i="1"/>
  <c r="C16" i="1"/>
  <c r="H16" i="1"/>
  <c r="D16" i="1"/>
  <c r="G16" i="1"/>
  <c r="F16" i="1"/>
  <c r="C13" i="1"/>
  <c r="B13" i="1"/>
  <c r="G13" i="1"/>
  <c r="I13" i="1"/>
  <c r="H13" i="1"/>
  <c r="D13" i="1"/>
  <c r="E13" i="1"/>
  <c r="F13" i="1"/>
  <c r="D9" i="1"/>
  <c r="E9" i="1"/>
  <c r="F9" i="1"/>
  <c r="H9" i="1"/>
  <c r="G9" i="1"/>
  <c r="B9" i="1"/>
  <c r="I9" i="1"/>
  <c r="C9" i="1"/>
  <c r="H20" i="1" l="1"/>
  <c r="I20" i="1"/>
  <c r="J9" i="1"/>
  <c r="K9" i="1" s="1"/>
  <c r="J13" i="1"/>
  <c r="K13" i="1" s="1"/>
  <c r="J16" i="1"/>
  <c r="K16" i="1" s="1"/>
  <c r="J8" i="1"/>
  <c r="K8" i="1" s="1"/>
  <c r="J4" i="1"/>
  <c r="K4" i="1" s="1"/>
  <c r="J3" i="1"/>
  <c r="K3" i="1" s="1"/>
  <c r="J17" i="1"/>
  <c r="K17" i="1" s="1"/>
  <c r="J7" i="1"/>
  <c r="K7" i="1" s="1"/>
  <c r="J10" i="1"/>
  <c r="K10" i="1" s="1"/>
  <c r="J2" i="1"/>
  <c r="J6" i="1"/>
  <c r="K6" i="1" s="1"/>
  <c r="J15" i="1"/>
  <c r="K15" i="1" s="1"/>
  <c r="J11" i="1"/>
  <c r="K11" i="1" s="1"/>
  <c r="J18" i="1"/>
  <c r="K18" i="1" s="1"/>
  <c r="J19" i="1"/>
  <c r="K19" i="1" s="1"/>
  <c r="J12" i="1"/>
  <c r="K12" i="1" s="1"/>
  <c r="J14" i="1"/>
  <c r="K14" i="1" s="1"/>
  <c r="J5" i="1"/>
  <c r="K5" i="1" s="1"/>
  <c r="K20" i="3"/>
  <c r="K20" i="1" l="1"/>
</calcChain>
</file>

<file path=xl/sharedStrings.xml><?xml version="1.0" encoding="utf-8"?>
<sst xmlns="http://schemas.openxmlformats.org/spreadsheetml/2006/main" count="22" uniqueCount="13">
  <si>
    <t>Symbol</t>
  </si>
  <si>
    <t>Open</t>
  </si>
  <si>
    <t>High</t>
  </si>
  <si>
    <t>Low</t>
  </si>
  <si>
    <t>Last Q</t>
  </si>
  <si>
    <t>Volume</t>
  </si>
  <si>
    <t>OI</t>
  </si>
  <si>
    <t>Y_OI</t>
  </si>
  <si>
    <t>Delta</t>
  </si>
  <si>
    <t>Net Last Q</t>
  </si>
  <si>
    <t>Y_Settle</t>
  </si>
  <si>
    <t>Last T</t>
  </si>
  <si>
    <t>Net Last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</si>
</sst>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109928</v>
        <stp/>
        <stp>StudyData</stp>
        <stp>F.ZSEK26</stp>
        <stp>Bar</stp>
        <stp/>
        <stp>ContractOI</stp>
        <stp>D</stp>
        <stp>-2</stp>
        <stp/>
        <stp/>
        <stp/>
        <stp/>
        <stp>T</stp>
        <tr r="J6" s="1"/>
        <tr r="J6" s="3"/>
      </tp>
      <tp>
        <v>1098</v>
        <stp/>
        <stp>StudyData</stp>
        <stp>F.ZSEK27</stp>
        <stp>Bar</stp>
        <stp/>
        <stp>ContractOI</stp>
        <stp>D</stp>
        <stp>-2</stp>
        <stp/>
        <stp/>
        <stp/>
        <stp/>
        <stp>T</stp>
        <tr r="J13" s="1"/>
        <tr r="J13" s="3"/>
      </tp>
      <tp>
        <v>191261</v>
        <stp/>
        <stp>StudyData</stp>
        <stp>F.ZSEH26</stp>
        <stp>Bar</stp>
        <stp/>
        <stp>ContractOI</stp>
        <stp>D</stp>
        <stp>-2</stp>
        <stp/>
        <stp/>
        <stp/>
        <stp/>
        <stp>T</stp>
        <tr r="J5" s="1"/>
        <tr r="J5" s="3"/>
      </tp>
      <tp>
        <v>2644</v>
        <stp/>
        <stp>StudyData</stp>
        <stp>F.ZSEH27</stp>
        <stp>Bar</stp>
        <stp/>
        <stp>ContractOI</stp>
        <stp>D</stp>
        <stp>-2</stp>
        <stp/>
        <stp/>
        <stp/>
        <stp/>
        <stp>T</stp>
        <tr r="J12" s="3"/>
        <tr r="J12" s="1"/>
      </tp>
      <tp>
        <v>65</v>
        <stp/>
        <stp>StudyData</stp>
        <stp>F.ZSEN22</stp>
        <stp>Bar</stp>
        <stp/>
        <stp>ContractOI</stp>
        <stp>D</stp>
        <stp>-2</stp>
        <stp/>
        <stp/>
        <stp/>
        <stp/>
        <stp>T</stp>
        <tr r="J2" s="1"/>
        <tr r="J2" s="3"/>
      </tp>
      <tp>
        <v>87380</v>
        <stp/>
        <stp>StudyData</stp>
        <stp>F.ZSEN26</stp>
        <stp>Bar</stp>
        <stp/>
        <stp>ContractOI</stp>
        <stp>D</stp>
        <stp>-2</stp>
        <stp/>
        <stp/>
        <stp/>
        <stp/>
        <stp>T</stp>
        <tr r="J7" s="1"/>
        <tr r="J7" s="3"/>
      </tp>
      <tp>
        <v>315</v>
        <stp/>
        <stp>StudyData</stp>
        <stp>F.ZSEN27</stp>
        <stp>Bar</stp>
        <stp/>
        <stp>ContractOI</stp>
        <stp>D</stp>
        <stp>-2</stp>
        <stp/>
        <stp/>
        <stp/>
        <stp/>
        <stp>T</stp>
        <tr r="J14" s="1"/>
        <tr r="J14" s="3"/>
      </tp>
      <tp>
        <v>1</v>
        <stp/>
        <stp>StudyData</stp>
        <stp>F.ZSEN28</stp>
        <stp>Bar</stp>
        <stp/>
        <stp>ContractOI</stp>
        <stp>D</stp>
        <stp>-2</stp>
        <stp/>
        <stp/>
        <stp/>
        <stp/>
        <stp>T</stp>
        <tr r="J18" s="1"/>
        <tr r="J18" s="3"/>
      </tp>
      <tp>
        <v>371683</v>
        <stp/>
        <stp>StudyData</stp>
        <stp>F.ZSEF26</stp>
        <stp>Bar</stp>
        <stp/>
        <stp>ContractOI</stp>
        <stp>D</stp>
        <stp>-2</stp>
        <stp/>
        <stp/>
        <stp/>
        <stp/>
        <stp>T</stp>
        <tr r="J4" s="3"/>
        <tr r="J4" s="1"/>
      </tp>
      <tp>
        <v>2940</v>
        <stp/>
        <stp>StudyData</stp>
        <stp>F.ZSEF27</stp>
        <stp>Bar</stp>
        <stp/>
        <stp>ContractOI</stp>
        <stp>D</stp>
        <stp>-2</stp>
        <stp/>
        <stp/>
        <stp/>
        <stp/>
        <stp>T</stp>
        <tr r="J11" s="3"/>
        <tr r="J11" s="1"/>
      </tp>
      <tp>
        <v>51007</v>
        <stp/>
        <stp>StudyData</stp>
        <stp>F.ZSEX25</stp>
        <stp>Bar</stp>
        <stp/>
        <stp>ContractOI</stp>
        <stp>D</stp>
        <stp>-2</stp>
        <stp/>
        <stp/>
        <stp/>
        <stp/>
        <stp>T</stp>
        <tr r="J3" s="3"/>
        <tr r="J3" s="1"/>
      </tp>
      <tp>
        <v>49186</v>
        <stp/>
        <stp>StudyData</stp>
        <stp>F.ZSEX26</stp>
        <stp>Bar</stp>
        <stp/>
        <stp>ContractOI</stp>
        <stp>D</stp>
        <stp>-2</stp>
        <stp/>
        <stp/>
        <stp/>
        <stp/>
        <stp>T</stp>
        <tr r="J10" s="1"/>
        <tr r="J10" s="3"/>
      </tp>
      <tp>
        <v>237</v>
        <stp/>
        <stp>StudyData</stp>
        <stp>F.ZSEX27</stp>
        <stp>Bar</stp>
        <stp/>
        <stp>ContractOI</stp>
        <stp>D</stp>
        <stp>-2</stp>
        <stp/>
        <stp/>
        <stp/>
        <stp/>
        <stp>T</stp>
        <tr r="J17" s="1"/>
        <tr r="J17" s="3"/>
      </tp>
      <tp>
        <v>5</v>
        <stp/>
        <stp>StudyData</stp>
        <stp>F.ZSEX28</stp>
        <stp>Bar</stp>
        <stp/>
        <stp>ContractOI</stp>
        <stp>D</stp>
        <stp>-2</stp>
        <stp/>
        <stp/>
        <stp/>
        <stp/>
        <stp>T</stp>
        <tr r="J19" s="1"/>
        <tr r="J19" s="3"/>
      </tp>
      <tp>
        <v>5611</v>
        <stp/>
        <stp>StudyData</stp>
        <stp>F.ZSEQ26</stp>
        <stp>Bar</stp>
        <stp/>
        <stp>ContractOI</stp>
        <stp>D</stp>
        <stp>-2</stp>
        <stp/>
        <stp/>
        <stp/>
        <stp/>
        <stp>T</stp>
        <tr r="J8" s="1"/>
        <tr r="J8" s="3"/>
      </tp>
      <tp>
        <v>10</v>
        <stp/>
        <stp>StudyData</stp>
        <stp>F.ZSEQ27</stp>
        <stp>Bar</stp>
        <stp/>
        <stp>ContractOI</stp>
        <stp>D</stp>
        <stp>-2</stp>
        <stp/>
        <stp/>
        <stp/>
        <stp/>
        <stp>T</stp>
        <tr r="J15" s="3"/>
        <tr r="J15" s="1"/>
      </tp>
      <tp>
        <v>4880</v>
        <stp/>
        <stp>StudyData</stp>
        <stp>F.ZSEU26</stp>
        <stp>Bar</stp>
        <stp/>
        <stp>ContractOI</stp>
        <stp>D</stp>
        <stp>-2</stp>
        <stp/>
        <stp/>
        <stp/>
        <stp/>
        <stp>T</stp>
        <tr r="J9" s="3"/>
        <tr r="J9" s="1"/>
      </tp>
      <tp>
        <v>20</v>
        <stp/>
        <stp>StudyData</stp>
        <stp>F.ZSEU27</stp>
        <stp>Bar</stp>
        <stp/>
        <stp>ContractOI</stp>
        <stp>D</stp>
        <stp>-2</stp>
        <stp/>
        <stp/>
        <stp/>
        <stp/>
        <stp>T</stp>
        <tr r="J16" s="1"/>
        <tr r="J16" s="3"/>
      </tp>
      <tp>
        <v>9351</v>
        <stp/>
        <stp>ContractData</stp>
        <stp>F.ZSEU26</stp>
        <stp>T_CVol</stp>
        <stp>-1</stp>
        <stp>T</stp>
        <tr r="H9" s="1"/>
        <tr r="H9" s="3"/>
      </tp>
      <tp>
        <v>28</v>
        <stp/>
        <stp>ContractData</stp>
        <stp>F.ZSEU27</stp>
        <stp>T_CVol</stp>
        <stp>-1</stp>
        <stp>T</stp>
        <tr r="H16" s="1"/>
        <tr r="H16" s="3"/>
      </tp>
      <tp>
        <v>12246</v>
        <stp/>
        <stp>ContractData</stp>
        <stp>F.ZSEQ26</stp>
        <stp>T_CVol</stp>
        <stp>-1</stp>
        <stp>T</stp>
        <tr r="H8" s="1"/>
        <tr r="H8" s="3"/>
      </tp>
      <tp>
        <v>8</v>
        <stp/>
        <stp>ContractData</stp>
        <stp>F.ZSEQ27</stp>
        <stp>T_CVol</stp>
        <stp>-1</stp>
        <stp>T</stp>
        <tr r="H15" s="1"/>
        <tr r="H15" s="3"/>
      </tp>
      <tp>
        <v>1</v>
        <stp/>
        <stp>ContractData</stp>
        <stp>F.ZSEX28</stp>
        <stp>T_CVol</stp>
        <stp>-1</stp>
        <stp>T</stp>
        <tr r="H19" s="1"/>
        <tr r="H19" s="3"/>
      </tp>
      <tp>
        <v>36849</v>
        <stp/>
        <stp>ContractData</stp>
        <stp>F.ZSEX26</stp>
        <stp>T_CVol</stp>
        <stp>-1</stp>
        <stp>T</stp>
        <tr r="H10" s="1"/>
        <tr r="H10" s="3"/>
      </tp>
      <tp>
        <v>148</v>
        <stp/>
        <stp>ContractData</stp>
        <stp>F.ZSEX27</stp>
        <stp>T_CVol</stp>
        <stp>-1</stp>
        <stp>T</stp>
        <tr r="H17" s="1"/>
        <tr r="H17" s="3"/>
      </tp>
      <tp>
        <v>50993</v>
        <stp/>
        <stp>ContractData</stp>
        <stp>F.ZSEX25</stp>
        <stp>T_CVol</stp>
        <stp>-1</stp>
        <stp>T</stp>
        <tr r="H3" s="1"/>
        <tr r="H3" s="3"/>
      </tp>
      <tp>
        <v>373499</v>
        <stp/>
        <stp>ContractData</stp>
        <stp>F.ZSEF26</stp>
        <stp>T_CVol</stp>
        <stp>-1</stp>
        <stp>T</stp>
        <tr r="H4" s="1"/>
        <tr r="H4" s="3"/>
      </tp>
      <tp>
        <v>1867</v>
        <stp/>
        <stp>ContractData</stp>
        <stp>F.ZSEF27</stp>
        <stp>T_CVol</stp>
        <stp>-1</stp>
        <stp>T</stp>
        <tr r="H11" s="1"/>
        <tr r="H11" s="3"/>
      </tp>
      <tp>
        <v>0</v>
        <stp/>
        <stp>ContractData</stp>
        <stp>F.ZSEN28</stp>
        <stp>T_CVol</stp>
        <stp>-1</stp>
        <stp>T</stp>
        <tr r="H18" s="1"/>
        <tr r="H18" s="3"/>
      </tp>
      <tp>
        <v>68051</v>
        <stp/>
        <stp>ContractData</stp>
        <stp>F.ZSEN26</stp>
        <stp>T_CVol</stp>
        <stp>-1</stp>
        <stp>T</stp>
        <tr r="H7" s="1"/>
        <tr r="H7" s="3"/>
      </tp>
      <tp>
        <v>179</v>
        <stp/>
        <stp>ContractData</stp>
        <stp>F.ZSEN27</stp>
        <stp>T_CVol</stp>
        <stp>-1</stp>
        <stp>T</stp>
        <tr r="H14" s="1"/>
        <tr r="H14" s="3"/>
      </tp>
      <tp>
        <v>0</v>
        <stp/>
        <stp>ContractData</stp>
        <stp>F.ZSEN22</stp>
        <stp>T_CVol</stp>
        <stp>-1</stp>
        <stp>T</stp>
        <tr r="H2" s="1"/>
        <tr r="H2" s="3"/>
      </tp>
      <tp>
        <v>118481</v>
        <stp/>
        <stp>ContractData</stp>
        <stp>F.ZSEH26</stp>
        <stp>T_CVol</stp>
        <stp>-1</stp>
        <stp>T</stp>
        <tr r="H5" s="1"/>
        <tr r="H5" s="3"/>
      </tp>
      <tp>
        <v>329</v>
        <stp/>
        <stp>ContractData</stp>
        <stp>F.ZSEH27</stp>
        <stp>T_CVol</stp>
        <stp>-1</stp>
        <stp>T</stp>
        <tr r="H12" s="1"/>
        <tr r="H12" s="3"/>
      </tp>
      <tp>
        <v>55098</v>
        <stp/>
        <stp>ContractData</stp>
        <stp>F.ZSEK26</stp>
        <stp>T_CVol</stp>
        <stp>-1</stp>
        <stp>T</stp>
        <tr r="H6" s="1"/>
        <tr r="H6" s="3"/>
      </tp>
      <tp>
        <v>139</v>
        <stp/>
        <stp>ContractData</stp>
        <stp>F.ZSEK27</stp>
        <stp>T_CVol</stp>
        <stp>-1</stp>
        <stp>T</stp>
        <tr r="H13" s="1"/>
        <tr r="H13" s="3"/>
      </tp>
      <tp t="s">
        <v>1095-   </v>
        <stp/>
        <stp>ContractData</stp>
        <stp>F.ZSEX28</stp>
        <stp>HIgh</stp>
        <stp>-1</stp>
        <stp>B</stp>
        <tr r="C19" s="1"/>
        <tr r="C19" s="3"/>
      </tp>
      <tp t="s">
        <v>1108-+  </v>
        <stp/>
        <stp>ContractData</stp>
        <stp>F.ZSEN28</stp>
        <stp>HIgh</stp>
        <stp>-1</stp>
        <stp>B</stp>
        <tr r="C18" s="1"/>
        <tr r="C18" s="3"/>
      </tp>
      <tp t="s">
        <v/>
        <stp/>
        <stp>ContractData</stp>
        <stp>F.ZSEN28</stp>
        <stp>NetLastTrade</stp>
        <stp>-1</stp>
        <stp>B</stp>
        <tr r="F18" s="3"/>
      </tp>
      <tp t="s">
        <v>+0-   </v>
        <stp/>
        <stp>ContractData</stp>
        <stp>F.ZSEX28</stp>
        <stp>NetLastTrade</stp>
        <stp>-1</stp>
        <stp>B</stp>
        <tr r="F19" s="3"/>
      </tp>
      <tp t="s">
        <v>1095-   </v>
        <stp/>
        <stp>ContractData</stp>
        <stp>F.ZSEX28</stp>
        <stp>OPen</stp>
        <stp>-1</stp>
        <stp>B</stp>
        <tr r="B19" s="1"/>
        <tr r="B19" s="3"/>
      </tp>
      <tp t="s">
        <v>1108-+  </v>
        <stp/>
        <stp>ContractData</stp>
        <stp>F.ZSEN28</stp>
        <stp>OPen</stp>
        <stp>-1</stp>
        <stp>B</stp>
        <tr r="B18" s="1"/>
        <tr r="B18" s="3"/>
      </tp>
      <tp t="s">
        <v>1107-   </v>
        <stp/>
        <stp>ContractData</stp>
        <stp>F.ZSEF26</stp>
        <stp>LastTrade</stp>
        <stp>-1</stp>
        <stp>B</stp>
        <tr r="E4" s="3"/>
      </tp>
      <tp t="s">
        <v>1104-   </v>
        <stp/>
        <stp>ContractData</stp>
        <stp>F.ZSEF27</stp>
        <stp>LastTrade</stp>
        <stp>-1</stp>
        <stp>B</stp>
        <tr r="E11" s="3"/>
      </tp>
      <tp t="s">
        <v>1124-+  </v>
        <stp/>
        <stp>ContractData</stp>
        <stp>F.ZSEK26</stp>
        <stp>LastTrade</stp>
        <stp>-1</stp>
        <stp>B</stp>
        <tr r="E6" s="3"/>
      </tp>
      <tp t="s">
        <v>1107-3/4</v>
        <stp/>
        <stp>ContractData</stp>
        <stp>F.ZSEK27</stp>
        <stp>LastTrade</stp>
        <stp>-1</stp>
        <stp>B</stp>
        <tr r="E13" s="3"/>
      </tp>
      <tp t="s">
        <v>1115-   </v>
        <stp/>
        <stp>ContractData</stp>
        <stp>F.ZSEH26</stp>
        <stp>LastTrade</stp>
        <stp>-1</stp>
        <stp>B</stp>
        <tr r="E5" s="3"/>
      </tp>
      <tp t="s">
        <v>1104-+  </v>
        <stp/>
        <stp>ContractData</stp>
        <stp>F.ZSEH27</stp>
        <stp>LastTrade</stp>
        <stp>-1</stp>
        <stp>B</stp>
        <tr r="E12" s="3"/>
      </tp>
      <tp t="s">
        <v>1131-3/4</v>
        <stp/>
        <stp>ContractData</stp>
        <stp>F.ZSEN26</stp>
        <stp>LastTrade</stp>
        <stp>-1</stp>
        <stp>B</stp>
        <tr r="E7" s="3"/>
      </tp>
      <tp t="s">
        <v>1114-3/4</v>
        <stp/>
        <stp>ContractData</stp>
        <stp>F.ZSEN27</stp>
        <stp>LastTrade</stp>
        <stp>-1</stp>
        <stp>B</stp>
        <tr r="E14" s="3"/>
      </tp>
      <tp t="s">
        <v/>
        <stp/>
        <stp>ContractData</stp>
        <stp>F.ZSEN22</stp>
        <stp>LastTrade</stp>
        <stp>-1</stp>
        <stp>B</stp>
        <tr r="E2" s="3"/>
      </tp>
      <tp t="s">
        <v/>
        <stp/>
        <stp>ContractData</stp>
        <stp>F.ZSEN28</stp>
        <stp>LastTrade</stp>
        <stp>-1</stp>
        <stp>B</stp>
        <tr r="E18" s="3"/>
      </tp>
      <tp t="s">
        <v>1122-   </v>
        <stp/>
        <stp>ContractData</stp>
        <stp>F.ZSEQ26</stp>
        <stp>LastTrade</stp>
        <stp>-1</stp>
        <stp>B</stp>
        <tr r="E8" s="3"/>
      </tp>
      <tp t="s">
        <v/>
        <stp/>
        <stp>ContractData</stp>
        <stp>F.ZSEQ27</stp>
        <stp>LastTrade</stp>
        <stp>-1</stp>
        <stp>B</stp>
        <tr r="E15" s="3"/>
      </tp>
      <tp t="s">
        <v>1096-3/4</v>
        <stp/>
        <stp>ContractData</stp>
        <stp>F.ZSEU26</stp>
        <stp>LastTrade</stp>
        <stp>-1</stp>
        <stp>B</stp>
        <tr r="E9" s="3"/>
      </tp>
      <tp t="s">
        <v>1091-+  </v>
        <stp/>
        <stp>ContractData</stp>
        <stp>F.ZSEU27</stp>
        <stp>LastTrade</stp>
        <stp>-1</stp>
        <stp>B</stp>
        <tr r="E16" s="3"/>
      </tp>
      <tp t="s">
        <v>1090-1/4</v>
        <stp/>
        <stp>ContractData</stp>
        <stp>F.ZSEX25</stp>
        <stp>LastTrade</stp>
        <stp>-1</stp>
        <stp>B</stp>
        <tr r="E3" s="3"/>
      </tp>
      <tp t="s">
        <v>1094-3/4</v>
        <stp/>
        <stp>ContractData</stp>
        <stp>F.ZSEX26</stp>
        <stp>LastTrade</stp>
        <stp>-1</stp>
        <stp>B</stp>
        <tr r="E10" s="3"/>
      </tp>
      <tp t="s">
        <v>1089-1/4</v>
        <stp/>
        <stp>ContractData</stp>
        <stp>F.ZSEX27</stp>
        <stp>LastTrade</stp>
        <stp>-1</stp>
        <stp>B</stp>
        <tr r="E17" s="3"/>
      </tp>
      <tp t="s">
        <v>1095-   </v>
        <stp/>
        <stp>ContractData</stp>
        <stp>F.ZSEX28</stp>
        <stp>LastTrade</stp>
        <stp>-1</stp>
        <stp>B</stp>
        <tr r="E19" s="3"/>
      </tp>
      <tp t="s">
        <v>1101-   </v>
        <stp/>
        <stp>ContractData</stp>
        <stp>F.ZSEX25</stp>
        <stp>HIgh</stp>
        <stp>-1</stp>
        <stp>B</stp>
        <tr r="C3" s="1"/>
        <tr r="C3" s="3"/>
      </tp>
      <tp t="s">
        <v>1109-+  </v>
        <stp/>
        <stp>ContractData</stp>
        <stp>F.ZSEQ27</stp>
        <stp>OPen</stp>
        <stp>-1</stp>
        <stp>B</stp>
        <tr r="B15" s="1"/>
        <tr r="B15" s="3"/>
      </tp>
      <tp t="s">
        <v>1091-1/4</v>
        <stp/>
        <stp>ContractData</stp>
        <stp>F.ZSEU27</stp>
        <stp>OPen</stp>
        <stp>-1</stp>
        <stp>B</stp>
        <tr r="B16" s="1"/>
        <tr r="B16" s="3"/>
      </tp>
      <tp t="s">
        <v>1089-3/4</v>
        <stp/>
        <stp>ContractData</stp>
        <stp>F.ZSEX27</stp>
        <stp>OPen</stp>
        <stp>-1</stp>
        <stp>B</stp>
        <tr r="B17" s="1"/>
        <tr r="B17" s="3"/>
      </tp>
      <tp t="s">
        <v>1106-+  </v>
        <stp/>
        <stp>ContractData</stp>
        <stp>F.ZSEF27</stp>
        <stp>OPen</stp>
        <stp>-1</stp>
        <stp>B</stp>
        <tr r="B11" s="1"/>
        <tr r="B11" s="3"/>
      </tp>
      <tp t="s">
        <v>1105-1/4</v>
        <stp/>
        <stp>ContractData</stp>
        <stp>F.ZSEH27</stp>
        <stp>OPen</stp>
        <stp>-1</stp>
        <stp>B</stp>
        <tr r="B12" s="1"/>
        <tr r="B12" s="3"/>
      </tp>
      <tp t="s">
        <v>1104-1/4</v>
        <stp/>
        <stp>ContractData</stp>
        <stp>F.ZSEK27</stp>
        <stp>OPen</stp>
        <stp>-1</stp>
        <stp>B</stp>
        <tr r="B13" s="1"/>
        <tr r="B13" s="3"/>
      </tp>
      <tp t="s">
        <v>1115-3/4</v>
        <stp/>
        <stp>ContractData</stp>
        <stp>F.ZSEN27</stp>
        <stp>OPen</stp>
        <stp>-1</stp>
        <stp>B</stp>
        <tr r="B14" s="1"/>
        <tr r="B14" s="3"/>
      </tp>
      <tp t="s">
        <v>+12-+  </v>
        <stp/>
        <stp>ContractData</stp>
        <stp>F.ZSEF26</stp>
        <stp>NetLastTrade</stp>
        <stp>-1</stp>
        <stp>B</stp>
        <tr r="F4" s="3"/>
      </tp>
      <tp t="s">
        <v>+8-1/4</v>
        <stp/>
        <stp>ContractData</stp>
        <stp>F.ZSEK26</stp>
        <stp>NetLastTrade</stp>
        <stp>-1</stp>
        <stp>B</stp>
        <tr r="F6" s="3"/>
      </tp>
      <tp t="s">
        <v>+9-3/4</v>
        <stp/>
        <stp>ContractData</stp>
        <stp>F.ZSEH26</stp>
        <stp>NetLastTrade</stp>
        <stp>-1</stp>
        <stp>B</stp>
        <tr r="F5" s="3"/>
      </tp>
      <tp t="s">
        <v>+7-   </v>
        <stp/>
        <stp>ContractData</stp>
        <stp>F.ZSEN26</stp>
        <stp>NetLastTrade</stp>
        <stp>-1</stp>
        <stp>B</stp>
        <tr r="F7" s="3"/>
      </tp>
      <tp t="s">
        <v>+3-1/4</v>
        <stp/>
        <stp>ContractData</stp>
        <stp>F.ZSEQ26</stp>
        <stp>NetLastTrade</stp>
        <stp>-1</stp>
        <stp>B</stp>
        <tr r="F8" s="3"/>
      </tp>
      <tp t="s">
        <v>-2-   </v>
        <stp/>
        <stp>ContractData</stp>
        <stp>F.ZSEU26</stp>
        <stp>NetLastTrade</stp>
        <stp>-1</stp>
        <stp>B</stp>
        <tr r="F9" s="3"/>
      </tp>
      <tp t="s">
        <v>-3-3/4</v>
        <stp/>
        <stp>ContractData</stp>
        <stp>F.ZSEX26</stp>
        <stp>NetLastTrade</stp>
        <stp>-1</stp>
        <stp>B</stp>
        <tr r="F10" s="3"/>
      </tp>
      <tp t="s">
        <v>1117-+  </v>
        <stp/>
        <stp>ContractData</stp>
        <stp>F.ZSEQ26</stp>
        <stp>OPen</stp>
        <stp>-1</stp>
        <stp>B</stp>
        <tr r="B8" s="1"/>
        <tr r="B8" s="3"/>
      </tp>
      <tp t="s">
        <v>1097-+  </v>
        <stp/>
        <stp>ContractData</stp>
        <stp>F.ZSEU26</stp>
        <stp>OPen</stp>
        <stp>-1</stp>
        <stp>B</stp>
        <tr r="B9" s="1"/>
        <tr r="B9" s="3"/>
      </tp>
      <tp t="s">
        <v>1096-3/4</v>
        <stp/>
        <stp>ContractData</stp>
        <stp>F.ZSEX26</stp>
        <stp>OPen</stp>
        <stp>-1</stp>
        <stp>B</stp>
        <tr r="B10" s="1"/>
        <tr r="B10" s="3"/>
      </tp>
      <tp t="s">
        <v>1092-1/4</v>
        <stp/>
        <stp>ContractData</stp>
        <stp>F.ZSEF26</stp>
        <stp>OPen</stp>
        <stp>-1</stp>
        <stp>B</stp>
        <tr r="B4" s="1"/>
        <tr r="B4" s="3"/>
      </tp>
      <tp t="s">
        <v>1103-+  </v>
        <stp/>
        <stp>ContractData</stp>
        <stp>F.ZSEH26</stp>
        <stp>OPen</stp>
        <stp>-1</stp>
        <stp>B</stp>
        <tr r="B5" s="1"/>
        <tr r="B5" s="3"/>
      </tp>
      <tp t="s">
        <v>1116-1/4</v>
        <stp/>
        <stp>ContractData</stp>
        <stp>F.ZSEK26</stp>
        <stp>OPen</stp>
        <stp>-1</stp>
        <stp>B</stp>
        <tr r="B6" s="1"/>
        <tr r="B6" s="3"/>
      </tp>
      <tp t="s">
        <v>1120-1/4</v>
        <stp/>
        <stp>ContractData</stp>
        <stp>F.ZSEN26</stp>
        <stp>OPen</stp>
        <stp>-1</stp>
        <stp>B</stp>
        <tr r="B7" s="1"/>
        <tr r="B7" s="3"/>
      </tp>
      <tp t="s">
        <v>-4-   </v>
        <stp/>
        <stp>ContractData</stp>
        <stp>F.ZSEF27</stp>
        <stp>NetLastTrade</stp>
        <stp>-1</stp>
        <stp>B</stp>
        <tr r="F11" s="3"/>
      </tp>
      <tp t="s">
        <v>-3-3/4</v>
        <stp/>
        <stp>ContractData</stp>
        <stp>F.ZSEK27</stp>
        <stp>NetLastTrade</stp>
        <stp>-1</stp>
        <stp>B</stp>
        <tr r="F13" s="3"/>
      </tp>
      <tp t="s">
        <v>-3-1/4</v>
        <stp/>
        <stp>ContractData</stp>
        <stp>F.ZSEH27</stp>
        <stp>NetLastTrade</stp>
        <stp>-1</stp>
        <stp>B</stp>
        <tr r="F12" s="3"/>
      </tp>
      <tp t="s">
        <v>-3-   </v>
        <stp/>
        <stp>ContractData</stp>
        <stp>F.ZSEN27</stp>
        <stp>NetLastTrade</stp>
        <stp>-1</stp>
        <stp>B</stp>
        <tr r="F14" s="3"/>
      </tp>
      <tp t="s">
        <v/>
        <stp/>
        <stp>ContractData</stp>
        <stp>F.ZSEQ27</stp>
        <stp>NetLastTrade</stp>
        <stp>-1</stp>
        <stp>B</stp>
        <tr r="F15" s="3"/>
      </tp>
      <tp t="s">
        <v>-2-+  </v>
        <stp/>
        <stp>ContractData</stp>
        <stp>F.ZSEU27</stp>
        <stp>NetLastTrade</stp>
        <stp>-1</stp>
        <stp>B</stp>
        <tr r="F16" s="3"/>
      </tp>
      <tp t="s">
        <v>-3-3/4</v>
        <stp/>
        <stp>ContractData</stp>
        <stp>F.ZSEX27</stp>
        <stp>NetLastTrade</stp>
        <stp>-1</stp>
        <stp>B</stp>
        <tr r="F17" s="3"/>
      </tp>
      <tp t="s">
        <v>1091-+  </v>
        <stp/>
        <stp>ContractData</stp>
        <stp>F.ZSEU27</stp>
        <stp>HIgh</stp>
        <stp>-1</stp>
        <stp>B</stp>
        <tr r="C16" s="1"/>
        <tr r="C16" s="3"/>
      </tp>
      <tp t="s">
        <v>1109-+  </v>
        <stp/>
        <stp>ContractData</stp>
        <stp>F.ZSEQ27</stp>
        <stp>HIgh</stp>
        <stp>-1</stp>
        <stp>B</stp>
        <tr r="C15" s="1"/>
        <tr r="C15" s="3"/>
      </tp>
      <tp t="s">
        <v>1094-   </v>
        <stp/>
        <stp>ContractData</stp>
        <stp>F.ZSEX27</stp>
        <stp>HIgh</stp>
        <stp>-1</stp>
        <stp>B</stp>
        <tr r="C17" s="1"/>
        <tr r="C17" s="3"/>
      </tp>
      <tp t="s">
        <v>1112-1/4</v>
        <stp/>
        <stp>ContractData</stp>
        <stp>F.ZSEF27</stp>
        <stp>HIgh</stp>
        <stp>-1</stp>
        <stp>B</stp>
        <tr r="C11" s="1"/>
        <tr r="C11" s="3"/>
      </tp>
      <tp t="s">
        <v>1118-+  </v>
        <stp/>
        <stp>ContractData</stp>
        <stp>F.ZSEN27</stp>
        <stp>HIgh</stp>
        <stp>-1</stp>
        <stp>B</stp>
        <tr r="C14" s="1"/>
        <tr r="C14" s="3"/>
      </tp>
      <tp t="s">
        <v>1109-+  </v>
        <stp/>
        <stp>ContractData</stp>
        <stp>F.ZSEK27</stp>
        <stp>HIgh</stp>
        <stp>-1</stp>
        <stp>B</stp>
        <tr r="C13" s="1"/>
        <tr r="C13" s="3"/>
      </tp>
      <tp t="s">
        <v>1106-3/4</v>
        <stp/>
        <stp>ContractData</stp>
        <stp>F.ZSEH27</stp>
        <stp>HIgh</stp>
        <stp>-1</stp>
        <stp>B</stp>
        <tr r="C12" s="1"/>
        <tr r="C12" s="3"/>
      </tp>
      <tp t="s">
        <v>1077-+  </v>
        <stp/>
        <stp>ContractData</stp>
        <stp>F.ZSEX25</stp>
        <stp>OPen</stp>
        <stp>-1</stp>
        <stp>B</stp>
        <tr r="B3" s="1"/>
        <tr r="B3" s="3"/>
      </tp>
      <tp t="s">
        <v>1106-   </v>
        <stp/>
        <stp>ContractData</stp>
        <stp>F.ZSEU26</stp>
        <stp>HIgh</stp>
        <stp>-1</stp>
        <stp>B</stp>
        <tr r="C9" s="1"/>
        <tr r="C9" s="3"/>
      </tp>
      <tp t="s">
        <v>1131-1/4</v>
        <stp/>
        <stp>ContractData</stp>
        <stp>F.ZSEQ26</stp>
        <stp>HIgh</stp>
        <stp>-1</stp>
        <stp>B</stp>
        <tr r="C8" s="1"/>
        <tr r="C8" s="3"/>
      </tp>
      <tp t="s">
        <v>1104-   </v>
        <stp/>
        <stp>ContractData</stp>
        <stp>F.ZSEX26</stp>
        <stp>HIgh</stp>
        <stp>-1</stp>
        <stp>B</stp>
        <tr r="C10" s="1"/>
        <tr r="C10" s="3"/>
      </tp>
      <tp t="s">
        <v>1114-+  </v>
        <stp/>
        <stp>ContractData</stp>
        <stp>F.ZSEF26</stp>
        <stp>HIgh</stp>
        <stp>-1</stp>
        <stp>B</stp>
        <tr r="C4" s="1"/>
        <tr r="C4" s="3"/>
      </tp>
      <tp t="s">
        <v>1140-+  </v>
        <stp/>
        <stp>ContractData</stp>
        <stp>F.ZSEN26</stp>
        <stp>HIgh</stp>
        <stp>-1</stp>
        <stp>B</stp>
        <tr r="C7" s="1"/>
        <tr r="C7" s="3"/>
      </tp>
      <tp t="s">
        <v>1133-1/4</v>
        <stp/>
        <stp>ContractData</stp>
        <stp>F.ZSEK26</stp>
        <stp>HIgh</stp>
        <stp>-1</stp>
        <stp>B</stp>
        <tr r="C6" s="1"/>
        <tr r="C6" s="3"/>
      </tp>
      <tp t="s">
        <v>1123-   </v>
        <stp/>
        <stp>ContractData</stp>
        <stp>F.ZSEH26</stp>
        <stp>HIgh</stp>
        <stp>-1</stp>
        <stp>B</stp>
        <tr r="C5" s="1"/>
        <tr r="C5" s="3"/>
      </tp>
      <tp t="s">
        <v>+10-   </v>
        <stp/>
        <stp>ContractData</stp>
        <stp>F.ZSEX25</stp>
        <stp>NetLastTrade</stp>
        <stp>-1</stp>
        <stp>B</stp>
        <tr r="F3" s="3"/>
      </tp>
      <tp t="s">
        <v/>
        <stp/>
        <stp>ContractData</stp>
        <stp>F.ZSEN22</stp>
        <stp>NetLastTrade</stp>
        <stp>-1</stp>
        <stp>B</stp>
        <tr r="F2" s="3"/>
      </tp>
      <tp t="s">
        <v/>
        <stp/>
        <stp>ContractData</stp>
        <stp>F.ZSEN22</stp>
        <stp>OPen</stp>
        <stp>-1</stp>
        <stp>T</stp>
        <tr r="B2" s="1"/>
        <tr r="B2" s="3"/>
      </tp>
      <tp t="s">
        <v/>
        <stp/>
        <stp>ContractData</stp>
        <stp>F.ZSEN22</stp>
        <stp>HIgh</stp>
        <stp>-1</stp>
        <stp>B</stp>
        <tr r="C2" s="1"/>
        <tr r="C2" s="3"/>
      </tp>
      <tp>
        <v>45960.611828703702</v>
        <stp/>
        <stp>SystemInfo</stp>
        <stp>Linetime</stp>
        <tr r="M1" s="1"/>
        <tr r="M1" s="3"/>
      </tp>
      <tp t="s">
        <v>-15-1/4</v>
        <stp/>
        <stp>ContractData</stp>
        <stp>F.ZSEN28</stp>
        <stp>NetLastQuote</stp>
        <stp>-1</stp>
        <stp>B</stp>
        <tr r="F18" s="1"/>
      </tp>
      <tp t="s">
        <v>-45-   </v>
        <stp/>
        <stp>ContractData</stp>
        <stp>F.ZSEX28</stp>
        <stp>NetLastQuote</stp>
        <stp>-1</stp>
        <stp>B</stp>
        <tr r="F19" s="1"/>
      </tp>
      <tp t="s">
        <v>1105-    A</v>
        <stp/>
        <stp>ContractData</stp>
        <stp>F.ZSEF26</stp>
        <stp>LastQuote</stp>
        <stp>-1</stp>
        <stp>B</stp>
        <tr r="E4" s="1"/>
      </tp>
      <tp t="s">
        <v>1115-    A</v>
        <stp/>
        <stp>ContractData</stp>
        <stp>F.ZSEF27</stp>
        <stp>LastQuote</stp>
        <stp>-1</stp>
        <stp>B</stp>
        <tr r="E11" s="1"/>
      </tp>
      <tp t="s">
        <v>1097-    B</v>
        <stp/>
        <stp>ContractData</stp>
        <stp>F.ZSEN28</stp>
        <stp>LastQuote</stp>
        <stp>-1</stp>
        <stp>B</stp>
        <tr r="E18" s="1"/>
      </tp>
      <tp t="s">
        <v/>
        <stp/>
        <stp>ContractData</stp>
        <stp>F.ZSEN22</stp>
        <stp>LastQuote</stp>
        <stp>-1</stp>
        <stp>B</stp>
        <tr r="E2" s="1"/>
      </tp>
      <tp t="s">
        <v>1133-    A</v>
        <stp/>
        <stp>ContractData</stp>
        <stp>F.ZSEN26</stp>
        <stp>LastQuote</stp>
        <stp>-1</stp>
        <stp>B</stp>
        <tr r="E7" s="1"/>
      </tp>
      <tp t="s">
        <v>1110-    B</v>
        <stp/>
        <stp>ContractData</stp>
        <stp>F.ZSEN27</stp>
        <stp>LastQuote</stp>
        <stp>-1</stp>
        <stp>B</stp>
        <tr r="E14" s="1"/>
      </tp>
      <tp t="s">
        <v>1125-    A</v>
        <stp/>
        <stp>ContractData</stp>
        <stp>F.ZSEK26</stp>
        <stp>LastQuote</stp>
        <stp>-1</stp>
        <stp>B</stp>
        <tr r="E6" s="1"/>
      </tp>
      <tp t="s">
        <v>1080-    B</v>
        <stp/>
        <stp>ContractData</stp>
        <stp>F.ZSEK27</stp>
        <stp>LastQuote</stp>
        <stp>-1</stp>
        <stp>B</stp>
        <tr r="E13" s="1"/>
      </tp>
      <tp t="s">
        <v>1115-    A</v>
        <stp/>
        <stp>ContractData</stp>
        <stp>F.ZSEH26</stp>
        <stp>LastQuote</stp>
        <stp>-1</stp>
        <stp>B</stp>
        <tr r="E5" s="1"/>
      </tp>
      <tp t="s">
        <v>1060-    B</v>
        <stp/>
        <stp>ContractData</stp>
        <stp>F.ZSEH27</stp>
        <stp>LastQuote</stp>
        <stp>-1</stp>
        <stp>B</stp>
        <tr r="E12" s="1"/>
      </tp>
      <tp t="s">
        <v>1100-    A</v>
        <stp/>
        <stp>ContractData</stp>
        <stp>F.ZSEU26</stp>
        <stp>LastQuote</stp>
        <stp>-1</stp>
        <stp>B</stp>
        <tr r="E9" s="1"/>
      </tp>
      <tp t="s">
        <v>1081-+   B</v>
        <stp/>
        <stp>ContractData</stp>
        <stp>F.ZSEU27</stp>
        <stp>LastQuote</stp>
        <stp>-1</stp>
        <stp>B</stp>
        <tr r="E16" s="1"/>
      </tp>
      <tp t="s">
        <v>1127-+   A</v>
        <stp/>
        <stp>ContractData</stp>
        <stp>F.ZSEQ26</stp>
        <stp>LastQuote</stp>
        <stp>-1</stp>
        <stp>B</stp>
        <tr r="E8" s="1"/>
      </tp>
      <tp t="s">
        <v>1106-1/4 B</v>
        <stp/>
        <stp>ContractData</stp>
        <stp>F.ZSEQ27</stp>
        <stp>LastQuote</stp>
        <stp>-1</stp>
        <stp>B</stp>
        <tr r="E15" s="1"/>
      </tp>
      <tp t="s">
        <v>1050-    B</v>
        <stp/>
        <stp>ContractData</stp>
        <stp>F.ZSEX28</stp>
        <stp>LastQuote</stp>
        <stp>-1</stp>
        <stp>B</stp>
        <tr r="E19" s="1"/>
      </tp>
      <tp t="s">
        <v>1095-    A</v>
        <stp/>
        <stp>ContractData</stp>
        <stp>F.ZSEX26</stp>
        <stp>LastQuote</stp>
        <stp>-1</stp>
        <stp>B</stp>
        <tr r="E10" s="1"/>
      </tp>
      <tp t="s">
        <v>1099-3/4 A</v>
        <stp/>
        <stp>ContractData</stp>
        <stp>F.ZSEX27</stp>
        <stp>LastQuote</stp>
        <stp>-1</stp>
        <stp>B</stp>
        <tr r="E17" s="1"/>
      </tp>
      <tp t="s">
        <v>1090-    A</v>
        <stp/>
        <stp>ContractData</stp>
        <stp>F.ZSEX25</stp>
        <stp>LastQuote</stp>
        <stp>-1</stp>
        <stp>B</stp>
        <tr r="E3" s="1"/>
      </tp>
      <tp t="s">
        <v>+10-+  </v>
        <stp/>
        <stp>ContractData</stp>
        <stp>F.ZSEF26</stp>
        <stp>NetLastQuote</stp>
        <stp>-1</stp>
        <stp>B</stp>
        <tr r="F4" s="1"/>
      </tp>
      <tp t="s">
        <v>+8-1/4</v>
        <stp/>
        <stp>ContractData</stp>
        <stp>F.ZSEN26</stp>
        <stp>NetLastQuote</stp>
        <stp>-1</stp>
        <stp>B</stp>
        <tr r="F7" s="1"/>
      </tp>
      <tp t="s">
        <v>+9-3/4</v>
        <stp/>
        <stp>ContractData</stp>
        <stp>F.ZSEH26</stp>
        <stp>NetLastQuote</stp>
        <stp>-1</stp>
        <stp>B</stp>
        <tr r="F5" s="1"/>
      </tp>
      <tp t="s">
        <v>+8-3/4</v>
        <stp/>
        <stp>ContractData</stp>
        <stp>F.ZSEK26</stp>
        <stp>NetLastQuote</stp>
        <stp>-1</stp>
        <stp>B</stp>
        <tr r="F6" s="1"/>
      </tp>
      <tp t="s">
        <v>+1-1/4</v>
        <stp/>
        <stp>ContractData</stp>
        <stp>F.ZSEU26</stp>
        <stp>NetLastQuote</stp>
        <stp>-1</stp>
        <stp>B</stp>
        <tr r="F9" s="1"/>
      </tp>
      <tp t="s">
        <v>+8-3/4</v>
        <stp/>
        <stp>ContractData</stp>
        <stp>F.ZSEQ26</stp>
        <stp>NetLastQuote</stp>
        <stp>-1</stp>
        <stp>B</stp>
        <tr r="F8" s="1"/>
      </tp>
      <tp t="s">
        <v>-3-+  </v>
        <stp/>
        <stp>ContractData</stp>
        <stp>F.ZSEX26</stp>
        <stp>NetLastQuote</stp>
        <stp>-1</stp>
        <stp>B</stp>
        <tr r="F10" s="1"/>
      </tp>
      <tp t="s">
        <v>+7-   </v>
        <stp/>
        <stp>ContractData</stp>
        <stp>F.ZSEF27</stp>
        <stp>NetLastQuote</stp>
        <stp>-1</stp>
        <stp>B</stp>
        <tr r="F11" s="1"/>
      </tp>
      <tp t="s">
        <v>-7-3/4</v>
        <stp/>
        <stp>ContractData</stp>
        <stp>F.ZSEN27</stp>
        <stp>NetLastQuote</stp>
        <stp>-1</stp>
        <stp>B</stp>
        <tr r="F14" s="1"/>
      </tp>
      <tp t="s">
        <v>-47-3/4</v>
        <stp/>
        <stp>ContractData</stp>
        <stp>F.ZSEH27</stp>
        <stp>NetLastQuote</stp>
        <stp>-1</stp>
        <stp>B</stp>
        <tr r="F12" s="1"/>
      </tp>
      <tp t="s">
        <v>-31-+  </v>
        <stp/>
        <stp>ContractData</stp>
        <stp>F.ZSEK27</stp>
        <stp>NetLastQuote</stp>
        <stp>-1</stp>
        <stp>B</stp>
        <tr r="F13" s="1"/>
      </tp>
      <tp t="s">
        <v>-12-+  </v>
        <stp/>
        <stp>ContractData</stp>
        <stp>F.ZSEU27</stp>
        <stp>NetLastQuote</stp>
        <stp>-1</stp>
        <stp>B</stp>
        <tr r="F16" s="1"/>
      </tp>
      <tp t="s">
        <v>-6-   </v>
        <stp/>
        <stp>ContractData</stp>
        <stp>F.ZSEQ27</stp>
        <stp>NetLastQuote</stp>
        <stp>-1</stp>
        <stp>B</stp>
        <tr r="F15" s="1"/>
      </tp>
      <tp t="s">
        <v>+6-3/4</v>
        <stp/>
        <stp>ContractData</stp>
        <stp>F.ZSEX27</stp>
        <stp>NetLastQuote</stp>
        <stp>-1</stp>
        <stp>B</stp>
        <tr r="F17" s="1"/>
      </tp>
      <tp t="s">
        <v>+9-3/4</v>
        <stp/>
        <stp>ContractData</stp>
        <stp>F.ZSEX25</stp>
        <stp>NetLastQuote</stp>
        <stp>-1</stp>
        <stp>B</stp>
        <tr r="F3" s="1"/>
      </tp>
      <tp t="s">
        <v/>
        <stp/>
        <stp>ContractData</stp>
        <stp>F.ZSEN22</stp>
        <stp>NetLastQuote</stp>
        <stp>-1</stp>
        <stp>B</stp>
        <tr r="F2" s="1"/>
      </tp>
      <tp>
        <v>0</v>
        <stp/>
        <stp>ContractData</stp>
        <stp>F.ZSEN22</stp>
        <stp>COI</stp>
        <stp>-1</stp>
        <stp>T</stp>
        <tr r="I2" s="1"/>
        <tr r="I2" s="3"/>
      </tp>
      <tp>
        <v>10</v>
        <stp/>
        <stp>ContractData</stp>
        <stp>F.ZSEQ27</stp>
        <stp>COI</stp>
        <stp>-1</stp>
        <stp>T</stp>
        <tr r="I15" s="1"/>
        <tr r="I15" s="3"/>
      </tp>
      <tp>
        <v>20</v>
        <stp/>
        <stp>ContractData</stp>
        <stp>F.ZSEU27</stp>
        <stp>COI</stp>
        <stp>-1</stp>
        <stp>T</stp>
        <tr r="I16" s="1"/>
        <tr r="I16" s="3"/>
      </tp>
      <tp>
        <v>499</v>
        <stp/>
        <stp>ContractData</stp>
        <stp>F.ZSEX27</stp>
        <stp>COI</stp>
        <stp>-1</stp>
        <stp>T</stp>
        <tr r="I17" s="1"/>
        <tr r="I17" s="3"/>
      </tp>
      <tp>
        <v>3002</v>
        <stp/>
        <stp>ContractData</stp>
        <stp>F.ZSEF27</stp>
        <stp>COI</stp>
        <stp>-1</stp>
        <stp>T</stp>
        <tr r="I11" s="1"/>
        <tr r="I11" s="3"/>
      </tp>
      <tp>
        <v>2881</v>
        <stp/>
        <stp>ContractData</stp>
        <stp>F.ZSEH27</stp>
        <stp>COI</stp>
        <stp>-1</stp>
        <stp>T</stp>
        <tr r="I12" s="1"/>
        <tr r="I12" s="3"/>
      </tp>
      <tp>
        <v>1512</v>
        <stp/>
        <stp>ContractData</stp>
        <stp>F.ZSEK27</stp>
        <stp>COI</stp>
        <stp>-1</stp>
        <stp>T</stp>
        <tr r="I13" s="1"/>
        <tr r="I13" s="3"/>
      </tp>
      <tp>
        <v>419</v>
        <stp/>
        <stp>ContractData</stp>
        <stp>F.ZSEN27</stp>
        <stp>COI</stp>
        <stp>-1</stp>
        <stp>T</stp>
        <tr r="I14" s="1"/>
        <tr r="I14" s="3"/>
      </tp>
      <tp>
        <v>5765</v>
        <stp/>
        <stp>ContractData</stp>
        <stp>F.ZSEQ26</stp>
        <stp>COI</stp>
        <stp>-1</stp>
        <stp>T</stp>
        <tr r="I8" s="1"/>
        <tr r="I8" s="3"/>
      </tp>
      <tp>
        <v>5777</v>
        <stp/>
        <stp>ContractData</stp>
        <stp>F.ZSEU26</stp>
        <stp>COI</stp>
        <stp>-1</stp>
        <stp>T</stp>
        <tr r="I9" s="1"/>
        <tr r="I9" s="3"/>
      </tp>
      <tp>
        <v>49074</v>
        <stp/>
        <stp>ContractData</stp>
        <stp>F.ZSEX26</stp>
        <stp>COI</stp>
        <stp>-1</stp>
        <stp>T</stp>
        <tr r="I10" s="1"/>
        <tr r="I10" s="3"/>
      </tp>
      <tp>
        <v>367736</v>
        <stp/>
        <stp>ContractData</stp>
        <stp>F.ZSEF26</stp>
        <stp>COI</stp>
        <stp>-1</stp>
        <stp>T</stp>
        <tr r="I4" s="1"/>
        <tr r="I4" s="3"/>
      </tp>
      <tp>
        <v>194993</v>
        <stp/>
        <stp>ContractData</stp>
        <stp>F.ZSEH26</stp>
        <stp>COI</stp>
        <stp>-1</stp>
        <stp>T</stp>
        <tr r="I5" s="1"/>
        <tr r="I5" s="3"/>
      </tp>
      <tp>
        <v>111253</v>
        <stp/>
        <stp>ContractData</stp>
        <stp>F.ZSEK26</stp>
        <stp>COI</stp>
        <stp>-1</stp>
        <stp>T</stp>
        <tr r="I6" s="1"/>
        <tr r="I6" s="3"/>
      </tp>
      <tp>
        <v>89722</v>
        <stp/>
        <stp>ContractData</stp>
        <stp>F.ZSEN26</stp>
        <stp>COI</stp>
        <stp>-1</stp>
        <stp>T</stp>
        <tr r="I7" s="1"/>
        <tr r="I7" s="3"/>
      </tp>
      <tp>
        <v>30881</v>
        <stp/>
        <stp>ContractData</stp>
        <stp>F.ZSEX25</stp>
        <stp>COI</stp>
        <stp>-1</stp>
        <stp>T</stp>
        <tr r="I3" s="1"/>
        <tr r="I3" s="3"/>
      </tp>
      <tp>
        <v>5</v>
        <stp/>
        <stp>ContractData</stp>
        <stp>F.ZSEX28</stp>
        <stp>COI</stp>
        <stp>-1</stp>
        <stp>T</stp>
        <tr r="I19" s="1"/>
        <tr r="I19" s="3"/>
      </tp>
      <tp>
        <v>1</v>
        <stp/>
        <stp>ContractData</stp>
        <stp>F.ZSEN28</stp>
        <stp>COI</stp>
        <stp>-1</stp>
        <stp>T</stp>
        <tr r="I18" s="1"/>
        <tr r="I18" s="3"/>
      </tp>
      <tp t="s">
        <v>1089-3/4</v>
        <stp/>
        <stp>ContractData</stp>
        <stp>F.ZSEX28</stp>
        <stp>LOw</stp>
        <stp>-1</stp>
        <stp>B</stp>
        <tr r="D19" s="1"/>
        <tr r="D19" s="3"/>
      </tp>
      <tp t="s">
        <v>1108-+  </v>
        <stp/>
        <stp>ContractData</stp>
        <stp>F.ZSEN28</stp>
        <stp>LOw</stp>
        <stp>-1</stp>
        <stp>B</stp>
        <tr r="D18" s="1"/>
        <tr r="D18" s="3"/>
      </tp>
      <tp t="s">
        <v>1057-   </v>
        <stp/>
        <stp>ContractData</stp>
        <stp>F.ZSEX25</stp>
        <stp>LOw</stp>
        <stp>-1</stp>
        <stp>B</stp>
        <tr r="D3" s="1"/>
        <tr r="D3" s="3"/>
      </tp>
      <tp t="s">
        <v>1080-+  </v>
        <stp/>
        <stp>ContractData</stp>
        <stp>F.ZSEX27</stp>
        <stp>LOw</stp>
        <stp>-1</stp>
        <stp>B</stp>
        <tr r="D17" s="1"/>
        <tr r="D17" s="3"/>
      </tp>
      <tp t="s">
        <v>1091-   </v>
        <stp/>
        <stp>ContractData</stp>
        <stp>F.ZSEU27</stp>
        <stp>LOw</stp>
        <stp>-1</stp>
        <stp>B</stp>
        <tr r="D16" s="1"/>
        <tr r="D16" s="3"/>
      </tp>
      <tp t="s">
        <v>1109-+  </v>
        <stp/>
        <stp>ContractData</stp>
        <stp>F.ZSEQ27</stp>
        <stp>LOw</stp>
        <stp>-1</stp>
        <stp>B</stp>
        <tr r="D15" s="1"/>
        <tr r="D15" s="3"/>
      </tp>
      <tp t="s">
        <v>1104-+  </v>
        <stp/>
        <stp>ContractData</stp>
        <stp>F.ZSEN27</stp>
        <stp>LOw</stp>
        <stp>-1</stp>
        <stp>B</stp>
        <tr r="D14" s="1"/>
        <tr r="D14" s="3"/>
      </tp>
      <tp t="s">
        <v>1098-1/4</v>
        <stp/>
        <stp>ContractData</stp>
        <stp>F.ZSEK27</stp>
        <stp>LOw</stp>
        <stp>-1</stp>
        <stp>B</stp>
        <tr r="D13" s="1"/>
        <tr r="D13" s="3"/>
      </tp>
      <tp t="s">
        <v>1093-3/4</v>
        <stp/>
        <stp>ContractData</stp>
        <stp>F.ZSEH27</stp>
        <stp>LOw</stp>
        <stp>-1</stp>
        <stp>B</stp>
        <tr r="D12" s="1"/>
        <tr r="D12" s="3"/>
      </tp>
      <tp t="s">
        <v>1093-1/4</v>
        <stp/>
        <stp>ContractData</stp>
        <stp>F.ZSEF27</stp>
        <stp>LOw</stp>
        <stp>-1</stp>
        <stp>B</stp>
        <tr r="D11" s="1"/>
        <tr r="D11" s="3"/>
      </tp>
      <tp t="s">
        <v>1083-3/4</v>
        <stp/>
        <stp>ContractData</stp>
        <stp>F.ZSEX26</stp>
        <stp>LOw</stp>
        <stp>-1</stp>
        <stp>B</stp>
        <tr r="D10" s="1"/>
        <tr r="D10" s="3"/>
      </tp>
      <tp t="s">
        <v>1083-   </v>
        <stp/>
        <stp>ContractData</stp>
        <stp>F.ZSEU26</stp>
        <stp>LOw</stp>
        <stp>-1</stp>
        <stp>B</stp>
        <tr r="D9" s="1"/>
        <tr r="D9" s="3"/>
      </tp>
      <tp t="s">
        <v>1100-1/4</v>
        <stp/>
        <stp>ContractData</stp>
        <stp>F.ZSEQ26</stp>
        <stp>LOw</stp>
        <stp>-1</stp>
        <stp>B</stp>
        <tr r="D8" s="1"/>
        <tr r="D8" s="3"/>
      </tp>
      <tp t="s">
        <v>1104-+  </v>
        <stp/>
        <stp>ContractData</stp>
        <stp>F.ZSEN26</stp>
        <stp>LOw</stp>
        <stp>-1</stp>
        <stp>B</stp>
        <tr r="D7" s="1"/>
        <tr r="D7" s="3"/>
      </tp>
      <tp t="s">
        <v>1095-1/4</v>
        <stp/>
        <stp>ContractData</stp>
        <stp>F.ZSEK26</stp>
        <stp>LOw</stp>
        <stp>-1</stp>
        <stp>B</stp>
        <tr r="D6" s="1"/>
        <tr r="D6" s="3"/>
      </tp>
      <tp t="s">
        <v>1083-   </v>
        <stp/>
        <stp>ContractData</stp>
        <stp>F.ZSEH26</stp>
        <stp>LOw</stp>
        <stp>-1</stp>
        <stp>B</stp>
        <tr r="D5" s="1"/>
        <tr r="D5" s="3"/>
      </tp>
      <tp t="s">
        <v>1070-+  </v>
        <stp/>
        <stp>ContractData</stp>
        <stp>F.ZSEF26</stp>
        <stp>LOw</stp>
        <stp>-1</stp>
        <stp>B</stp>
        <tr r="D4" s="1"/>
        <tr r="D4" s="3"/>
      </tp>
      <tp t="s">
        <v/>
        <stp/>
        <stp>ContractData</stp>
        <stp>F.ZSEN22</stp>
        <stp>LOw</stp>
        <stp>-1</stp>
        <stp>B</stp>
        <tr r="D2" s="1"/>
        <tr r="D2" s="3"/>
      </tp>
      <tp t="s">
        <v>1095-   </v>
        <stp/>
        <stp>ContractData</stp>
        <stp>F.ZSEX28</stp>
        <stp>Y_Settlement</stp>
        <stp>-1</stp>
        <stp>B</stp>
        <tr r="G19" s="1"/>
        <tr r="G19" s="3"/>
      </tp>
      <tp t="s">
        <v>1112-1/4</v>
        <stp/>
        <stp>ContractData</stp>
        <stp>F.ZSEN28</stp>
        <stp>Y_Settlement</stp>
        <stp>-1</stp>
        <stp>B</stp>
        <tr r="G18" s="1"/>
        <tr r="G18" s="3"/>
      </tp>
      <tp t="s">
        <v/>
        <stp/>
        <stp>ContractData</stp>
        <stp>F.ZSEN22</stp>
        <stp>Y_Settlement</stp>
        <stp>-1</stp>
        <stp>B</stp>
        <tr r="G2" s="1"/>
        <tr r="G2" s="3"/>
      </tp>
      <tp t="s">
        <v>1093-   </v>
        <stp/>
        <stp>ContractData</stp>
        <stp>F.ZSEX27</stp>
        <stp>Y_Settlement</stp>
        <stp>-1</stp>
        <stp>B</stp>
        <tr r="G17" s="1"/>
        <tr r="G17" s="3"/>
      </tp>
      <tp t="s">
        <v>1094-   </v>
        <stp/>
        <stp>ContractData</stp>
        <stp>F.ZSEU27</stp>
        <stp>Y_Settlement</stp>
        <stp>-1</stp>
        <stp>B</stp>
        <tr r="G16" s="1"/>
        <tr r="G16" s="3"/>
      </tp>
      <tp t="s">
        <v>1112-1/4</v>
        <stp/>
        <stp>ContractData</stp>
        <stp>F.ZSEQ27</stp>
        <stp>Y_Settlement</stp>
        <stp>-1</stp>
        <stp>B</stp>
        <tr r="G15" s="1"/>
        <tr r="G15" s="3"/>
      </tp>
      <tp t="s">
        <v>1117-3/4</v>
        <stp/>
        <stp>ContractData</stp>
        <stp>F.ZSEN27</stp>
        <stp>Y_Settlement</stp>
        <stp>-1</stp>
        <stp>B</stp>
        <tr r="G14" s="1"/>
        <tr r="G14" s="3"/>
      </tp>
      <tp t="s">
        <v>1111-+  </v>
        <stp/>
        <stp>ContractData</stp>
        <stp>F.ZSEK27</stp>
        <stp>Y_Settlement</stp>
        <stp>-1</stp>
        <stp>B</stp>
        <tr r="G13" s="1"/>
        <tr r="G13" s="3"/>
      </tp>
      <tp t="s">
        <v>1107-3/4</v>
        <stp/>
        <stp>ContractData</stp>
        <stp>F.ZSEH27</stp>
        <stp>Y_Settlement</stp>
        <stp>-1</stp>
        <stp>B</stp>
        <tr r="G12" s="1"/>
        <tr r="G12" s="3"/>
      </tp>
      <tp t="s">
        <v>1108-   </v>
        <stp/>
        <stp>ContractData</stp>
        <stp>F.ZSEF27</stp>
        <stp>Y_Settlement</stp>
        <stp>-1</stp>
        <stp>B</stp>
        <tr r="G11" s="1"/>
        <tr r="G11" s="3"/>
      </tp>
      <tp t="s">
        <v>1098-+  </v>
        <stp/>
        <stp>ContractData</stp>
        <stp>F.ZSEX26</stp>
        <stp>Y_Settlement</stp>
        <stp>-1</stp>
        <stp>B</stp>
        <tr r="G10" s="1"/>
        <tr r="G10" s="3"/>
      </tp>
      <tp t="s">
        <v>1098-3/4</v>
        <stp/>
        <stp>ContractData</stp>
        <stp>F.ZSEU26</stp>
        <stp>Y_Settlement</stp>
        <stp>-1</stp>
        <stp>B</stp>
        <tr r="G9" s="1"/>
        <tr r="G9" s="3"/>
      </tp>
      <tp t="s">
        <v>1118-3/4</v>
        <stp/>
        <stp>ContractData</stp>
        <stp>F.ZSEQ26</stp>
        <stp>Y_Settlement</stp>
        <stp>-1</stp>
        <stp>B</stp>
        <tr r="G8" s="1"/>
        <tr r="G8" s="3"/>
      </tp>
      <tp t="s">
        <v>1124-3/4</v>
        <stp/>
        <stp>ContractData</stp>
        <stp>F.ZSEN26</stp>
        <stp>Y_Settlement</stp>
        <stp>-1</stp>
        <stp>B</stp>
        <tr r="G7" s="1"/>
        <tr r="G7" s="3"/>
      </tp>
      <tp t="s">
        <v>1116-1/4</v>
        <stp/>
        <stp>ContractData</stp>
        <stp>F.ZSEK26</stp>
        <stp>Y_Settlement</stp>
        <stp>-1</stp>
        <stp>B</stp>
        <tr r="G6" s="1"/>
        <tr r="G6" s="3"/>
      </tp>
      <tp t="s">
        <v>1105-1/4</v>
        <stp/>
        <stp>ContractData</stp>
        <stp>F.ZSEH26</stp>
        <stp>Y_Settlement</stp>
        <stp>-1</stp>
        <stp>B</stp>
        <tr r="G5" s="1"/>
        <tr r="G5" s="3"/>
      </tp>
      <tp t="s">
        <v>1094-+  </v>
        <stp/>
        <stp>ContractData</stp>
        <stp>F.ZSEF26</stp>
        <stp>Y_Settlement</stp>
        <stp>-1</stp>
        <stp>B</stp>
        <tr r="G4" s="1"/>
        <tr r="G4" s="3"/>
      </tp>
      <tp t="s">
        <v>1080-1/4</v>
        <stp/>
        <stp>ContractData</stp>
        <stp>F.ZSEX25</stp>
        <stp>Y_Settlement</stp>
        <stp>-1</stp>
        <stp>B</stp>
        <tr r="G3" s="1"/>
        <tr r="G3" s="3"/>
      </tp>
      <tp t="s">
        <v>{"F.ZSEN22";"F.ZSEX25";"F.ZSEF26";"F.ZSEH26";"F.ZSEK26";"F.ZSEN26";"F.ZSEQ26";"F.ZSEU26";"F.ZSEX26";"F.ZSEF27";"F.ZSEH27";"F.ZSEK27";"F.ZSEN27";"F.ZSEQ27";"F.ZSEU27";"F.ZSEX27";"F.ZSEN28";"F.ZSEX28"}</v>
        <stp/>
        <stp>Contracts</stp>
        <stp>ZSE</stp>
        <stp>name</stp>
        <stp>futures</stp>
        <stp/>
        <tr r="A9" s="1"/>
        <tr r="A13" s="1"/>
        <tr r="A16" s="1"/>
        <tr r="A8" s="1"/>
        <tr r="A4" s="1"/>
        <tr r="A3" s="1"/>
        <tr r="A17" s="1"/>
        <tr r="A7" s="1"/>
        <tr r="A10" s="1"/>
        <tr r="A2" s="1"/>
        <tr r="A6" s="1"/>
        <tr r="A15" s="1"/>
        <tr r="A11" s="1"/>
        <tr r="A18" s="1"/>
        <tr r="A19" s="1"/>
        <tr r="A12" s="1"/>
        <tr r="A14" s="1"/>
        <tr r="A5" s="1"/>
        <tr r="A13" s="3"/>
        <tr r="A16" s="3"/>
        <tr r="A15" s="3"/>
        <tr r="A2" s="3"/>
        <tr r="A5" s="3"/>
        <tr r="A17" s="3"/>
        <tr r="A4" s="3"/>
        <tr r="A11" s="3"/>
        <tr r="A9" s="3"/>
        <tr r="A7" s="3"/>
        <tr r="A3" s="3"/>
        <tr r="A18" s="3"/>
        <tr r="A12" s="3"/>
        <tr r="A8" s="3"/>
        <tr r="A6" s="3"/>
        <tr r="A19" s="3"/>
        <tr r="A14" s="3"/>
        <tr r="A10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4C325-3825-4DC6-A96F-4480851BF322}">
  <dimension ref="A1:N20"/>
  <sheetViews>
    <sheetView tabSelected="1" workbookViewId="0"/>
  </sheetViews>
  <sheetFormatPr defaultRowHeight="16.5" x14ac:dyDescent="0.3"/>
  <cols>
    <col min="1" max="1" width="8.625" bestFit="1" customWidth="1"/>
    <col min="2" max="4" width="8.375" bestFit="1" customWidth="1"/>
    <col min="5" max="6" width="10.25" bestFit="1" customWidth="1"/>
    <col min="7" max="7" width="9.75" bestFit="1" customWidth="1"/>
    <col min="8" max="8" width="7.875" bestFit="1" customWidth="1"/>
    <col min="9" max="9" width="6.875" bestFit="1" customWidth="1"/>
    <col min="10" max="10" width="6.875" hidden="1" customWidth="1"/>
    <col min="11" max="11" width="6.5" bestFit="1" customWidth="1"/>
    <col min="13" max="13" width="9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10</v>
      </c>
      <c r="H1" s="1" t="s">
        <v>5</v>
      </c>
      <c r="I1" s="1" t="s">
        <v>6</v>
      </c>
      <c r="J1" s="1" t="s">
        <v>7</v>
      </c>
      <c r="K1" s="1" t="s">
        <v>8</v>
      </c>
      <c r="M1" s="2">
        <f>MOD(RTD("cqg.rtd", ,"SystemInfo", "Linetime"),1)</f>
        <v>0.61182870370248565</v>
      </c>
      <c r="N1" s="2"/>
    </row>
    <row r="2" spans="1:14" hidden="1" x14ac:dyDescent="0.3">
      <c r="A2" t="str">
        <f t="array" ref="A2:A19">_xll.CQGFuturesList("ZSE")</f>
        <v>F.ZSEN22</v>
      </c>
      <c r="B2" t="str">
        <f>_xll.CQGContractData(A2, "OPen", "-1", "T")</f>
        <v/>
      </c>
      <c r="C2" t="str">
        <f>_xll.CQGContractData(A2, "HIgh", "-1", "B")</f>
        <v/>
      </c>
      <c r="D2" t="str">
        <f>_xll.CQGContractData(A2, "LOw", "-1", "B")</f>
        <v/>
      </c>
      <c r="E2" t="str">
        <f>_xll.CQGContractData(A2, "LastQuote", "-1", "B")</f>
        <v/>
      </c>
      <c r="F2" t="str">
        <f>_xll.CQGContractData(A2, "NetLastQuote", "-1", "B")</f>
        <v/>
      </c>
      <c r="G2" t="str">
        <f>_xll.CQGContractData(A2, "Y_Settlement", "-1", "B")</f>
        <v/>
      </c>
      <c r="H2">
        <f>_xll.CQGContractData(A2, "T_CVol", "-1", "T")</f>
        <v>0</v>
      </c>
      <c r="I2">
        <f>_xll.CQGContractData(A2, "COI", "-1", "T")</f>
        <v>0</v>
      </c>
      <c r="J2">
        <f xml:space="preserve"> RTD("cqg.rtd",,"StudyData",A2,  "Bar",,  "ContractOI", "D", "-2",,,,,"T")</f>
        <v>65</v>
      </c>
    </row>
    <row r="3" spans="1:14" x14ac:dyDescent="0.3">
      <c r="A3" t="str">
        <v>F.ZSEX25</v>
      </c>
      <c r="B3" t="str">
        <f>_xll.CQGContractData(A3, "OPen", "-1", "B")</f>
        <v>1077-+</v>
      </c>
      <c r="C3" t="str">
        <f>_xll.CQGContractData(A3, "HIgh", "-1", "B")</f>
        <v>1101-</v>
      </c>
      <c r="D3" t="str">
        <f>_xll.CQGContractData(A3, "LOw", "-1", "B")</f>
        <v>1057-</v>
      </c>
      <c r="E3" t="str">
        <f>_xll.CQGContractData(A3, "LastQuote", "-1", "B")</f>
        <v>1090-    A</v>
      </c>
      <c r="F3" t="str">
        <f>_xll.CQGContractData(A3, "NetLastQuote", "-1", "B")</f>
        <v>+9-3/4</v>
      </c>
      <c r="G3" t="str">
        <f>_xll.CQGContractData(A3, "Y_Settlement", "-1", "B")&amp;" S"</f>
        <v>1080-1/4 S</v>
      </c>
      <c r="H3">
        <f>_xll.CQGContractData(A3, "T_CVol", "-1", "T")</f>
        <v>50993</v>
      </c>
      <c r="I3">
        <f>_xll.CQGContractData(A3, "COI", "-1", "T")</f>
        <v>30881</v>
      </c>
      <c r="J3">
        <f xml:space="preserve"> RTD("cqg.rtd",,"StudyData",A3,  "Bar",,  "ContractOI", "D", "-2",,,,,"T")</f>
        <v>51007</v>
      </c>
      <c r="K3">
        <f t="shared" ref="K3:K19" si="0">I3-J3</f>
        <v>-20126</v>
      </c>
    </row>
    <row r="4" spans="1:14" x14ac:dyDescent="0.3">
      <c r="A4" t="str">
        <v>F.ZSEF26</v>
      </c>
      <c r="B4" t="str">
        <f>_xll.CQGContractData(A4, "OPen", "-1", "B")</f>
        <v>1092-1/4</v>
      </c>
      <c r="C4" t="str">
        <f>_xll.CQGContractData(A4, "HIgh", "-1", "B")</f>
        <v>1114-+</v>
      </c>
      <c r="D4" t="str">
        <f>_xll.CQGContractData(A4, "LOw", "-1", "B")</f>
        <v>1070-+</v>
      </c>
      <c r="E4" t="str">
        <f>_xll.CQGContractData(A4, "LastQuote", "-1", "B")</f>
        <v>1105-    A</v>
      </c>
      <c r="F4" t="str">
        <f>_xll.CQGContractData(A4, "NetLastQuote", "-1", "B")</f>
        <v>+10-+</v>
      </c>
      <c r="G4" t="str">
        <f>_xll.CQGContractData(A4, "Y_Settlement", "-1", "B")&amp;" S"</f>
        <v>1094-+ S</v>
      </c>
      <c r="H4">
        <f>_xll.CQGContractData(A4, "T_CVol", "-1", "T")</f>
        <v>373499</v>
      </c>
      <c r="I4">
        <f>_xll.CQGContractData(A4, "COI", "-1", "T")</f>
        <v>367736</v>
      </c>
      <c r="J4">
        <f xml:space="preserve"> RTD("cqg.rtd",,"StudyData",A4,  "Bar",,  "ContractOI", "D", "-2",,,,,"T")</f>
        <v>371683</v>
      </c>
      <c r="K4">
        <f t="shared" si="0"/>
        <v>-3947</v>
      </c>
    </row>
    <row r="5" spans="1:14" x14ac:dyDescent="0.3">
      <c r="A5" t="str">
        <v>F.ZSEH26</v>
      </c>
      <c r="B5" t="str">
        <f>_xll.CQGContractData(A5, "OPen", "-1", "B")</f>
        <v>1103-+</v>
      </c>
      <c r="C5" t="str">
        <f>_xll.CQGContractData(A5, "HIgh", "-1", "B")</f>
        <v>1123-</v>
      </c>
      <c r="D5" t="str">
        <f>_xll.CQGContractData(A5, "LOw", "-1", "B")</f>
        <v>1083-</v>
      </c>
      <c r="E5" t="str">
        <f>_xll.CQGContractData(A5, "LastQuote", "-1", "B")</f>
        <v>1115-    A</v>
      </c>
      <c r="F5" t="str">
        <f>_xll.CQGContractData(A5, "NetLastQuote", "-1", "B")</f>
        <v>+9-3/4</v>
      </c>
      <c r="G5" t="str">
        <f>_xll.CQGContractData(A5, "Y_Settlement", "-1", "B")&amp;" S"</f>
        <v>1105-1/4 S</v>
      </c>
      <c r="H5">
        <f>_xll.CQGContractData(A5, "T_CVol", "-1", "T")</f>
        <v>118481</v>
      </c>
      <c r="I5">
        <f>_xll.CQGContractData(A5, "COI", "-1", "T")</f>
        <v>194993</v>
      </c>
      <c r="J5">
        <f xml:space="preserve"> RTD("cqg.rtd",,"StudyData",A5,  "Bar",,  "ContractOI", "D", "-2",,,,,"T")</f>
        <v>191261</v>
      </c>
      <c r="K5">
        <f t="shared" si="0"/>
        <v>3732</v>
      </c>
    </row>
    <row r="6" spans="1:14" x14ac:dyDescent="0.3">
      <c r="A6" t="str">
        <v>F.ZSEK26</v>
      </c>
      <c r="B6" t="str">
        <f>_xll.CQGContractData(A6, "OPen", "-1", "B")</f>
        <v>1116-1/4</v>
      </c>
      <c r="C6" t="str">
        <f>_xll.CQGContractData(A6, "HIgh", "-1", "B")</f>
        <v>1133-1/4</v>
      </c>
      <c r="D6" t="str">
        <f>_xll.CQGContractData(A6, "LOw", "-1", "B")</f>
        <v>1095-1/4</v>
      </c>
      <c r="E6" t="str">
        <f>_xll.CQGContractData(A6, "LastQuote", "-1", "B")</f>
        <v>1125-    A</v>
      </c>
      <c r="F6" t="str">
        <f>_xll.CQGContractData(A6, "NetLastQuote", "-1", "B")</f>
        <v>+8-3/4</v>
      </c>
      <c r="G6" t="str">
        <f>_xll.CQGContractData(A6, "Y_Settlement", "-1", "B")&amp;" S"</f>
        <v>1116-1/4 S</v>
      </c>
      <c r="H6">
        <f>_xll.CQGContractData(A6, "T_CVol", "-1", "T")</f>
        <v>55098</v>
      </c>
      <c r="I6">
        <f>_xll.CQGContractData(A6, "COI", "-1", "T")</f>
        <v>111253</v>
      </c>
      <c r="J6">
        <f xml:space="preserve"> RTD("cqg.rtd",,"StudyData",A6,  "Bar",,  "ContractOI", "D", "-2",,,,,"T")</f>
        <v>109928</v>
      </c>
      <c r="K6">
        <f t="shared" si="0"/>
        <v>1325</v>
      </c>
    </row>
    <row r="7" spans="1:14" x14ac:dyDescent="0.3">
      <c r="A7" t="str">
        <v>F.ZSEN26</v>
      </c>
      <c r="B7" t="str">
        <f>_xll.CQGContractData(A7, "OPen", "-1", "B")</f>
        <v>1120-1/4</v>
      </c>
      <c r="C7" t="str">
        <f>_xll.CQGContractData(A7, "HIgh", "-1", "B")</f>
        <v>1140-+</v>
      </c>
      <c r="D7" t="str">
        <f>_xll.CQGContractData(A7, "LOw", "-1", "B")</f>
        <v>1104-+</v>
      </c>
      <c r="E7" t="str">
        <f>_xll.CQGContractData(A7, "LastQuote", "-1", "B")</f>
        <v>1133-    A</v>
      </c>
      <c r="F7" t="str">
        <f>_xll.CQGContractData(A7, "NetLastQuote", "-1", "B")</f>
        <v>+8-1/4</v>
      </c>
      <c r="G7" t="str">
        <f>_xll.CQGContractData(A7, "Y_Settlement", "-1", "B")&amp;" S"</f>
        <v>1124-3/4 S</v>
      </c>
      <c r="H7">
        <f>_xll.CQGContractData(A7, "T_CVol", "-1", "T")</f>
        <v>68051</v>
      </c>
      <c r="I7">
        <f>_xll.CQGContractData(A7, "COI", "-1", "T")</f>
        <v>89722</v>
      </c>
      <c r="J7">
        <f xml:space="preserve"> RTD("cqg.rtd",,"StudyData",A7,  "Bar",,  "ContractOI", "D", "-2",,,,,"T")</f>
        <v>87380</v>
      </c>
      <c r="K7">
        <f t="shared" si="0"/>
        <v>2342</v>
      </c>
    </row>
    <row r="8" spans="1:14" x14ac:dyDescent="0.3">
      <c r="A8" t="str">
        <v>F.ZSEQ26</v>
      </c>
      <c r="B8" t="str">
        <f>_xll.CQGContractData(A8, "OPen", "-1", "B")</f>
        <v>1117-+</v>
      </c>
      <c r="C8" t="str">
        <f>_xll.CQGContractData(A8, "HIgh", "-1", "B")</f>
        <v>1131-1/4</v>
      </c>
      <c r="D8" t="str">
        <f>_xll.CQGContractData(A8, "LOw", "-1", "B")</f>
        <v>1100-1/4</v>
      </c>
      <c r="E8" t="str">
        <f>_xll.CQGContractData(A8, "LastQuote", "-1", "B")</f>
        <v>1127-+   A</v>
      </c>
      <c r="F8" t="str">
        <f>_xll.CQGContractData(A8, "NetLastQuote", "-1", "B")</f>
        <v>+8-3/4</v>
      </c>
      <c r="G8" t="str">
        <f>_xll.CQGContractData(A8, "Y_Settlement", "-1", "B")&amp;" S"</f>
        <v>1118-3/4 S</v>
      </c>
      <c r="H8">
        <f>_xll.CQGContractData(A8, "T_CVol", "-1", "T")</f>
        <v>12246</v>
      </c>
      <c r="I8">
        <f>_xll.CQGContractData(A8, "COI", "-1", "T")</f>
        <v>5765</v>
      </c>
      <c r="J8">
        <f xml:space="preserve"> RTD("cqg.rtd",,"StudyData",A8,  "Bar",,  "ContractOI", "D", "-2",,,,,"T")</f>
        <v>5611</v>
      </c>
      <c r="K8">
        <f t="shared" si="0"/>
        <v>154</v>
      </c>
    </row>
    <row r="9" spans="1:14" x14ac:dyDescent="0.3">
      <c r="A9" t="str">
        <v>F.ZSEU26</v>
      </c>
      <c r="B9" t="str">
        <f>_xll.CQGContractData(A9, "OPen", "-1", "B")</f>
        <v>1097-+</v>
      </c>
      <c r="C9" t="str">
        <f>_xll.CQGContractData(A9, "HIgh", "-1", "B")</f>
        <v>1106-</v>
      </c>
      <c r="D9" t="str">
        <f>_xll.CQGContractData(A9, "LOw", "-1", "B")</f>
        <v>1083-</v>
      </c>
      <c r="E9" t="str">
        <f>_xll.CQGContractData(A9, "LastQuote", "-1", "B")</f>
        <v>1100-    A</v>
      </c>
      <c r="F9" t="str">
        <f>_xll.CQGContractData(A9, "NetLastQuote", "-1", "B")</f>
        <v>+1-1/4</v>
      </c>
      <c r="G9" t="str">
        <f>_xll.CQGContractData(A9, "Y_Settlement", "-1", "B")&amp;" S"</f>
        <v>1098-3/4 S</v>
      </c>
      <c r="H9">
        <f>_xll.CQGContractData(A9, "T_CVol", "-1", "T")</f>
        <v>9351</v>
      </c>
      <c r="I9">
        <f>_xll.CQGContractData(A9, "COI", "-1", "T")</f>
        <v>5777</v>
      </c>
      <c r="J9">
        <f xml:space="preserve"> RTD("cqg.rtd",,"StudyData",A9,  "Bar",,  "ContractOI", "D", "-2",,,,,"T")</f>
        <v>4880</v>
      </c>
      <c r="K9">
        <f t="shared" si="0"/>
        <v>897</v>
      </c>
    </row>
    <row r="10" spans="1:14" x14ac:dyDescent="0.3">
      <c r="A10" t="str">
        <v>F.ZSEX26</v>
      </c>
      <c r="B10" t="str">
        <f>_xll.CQGContractData(A10, "OPen", "-1", "B")</f>
        <v>1096-3/4</v>
      </c>
      <c r="C10" t="str">
        <f>_xll.CQGContractData(A10, "HIgh", "-1", "B")</f>
        <v>1104-</v>
      </c>
      <c r="D10" t="str">
        <f>_xll.CQGContractData(A10, "LOw", "-1", "B")</f>
        <v>1083-3/4</v>
      </c>
      <c r="E10" t="str">
        <f>_xll.CQGContractData(A10, "LastQuote", "-1", "B")</f>
        <v>1095-    A</v>
      </c>
      <c r="F10" t="str">
        <f>_xll.CQGContractData(A10, "NetLastQuote", "-1", "B")</f>
        <v>-3-+</v>
      </c>
      <c r="G10" t="str">
        <f>_xll.CQGContractData(A10, "Y_Settlement", "-1", "B")&amp;" S"</f>
        <v>1098-+ S</v>
      </c>
      <c r="H10">
        <f>_xll.CQGContractData(A10, "T_CVol", "-1", "T")</f>
        <v>36849</v>
      </c>
      <c r="I10">
        <f>_xll.CQGContractData(A10, "COI", "-1", "T")</f>
        <v>49074</v>
      </c>
      <c r="J10">
        <f xml:space="preserve"> RTD("cqg.rtd",,"StudyData",A10,  "Bar",,  "ContractOI", "D", "-2",,,,,"T")</f>
        <v>49186</v>
      </c>
      <c r="K10">
        <f t="shared" si="0"/>
        <v>-112</v>
      </c>
    </row>
    <row r="11" spans="1:14" x14ac:dyDescent="0.3">
      <c r="A11" t="str">
        <v>F.ZSEF27</v>
      </c>
      <c r="B11" t="str">
        <f>_xll.CQGContractData(A11, "OPen", "-1", "B")</f>
        <v>1106-+</v>
      </c>
      <c r="C11" t="str">
        <f>_xll.CQGContractData(A11, "HIgh", "-1", "B")</f>
        <v>1112-1/4</v>
      </c>
      <c r="D11" t="str">
        <f>_xll.CQGContractData(A11, "LOw", "-1", "B")</f>
        <v>1093-1/4</v>
      </c>
      <c r="E11" t="str">
        <f>_xll.CQGContractData(A11, "LastQuote", "-1", "B")</f>
        <v>1115-    A</v>
      </c>
      <c r="F11" t="str">
        <f>_xll.CQGContractData(A11, "NetLastQuote", "-1", "B")</f>
        <v>+7-</v>
      </c>
      <c r="G11" t="str">
        <f>_xll.CQGContractData(A11, "Y_Settlement", "-1", "B")&amp;" S"</f>
        <v>1108- S</v>
      </c>
      <c r="H11">
        <f>_xll.CQGContractData(A11, "T_CVol", "-1", "T")</f>
        <v>1867</v>
      </c>
      <c r="I11">
        <f>_xll.CQGContractData(A11, "COI", "-1", "T")</f>
        <v>3002</v>
      </c>
      <c r="J11">
        <f xml:space="preserve"> RTD("cqg.rtd",,"StudyData",A11,  "Bar",,  "ContractOI", "D", "-2",,,,,"T")</f>
        <v>2940</v>
      </c>
      <c r="K11">
        <f t="shared" si="0"/>
        <v>62</v>
      </c>
    </row>
    <row r="12" spans="1:14" x14ac:dyDescent="0.3">
      <c r="A12" t="str">
        <v>F.ZSEH27</v>
      </c>
      <c r="B12" t="str">
        <f>_xll.CQGContractData(A12, "OPen", "-1", "B")</f>
        <v>1105-1/4</v>
      </c>
      <c r="C12" t="str">
        <f>_xll.CQGContractData(A12, "HIgh", "-1", "B")</f>
        <v>1106-3/4</v>
      </c>
      <c r="D12" t="str">
        <f>_xll.CQGContractData(A12, "LOw", "-1", "B")</f>
        <v>1093-3/4</v>
      </c>
      <c r="E12" t="str">
        <f>_xll.CQGContractData(A12, "LastQuote", "-1", "B")</f>
        <v>1060-    B</v>
      </c>
      <c r="F12" t="str">
        <f>_xll.CQGContractData(A12, "NetLastQuote", "-1", "B")</f>
        <v>-47-3/4</v>
      </c>
      <c r="G12" t="str">
        <f>_xll.CQGContractData(A12, "Y_Settlement", "-1", "B")&amp;" S"</f>
        <v>1107-3/4 S</v>
      </c>
      <c r="H12">
        <f>_xll.CQGContractData(A12, "T_CVol", "-1", "T")</f>
        <v>329</v>
      </c>
      <c r="I12">
        <f>_xll.CQGContractData(A12, "COI", "-1", "T")</f>
        <v>2881</v>
      </c>
      <c r="J12">
        <f xml:space="preserve"> RTD("cqg.rtd",,"StudyData",A12,  "Bar",,  "ContractOI", "D", "-2",,,,,"T")</f>
        <v>2644</v>
      </c>
      <c r="K12">
        <f t="shared" si="0"/>
        <v>237</v>
      </c>
    </row>
    <row r="13" spans="1:14" x14ac:dyDescent="0.3">
      <c r="A13" t="str">
        <v>F.ZSEK27</v>
      </c>
      <c r="B13" t="str">
        <f>_xll.CQGContractData(A13, "OPen", "-1", "B")</f>
        <v>1104-1/4</v>
      </c>
      <c r="C13" t="str">
        <f>_xll.CQGContractData(A13, "HIgh", "-1", "B")</f>
        <v>1109-+</v>
      </c>
      <c r="D13" t="str">
        <f>_xll.CQGContractData(A13, "LOw", "-1", "B")</f>
        <v>1098-1/4</v>
      </c>
      <c r="E13" t="str">
        <f>_xll.CQGContractData(A13, "LastQuote", "-1", "B")</f>
        <v>1080-    B</v>
      </c>
      <c r="F13" t="str">
        <f>_xll.CQGContractData(A13, "NetLastQuote", "-1", "B")</f>
        <v>-31-+</v>
      </c>
      <c r="G13" t="str">
        <f>_xll.CQGContractData(A13, "Y_Settlement", "-1", "B")&amp;" S"</f>
        <v>1111-+ S</v>
      </c>
      <c r="H13">
        <f>_xll.CQGContractData(A13, "T_CVol", "-1", "T")</f>
        <v>139</v>
      </c>
      <c r="I13">
        <f>_xll.CQGContractData(A13, "COI", "-1", "T")</f>
        <v>1512</v>
      </c>
      <c r="J13">
        <f xml:space="preserve"> RTD("cqg.rtd",,"StudyData",A13,  "Bar",,  "ContractOI", "D", "-2",,,,,"T")</f>
        <v>1098</v>
      </c>
      <c r="K13">
        <f t="shared" si="0"/>
        <v>414</v>
      </c>
    </row>
    <row r="14" spans="1:14" x14ac:dyDescent="0.3">
      <c r="A14" t="str">
        <v>F.ZSEN27</v>
      </c>
      <c r="B14" t="str">
        <f>_xll.CQGContractData(A14, "OPen", "-1", "B")</f>
        <v>1115-3/4</v>
      </c>
      <c r="C14" t="str">
        <f>_xll.CQGContractData(A14, "HIgh", "-1", "B")</f>
        <v>1118-+</v>
      </c>
      <c r="D14" t="str">
        <f>_xll.CQGContractData(A14, "LOw", "-1", "B")</f>
        <v>1104-+</v>
      </c>
      <c r="E14" t="str">
        <f>_xll.CQGContractData(A14, "LastQuote", "-1", "B")</f>
        <v>1110-    B</v>
      </c>
      <c r="F14" t="str">
        <f>_xll.CQGContractData(A14, "NetLastQuote", "-1", "B")</f>
        <v>-7-3/4</v>
      </c>
      <c r="G14" t="str">
        <f>_xll.CQGContractData(A14, "Y_Settlement", "-1", "B")&amp;" S"</f>
        <v>1117-3/4 S</v>
      </c>
      <c r="H14">
        <f>_xll.CQGContractData(A14, "T_CVol", "-1", "T")</f>
        <v>179</v>
      </c>
      <c r="I14">
        <f>_xll.CQGContractData(A14, "COI", "-1", "T")</f>
        <v>419</v>
      </c>
      <c r="J14">
        <f xml:space="preserve"> RTD("cqg.rtd",,"StudyData",A14,  "Bar",,  "ContractOI", "D", "-2",,,,,"T")</f>
        <v>315</v>
      </c>
      <c r="K14">
        <f t="shared" si="0"/>
        <v>104</v>
      </c>
    </row>
    <row r="15" spans="1:14" x14ac:dyDescent="0.3">
      <c r="A15" t="str">
        <v>F.ZSEQ27</v>
      </c>
      <c r="B15" t="str">
        <f>_xll.CQGContractData(A15, "OPen", "-1", "B")</f>
        <v>1109-+</v>
      </c>
      <c r="C15" t="str">
        <f>_xll.CQGContractData(A15, "HIgh", "-1", "B")</f>
        <v>1109-+</v>
      </c>
      <c r="D15" t="str">
        <f>_xll.CQGContractData(A15, "LOw", "-1", "B")</f>
        <v>1109-+</v>
      </c>
      <c r="E15" t="str">
        <f>_xll.CQGContractData(A15, "LastQuote", "-1", "B")</f>
        <v>1106-1/4 B</v>
      </c>
      <c r="F15" t="str">
        <f>_xll.CQGContractData(A15, "NetLastQuote", "-1", "B")</f>
        <v>-6-</v>
      </c>
      <c r="G15" t="str">
        <f>_xll.CQGContractData(A15, "Y_Settlement", "-1", "B")&amp;" S"</f>
        <v>1112-1/4 S</v>
      </c>
      <c r="H15">
        <f>_xll.CQGContractData(A15, "T_CVol", "-1", "T")</f>
        <v>8</v>
      </c>
      <c r="I15">
        <f>_xll.CQGContractData(A15, "COI", "-1", "T")</f>
        <v>10</v>
      </c>
      <c r="J15">
        <f xml:space="preserve"> RTD("cqg.rtd",,"StudyData",A15,  "Bar",,  "ContractOI", "D", "-2",,,,,"T")</f>
        <v>10</v>
      </c>
      <c r="K15">
        <f t="shared" si="0"/>
        <v>0</v>
      </c>
    </row>
    <row r="16" spans="1:14" x14ac:dyDescent="0.3">
      <c r="A16" t="str">
        <v>F.ZSEU27</v>
      </c>
      <c r="B16" t="str">
        <f>_xll.CQGContractData(A16, "OPen", "-1", "B")</f>
        <v>1091-1/4</v>
      </c>
      <c r="C16" t="str">
        <f>_xll.CQGContractData(A16, "HIgh", "-1", "B")</f>
        <v>1091-+</v>
      </c>
      <c r="D16" t="str">
        <f>_xll.CQGContractData(A16, "LOw", "-1", "B")</f>
        <v>1091-</v>
      </c>
      <c r="E16" t="str">
        <f>_xll.CQGContractData(A16, "LastQuote", "-1", "B")</f>
        <v>1081-+   B</v>
      </c>
      <c r="F16" t="str">
        <f>_xll.CQGContractData(A16, "NetLastQuote", "-1", "B")</f>
        <v>-12-+</v>
      </c>
      <c r="G16" t="str">
        <f>_xll.CQGContractData(A16, "Y_Settlement", "-1", "B")&amp;" S"</f>
        <v>1094- S</v>
      </c>
      <c r="H16">
        <f>_xll.CQGContractData(A16, "T_CVol", "-1", "T")</f>
        <v>28</v>
      </c>
      <c r="I16">
        <f>_xll.CQGContractData(A16, "COI", "-1", "T")</f>
        <v>20</v>
      </c>
      <c r="J16">
        <f xml:space="preserve"> RTD("cqg.rtd",,"StudyData",A16,  "Bar",,  "ContractOI", "D", "-2",,,,,"T")</f>
        <v>20</v>
      </c>
      <c r="K16">
        <f t="shared" si="0"/>
        <v>0</v>
      </c>
    </row>
    <row r="17" spans="1:11" x14ac:dyDescent="0.3">
      <c r="A17" t="str">
        <v>F.ZSEX27</v>
      </c>
      <c r="B17" t="str">
        <f>_xll.CQGContractData(A17, "OPen", "-1", "B")</f>
        <v>1089-3/4</v>
      </c>
      <c r="C17" t="str">
        <f>_xll.CQGContractData(A17, "HIgh", "-1", "B")</f>
        <v>1094-</v>
      </c>
      <c r="D17" t="str">
        <f>_xll.CQGContractData(A17, "LOw", "-1", "B")</f>
        <v>1080-+</v>
      </c>
      <c r="E17" t="str">
        <f>_xll.CQGContractData(A17, "LastQuote", "-1", "B")</f>
        <v>1099-3/4 A</v>
      </c>
      <c r="F17" t="str">
        <f>_xll.CQGContractData(A17, "NetLastQuote", "-1", "B")</f>
        <v>+6-3/4</v>
      </c>
      <c r="G17" t="str">
        <f>_xll.CQGContractData(A17, "Y_Settlement", "-1", "B")&amp;" S"</f>
        <v>1093- S</v>
      </c>
      <c r="H17">
        <f>_xll.CQGContractData(A17, "T_CVol", "-1", "T")</f>
        <v>148</v>
      </c>
      <c r="I17">
        <f>_xll.CQGContractData(A17, "COI", "-1", "T")</f>
        <v>499</v>
      </c>
      <c r="J17">
        <f xml:space="preserve"> RTD("cqg.rtd",,"StudyData",A17,  "Bar",,  "ContractOI", "D", "-2",,,,,"T")</f>
        <v>237</v>
      </c>
      <c r="K17">
        <f t="shared" si="0"/>
        <v>262</v>
      </c>
    </row>
    <row r="18" spans="1:11" x14ac:dyDescent="0.3">
      <c r="A18" t="str">
        <v>F.ZSEN28</v>
      </c>
      <c r="B18" t="str">
        <f>_xll.CQGContractData(A18, "OPen", "-1", "B")</f>
        <v>1108-+</v>
      </c>
      <c r="C18" t="str">
        <f>_xll.CQGContractData(A18, "HIgh", "-1", "B")</f>
        <v>1108-+</v>
      </c>
      <c r="D18" t="str">
        <f>_xll.CQGContractData(A18, "LOw", "-1", "B")</f>
        <v>1108-+</v>
      </c>
      <c r="E18" t="str">
        <f>_xll.CQGContractData(A18, "LastQuote", "-1", "B")</f>
        <v>1097-    B</v>
      </c>
      <c r="F18" t="str">
        <f>_xll.CQGContractData(A18, "NetLastQuote", "-1", "B")</f>
        <v>-15-1/4</v>
      </c>
      <c r="G18" t="str">
        <f>_xll.CQGContractData(A18, "Y_Settlement", "-1", "B")&amp;" S"</f>
        <v>1112-1/4 S</v>
      </c>
      <c r="H18">
        <f>_xll.CQGContractData(A18, "T_CVol", "-1", "T")</f>
        <v>0</v>
      </c>
      <c r="I18">
        <f>_xll.CQGContractData(A18, "COI", "-1", "T")</f>
        <v>1</v>
      </c>
      <c r="J18">
        <f xml:space="preserve"> RTD("cqg.rtd",,"StudyData",A18,  "Bar",,  "ContractOI", "D", "-2",,,,,"T")</f>
        <v>1</v>
      </c>
      <c r="K18">
        <f t="shared" si="0"/>
        <v>0</v>
      </c>
    </row>
    <row r="19" spans="1:11" x14ac:dyDescent="0.3">
      <c r="A19" t="str">
        <v>F.ZSEX28</v>
      </c>
      <c r="B19" t="str">
        <f>_xll.CQGContractData(A19, "OPen", "-1", "B")</f>
        <v>1095-</v>
      </c>
      <c r="C19" t="str">
        <f>_xll.CQGContractData(A19, "HIgh", "-1", "B")</f>
        <v>1095-</v>
      </c>
      <c r="D19" t="str">
        <f>_xll.CQGContractData(A19, "LOw", "-1", "B")</f>
        <v>1089-3/4</v>
      </c>
      <c r="E19" t="str">
        <f>_xll.CQGContractData(A19, "LastQuote", "-1", "B")</f>
        <v>1050-    B</v>
      </c>
      <c r="F19" t="str">
        <f>_xll.CQGContractData(A19, "NetLastQuote", "-1", "B")</f>
        <v>-45-</v>
      </c>
      <c r="G19" t="str">
        <f>_xll.CQGContractData(A19, "Y_Settlement", "-1", "B")&amp;" S"</f>
        <v>1095- S</v>
      </c>
      <c r="H19">
        <f>_xll.CQGContractData(A19, "T_CVol", "-1", "T")</f>
        <v>1</v>
      </c>
      <c r="I19">
        <f>_xll.CQGContractData(A19, "COI", "-1", "T")</f>
        <v>5</v>
      </c>
      <c r="J19">
        <f xml:space="preserve"> RTD("cqg.rtd",,"StudyData",A19,  "Bar",,  "ContractOI", "D", "-2",,,,,"T")</f>
        <v>5</v>
      </c>
      <c r="K19">
        <f t="shared" si="0"/>
        <v>0</v>
      </c>
    </row>
    <row r="20" spans="1:11" x14ac:dyDescent="0.3">
      <c r="H20">
        <f>SUM(H2:H19)</f>
        <v>727267</v>
      </c>
      <c r="I20">
        <f>SUM(I2:I19)</f>
        <v>863550</v>
      </c>
      <c r="K20">
        <f>SUM(K2:K19)</f>
        <v>-14656</v>
      </c>
    </row>
  </sheetData>
  <mergeCells count="1">
    <mergeCell ref="M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0B738-8929-497A-B4FE-A1E614DB1414}">
  <dimension ref="A1:N22"/>
  <sheetViews>
    <sheetView workbookViewId="0">
      <selection activeCell="F3" sqref="F3"/>
    </sheetView>
  </sheetViews>
  <sheetFormatPr defaultRowHeight="16.5" x14ac:dyDescent="0.3"/>
  <cols>
    <col min="1" max="1" width="8.625" bestFit="1" customWidth="1"/>
    <col min="2" max="4" width="8.375" bestFit="1" customWidth="1"/>
    <col min="5" max="6" width="10.25" bestFit="1" customWidth="1"/>
    <col min="7" max="7" width="9.75" bestFit="1" customWidth="1"/>
    <col min="8" max="8" width="7.875" bestFit="1" customWidth="1"/>
    <col min="9" max="9" width="6.875" bestFit="1" customWidth="1"/>
    <col min="10" max="10" width="6.875" hidden="1" customWidth="1"/>
    <col min="11" max="11" width="6.5" bestFit="1" customWidth="1"/>
    <col min="13" max="13" width="9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</v>
      </c>
      <c r="F1" s="1" t="s">
        <v>12</v>
      </c>
      <c r="G1" s="1" t="s">
        <v>10</v>
      </c>
      <c r="H1" s="1" t="s">
        <v>5</v>
      </c>
      <c r="I1" s="1" t="s">
        <v>6</v>
      </c>
      <c r="J1" s="1" t="s">
        <v>7</v>
      </c>
      <c r="K1" s="1" t="s">
        <v>8</v>
      </c>
      <c r="M1" s="2">
        <f>MOD(RTD("cqg.rtd", ,"SystemInfo", "Linetime"),1)</f>
        <v>0.61182870370248565</v>
      </c>
      <c r="N1" s="2"/>
    </row>
    <row r="2" spans="1:14" hidden="1" x14ac:dyDescent="0.3">
      <c r="A2" t="str">
        <f t="array" ref="A2:A19">_xll.CQGFuturesList("ZSE")</f>
        <v>F.ZSEN22</v>
      </c>
      <c r="B2" t="str">
        <f>_xll.CQGContractData(A2, "OPen", "-1", "T")</f>
        <v/>
      </c>
      <c r="C2" t="str">
        <f>_xll.CQGContractData(A2, "HIgh", "-1", "B")</f>
        <v/>
      </c>
      <c r="D2" t="str">
        <f>_xll.CQGContractData(A2, "LOw", "-1", "B")</f>
        <v/>
      </c>
      <c r="E2" t="str">
        <f>_xll.CQGContractData(A2, "LastTrade", "-1", "B")</f>
        <v/>
      </c>
      <c r="F2" t="str">
        <f>_xll.CQGContractData(A2, "NetLastTrade", "-1", "B")</f>
        <v/>
      </c>
      <c r="G2" t="str">
        <f>_xll.CQGContractData(A2, "Y_Settlement", "-1", "B")</f>
        <v/>
      </c>
      <c r="H2">
        <f>_xll.CQGContractData(A2, "T_CVol", "-1", "T")</f>
        <v>0</v>
      </c>
      <c r="I2">
        <f>_xll.CQGContractData(A2, "COI", "-1", "T")</f>
        <v>0</v>
      </c>
      <c r="J2">
        <f xml:space="preserve"> RTD("cqg.rtd",,"StudyData",A2,  "Bar",,  "ContractOI", "D", "-2",,,,,"T")</f>
        <v>65</v>
      </c>
    </row>
    <row r="3" spans="1:14" x14ac:dyDescent="0.3">
      <c r="A3" t="str">
        <v>F.ZSEX25</v>
      </c>
      <c r="B3" t="str">
        <f>_xll.CQGContractData(A3, "OPen", "-1", "B")</f>
        <v>1077-+</v>
      </c>
      <c r="C3" t="str">
        <f>_xll.CQGContractData(A3, "HIgh", "-1", "B")</f>
        <v>1101-</v>
      </c>
      <c r="D3" t="str">
        <f>_xll.CQGContractData(A3, "LOw", "-1", "B")</f>
        <v>1057-</v>
      </c>
      <c r="E3" t="str">
        <f>_xll.CQGContractData(A3, "LastTrade", "-1", "B")</f>
        <v>1090-1/4</v>
      </c>
      <c r="F3" t="str">
        <f>_xll.CQGContractData(A3, "NetLastTrade", "-1", "B")</f>
        <v>+10-</v>
      </c>
      <c r="G3" t="str">
        <f>_xll.CQGContractData(A3, "Y_Settlement", "-1", "B")&amp;" S"</f>
        <v>1080-1/4 S</v>
      </c>
      <c r="H3">
        <f>_xll.CQGContractData(A3, "T_CVol", "-1", "T")</f>
        <v>50993</v>
      </c>
      <c r="I3">
        <f>_xll.CQGContractData(A3, "COI", "-1", "T")</f>
        <v>30881</v>
      </c>
      <c r="J3">
        <f xml:space="preserve"> RTD("cqg.rtd",,"StudyData",A3,  "Bar",,  "ContractOI", "D", "-2",,,,,"T")</f>
        <v>51007</v>
      </c>
      <c r="K3">
        <f t="shared" ref="K3:K19" si="0">I3-J3</f>
        <v>-20126</v>
      </c>
    </row>
    <row r="4" spans="1:14" x14ac:dyDescent="0.3">
      <c r="A4" t="str">
        <v>F.ZSEF26</v>
      </c>
      <c r="B4" t="str">
        <f>_xll.CQGContractData(A4, "OPen", "-1", "B")</f>
        <v>1092-1/4</v>
      </c>
      <c r="C4" t="str">
        <f>_xll.CQGContractData(A4, "HIgh", "-1", "B")</f>
        <v>1114-+</v>
      </c>
      <c r="D4" t="str">
        <f>_xll.CQGContractData(A4, "LOw", "-1", "B")</f>
        <v>1070-+</v>
      </c>
      <c r="E4" t="str">
        <f>_xll.CQGContractData(A4, "LastTrade", "-1", "B")</f>
        <v>1107-</v>
      </c>
      <c r="F4" t="str">
        <f>_xll.CQGContractData(A4, "NetLastTrade", "-1", "B")</f>
        <v>+12-+</v>
      </c>
      <c r="G4" t="str">
        <f>_xll.CQGContractData(A4, "Y_Settlement", "-1", "B")&amp;" S"</f>
        <v>1094-+ S</v>
      </c>
      <c r="H4">
        <f>_xll.CQGContractData(A4, "T_CVol", "-1", "T")</f>
        <v>373499</v>
      </c>
      <c r="I4">
        <f>_xll.CQGContractData(A4, "COI", "-1", "T")</f>
        <v>367736</v>
      </c>
      <c r="J4">
        <f xml:space="preserve"> RTD("cqg.rtd",,"StudyData",A4,  "Bar",,  "ContractOI", "D", "-2",,,,,"T")</f>
        <v>371683</v>
      </c>
      <c r="K4">
        <f t="shared" si="0"/>
        <v>-3947</v>
      </c>
    </row>
    <row r="5" spans="1:14" x14ac:dyDescent="0.3">
      <c r="A5" t="str">
        <v>F.ZSEH26</v>
      </c>
      <c r="B5" t="str">
        <f>_xll.CQGContractData(A5, "OPen", "-1", "B")</f>
        <v>1103-+</v>
      </c>
      <c r="C5" t="str">
        <f>_xll.CQGContractData(A5, "HIgh", "-1", "B")</f>
        <v>1123-</v>
      </c>
      <c r="D5" t="str">
        <f>_xll.CQGContractData(A5, "LOw", "-1", "B")</f>
        <v>1083-</v>
      </c>
      <c r="E5" t="str">
        <f>_xll.CQGContractData(A5, "LastTrade", "-1", "B")</f>
        <v>1115-</v>
      </c>
      <c r="F5" t="str">
        <f>_xll.CQGContractData(A5, "NetLastTrade", "-1", "B")</f>
        <v>+9-3/4</v>
      </c>
      <c r="G5" t="str">
        <f>_xll.CQGContractData(A5, "Y_Settlement", "-1", "B")&amp;" S"</f>
        <v>1105-1/4 S</v>
      </c>
      <c r="H5">
        <f>_xll.CQGContractData(A5, "T_CVol", "-1", "T")</f>
        <v>118481</v>
      </c>
      <c r="I5">
        <f>_xll.CQGContractData(A5, "COI", "-1", "T")</f>
        <v>194993</v>
      </c>
      <c r="J5">
        <f xml:space="preserve"> RTD("cqg.rtd",,"StudyData",A5,  "Bar",,  "ContractOI", "D", "-2",,,,,"T")</f>
        <v>191261</v>
      </c>
      <c r="K5">
        <f t="shared" si="0"/>
        <v>3732</v>
      </c>
    </row>
    <row r="6" spans="1:14" x14ac:dyDescent="0.3">
      <c r="A6" t="str">
        <v>F.ZSEK26</v>
      </c>
      <c r="B6" t="str">
        <f>_xll.CQGContractData(A6, "OPen", "-1", "B")</f>
        <v>1116-1/4</v>
      </c>
      <c r="C6" t="str">
        <f>_xll.CQGContractData(A6, "HIgh", "-1", "B")</f>
        <v>1133-1/4</v>
      </c>
      <c r="D6" t="str">
        <f>_xll.CQGContractData(A6, "LOw", "-1", "B")</f>
        <v>1095-1/4</v>
      </c>
      <c r="E6" t="str">
        <f>_xll.CQGContractData(A6, "LastTrade", "-1", "B")</f>
        <v>1124-+</v>
      </c>
      <c r="F6" t="str">
        <f>_xll.CQGContractData(A6, "NetLastTrade", "-1", "B")</f>
        <v>+8-1/4</v>
      </c>
      <c r="G6" t="str">
        <f>_xll.CQGContractData(A6, "Y_Settlement", "-1", "B")&amp;" S"</f>
        <v>1116-1/4 S</v>
      </c>
      <c r="H6">
        <f>_xll.CQGContractData(A6, "T_CVol", "-1", "T")</f>
        <v>55098</v>
      </c>
      <c r="I6">
        <f>_xll.CQGContractData(A6, "COI", "-1", "T")</f>
        <v>111253</v>
      </c>
      <c r="J6">
        <f xml:space="preserve"> RTD("cqg.rtd",,"StudyData",A6,  "Bar",,  "ContractOI", "D", "-2",,,,,"T")</f>
        <v>109928</v>
      </c>
      <c r="K6">
        <f t="shared" si="0"/>
        <v>1325</v>
      </c>
    </row>
    <row r="7" spans="1:14" x14ac:dyDescent="0.3">
      <c r="A7" t="str">
        <v>F.ZSEN26</v>
      </c>
      <c r="B7" t="str">
        <f>_xll.CQGContractData(A7, "OPen", "-1", "B")</f>
        <v>1120-1/4</v>
      </c>
      <c r="C7" t="str">
        <f>_xll.CQGContractData(A7, "HIgh", "-1", "B")</f>
        <v>1140-+</v>
      </c>
      <c r="D7" t="str">
        <f>_xll.CQGContractData(A7, "LOw", "-1", "B")</f>
        <v>1104-+</v>
      </c>
      <c r="E7" t="str">
        <f>_xll.CQGContractData(A7, "LastTrade", "-1", "B")</f>
        <v>1131-3/4</v>
      </c>
      <c r="F7" t="str">
        <f>_xll.CQGContractData(A7, "NetLastTrade", "-1", "B")</f>
        <v>+7-</v>
      </c>
      <c r="G7" t="str">
        <f>_xll.CQGContractData(A7, "Y_Settlement", "-1", "B")&amp;" S"</f>
        <v>1124-3/4 S</v>
      </c>
      <c r="H7">
        <f>_xll.CQGContractData(A7, "T_CVol", "-1", "T")</f>
        <v>68051</v>
      </c>
      <c r="I7">
        <f>_xll.CQGContractData(A7, "COI", "-1", "T")</f>
        <v>89722</v>
      </c>
      <c r="J7">
        <f xml:space="preserve"> RTD("cqg.rtd",,"StudyData",A7,  "Bar",,  "ContractOI", "D", "-2",,,,,"T")</f>
        <v>87380</v>
      </c>
      <c r="K7">
        <f t="shared" si="0"/>
        <v>2342</v>
      </c>
    </row>
    <row r="8" spans="1:14" x14ac:dyDescent="0.3">
      <c r="A8" t="str">
        <v>F.ZSEQ26</v>
      </c>
      <c r="B8" t="str">
        <f>_xll.CQGContractData(A8, "OPen", "-1", "B")</f>
        <v>1117-+</v>
      </c>
      <c r="C8" t="str">
        <f>_xll.CQGContractData(A8, "HIgh", "-1", "B")</f>
        <v>1131-1/4</v>
      </c>
      <c r="D8" t="str">
        <f>_xll.CQGContractData(A8, "LOw", "-1", "B")</f>
        <v>1100-1/4</v>
      </c>
      <c r="E8" t="str">
        <f>_xll.CQGContractData(A8, "LastTrade", "-1", "B")</f>
        <v>1122-</v>
      </c>
      <c r="F8" t="str">
        <f>_xll.CQGContractData(A8, "NetLastTrade", "-1", "B")</f>
        <v>+3-1/4</v>
      </c>
      <c r="G8" t="str">
        <f>_xll.CQGContractData(A8, "Y_Settlement", "-1", "B")&amp;" S"</f>
        <v>1118-3/4 S</v>
      </c>
      <c r="H8">
        <f>_xll.CQGContractData(A8, "T_CVol", "-1", "T")</f>
        <v>12246</v>
      </c>
      <c r="I8">
        <f>_xll.CQGContractData(A8, "COI", "-1", "T")</f>
        <v>5765</v>
      </c>
      <c r="J8">
        <f xml:space="preserve"> RTD("cqg.rtd",,"StudyData",A8,  "Bar",,  "ContractOI", "D", "-2",,,,,"T")</f>
        <v>5611</v>
      </c>
      <c r="K8">
        <f t="shared" si="0"/>
        <v>154</v>
      </c>
    </row>
    <row r="9" spans="1:14" x14ac:dyDescent="0.3">
      <c r="A9" t="str">
        <v>F.ZSEU26</v>
      </c>
      <c r="B9" t="str">
        <f>_xll.CQGContractData(A9, "OPen", "-1", "B")</f>
        <v>1097-+</v>
      </c>
      <c r="C9" t="str">
        <f>_xll.CQGContractData(A9, "HIgh", "-1", "B")</f>
        <v>1106-</v>
      </c>
      <c r="D9" t="str">
        <f>_xll.CQGContractData(A9, "LOw", "-1", "B")</f>
        <v>1083-</v>
      </c>
      <c r="E9" t="str">
        <f>_xll.CQGContractData(A9, "LastTrade", "-1", "B")</f>
        <v>1096-3/4</v>
      </c>
      <c r="F9" t="str">
        <f>_xll.CQGContractData(A9, "NetLastTrade", "-1", "B")</f>
        <v>-2-</v>
      </c>
      <c r="G9" t="str">
        <f>_xll.CQGContractData(A9, "Y_Settlement", "-1", "B")&amp;" S"</f>
        <v>1098-3/4 S</v>
      </c>
      <c r="H9">
        <f>_xll.CQGContractData(A9, "T_CVol", "-1", "T")</f>
        <v>9351</v>
      </c>
      <c r="I9">
        <f>_xll.CQGContractData(A9, "COI", "-1", "T")</f>
        <v>5777</v>
      </c>
      <c r="J9">
        <f xml:space="preserve"> RTD("cqg.rtd",,"StudyData",A9,  "Bar",,  "ContractOI", "D", "-2",,,,,"T")</f>
        <v>4880</v>
      </c>
      <c r="K9">
        <f t="shared" si="0"/>
        <v>897</v>
      </c>
    </row>
    <row r="10" spans="1:14" x14ac:dyDescent="0.3">
      <c r="A10" t="str">
        <v>F.ZSEX26</v>
      </c>
      <c r="B10" t="str">
        <f>_xll.CQGContractData(A10, "OPen", "-1", "B")</f>
        <v>1096-3/4</v>
      </c>
      <c r="C10" t="str">
        <f>_xll.CQGContractData(A10, "HIgh", "-1", "B")</f>
        <v>1104-</v>
      </c>
      <c r="D10" t="str">
        <f>_xll.CQGContractData(A10, "LOw", "-1", "B")</f>
        <v>1083-3/4</v>
      </c>
      <c r="E10" t="str">
        <f>_xll.CQGContractData(A10, "LastTrade", "-1", "B")</f>
        <v>1094-3/4</v>
      </c>
      <c r="F10" t="str">
        <f>_xll.CQGContractData(A10, "NetLastTrade", "-1", "B")</f>
        <v>-3-3/4</v>
      </c>
      <c r="G10" t="str">
        <f>_xll.CQGContractData(A10, "Y_Settlement", "-1", "B")&amp;" S"</f>
        <v>1098-+ S</v>
      </c>
      <c r="H10">
        <f>_xll.CQGContractData(A10, "T_CVol", "-1", "T")</f>
        <v>36849</v>
      </c>
      <c r="I10">
        <f>_xll.CQGContractData(A10, "COI", "-1", "T")</f>
        <v>49074</v>
      </c>
      <c r="J10">
        <f xml:space="preserve"> RTD("cqg.rtd",,"StudyData",A10,  "Bar",,  "ContractOI", "D", "-2",,,,,"T")</f>
        <v>49186</v>
      </c>
      <c r="K10">
        <f t="shared" si="0"/>
        <v>-112</v>
      </c>
    </row>
    <row r="11" spans="1:14" x14ac:dyDescent="0.3">
      <c r="A11" t="str">
        <v>F.ZSEF27</v>
      </c>
      <c r="B11" t="str">
        <f>_xll.CQGContractData(A11, "OPen", "-1", "B")</f>
        <v>1106-+</v>
      </c>
      <c r="C11" t="str">
        <f>_xll.CQGContractData(A11, "HIgh", "-1", "B")</f>
        <v>1112-1/4</v>
      </c>
      <c r="D11" t="str">
        <f>_xll.CQGContractData(A11, "LOw", "-1", "B")</f>
        <v>1093-1/4</v>
      </c>
      <c r="E11" t="str">
        <f>_xll.CQGContractData(A11, "LastTrade", "-1", "B")</f>
        <v>1104-</v>
      </c>
      <c r="F11" t="str">
        <f>_xll.CQGContractData(A11, "NetLastTrade", "-1", "B")</f>
        <v>-4-</v>
      </c>
      <c r="G11" t="str">
        <f>_xll.CQGContractData(A11, "Y_Settlement", "-1", "B")&amp;" S"</f>
        <v>1108- S</v>
      </c>
      <c r="H11">
        <f>_xll.CQGContractData(A11, "T_CVol", "-1", "T")</f>
        <v>1867</v>
      </c>
      <c r="I11">
        <f>_xll.CQGContractData(A11, "COI", "-1", "T")</f>
        <v>3002</v>
      </c>
      <c r="J11">
        <f xml:space="preserve"> RTD("cqg.rtd",,"StudyData",A11,  "Bar",,  "ContractOI", "D", "-2",,,,,"T")</f>
        <v>2940</v>
      </c>
      <c r="K11">
        <f t="shared" si="0"/>
        <v>62</v>
      </c>
    </row>
    <row r="12" spans="1:14" x14ac:dyDescent="0.3">
      <c r="A12" t="str">
        <v>F.ZSEH27</v>
      </c>
      <c r="B12" t="str">
        <f>_xll.CQGContractData(A12, "OPen", "-1", "B")</f>
        <v>1105-1/4</v>
      </c>
      <c r="C12" t="str">
        <f>_xll.CQGContractData(A12, "HIgh", "-1", "B")</f>
        <v>1106-3/4</v>
      </c>
      <c r="D12" t="str">
        <f>_xll.CQGContractData(A12, "LOw", "-1", "B")</f>
        <v>1093-3/4</v>
      </c>
      <c r="E12" t="str">
        <f>_xll.CQGContractData(A12, "LastTrade", "-1", "B")</f>
        <v>1104-+</v>
      </c>
      <c r="F12" t="str">
        <f>_xll.CQGContractData(A12, "NetLastTrade", "-1", "B")</f>
        <v>-3-1/4</v>
      </c>
      <c r="G12" t="str">
        <f>_xll.CQGContractData(A12, "Y_Settlement", "-1", "B")&amp;" S"</f>
        <v>1107-3/4 S</v>
      </c>
      <c r="H12">
        <f>_xll.CQGContractData(A12, "T_CVol", "-1", "T")</f>
        <v>329</v>
      </c>
      <c r="I12">
        <f>_xll.CQGContractData(A12, "COI", "-1", "T")</f>
        <v>2881</v>
      </c>
      <c r="J12">
        <f xml:space="preserve"> RTD("cqg.rtd",,"StudyData",A12,  "Bar",,  "ContractOI", "D", "-2",,,,,"T")</f>
        <v>2644</v>
      </c>
      <c r="K12">
        <f t="shared" si="0"/>
        <v>237</v>
      </c>
    </row>
    <row r="13" spans="1:14" x14ac:dyDescent="0.3">
      <c r="A13" t="str">
        <v>F.ZSEK27</v>
      </c>
      <c r="B13" t="str">
        <f>_xll.CQGContractData(A13, "OPen", "-1", "B")</f>
        <v>1104-1/4</v>
      </c>
      <c r="C13" t="str">
        <f>_xll.CQGContractData(A13, "HIgh", "-1", "B")</f>
        <v>1109-+</v>
      </c>
      <c r="D13" t="str">
        <f>_xll.CQGContractData(A13, "LOw", "-1", "B")</f>
        <v>1098-1/4</v>
      </c>
      <c r="E13" t="str">
        <f>_xll.CQGContractData(A13, "LastTrade", "-1", "B")</f>
        <v>1107-3/4</v>
      </c>
      <c r="F13" t="str">
        <f>_xll.CQGContractData(A13, "NetLastTrade", "-1", "B")</f>
        <v>-3-3/4</v>
      </c>
      <c r="G13" t="str">
        <f>_xll.CQGContractData(A13, "Y_Settlement", "-1", "B")&amp;" S"</f>
        <v>1111-+ S</v>
      </c>
      <c r="H13">
        <f>_xll.CQGContractData(A13, "T_CVol", "-1", "T")</f>
        <v>139</v>
      </c>
      <c r="I13">
        <f>_xll.CQGContractData(A13, "COI", "-1", "T")</f>
        <v>1512</v>
      </c>
      <c r="J13">
        <f xml:space="preserve"> RTD("cqg.rtd",,"StudyData",A13,  "Bar",,  "ContractOI", "D", "-2",,,,,"T")</f>
        <v>1098</v>
      </c>
      <c r="K13">
        <f t="shared" si="0"/>
        <v>414</v>
      </c>
    </row>
    <row r="14" spans="1:14" x14ac:dyDescent="0.3">
      <c r="A14" t="str">
        <v>F.ZSEN27</v>
      </c>
      <c r="B14" t="str">
        <f>_xll.CQGContractData(A14, "OPen", "-1", "B")</f>
        <v>1115-3/4</v>
      </c>
      <c r="C14" t="str">
        <f>_xll.CQGContractData(A14, "HIgh", "-1", "B")</f>
        <v>1118-+</v>
      </c>
      <c r="D14" t="str">
        <f>_xll.CQGContractData(A14, "LOw", "-1", "B")</f>
        <v>1104-+</v>
      </c>
      <c r="E14" t="str">
        <f>_xll.CQGContractData(A14, "LastTrade", "-1", "B")</f>
        <v>1114-3/4</v>
      </c>
      <c r="F14" t="str">
        <f>_xll.CQGContractData(A14, "NetLastTrade", "-1", "B")</f>
        <v>-3-</v>
      </c>
      <c r="G14" t="str">
        <f>_xll.CQGContractData(A14, "Y_Settlement", "-1", "B")&amp;" S"</f>
        <v>1117-3/4 S</v>
      </c>
      <c r="H14">
        <f>_xll.CQGContractData(A14, "T_CVol", "-1", "T")</f>
        <v>179</v>
      </c>
      <c r="I14">
        <f>_xll.CQGContractData(A14, "COI", "-1", "T")</f>
        <v>419</v>
      </c>
      <c r="J14">
        <f xml:space="preserve"> RTD("cqg.rtd",,"StudyData",A14,  "Bar",,  "ContractOI", "D", "-2",,,,,"T")</f>
        <v>315</v>
      </c>
      <c r="K14">
        <f t="shared" si="0"/>
        <v>104</v>
      </c>
    </row>
    <row r="15" spans="1:14" x14ac:dyDescent="0.3">
      <c r="A15" t="str">
        <v>F.ZSEQ27</v>
      </c>
      <c r="B15" t="str">
        <f>_xll.CQGContractData(A15, "OPen", "-1", "B")</f>
        <v>1109-+</v>
      </c>
      <c r="C15" t="str">
        <f>_xll.CQGContractData(A15, "HIgh", "-1", "B")</f>
        <v>1109-+</v>
      </c>
      <c r="D15" t="str">
        <f>_xll.CQGContractData(A15, "LOw", "-1", "B")</f>
        <v>1109-+</v>
      </c>
      <c r="E15" t="str">
        <f>_xll.CQGContractData(A15, "LastTrade", "-1", "B")</f>
        <v/>
      </c>
      <c r="F15" t="str">
        <f>_xll.CQGContractData(A15, "NetLastTrade", "-1", "B")</f>
        <v/>
      </c>
      <c r="G15" t="str">
        <f>_xll.CQGContractData(A15, "Y_Settlement", "-1", "B")&amp;" S"</f>
        <v>1112-1/4 S</v>
      </c>
      <c r="H15">
        <f>_xll.CQGContractData(A15, "T_CVol", "-1", "T")</f>
        <v>8</v>
      </c>
      <c r="I15">
        <f>_xll.CQGContractData(A15, "COI", "-1", "T")</f>
        <v>10</v>
      </c>
      <c r="J15">
        <f xml:space="preserve"> RTD("cqg.rtd",,"StudyData",A15,  "Bar",,  "ContractOI", "D", "-2",,,,,"T")</f>
        <v>10</v>
      </c>
      <c r="K15">
        <f t="shared" si="0"/>
        <v>0</v>
      </c>
    </row>
    <row r="16" spans="1:14" x14ac:dyDescent="0.3">
      <c r="A16" t="str">
        <v>F.ZSEU27</v>
      </c>
      <c r="B16" t="str">
        <f>_xll.CQGContractData(A16, "OPen", "-1", "B")</f>
        <v>1091-1/4</v>
      </c>
      <c r="C16" t="str">
        <f>_xll.CQGContractData(A16, "HIgh", "-1", "B")</f>
        <v>1091-+</v>
      </c>
      <c r="D16" t="str">
        <f>_xll.CQGContractData(A16, "LOw", "-1", "B")</f>
        <v>1091-</v>
      </c>
      <c r="E16" t="str">
        <f>_xll.CQGContractData(A16, "LastTrade", "-1", "B")</f>
        <v>1091-+</v>
      </c>
      <c r="F16" t="str">
        <f>_xll.CQGContractData(A16, "NetLastTrade", "-1", "B")</f>
        <v>-2-+</v>
      </c>
      <c r="G16" t="str">
        <f>_xll.CQGContractData(A16, "Y_Settlement", "-1", "B")&amp;" S"</f>
        <v>1094- S</v>
      </c>
      <c r="H16">
        <f>_xll.CQGContractData(A16, "T_CVol", "-1", "T")</f>
        <v>28</v>
      </c>
      <c r="I16">
        <f>_xll.CQGContractData(A16, "COI", "-1", "T")</f>
        <v>20</v>
      </c>
      <c r="J16">
        <f xml:space="preserve"> RTD("cqg.rtd",,"StudyData",A16,  "Bar",,  "ContractOI", "D", "-2",,,,,"T")</f>
        <v>20</v>
      </c>
      <c r="K16">
        <f t="shared" si="0"/>
        <v>0</v>
      </c>
    </row>
    <row r="17" spans="1:11" x14ac:dyDescent="0.3">
      <c r="A17" t="str">
        <v>F.ZSEX27</v>
      </c>
      <c r="B17" t="str">
        <f>_xll.CQGContractData(A17, "OPen", "-1", "B")</f>
        <v>1089-3/4</v>
      </c>
      <c r="C17" t="str">
        <f>_xll.CQGContractData(A17, "HIgh", "-1", "B")</f>
        <v>1094-</v>
      </c>
      <c r="D17" t="str">
        <f>_xll.CQGContractData(A17, "LOw", "-1", "B")</f>
        <v>1080-+</v>
      </c>
      <c r="E17" t="str">
        <f>_xll.CQGContractData(A17, "LastTrade", "-1", "B")</f>
        <v>1089-1/4</v>
      </c>
      <c r="F17" t="str">
        <f>_xll.CQGContractData(A17, "NetLastTrade", "-1", "B")</f>
        <v>-3-3/4</v>
      </c>
      <c r="G17" t="str">
        <f>_xll.CQGContractData(A17, "Y_Settlement", "-1", "B")&amp;" S"</f>
        <v>1093- S</v>
      </c>
      <c r="H17">
        <f>_xll.CQGContractData(A17, "T_CVol", "-1", "T")</f>
        <v>148</v>
      </c>
      <c r="I17">
        <f>_xll.CQGContractData(A17, "COI", "-1", "T")</f>
        <v>499</v>
      </c>
      <c r="J17">
        <f xml:space="preserve"> RTD("cqg.rtd",,"StudyData",A17,  "Bar",,  "ContractOI", "D", "-2",,,,,"T")</f>
        <v>237</v>
      </c>
      <c r="K17">
        <f t="shared" si="0"/>
        <v>262</v>
      </c>
    </row>
    <row r="18" spans="1:11" x14ac:dyDescent="0.3">
      <c r="A18" t="str">
        <v>F.ZSEN28</v>
      </c>
      <c r="B18" t="str">
        <f>_xll.CQGContractData(A18, "OPen", "-1", "B")</f>
        <v>1108-+</v>
      </c>
      <c r="C18" t="str">
        <f>_xll.CQGContractData(A18, "HIgh", "-1", "B")</f>
        <v>1108-+</v>
      </c>
      <c r="D18" t="str">
        <f>_xll.CQGContractData(A18, "LOw", "-1", "B")</f>
        <v>1108-+</v>
      </c>
      <c r="E18" t="str">
        <f>_xll.CQGContractData(A18, "LastTrade", "-1", "B")</f>
        <v/>
      </c>
      <c r="F18" t="str">
        <f>_xll.CQGContractData(A18, "NetLastTrade", "-1", "B")</f>
        <v/>
      </c>
      <c r="G18" t="str">
        <f>_xll.CQGContractData(A18, "Y_Settlement", "-1", "B")&amp;" S"</f>
        <v>1112-1/4 S</v>
      </c>
      <c r="H18">
        <f>_xll.CQGContractData(A18, "T_CVol", "-1", "T")</f>
        <v>0</v>
      </c>
      <c r="I18">
        <f>_xll.CQGContractData(A18, "COI", "-1", "T")</f>
        <v>1</v>
      </c>
      <c r="J18">
        <f xml:space="preserve"> RTD("cqg.rtd",,"StudyData",A18,  "Bar",,  "ContractOI", "D", "-2",,,,,"T")</f>
        <v>1</v>
      </c>
      <c r="K18">
        <f t="shared" si="0"/>
        <v>0</v>
      </c>
    </row>
    <row r="19" spans="1:11" x14ac:dyDescent="0.3">
      <c r="A19" t="str">
        <v>F.ZSEX28</v>
      </c>
      <c r="B19" t="str">
        <f>_xll.CQGContractData(A19, "OPen", "-1", "B")</f>
        <v>1095-</v>
      </c>
      <c r="C19" t="str">
        <f>_xll.CQGContractData(A19, "HIgh", "-1", "B")</f>
        <v>1095-</v>
      </c>
      <c r="D19" t="str">
        <f>_xll.CQGContractData(A19, "LOw", "-1", "B")</f>
        <v>1089-3/4</v>
      </c>
      <c r="E19" t="str">
        <f>_xll.CQGContractData(A19, "LastTrade", "-1", "B")</f>
        <v>1095-</v>
      </c>
      <c r="F19" t="str">
        <f>_xll.CQGContractData(A19, "NetLastTrade", "-1", "B")</f>
        <v>+0-</v>
      </c>
      <c r="G19" t="str">
        <f>_xll.CQGContractData(A19, "Y_Settlement", "-1", "B")&amp;" S"</f>
        <v>1095- S</v>
      </c>
      <c r="H19">
        <f>_xll.CQGContractData(A19, "T_CVol", "-1", "T")</f>
        <v>1</v>
      </c>
      <c r="I19">
        <f>_xll.CQGContractData(A19, "COI", "-1", "T")</f>
        <v>5</v>
      </c>
      <c r="J19">
        <f xml:space="preserve"> RTD("cqg.rtd",,"StudyData",A19,  "Bar",,  "ContractOI", "D", "-2",,,,,"T")</f>
        <v>5</v>
      </c>
      <c r="K19">
        <f t="shared" si="0"/>
        <v>0</v>
      </c>
    </row>
    <row r="20" spans="1:11" x14ac:dyDescent="0.3">
      <c r="H20">
        <f>SUM(H2:H19)</f>
        <v>727267</v>
      </c>
      <c r="I20">
        <f>SUM(I2:I19)</f>
        <v>863550</v>
      </c>
      <c r="K20">
        <f>SUM(K2:K19)</f>
        <v>-14656</v>
      </c>
    </row>
    <row r="22" spans="1:11" x14ac:dyDescent="0.3">
      <c r="G22" t="str">
        <f>G2</f>
        <v/>
      </c>
    </row>
  </sheetData>
  <mergeCells count="1"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Last Quote</vt:lpstr>
      <vt:lpstr>Last Trade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2025-10-30T11:45:47Z</dcterms:created>
  <dcterms:modified xsi:type="dcterms:W3CDTF">2025-10-30T19:41:09Z</dcterms:modified>
</cp:coreProperties>
</file>