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REGEXEXTRACT/"/>
    </mc:Choice>
  </mc:AlternateContent>
  <xr:revisionPtr revIDLastSave="321" documentId="8_{E3011748-C32F-4D91-B277-D35BCFA9B67E}" xr6:coauthVersionLast="47" xr6:coauthVersionMax="47" xr10:uidLastSave="{114FAF4C-E978-4E97-80E2-BC671FA11693}"/>
  <bookViews>
    <workbookView xWindow="-120" yWindow="-120" windowWidth="29040" windowHeight="16440" xr2:uid="{E0CB0E16-468A-49B6-A824-BA3FC72149E6}"/>
  </bookViews>
  <sheets>
    <sheet name="Sheet1" sheetId="1" r:id="rId1"/>
  </sheets>
  <definedNames>
    <definedName name="FormatPrice" comment="A = Symbol B = RTD Return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R33" i="1"/>
  <c r="R32" i="1"/>
  <c r="R29" i="1"/>
  <c r="R28" i="1"/>
  <c r="R27" i="1"/>
  <c r="R26" i="1"/>
  <c r="R25" i="1"/>
  <c r="R24" i="1"/>
  <c r="R23" i="1"/>
  <c r="R14" i="1" a="1"/>
  <c r="R14" i="1" s="1"/>
  <c r="R13" i="1" a="1"/>
  <c r="R13" i="1" s="1"/>
  <c r="R12" i="1" a="1"/>
  <c r="R12" i="1" s="1"/>
  <c r="R11" i="1" a="1"/>
  <c r="R11" i="1" s="1"/>
  <c r="R10" i="1" a="1"/>
  <c r="R10" i="1" s="1"/>
  <c r="R9" i="1" a="1"/>
  <c r="R9" i="1" s="1"/>
  <c r="R8" i="1" a="1"/>
  <c r="R8" i="1" s="1"/>
  <c r="R7" i="1" a="1"/>
  <c r="R7" i="1" s="1"/>
  <c r="R6" i="1" a="1"/>
  <c r="R6" i="1" s="1"/>
  <c r="R5" i="1" a="1"/>
  <c r="R5" i="1" s="1"/>
  <c r="R4" i="1" a="1"/>
  <c r="R4" i="1" s="1"/>
  <c r="R3" i="1" a="1"/>
  <c r="R3" i="1" s="1"/>
  <c r="D31" i="1" a="1"/>
  <c r="D31" i="1" s="1"/>
  <c r="D30" i="1" a="1"/>
  <c r="D30" i="1" s="1"/>
  <c r="D29" i="1" a="1"/>
  <c r="D29" i="1" s="1"/>
  <c r="D28" i="1" a="1"/>
  <c r="D28" i="1" s="1"/>
  <c r="D26" i="1" a="1"/>
  <c r="D26" i="1" s="1"/>
  <c r="D25" i="1" a="1"/>
  <c r="D25" i="1" s="1"/>
  <c r="D24" i="1" a="1"/>
  <c r="D24" i="1" s="1"/>
  <c r="D23" i="1" a="1"/>
  <c r="D23" i="1" s="1"/>
  <c r="D22" i="1" a="1"/>
  <c r="D22" i="1" s="1"/>
  <c r="D21" i="1" a="1"/>
  <c r="D21" i="1" s="1"/>
  <c r="D20" i="1" a="1"/>
  <c r="D20" i="1" s="1"/>
  <c r="D19" i="1" a="1"/>
  <c r="D19" i="1" s="1"/>
  <c r="D18" i="1" a="1"/>
  <c r="D18" i="1" s="1"/>
  <c r="D17" i="1" a="1"/>
  <c r="D17" i="1" s="1"/>
  <c r="D15" i="1" a="1"/>
  <c r="D15" i="1" s="1"/>
  <c r="D14" i="1" a="1"/>
  <c r="D14" i="1" s="1"/>
  <c r="D13" i="1" a="1"/>
  <c r="D13" i="1" s="1"/>
  <c r="D12" i="1" a="1"/>
  <c r="D12" i="1" s="1"/>
  <c r="D11" i="1" a="1"/>
  <c r="D11" i="1" s="1"/>
  <c r="D9" i="1" a="1"/>
  <c r="D9" i="1" s="1"/>
  <c r="D8" i="1" a="1"/>
  <c r="D8" i="1" s="1"/>
  <c r="D7" i="1" a="1"/>
  <c r="D7" i="1" s="1"/>
  <c r="D5" i="1" a="1"/>
  <c r="D5" i="1" s="1"/>
  <c r="D4" i="1" a="1"/>
  <c r="D4" i="1" s="1"/>
  <c r="D3" i="1" a="1"/>
  <c r="D3" i="1" s="1"/>
  <c r="C11" i="1"/>
  <c r="U17" i="1"/>
  <c r="C31" i="1"/>
  <c r="C30" i="1"/>
  <c r="C28" i="1"/>
  <c r="C29" i="1"/>
  <c r="C26" i="1"/>
  <c r="C25" i="1"/>
  <c r="C24" i="1"/>
  <c r="C23" i="1"/>
  <c r="C22" i="1"/>
  <c r="C21" i="1"/>
  <c r="C20" i="1"/>
  <c r="C19" i="1"/>
  <c r="C18" i="1"/>
  <c r="C15" i="1"/>
  <c r="C14" i="1"/>
  <c r="C13" i="1"/>
  <c r="C12" i="1"/>
  <c r="C9" i="1"/>
  <c r="C8" i="1"/>
  <c r="C7" i="1"/>
  <c r="C5" i="1"/>
  <c r="C4" i="1"/>
  <c r="C3" i="1"/>
  <c r="T24" i="1" a="1"/>
  <c r="T24" i="1" s="1"/>
  <c r="U24" i="1" a="1"/>
  <c r="U24" i="1" s="1"/>
  <c r="U33" i="1" a="1"/>
  <c r="U33" i="1" s="1"/>
  <c r="U32" i="1" a="1"/>
  <c r="U32" i="1" s="1"/>
  <c r="T33" i="1" a="1"/>
  <c r="T33" i="1" s="1"/>
  <c r="T32" i="1" a="1"/>
  <c r="T32" i="1" s="1"/>
  <c r="S32" i="1" a="1"/>
  <c r="S32" i="1" s="1"/>
  <c r="U29" i="1" a="1"/>
  <c r="U29" i="1" s="1"/>
  <c r="T29" i="1" a="1"/>
  <c r="T29" i="1" s="1"/>
  <c r="U28" i="1" a="1"/>
  <c r="U28" i="1" s="1"/>
  <c r="T28" i="1" a="1"/>
  <c r="T28" i="1" s="1"/>
  <c r="S33" i="1" a="1"/>
  <c r="S33" i="1" s="1"/>
  <c r="S29" i="1" a="1"/>
  <c r="S29" i="1" s="1"/>
  <c r="S28" i="1" a="1"/>
  <c r="S28" i="1" s="1"/>
  <c r="U27" i="1" a="1"/>
  <c r="U27" i="1" s="1"/>
  <c r="T27" i="1" a="1"/>
  <c r="T27" i="1" s="1"/>
  <c r="S27" i="1" a="1"/>
  <c r="S27" i="1" s="1"/>
  <c r="U26" i="1" a="1"/>
  <c r="U26" i="1" s="1"/>
  <c r="T26" i="1" a="1"/>
  <c r="T26" i="1" s="1"/>
  <c r="S26" i="1" a="1"/>
  <c r="S26" i="1" s="1"/>
  <c r="U25" i="1" a="1"/>
  <c r="U25" i="1" s="1"/>
  <c r="T25" i="1" a="1"/>
  <c r="T25" i="1" s="1"/>
  <c r="S25" i="1" a="1"/>
  <c r="S25" i="1" s="1"/>
  <c r="S24" i="1" a="1"/>
  <c r="S24" i="1" s="1"/>
  <c r="U23" i="1" a="1"/>
  <c r="U23" i="1" s="1"/>
  <c r="T23" i="1" a="1"/>
  <c r="T23" i="1" s="1"/>
  <c r="S23" i="1" a="1"/>
  <c r="S23" i="1" s="1"/>
  <c r="U20" i="1"/>
  <c r="U19" i="1"/>
  <c r="U18" i="1"/>
  <c r="T20" i="1"/>
  <c r="T19" i="1"/>
  <c r="T18" i="1"/>
  <c r="T17" i="1"/>
  <c r="S20" i="1" a="1"/>
  <c r="S20" i="1" s="1"/>
  <c r="S19" i="1" a="1"/>
  <c r="S19" i="1" s="1"/>
  <c r="S18" i="1" a="1"/>
  <c r="S18" i="1" s="1"/>
  <c r="S17" i="1" a="1"/>
  <c r="S17" i="1" s="1"/>
  <c r="R20" i="1"/>
  <c r="R19" i="1"/>
  <c r="R18" i="1"/>
  <c r="R17" i="1"/>
  <c r="T14" i="1" a="1"/>
  <c r="T14" i="1" s="1"/>
  <c r="S14" i="1" a="1"/>
  <c r="S14" i="1" s="1"/>
  <c r="T13" i="1" a="1"/>
  <c r="T13" i="1" s="1"/>
  <c r="S13" i="1" a="1"/>
  <c r="S13" i="1" s="1"/>
  <c r="T12" i="1" a="1"/>
  <c r="T12" i="1" s="1"/>
  <c r="S12" i="1" a="1"/>
  <c r="S12" i="1" s="1"/>
  <c r="T11" i="1" a="1"/>
  <c r="T11" i="1" s="1"/>
  <c r="S11" i="1" a="1"/>
  <c r="S11" i="1" s="1"/>
  <c r="T10" i="1" a="1"/>
  <c r="T10" i="1" s="1"/>
  <c r="S10" i="1" a="1"/>
  <c r="S10" i="1" s="1"/>
  <c r="T9" i="1" a="1"/>
  <c r="T9" i="1" s="1"/>
  <c r="S9" i="1" a="1"/>
  <c r="S9" i="1" s="1"/>
  <c r="T8" i="1" a="1"/>
  <c r="T8" i="1" s="1"/>
  <c r="S8" i="1" a="1"/>
  <c r="S8" i="1" s="1"/>
  <c r="T7" i="1" a="1"/>
  <c r="T7" i="1" s="1"/>
  <c r="S7" i="1" a="1"/>
  <c r="S7" i="1" s="1"/>
  <c r="T6" i="1" a="1"/>
  <c r="T6" i="1" s="1"/>
  <c r="T5" i="1" a="1"/>
  <c r="T5" i="1" s="1"/>
  <c r="T4" i="1" a="1"/>
  <c r="T4" i="1" s="1"/>
  <c r="T3" i="1" a="1"/>
  <c r="T3" i="1" s="1"/>
  <c r="S6" i="1" a="1"/>
  <c r="S6" i="1" s="1"/>
  <c r="S5" i="1" a="1"/>
  <c r="S5" i="1" s="1"/>
  <c r="S4" i="1" a="1"/>
  <c r="S4" i="1" s="1"/>
  <c r="S3" i="1" a="1"/>
  <c r="S3" i="1" s="1"/>
  <c r="F9" i="1" a="1"/>
  <c r="F9" i="1" s="1"/>
  <c r="O51" i="1"/>
  <c r="N51" i="1"/>
  <c r="M51" i="1" a="1"/>
  <c r="M51" i="1" s="1"/>
  <c r="L51" i="1" a="1"/>
  <c r="L51" i="1" s="1"/>
  <c r="K51" i="1"/>
  <c r="J51" i="1" a="1"/>
  <c r="J51" i="1" s="1"/>
  <c r="I51" i="1" a="1"/>
  <c r="I51" i="1" s="1"/>
  <c r="H51" i="1" a="1"/>
  <c r="H51" i="1" s="1"/>
  <c r="G51" i="1"/>
  <c r="F51" i="1" a="1"/>
  <c r="F51" i="1" s="1"/>
  <c r="E51" i="1" a="1"/>
  <c r="E51" i="1" s="1"/>
  <c r="O50" i="1"/>
  <c r="N50" i="1"/>
  <c r="M50" i="1" a="1"/>
  <c r="M50" i="1" s="1"/>
  <c r="L50" i="1" a="1"/>
  <c r="L50" i="1" s="1"/>
  <c r="K50" i="1"/>
  <c r="J50" i="1" a="1"/>
  <c r="J50" i="1" s="1"/>
  <c r="I50" i="1" a="1"/>
  <c r="I50" i="1" s="1"/>
  <c r="H50" i="1" a="1"/>
  <c r="H50" i="1" s="1"/>
  <c r="G50" i="1"/>
  <c r="F50" i="1" a="1"/>
  <c r="F50" i="1" s="1"/>
  <c r="E50" i="1" a="1"/>
  <c r="E50" i="1" s="1"/>
  <c r="O49" i="1"/>
  <c r="N49" i="1"/>
  <c r="M49" i="1" a="1"/>
  <c r="M49" i="1" s="1"/>
  <c r="L49" i="1" a="1"/>
  <c r="L49" i="1" s="1"/>
  <c r="K49" i="1"/>
  <c r="J49" i="1" a="1"/>
  <c r="J49" i="1" s="1"/>
  <c r="I49" i="1" a="1"/>
  <c r="I49" i="1" s="1"/>
  <c r="H49" i="1" a="1"/>
  <c r="H49" i="1" s="1"/>
  <c r="G49" i="1"/>
  <c r="F49" i="1" a="1"/>
  <c r="F49" i="1" s="1"/>
  <c r="E49" i="1" a="1"/>
  <c r="E49" i="1" s="1"/>
  <c r="O48" i="1"/>
  <c r="N48" i="1"/>
  <c r="M48" i="1" a="1"/>
  <c r="M48" i="1" s="1"/>
  <c r="L48" i="1" a="1"/>
  <c r="L48" i="1" s="1"/>
  <c r="K48" i="1"/>
  <c r="J48" i="1" a="1"/>
  <c r="J48" i="1" s="1"/>
  <c r="I48" i="1" a="1"/>
  <c r="I48" i="1" s="1"/>
  <c r="H48" i="1" a="1"/>
  <c r="H48" i="1" s="1"/>
  <c r="G48" i="1"/>
  <c r="F48" i="1" a="1"/>
  <c r="F48" i="1" s="1"/>
  <c r="E48" i="1" a="1"/>
  <c r="E48" i="1" s="1"/>
  <c r="O47" i="1"/>
  <c r="N47" i="1"/>
  <c r="M47" i="1" a="1"/>
  <c r="M47" i="1" s="1"/>
  <c r="L47" i="1" a="1"/>
  <c r="L47" i="1" s="1"/>
  <c r="K47" i="1"/>
  <c r="J47" i="1" a="1"/>
  <c r="J47" i="1" s="1"/>
  <c r="I47" i="1" a="1"/>
  <c r="I47" i="1" s="1"/>
  <c r="H47" i="1" a="1"/>
  <c r="H47" i="1" s="1"/>
  <c r="G47" i="1"/>
  <c r="F47" i="1" a="1"/>
  <c r="F47" i="1" s="1"/>
  <c r="E47" i="1" a="1"/>
  <c r="E47" i="1" s="1"/>
  <c r="O46" i="1"/>
  <c r="N46" i="1"/>
  <c r="M46" i="1" a="1"/>
  <c r="M46" i="1" s="1"/>
  <c r="L46" i="1" a="1"/>
  <c r="L46" i="1" s="1"/>
  <c r="K46" i="1"/>
  <c r="J46" i="1" a="1"/>
  <c r="J46" i="1" s="1"/>
  <c r="I46" i="1" a="1"/>
  <c r="I46" i="1" s="1"/>
  <c r="H46" i="1" a="1"/>
  <c r="H46" i="1" s="1"/>
  <c r="G46" i="1"/>
  <c r="F46" i="1" a="1"/>
  <c r="F46" i="1" s="1"/>
  <c r="E46" i="1" a="1"/>
  <c r="E46" i="1" s="1"/>
  <c r="O45" i="1"/>
  <c r="N45" i="1"/>
  <c r="M45" i="1" a="1"/>
  <c r="M45" i="1" s="1"/>
  <c r="L45" i="1" a="1"/>
  <c r="L45" i="1" s="1"/>
  <c r="K45" i="1"/>
  <c r="J45" i="1" a="1"/>
  <c r="J45" i="1" s="1"/>
  <c r="I45" i="1" a="1"/>
  <c r="I45" i="1" s="1"/>
  <c r="H45" i="1" a="1"/>
  <c r="H45" i="1" s="1"/>
  <c r="G45" i="1"/>
  <c r="F45" i="1" a="1"/>
  <c r="F45" i="1" s="1"/>
  <c r="E45" i="1" a="1"/>
  <c r="E45" i="1" s="1"/>
  <c r="O44" i="1"/>
  <c r="N44" i="1"/>
  <c r="M44" i="1" a="1"/>
  <c r="M44" i="1" s="1"/>
  <c r="L44" i="1" a="1"/>
  <c r="L44" i="1" s="1"/>
  <c r="K44" i="1"/>
  <c r="J44" i="1" a="1"/>
  <c r="J44" i="1" s="1"/>
  <c r="I44" i="1" a="1"/>
  <c r="I44" i="1" s="1"/>
  <c r="H44" i="1" a="1"/>
  <c r="H44" i="1" s="1"/>
  <c r="G44" i="1"/>
  <c r="F44" i="1" a="1"/>
  <c r="F44" i="1" s="1"/>
  <c r="E44" i="1" a="1"/>
  <c r="E44" i="1" s="1"/>
  <c r="O43" i="1"/>
  <c r="N43" i="1"/>
  <c r="M43" i="1" a="1"/>
  <c r="M43" i="1" s="1"/>
  <c r="L43" i="1" a="1"/>
  <c r="L43" i="1" s="1"/>
  <c r="K43" i="1"/>
  <c r="J43" i="1" a="1"/>
  <c r="J43" i="1" s="1"/>
  <c r="I43" i="1" a="1"/>
  <c r="I43" i="1" s="1"/>
  <c r="H43" i="1" a="1"/>
  <c r="H43" i="1" s="1"/>
  <c r="G43" i="1"/>
  <c r="F43" i="1" a="1"/>
  <c r="F43" i="1" s="1"/>
  <c r="E43" i="1" a="1"/>
  <c r="E43" i="1" s="1"/>
  <c r="O42" i="1"/>
  <c r="N42" i="1"/>
  <c r="M42" i="1" a="1"/>
  <c r="M42" i="1" s="1"/>
  <c r="L42" i="1" a="1"/>
  <c r="L42" i="1" s="1"/>
  <c r="K42" i="1"/>
  <c r="J42" i="1" a="1"/>
  <c r="J42" i="1" s="1"/>
  <c r="I42" i="1" a="1"/>
  <c r="I42" i="1" s="1"/>
  <c r="H42" i="1" a="1"/>
  <c r="H42" i="1" s="1"/>
  <c r="G42" i="1"/>
  <c r="F42" i="1" a="1"/>
  <c r="F42" i="1" s="1"/>
  <c r="E42" i="1" a="1"/>
  <c r="E42" i="1" s="1"/>
  <c r="O41" i="1"/>
  <c r="N41" i="1"/>
  <c r="M41" i="1" a="1"/>
  <c r="M41" i="1" s="1"/>
  <c r="L41" i="1" a="1"/>
  <c r="L41" i="1" s="1"/>
  <c r="K41" i="1"/>
  <c r="J41" i="1" a="1"/>
  <c r="J41" i="1" s="1"/>
  <c r="I41" i="1" a="1"/>
  <c r="I41" i="1" s="1"/>
  <c r="H41" i="1" a="1"/>
  <c r="H41" i="1" s="1"/>
  <c r="G41" i="1"/>
  <c r="F41" i="1" a="1"/>
  <c r="F41" i="1" s="1"/>
  <c r="E41" i="1" a="1"/>
  <c r="E41" i="1" s="1"/>
  <c r="C51" i="1"/>
  <c r="C50" i="1"/>
  <c r="C49" i="1"/>
  <c r="C48" i="1"/>
  <c r="C47" i="1"/>
  <c r="C46" i="1"/>
  <c r="C45" i="1"/>
  <c r="C44" i="1"/>
  <c r="C43" i="1"/>
  <c r="C42" i="1"/>
  <c r="C41" i="1"/>
  <c r="C39" i="1"/>
  <c r="C38" i="1"/>
  <c r="C37" i="1"/>
  <c r="C36" i="1"/>
  <c r="C35" i="1"/>
  <c r="C34" i="1"/>
  <c r="C33" i="1"/>
  <c r="E3" i="1" a="1"/>
  <c r="E3" i="1" s="1"/>
  <c r="U2" i="1"/>
  <c r="L39" i="1" a="1"/>
  <c r="L39" i="1" s="1"/>
  <c r="L38" i="1" a="1"/>
  <c r="L38" i="1" s="1"/>
  <c r="L37" i="1" a="1"/>
  <c r="L37" i="1" s="1"/>
  <c r="L36" i="1" a="1"/>
  <c r="L36" i="1" s="1"/>
  <c r="L35" i="1" a="1"/>
  <c r="L35" i="1" s="1"/>
  <c r="L34" i="1" a="1"/>
  <c r="L34" i="1" s="1"/>
  <c r="L33" i="1" a="1"/>
  <c r="L33" i="1" s="1"/>
  <c r="L31" i="1" a="1"/>
  <c r="L31" i="1" s="1"/>
  <c r="L30" i="1" a="1"/>
  <c r="L30" i="1" s="1"/>
  <c r="L29" i="1" a="1"/>
  <c r="L29" i="1" s="1"/>
  <c r="L28" i="1" a="1"/>
  <c r="L28" i="1" s="1"/>
  <c r="L26" i="1" a="1"/>
  <c r="L26" i="1" s="1"/>
  <c r="L25" i="1" a="1"/>
  <c r="L25" i="1" s="1"/>
  <c r="L24" i="1" a="1"/>
  <c r="L24" i="1" s="1"/>
  <c r="L23" i="1" a="1"/>
  <c r="L23" i="1" s="1"/>
  <c r="L22" i="1" a="1"/>
  <c r="L22" i="1" s="1"/>
  <c r="L21" i="1" a="1"/>
  <c r="L21" i="1" s="1"/>
  <c r="L20" i="1" a="1"/>
  <c r="L20" i="1" s="1"/>
  <c r="L19" i="1" a="1"/>
  <c r="L19" i="1" s="1"/>
  <c r="L18" i="1" a="1"/>
  <c r="L18" i="1" s="1"/>
  <c r="L17" i="1" a="1"/>
  <c r="L17" i="1" s="1"/>
  <c r="L15" i="1" a="1"/>
  <c r="L15" i="1" s="1"/>
  <c r="L14" i="1" a="1"/>
  <c r="L14" i="1" s="1"/>
  <c r="L13" i="1" a="1"/>
  <c r="L13" i="1" s="1"/>
  <c r="L12" i="1" a="1"/>
  <c r="L12" i="1" s="1"/>
  <c r="L11" i="1" a="1"/>
  <c r="L11" i="1" s="1"/>
  <c r="L9" i="1" a="1"/>
  <c r="L9" i="1" s="1"/>
  <c r="L8" i="1" a="1"/>
  <c r="L8" i="1" s="1"/>
  <c r="L7" i="1" a="1"/>
  <c r="L7" i="1" s="1"/>
  <c r="L5" i="1" a="1"/>
  <c r="L5" i="1" s="1"/>
  <c r="L4" i="1" a="1"/>
  <c r="L4" i="1" s="1"/>
  <c r="L3" i="1" a="1"/>
  <c r="L3" i="1" s="1"/>
  <c r="O31" i="1"/>
  <c r="N31" i="1"/>
  <c r="M31" i="1" a="1"/>
  <c r="M31" i="1" s="1"/>
  <c r="K31" i="1"/>
  <c r="J31" i="1" a="1"/>
  <c r="J31" i="1" s="1"/>
  <c r="I31" i="1" a="1"/>
  <c r="I31" i="1" s="1"/>
  <c r="H31" i="1" a="1"/>
  <c r="H31" i="1" s="1"/>
  <c r="F31" i="1" a="1"/>
  <c r="F31" i="1" s="1"/>
  <c r="E31" i="1" a="1"/>
  <c r="E31" i="1" s="1"/>
  <c r="G31" i="1"/>
  <c r="O39" i="1"/>
  <c r="O38" i="1"/>
  <c r="O37" i="1"/>
  <c r="O36" i="1"/>
  <c r="O35" i="1"/>
  <c r="O34" i="1"/>
  <c r="O33" i="1"/>
  <c r="O30" i="1"/>
  <c r="O29" i="1"/>
  <c r="O28" i="1"/>
  <c r="O26" i="1"/>
  <c r="O25" i="1"/>
  <c r="O24" i="1"/>
  <c r="O23" i="1"/>
  <c r="O22" i="1"/>
  <c r="O21" i="1"/>
  <c r="O20" i="1"/>
  <c r="O19" i="1"/>
  <c r="O18" i="1"/>
  <c r="O17" i="1"/>
  <c r="O15" i="1"/>
  <c r="O14" i="1"/>
  <c r="O13" i="1"/>
  <c r="O12" i="1"/>
  <c r="O11" i="1"/>
  <c r="O9" i="1"/>
  <c r="O8" i="1"/>
  <c r="O7" i="1"/>
  <c r="O5" i="1"/>
  <c r="O4" i="1"/>
  <c r="M39" i="1" a="1"/>
  <c r="M39" i="1" s="1"/>
  <c r="M38" i="1" a="1"/>
  <c r="M38" i="1" s="1"/>
  <c r="M37" i="1" a="1"/>
  <c r="M37" i="1" s="1"/>
  <c r="M36" i="1" a="1"/>
  <c r="M36" i="1" s="1"/>
  <c r="M35" i="1" a="1"/>
  <c r="M35" i="1" s="1"/>
  <c r="M34" i="1" a="1"/>
  <c r="M34" i="1" s="1"/>
  <c r="M33" i="1" a="1"/>
  <c r="M33" i="1" s="1"/>
  <c r="M30" i="1" a="1"/>
  <c r="M30" i="1" s="1"/>
  <c r="M29" i="1" a="1"/>
  <c r="M29" i="1" s="1"/>
  <c r="M28" i="1" a="1"/>
  <c r="M28" i="1" s="1"/>
  <c r="M26" i="1" a="1"/>
  <c r="M26" i="1" s="1"/>
  <c r="M25" i="1" a="1"/>
  <c r="M25" i="1" s="1"/>
  <c r="M24" i="1" a="1"/>
  <c r="M24" i="1" s="1"/>
  <c r="M23" i="1" a="1"/>
  <c r="M23" i="1" s="1"/>
  <c r="M22" i="1" a="1"/>
  <c r="M22" i="1" s="1"/>
  <c r="M21" i="1" a="1"/>
  <c r="M21" i="1" s="1"/>
  <c r="M20" i="1" a="1"/>
  <c r="M20" i="1" s="1"/>
  <c r="M19" i="1" a="1"/>
  <c r="M19" i="1" s="1"/>
  <c r="M18" i="1" a="1"/>
  <c r="M18" i="1" s="1"/>
  <c r="M17" i="1" a="1"/>
  <c r="M17" i="1" s="1"/>
  <c r="M15" i="1" a="1"/>
  <c r="M15" i="1" s="1"/>
  <c r="M14" i="1" a="1"/>
  <c r="M14" i="1" s="1"/>
  <c r="M13" i="1" a="1"/>
  <c r="M13" i="1" s="1"/>
  <c r="M12" i="1" a="1"/>
  <c r="M12" i="1" s="1"/>
  <c r="M11" i="1" a="1"/>
  <c r="M11" i="1" s="1"/>
  <c r="M9" i="1" a="1"/>
  <c r="M9" i="1" s="1"/>
  <c r="M8" i="1" a="1"/>
  <c r="M8" i="1" s="1"/>
  <c r="M7" i="1" a="1"/>
  <c r="M7" i="1" s="1"/>
  <c r="M5" i="1" a="1"/>
  <c r="M5" i="1" s="1"/>
  <c r="M4" i="1" a="1"/>
  <c r="M4" i="1" s="1"/>
  <c r="J39" i="1" a="1"/>
  <c r="J39" i="1" s="1"/>
  <c r="I39" i="1" a="1"/>
  <c r="I39" i="1" s="1"/>
  <c r="H39" i="1" a="1"/>
  <c r="H39" i="1" s="1"/>
  <c r="J38" i="1" a="1"/>
  <c r="J38" i="1" s="1"/>
  <c r="I38" i="1" a="1"/>
  <c r="I38" i="1" s="1"/>
  <c r="H38" i="1" a="1"/>
  <c r="H38" i="1" s="1"/>
  <c r="J37" i="1" a="1"/>
  <c r="J37" i="1" s="1"/>
  <c r="I37" i="1" a="1"/>
  <c r="I37" i="1" s="1"/>
  <c r="H37" i="1" a="1"/>
  <c r="H37" i="1" s="1"/>
  <c r="J36" i="1" a="1"/>
  <c r="J36" i="1" s="1"/>
  <c r="I36" i="1" a="1"/>
  <c r="I36" i="1" s="1"/>
  <c r="H36" i="1" a="1"/>
  <c r="H36" i="1" s="1"/>
  <c r="J35" i="1" a="1"/>
  <c r="J35" i="1" s="1"/>
  <c r="I35" i="1" a="1"/>
  <c r="I35" i="1" s="1"/>
  <c r="H35" i="1" a="1"/>
  <c r="H35" i="1" s="1"/>
  <c r="J34" i="1" a="1"/>
  <c r="J34" i="1" s="1"/>
  <c r="I34" i="1" a="1"/>
  <c r="I34" i="1" s="1"/>
  <c r="H34" i="1" a="1"/>
  <c r="H34" i="1" s="1"/>
  <c r="J33" i="1" a="1"/>
  <c r="J33" i="1" s="1"/>
  <c r="I33" i="1" a="1"/>
  <c r="I33" i="1" s="1"/>
  <c r="H33" i="1" a="1"/>
  <c r="H33" i="1" s="1"/>
  <c r="J30" i="1" a="1"/>
  <c r="J30" i="1" s="1"/>
  <c r="I30" i="1" a="1"/>
  <c r="I30" i="1" s="1"/>
  <c r="H30" i="1" a="1"/>
  <c r="H30" i="1" s="1"/>
  <c r="J29" i="1" a="1"/>
  <c r="J29" i="1" s="1"/>
  <c r="I29" i="1" a="1"/>
  <c r="I29" i="1" s="1"/>
  <c r="H29" i="1" a="1"/>
  <c r="H29" i="1" s="1"/>
  <c r="J28" i="1" a="1"/>
  <c r="J28" i="1" s="1"/>
  <c r="I28" i="1" a="1"/>
  <c r="I28" i="1" s="1"/>
  <c r="H28" i="1" a="1"/>
  <c r="H28" i="1" s="1"/>
  <c r="J26" i="1" a="1"/>
  <c r="J26" i="1" s="1"/>
  <c r="I26" i="1" a="1"/>
  <c r="I26" i="1" s="1"/>
  <c r="H26" i="1" a="1"/>
  <c r="H26" i="1" s="1"/>
  <c r="J25" i="1" a="1"/>
  <c r="J25" i="1" s="1"/>
  <c r="I25" i="1" a="1"/>
  <c r="I25" i="1" s="1"/>
  <c r="H25" i="1" a="1"/>
  <c r="H25" i="1" s="1"/>
  <c r="J24" i="1" a="1"/>
  <c r="J24" i="1" s="1"/>
  <c r="I24" i="1" a="1"/>
  <c r="I24" i="1" s="1"/>
  <c r="H24" i="1" a="1"/>
  <c r="H24" i="1" s="1"/>
  <c r="J23" i="1" a="1"/>
  <c r="J23" i="1" s="1"/>
  <c r="I23" i="1" a="1"/>
  <c r="I23" i="1" s="1"/>
  <c r="H23" i="1" a="1"/>
  <c r="H23" i="1" s="1"/>
  <c r="J22" i="1" a="1"/>
  <c r="J22" i="1" s="1"/>
  <c r="I22" i="1" a="1"/>
  <c r="I22" i="1" s="1"/>
  <c r="H22" i="1" a="1"/>
  <c r="H22" i="1" s="1"/>
  <c r="J21" i="1" a="1"/>
  <c r="J21" i="1" s="1"/>
  <c r="I21" i="1" a="1"/>
  <c r="I21" i="1" s="1"/>
  <c r="H21" i="1" a="1"/>
  <c r="H21" i="1" s="1"/>
  <c r="J20" i="1" a="1"/>
  <c r="J20" i="1" s="1"/>
  <c r="I20" i="1" a="1"/>
  <c r="I20" i="1" s="1"/>
  <c r="H20" i="1" a="1"/>
  <c r="H20" i="1" s="1"/>
  <c r="J19" i="1" a="1"/>
  <c r="J19" i="1" s="1"/>
  <c r="I19" i="1" a="1"/>
  <c r="I19" i="1" s="1"/>
  <c r="H19" i="1" a="1"/>
  <c r="H19" i="1" s="1"/>
  <c r="J18" i="1" a="1"/>
  <c r="J18" i="1" s="1"/>
  <c r="I18" i="1" a="1"/>
  <c r="I18" i="1" s="1"/>
  <c r="H18" i="1" a="1"/>
  <c r="H18" i="1" s="1"/>
  <c r="J17" i="1" a="1"/>
  <c r="J17" i="1" s="1"/>
  <c r="I17" i="1" a="1"/>
  <c r="I17" i="1" s="1"/>
  <c r="H17" i="1" a="1"/>
  <c r="H17" i="1" s="1"/>
  <c r="J15" i="1" a="1"/>
  <c r="J15" i="1" s="1"/>
  <c r="I15" i="1" a="1"/>
  <c r="I15" i="1" s="1"/>
  <c r="H15" i="1" a="1"/>
  <c r="H15" i="1" s="1"/>
  <c r="J14" i="1" a="1"/>
  <c r="J14" i="1" s="1"/>
  <c r="I14" i="1" a="1"/>
  <c r="I14" i="1" s="1"/>
  <c r="H14" i="1" a="1"/>
  <c r="H14" i="1" s="1"/>
  <c r="J13" i="1" a="1"/>
  <c r="J13" i="1" s="1"/>
  <c r="I13" i="1" a="1"/>
  <c r="I13" i="1" s="1"/>
  <c r="H13" i="1" a="1"/>
  <c r="H13" i="1" s="1"/>
  <c r="J12" i="1" a="1"/>
  <c r="J12" i="1" s="1"/>
  <c r="I12" i="1" a="1"/>
  <c r="I12" i="1" s="1"/>
  <c r="H12" i="1" a="1"/>
  <c r="H12" i="1" s="1"/>
  <c r="J11" i="1" a="1"/>
  <c r="J11" i="1" s="1"/>
  <c r="I11" i="1" a="1"/>
  <c r="I11" i="1" s="1"/>
  <c r="H11" i="1" a="1"/>
  <c r="H11" i="1" s="1"/>
  <c r="J9" i="1" a="1"/>
  <c r="J9" i="1" s="1"/>
  <c r="I9" i="1" a="1"/>
  <c r="I9" i="1" s="1"/>
  <c r="H9" i="1" a="1"/>
  <c r="H9" i="1" s="1"/>
  <c r="J8" i="1" a="1"/>
  <c r="J8" i="1" s="1"/>
  <c r="I8" i="1" a="1"/>
  <c r="I8" i="1" s="1"/>
  <c r="H8" i="1" a="1"/>
  <c r="H8" i="1" s="1"/>
  <c r="J7" i="1" a="1"/>
  <c r="J7" i="1" s="1"/>
  <c r="I7" i="1" a="1"/>
  <c r="I7" i="1" s="1"/>
  <c r="H7" i="1" a="1"/>
  <c r="H7" i="1" s="1"/>
  <c r="J5" i="1" a="1"/>
  <c r="J5" i="1" s="1"/>
  <c r="I5" i="1" a="1"/>
  <c r="I5" i="1" s="1"/>
  <c r="H5" i="1" a="1"/>
  <c r="H5" i="1" s="1"/>
  <c r="J4" i="1" a="1"/>
  <c r="J4" i="1" s="1"/>
  <c r="I4" i="1" a="1"/>
  <c r="I4" i="1" s="1"/>
  <c r="H4" i="1" a="1"/>
  <c r="H4" i="1" s="1"/>
  <c r="F39" i="1" a="1"/>
  <c r="F39" i="1" s="1"/>
  <c r="E39" i="1" a="1"/>
  <c r="E39" i="1" s="1"/>
  <c r="F38" i="1" a="1"/>
  <c r="F38" i="1" s="1"/>
  <c r="E38" i="1" a="1"/>
  <c r="E38" i="1" s="1"/>
  <c r="F37" i="1" a="1"/>
  <c r="F37" i="1" s="1"/>
  <c r="E37" i="1" a="1"/>
  <c r="E37" i="1" s="1"/>
  <c r="F36" i="1" a="1"/>
  <c r="F36" i="1" s="1"/>
  <c r="E36" i="1" a="1"/>
  <c r="E36" i="1" s="1"/>
  <c r="F35" i="1" a="1"/>
  <c r="F35" i="1" s="1"/>
  <c r="E35" i="1" a="1"/>
  <c r="E35" i="1" s="1"/>
  <c r="F34" i="1" a="1"/>
  <c r="F34" i="1" s="1"/>
  <c r="E34" i="1" a="1"/>
  <c r="E34" i="1" s="1"/>
  <c r="F33" i="1" a="1"/>
  <c r="F33" i="1" s="1"/>
  <c r="E33" i="1" a="1"/>
  <c r="E33" i="1" s="1"/>
  <c r="F30" i="1" a="1"/>
  <c r="F30" i="1" s="1"/>
  <c r="E30" i="1" a="1"/>
  <c r="E30" i="1" s="1"/>
  <c r="F29" i="1" a="1"/>
  <c r="F29" i="1" s="1"/>
  <c r="E29" i="1" a="1"/>
  <c r="E29" i="1" s="1"/>
  <c r="F28" i="1" a="1"/>
  <c r="F28" i="1" s="1"/>
  <c r="E28" i="1" a="1"/>
  <c r="E28" i="1" s="1"/>
  <c r="F26" i="1" a="1"/>
  <c r="F26" i="1" s="1"/>
  <c r="E26" i="1" a="1"/>
  <c r="E26" i="1" s="1"/>
  <c r="F25" i="1" a="1"/>
  <c r="F25" i="1" s="1"/>
  <c r="E25" i="1" a="1"/>
  <c r="E25" i="1" s="1"/>
  <c r="F24" i="1" a="1"/>
  <c r="F24" i="1" s="1"/>
  <c r="E24" i="1" a="1"/>
  <c r="E24" i="1" s="1"/>
  <c r="F23" i="1" a="1"/>
  <c r="F23" i="1" s="1"/>
  <c r="E23" i="1" a="1"/>
  <c r="E23" i="1" s="1"/>
  <c r="F22" i="1" a="1"/>
  <c r="F22" i="1" s="1"/>
  <c r="E22" i="1" a="1"/>
  <c r="E22" i="1" s="1"/>
  <c r="F21" i="1" a="1"/>
  <c r="F21" i="1" s="1"/>
  <c r="E21" i="1" a="1"/>
  <c r="E21" i="1" s="1"/>
  <c r="F20" i="1" a="1"/>
  <c r="F20" i="1" s="1"/>
  <c r="E20" i="1" a="1"/>
  <c r="E20" i="1" s="1"/>
  <c r="F19" i="1" a="1"/>
  <c r="F19" i="1" s="1"/>
  <c r="E19" i="1" a="1"/>
  <c r="E19" i="1" s="1"/>
  <c r="F18" i="1" a="1"/>
  <c r="F18" i="1" s="1"/>
  <c r="E18" i="1" a="1"/>
  <c r="E18" i="1" s="1"/>
  <c r="F17" i="1" a="1"/>
  <c r="F17" i="1" s="1"/>
  <c r="E17" i="1" a="1"/>
  <c r="E17" i="1" s="1"/>
  <c r="F15" i="1" a="1"/>
  <c r="F15" i="1" s="1"/>
  <c r="E15" i="1" a="1"/>
  <c r="E15" i="1" s="1"/>
  <c r="F14" i="1" a="1"/>
  <c r="F14" i="1" s="1"/>
  <c r="E14" i="1" a="1"/>
  <c r="E14" i="1" s="1"/>
  <c r="F13" i="1" a="1"/>
  <c r="F13" i="1" s="1"/>
  <c r="E13" i="1" a="1"/>
  <c r="E13" i="1" s="1"/>
  <c r="F12" i="1" a="1"/>
  <c r="F12" i="1" s="1"/>
  <c r="E12" i="1" a="1"/>
  <c r="E12" i="1" s="1"/>
  <c r="F11" i="1" a="1"/>
  <c r="F11" i="1" s="1"/>
  <c r="E11" i="1" a="1"/>
  <c r="E11" i="1" s="1"/>
  <c r="E9" i="1" a="1"/>
  <c r="E9" i="1" s="1"/>
  <c r="F8" i="1" a="1"/>
  <c r="F8" i="1" s="1"/>
  <c r="E8" i="1" a="1"/>
  <c r="E8" i="1" s="1"/>
  <c r="F7" i="1" a="1"/>
  <c r="F7" i="1" s="1"/>
  <c r="E7" i="1" a="1"/>
  <c r="E7" i="1" s="1"/>
  <c r="F5" i="1" a="1"/>
  <c r="F5" i="1" s="1"/>
  <c r="E5" i="1" a="1"/>
  <c r="E5" i="1" s="1"/>
  <c r="F4" i="1" a="1"/>
  <c r="F4" i="1" s="1"/>
  <c r="E4" i="1" a="1"/>
  <c r="E4" i="1" s="1"/>
  <c r="G39" i="1"/>
  <c r="K39" i="1"/>
  <c r="N39" i="1"/>
  <c r="G38" i="1"/>
  <c r="K38" i="1"/>
  <c r="N38" i="1"/>
  <c r="G37" i="1"/>
  <c r="K37" i="1"/>
  <c r="N37" i="1"/>
  <c r="G36" i="1"/>
  <c r="K36" i="1"/>
  <c r="N36" i="1"/>
  <c r="G35" i="1"/>
  <c r="K35" i="1"/>
  <c r="N35" i="1"/>
  <c r="G34" i="1"/>
  <c r="K34" i="1"/>
  <c r="N34" i="1"/>
  <c r="G33" i="1"/>
  <c r="K33" i="1"/>
  <c r="N33" i="1"/>
  <c r="F3" i="1" a="1"/>
  <c r="F3" i="1" s="1"/>
  <c r="O3" i="1"/>
  <c r="N5" i="1"/>
  <c r="K5" i="1"/>
  <c r="G5" i="1"/>
  <c r="N4" i="1"/>
  <c r="K4" i="1"/>
  <c r="G4" i="1"/>
  <c r="M3" i="1" a="1"/>
  <c r="M3" i="1" s="1"/>
  <c r="J3" i="1" a="1"/>
  <c r="J3" i="1" s="1"/>
  <c r="I3" i="1" a="1"/>
  <c r="I3" i="1" s="1"/>
  <c r="H3" i="1" a="1"/>
  <c r="H3" i="1" s="1"/>
  <c r="N30" i="1"/>
  <c r="K30" i="1"/>
  <c r="G30" i="1"/>
  <c r="N29" i="1"/>
  <c r="K29" i="1"/>
  <c r="G29" i="1"/>
  <c r="N28" i="1"/>
  <c r="K28" i="1"/>
  <c r="G28" i="1"/>
  <c r="N26" i="1"/>
  <c r="K26" i="1"/>
  <c r="G26" i="1"/>
  <c r="N25" i="1"/>
  <c r="K25" i="1"/>
  <c r="G25" i="1"/>
  <c r="N24" i="1"/>
  <c r="K24" i="1"/>
  <c r="G24" i="1"/>
  <c r="N23" i="1"/>
  <c r="K23" i="1"/>
  <c r="G23" i="1"/>
  <c r="N22" i="1"/>
  <c r="K22" i="1"/>
  <c r="G22" i="1"/>
  <c r="N21" i="1"/>
  <c r="K21" i="1"/>
  <c r="G21" i="1"/>
  <c r="N20" i="1"/>
  <c r="K20" i="1"/>
  <c r="G20" i="1"/>
  <c r="N19" i="1"/>
  <c r="K19" i="1"/>
  <c r="G19" i="1"/>
  <c r="G18" i="1" l="1"/>
  <c r="K18" i="1"/>
  <c r="N18" i="1"/>
  <c r="N17" i="1"/>
  <c r="K17" i="1"/>
  <c r="G17" i="1"/>
  <c r="G15" i="1"/>
  <c r="K15" i="1"/>
  <c r="N15" i="1"/>
  <c r="G14" i="1"/>
  <c r="K14" i="1"/>
  <c r="N14" i="1"/>
  <c r="G13" i="1"/>
  <c r="K13" i="1"/>
  <c r="N13" i="1"/>
  <c r="G12" i="1"/>
  <c r="K12" i="1"/>
  <c r="N12" i="1"/>
  <c r="G11" i="1"/>
  <c r="K11" i="1"/>
  <c r="N11" i="1"/>
  <c r="N9" i="1"/>
  <c r="K9" i="1"/>
  <c r="G9" i="1"/>
  <c r="N8" i="1"/>
  <c r="K8" i="1"/>
  <c r="G8" i="1"/>
  <c r="N7" i="1"/>
  <c r="K7" i="1"/>
  <c r="G7" i="1"/>
  <c r="N3" i="1"/>
  <c r="G3" i="1"/>
  <c r="K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<sst xmlns="http://schemas.openxmlformats.org/spreadsheetml/2006/main" count="185" uniqueCount="91">
  <si>
    <t>%NC</t>
  </si>
  <si>
    <t>Open</t>
  </si>
  <si>
    <t>High</t>
  </si>
  <si>
    <t>Low</t>
  </si>
  <si>
    <t>Bid Vol</t>
  </si>
  <si>
    <t>Bid</t>
  </si>
  <si>
    <t>Ask</t>
  </si>
  <si>
    <t>Ask Vol</t>
  </si>
  <si>
    <t>ENQ?</t>
  </si>
  <si>
    <t>YM?</t>
  </si>
  <si>
    <t>GCE?</t>
  </si>
  <si>
    <t>SIE?</t>
  </si>
  <si>
    <t>PLE?</t>
  </si>
  <si>
    <t>ZME?</t>
  </si>
  <si>
    <t>ZWA?</t>
  </si>
  <si>
    <t>ZLE?</t>
  </si>
  <si>
    <t>ZCE?</t>
  </si>
  <si>
    <t>T_CVol</t>
  </si>
  <si>
    <t>Equities</t>
  </si>
  <si>
    <t>Grains</t>
  </si>
  <si>
    <t>FOREX</t>
  </si>
  <si>
    <t>EU6?</t>
  </si>
  <si>
    <t>BP6?</t>
  </si>
  <si>
    <t>DXE?</t>
  </si>
  <si>
    <t>JY6?</t>
  </si>
  <si>
    <t>CA6?</t>
  </si>
  <si>
    <t>SF6?</t>
  </si>
  <si>
    <t>DA6?</t>
  </si>
  <si>
    <t>NE6?</t>
  </si>
  <si>
    <t>MX6?</t>
  </si>
  <si>
    <t>EB?</t>
  </si>
  <si>
    <t>Energy</t>
  </si>
  <si>
    <t>CLE?</t>
  </si>
  <si>
    <t>HOE?</t>
  </si>
  <si>
    <t>RBE?</t>
  </si>
  <si>
    <t>LastTrade</t>
  </si>
  <si>
    <t>ZSE?</t>
  </si>
  <si>
    <t>S.MSFT</t>
  </si>
  <si>
    <t>Metals</t>
  </si>
  <si>
    <t>S.AAPL</t>
  </si>
  <si>
    <t>S.AMZN</t>
  </si>
  <si>
    <t>S.NVDA</t>
  </si>
  <si>
    <t>S.GOOGL</t>
  </si>
  <si>
    <t>S.META</t>
  </si>
  <si>
    <t>S.TSLA</t>
  </si>
  <si>
    <t>Description</t>
  </si>
  <si>
    <t>Indicies</t>
  </si>
  <si>
    <t>NGE?</t>
  </si>
  <si>
    <t>Month</t>
  </si>
  <si>
    <t>NetLastTrade</t>
  </si>
  <si>
    <t>Sectors</t>
  </si>
  <si>
    <t>S.US.XLC</t>
  </si>
  <si>
    <t>S.US.XLY</t>
  </si>
  <si>
    <t>S.US.XLP</t>
  </si>
  <si>
    <t>S.US.XLE</t>
  </si>
  <si>
    <t>S.US.XLF</t>
  </si>
  <si>
    <t>S.US.XLV</t>
  </si>
  <si>
    <t>S.US.XLI</t>
  </si>
  <si>
    <t>S.US.XLB</t>
  </si>
  <si>
    <t>S.US.XLRE</t>
  </si>
  <si>
    <t>S.US.XLU</t>
  </si>
  <si>
    <t>S.US.XLK</t>
  </si>
  <si>
    <t>ZCES1</t>
  </si>
  <si>
    <t>ZCES2</t>
  </si>
  <si>
    <t>ZCES3</t>
  </si>
  <si>
    <t>ZCES4</t>
  </si>
  <si>
    <t>Spreads</t>
  </si>
  <si>
    <t>ZWAS1</t>
  </si>
  <si>
    <t>ZWAS2</t>
  </si>
  <si>
    <t>ZWAS3</t>
  </si>
  <si>
    <t>ZWAS4</t>
  </si>
  <si>
    <t>ZSES1</t>
  </si>
  <si>
    <t>ZSES2</t>
  </si>
  <si>
    <t>ZSES3</t>
  </si>
  <si>
    <t>ZSES4</t>
  </si>
  <si>
    <t>Fixed Income</t>
  </si>
  <si>
    <t>TUA</t>
  </si>
  <si>
    <t>FVA</t>
  </si>
  <si>
    <t>TYA</t>
  </si>
  <si>
    <t>USA</t>
  </si>
  <si>
    <t>EP</t>
  </si>
  <si>
    <t>Options</t>
  </si>
  <si>
    <t>C.EP</t>
  </si>
  <si>
    <t>C.ZSE</t>
  </si>
  <si>
    <t>C.ZWA</t>
  </si>
  <si>
    <t>C.ZCE</t>
  </si>
  <si>
    <t>C.GCE</t>
  </si>
  <si>
    <t>C.ENQ</t>
  </si>
  <si>
    <t>P.ZSE</t>
  </si>
  <si>
    <t>P.ZCE</t>
  </si>
  <si>
    <t>P.ZWA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</si>
</sst>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2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3" tint="0.89803765984069339"/>
        </stop>
        <stop position="1">
          <color theme="0"/>
        </stop>
      </gradientFill>
    </fill>
    <fill>
      <gradientFill degree="90">
        <stop position="0">
          <color theme="4" tint="0.80001220740379042"/>
        </stop>
        <stop position="0.5">
          <color theme="0"/>
        </stop>
        <stop position="1">
          <color theme="4" tint="0.80001220740379042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 applyAlignment="1">
      <alignment horizontal="center" shrinkToFi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0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shrinkToFi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5135</v>
        <stp/>
        <stp>ContractData</stp>
        <stp>EB?</stp>
        <stp>T_CVol</stp>
        <stp/>
        <stp>T</stp>
        <tr r="O26" s="1"/>
      </tp>
      <tp>
        <v>81003</v>
        <stp/>
        <stp>ContractData</stp>
        <stp>YM?</stp>
        <stp>T_CVol</stp>
        <stp/>
        <stp>T</stp>
        <tr r="O5" s="1"/>
      </tp>
      <tp>
        <v>5</v>
        <stp/>
        <stp>ContractData</stp>
        <stp>EB?</stp>
        <stp>MT_LastBidVolume</stp>
        <stp/>
        <stp>T</stp>
        <tr r="N26" s="1"/>
        <tr r="K26" s="1"/>
      </tp>
      <tp t="s">
        <v>Gold (Globex), Apr 26 4410 Call</v>
        <stp/>
        <stp>ContractData</stp>
        <stp>C.GCE</stp>
        <stp>LongDescription</stp>
        <stp/>
        <stp>T</stp>
        <tr r="R29" s="1"/>
        <tr r="S29" s="1"/>
      </tp>
      <tp t="s">
        <v>E-mini NASDAQ-100 Index Options, Jun 26 24500 Call</v>
        <stp/>
        <stp>ContractData</stp>
        <stp>C.ENQ</stp>
        <stp>LongDescription</stp>
        <stp/>
        <stp>T</stp>
        <tr r="S33" s="1"/>
        <tr r="R33" s="1"/>
      </tp>
      <tp>
        <v>1E-3</v>
        <stp/>
        <stp>ContractData</stp>
        <stp>Tsize(NGE?)</stp>
        <stp>LastQuoteToday</stp>
        <stp/>
        <stp>T</stp>
        <tr r="L31" s="1"/>
        <tr r="L31" s="1"/>
        <tr r="L31" s="1"/>
        <tr r="L31" s="1"/>
        <tr r="L31" s="1"/>
        <tr r="L31" s="1"/>
        <tr r="L31" s="1"/>
        <tr r="L31" s="1"/>
        <tr r="E31" s="1"/>
        <tr r="E31" s="1"/>
        <tr r="E31" s="1"/>
        <tr r="E31" s="1"/>
        <tr r="E31" s="1"/>
        <tr r="E31" s="1"/>
        <tr r="E31" s="1"/>
        <tr r="E31" s="1"/>
        <tr r="M31" s="1"/>
        <tr r="M31" s="1"/>
        <tr r="M31" s="1"/>
        <tr r="M31" s="1"/>
        <tr r="M31" s="1"/>
        <tr r="M31" s="1"/>
        <tr r="M31" s="1"/>
        <tr r="M31" s="1"/>
        <tr r="F31" s="1"/>
        <tr r="F31" s="1"/>
        <tr r="F31" s="1"/>
        <tr r="F31" s="1"/>
        <tr r="F31" s="1"/>
        <tr r="F31" s="1"/>
        <tr r="F31" s="1"/>
        <tr r="F31" s="1"/>
        <tr r="J31" s="1"/>
        <tr r="J31" s="1"/>
        <tr r="J31" s="1"/>
        <tr r="J31" s="1"/>
        <tr r="J31" s="1"/>
        <tr r="J31" s="1"/>
        <tr r="J31" s="1"/>
        <tr r="J31" s="1"/>
        <tr r="I31" s="1"/>
        <tr r="I31" s="1"/>
        <tr r="I31" s="1"/>
        <tr r="I31" s="1"/>
        <tr r="I31" s="1"/>
        <tr r="I31" s="1"/>
        <tr r="I31" s="1"/>
        <tr r="I31" s="1"/>
        <tr r="H31" s="1"/>
        <tr r="H31" s="1"/>
        <tr r="H31" s="1"/>
        <tr r="H31" s="1"/>
        <tr r="H31" s="1"/>
        <tr r="H31" s="1"/>
        <tr r="H31" s="1"/>
        <tr r="H31" s="1"/>
      </tp>
      <tp>
        <v>5.0000000000000002E-5</v>
        <stp/>
        <stp>ContractData</stp>
        <stp>Tsize(NE6?)</stp>
        <stp>LastQuoteToday</stp>
        <stp/>
        <stp>T</stp>
        <tr r="M24" s="1"/>
        <tr r="M24" s="1"/>
        <tr r="M24" s="1"/>
        <tr r="M24" s="1"/>
        <tr r="M24" s="1"/>
        <tr r="M24" s="1"/>
        <tr r="M24" s="1"/>
        <tr r="M24" s="1"/>
        <tr r="E24" s="1"/>
        <tr r="E24" s="1"/>
        <tr r="E24" s="1"/>
        <tr r="E24" s="1"/>
        <tr r="E24" s="1"/>
        <tr r="E24" s="1"/>
        <tr r="E24" s="1"/>
        <tr r="E24" s="1"/>
        <tr r="L24" s="1"/>
        <tr r="L24" s="1"/>
        <tr r="L24" s="1"/>
        <tr r="L24" s="1"/>
        <tr r="L24" s="1"/>
        <tr r="L24" s="1"/>
        <tr r="L24" s="1"/>
        <tr r="L24" s="1"/>
        <tr r="F24" s="1"/>
        <tr r="F24" s="1"/>
        <tr r="F24" s="1"/>
        <tr r="F24" s="1"/>
        <tr r="F24" s="1"/>
        <tr r="F24" s="1"/>
        <tr r="F24" s="1"/>
        <tr r="F24" s="1"/>
        <tr r="H24" s="1"/>
        <tr r="H24" s="1"/>
        <tr r="H24" s="1"/>
        <tr r="H24" s="1"/>
        <tr r="H24" s="1"/>
        <tr r="H24" s="1"/>
        <tr r="H24" s="1"/>
        <tr r="H24" s="1"/>
        <tr r="I24" s="1"/>
        <tr r="I24" s="1"/>
        <tr r="I24" s="1"/>
        <tr r="I24" s="1"/>
        <tr r="I24" s="1"/>
        <tr r="I24" s="1"/>
        <tr r="I24" s="1"/>
        <tr r="I24" s="1"/>
        <tr r="J24" s="1"/>
        <tr r="J24" s="1"/>
        <tr r="J24" s="1"/>
        <tr r="J24" s="1"/>
        <tr r="J24" s="1"/>
        <tr r="J24" s="1"/>
        <tr r="J24" s="1"/>
        <tr r="J24" s="1"/>
      </tp>
      <tp t="s">
        <v>Corn (Globex), Apr 26 4640 Call</v>
        <stp/>
        <stp>ContractData</stp>
        <stp>C.ZCE</stp>
        <stp>LongDescription</stp>
        <stp/>
        <stp>T</stp>
        <tr r="S25" s="1"/>
        <tr r="R25" s="1"/>
      </tp>
      <tp t="s">
        <v>Corn (Globex), Apr 26 4640 Put</v>
        <stp/>
        <stp>ContractData</stp>
        <stp>P.ZCE</stp>
        <stp>LongDescription</stp>
        <stp/>
        <stp>T</stp>
        <tr r="S26" s="1"/>
        <tr r="R26" s="1"/>
      </tp>
      <tp t="s">
        <v>Wheat (Globex), Apr 26 5900 Call</v>
        <stp/>
        <stp>ContractData</stp>
        <stp>C.ZWA</stp>
        <stp>LongDescription</stp>
        <stp/>
        <stp>T</stp>
        <tr r="S27" s="1"/>
        <tr r="R27" s="1"/>
      </tp>
      <tp t="s">
        <v>Wheat (Globex), Apr 26 5900 Put</v>
        <stp/>
        <stp>ContractData</stp>
        <stp>P.ZWA</stp>
        <stp>LongDescription</stp>
        <stp/>
        <stp>T</stp>
        <tr r="S28" s="1"/>
        <tr r="R28" s="1"/>
      </tp>
      <tp t="s">
        <v>Soybeans (Globex), Apr 26 11620 Call</v>
        <stp/>
        <stp>ContractData</stp>
        <stp>C.ZSE</stp>
        <stp>LongDescription</stp>
        <stp/>
        <stp>T</stp>
        <tr r="S23" s="1"/>
        <tr r="R23" s="1"/>
      </tp>
      <tp t="s">
        <v>Soybeans (Globex), Apr 26 11620 Put</v>
        <stp/>
        <stp>ContractData</stp>
        <stp>P.ZSE</stp>
        <stp>LongDescription</stp>
        <stp/>
        <stp>T</stp>
        <tr r="S24" s="1"/>
        <tr r="R24" s="1"/>
      </tp>
      <tp>
        <v>0.86870000000000003</v>
        <stp/>
        <stp>ContractData</stp>
        <stp>EB?</stp>
        <stp>LastTrade</stp>
        <stp/>
        <stp>T</stp>
        <tr r="E26" s="1"/>
      </tp>
      <tp>
        <v>9.9999999999999991E-6</v>
        <stp/>
        <stp>ContractData</stp>
        <stp>Tsize(MX6?)</stp>
        <stp>LastQuoteToday</stp>
        <stp/>
        <stp>T</stp>
        <tr r="M25" s="1"/>
        <tr r="M25" s="1"/>
        <tr r="M25" s="1"/>
        <tr r="M25" s="1"/>
        <tr r="M25" s="1"/>
        <tr r="M25" s="1"/>
        <tr r="M25" s="1"/>
        <tr r="M25" s="1"/>
        <tr r="L25" s="1"/>
        <tr r="L25" s="1"/>
        <tr r="L25" s="1"/>
        <tr r="L25" s="1"/>
        <tr r="L25" s="1"/>
        <tr r="L25" s="1"/>
        <tr r="L25" s="1"/>
        <tr r="L25" s="1"/>
        <tr r="E25" s="1"/>
        <tr r="E25" s="1"/>
        <tr r="E25" s="1"/>
        <tr r="E25" s="1"/>
        <tr r="E25" s="1"/>
        <tr r="E25" s="1"/>
        <tr r="E25" s="1"/>
        <tr r="E25" s="1"/>
        <tr r="F25" s="1"/>
        <tr r="F25" s="1"/>
        <tr r="F25" s="1"/>
        <tr r="F25" s="1"/>
        <tr r="F25" s="1"/>
        <tr r="F25" s="1"/>
        <tr r="F25" s="1"/>
        <tr r="F25" s="1"/>
        <tr r="J25" s="1"/>
        <tr r="J25" s="1"/>
        <tr r="J25" s="1"/>
        <tr r="J25" s="1"/>
        <tr r="J25" s="1"/>
        <tr r="J25" s="1"/>
        <tr r="J25" s="1"/>
        <tr r="J25" s="1"/>
        <tr r="H25" s="1"/>
        <tr r="H25" s="1"/>
        <tr r="H25" s="1"/>
        <tr r="H25" s="1"/>
        <tr r="H25" s="1"/>
        <tr r="H25" s="1"/>
        <tr r="H25" s="1"/>
        <tr r="H25" s="1"/>
        <tr r="I25" s="1"/>
        <tr r="I25" s="1"/>
        <tr r="I25" s="1"/>
        <tr r="I25" s="1"/>
        <tr r="I25" s="1"/>
        <tr r="I25" s="1"/>
        <tr r="I25" s="1"/>
        <tr r="I25" s="1"/>
      </tp>
      <tp t="s">
        <v>E-Mini S&amp;P 500, Jun 26</v>
        <stp/>
        <stp>ContractData</stp>
        <stp>EP</stp>
        <stp>LongDescription</stp>
        <stp/>
        <stp>T</stp>
        <tr r="C3" s="1"/>
        <tr r="D3" s="1"/>
      </tp>
      <tp>
        <v>4.9999999999999998E-7</v>
        <stp/>
        <stp>ContractData</stp>
        <stp>Tsize(JY6?)</stp>
        <stp>LastQuoteToday</stp>
        <stp/>
        <stp>T</stp>
        <tr r="L19" s="1"/>
        <tr r="L19" s="1"/>
        <tr r="L19" s="1"/>
        <tr r="L19" s="1"/>
        <tr r="L19" s="1"/>
        <tr r="L19" s="1"/>
        <tr r="L19" s="1"/>
        <tr r="L19" s="1"/>
        <tr r="M19" s="1"/>
        <tr r="M19" s="1"/>
        <tr r="M19" s="1"/>
        <tr r="M19" s="1"/>
        <tr r="M19" s="1"/>
        <tr r="M19" s="1"/>
        <tr r="M19" s="1"/>
        <tr r="M19" s="1"/>
        <tr r="E19" s="1"/>
        <tr r="E19" s="1"/>
        <tr r="E19" s="1"/>
        <tr r="E19" s="1"/>
        <tr r="E19" s="1"/>
        <tr r="E19" s="1"/>
        <tr r="E19" s="1"/>
        <tr r="E19" s="1"/>
        <tr r="F19" s="1"/>
        <tr r="F19" s="1"/>
        <tr r="F19" s="1"/>
        <tr r="F19" s="1"/>
        <tr r="F19" s="1"/>
        <tr r="F19" s="1"/>
        <tr r="F19" s="1"/>
        <tr r="F19" s="1"/>
        <tr r="H19" s="1"/>
        <tr r="H19" s="1"/>
        <tr r="H19" s="1"/>
        <tr r="H19" s="1"/>
        <tr r="H19" s="1"/>
        <tr r="H19" s="1"/>
        <tr r="H19" s="1"/>
        <tr r="H19" s="1"/>
        <tr r="J19" s="1"/>
        <tr r="J19" s="1"/>
        <tr r="J19" s="1"/>
        <tr r="J19" s="1"/>
        <tr r="J19" s="1"/>
        <tr r="J19" s="1"/>
        <tr r="J19" s="1"/>
        <tr r="J19" s="1"/>
        <tr r="I19" s="1"/>
        <tr r="I19" s="1"/>
        <tr r="I19" s="1"/>
        <tr r="I19" s="1"/>
        <tr r="I19" s="1"/>
        <tr r="I19" s="1"/>
        <tr r="I19" s="1"/>
        <tr r="I19" s="1"/>
      </tp>
      <tp>
        <v>1E-4</v>
        <stp/>
        <stp>ContractData</stp>
        <stp>Tsize(HOE?)</stp>
        <stp>LastQuoteToday</stp>
        <stp/>
        <stp>T</stp>
        <tr r="M29" s="1"/>
        <tr r="M29" s="1"/>
        <tr r="M29" s="1"/>
        <tr r="M29" s="1"/>
        <tr r="M29" s="1"/>
        <tr r="M29" s="1"/>
        <tr r="M29" s="1"/>
        <tr r="M29" s="1"/>
        <tr r="L29" s="1"/>
        <tr r="L29" s="1"/>
        <tr r="L29" s="1"/>
        <tr r="L29" s="1"/>
        <tr r="L29" s="1"/>
        <tr r="L29" s="1"/>
        <tr r="L29" s="1"/>
        <tr r="L29" s="1"/>
        <tr r="E29" s="1"/>
        <tr r="E29" s="1"/>
        <tr r="E29" s="1"/>
        <tr r="E29" s="1"/>
        <tr r="E29" s="1"/>
        <tr r="E29" s="1"/>
        <tr r="E29" s="1"/>
        <tr r="E29" s="1"/>
        <tr r="F29" s="1"/>
        <tr r="F29" s="1"/>
        <tr r="F29" s="1"/>
        <tr r="F29" s="1"/>
        <tr r="F29" s="1"/>
        <tr r="F29" s="1"/>
        <tr r="F29" s="1"/>
        <tr r="F29" s="1"/>
        <tr r="H29" s="1"/>
        <tr r="H29" s="1"/>
        <tr r="H29" s="1"/>
        <tr r="H29" s="1"/>
        <tr r="H29" s="1"/>
        <tr r="H29" s="1"/>
        <tr r="H29" s="1"/>
        <tr r="H29" s="1"/>
        <tr r="J29" s="1"/>
        <tr r="J29" s="1"/>
        <tr r="J29" s="1"/>
        <tr r="J29" s="1"/>
        <tr r="J29" s="1"/>
        <tr r="J29" s="1"/>
        <tr r="J29" s="1"/>
        <tr r="J29" s="1"/>
        <tr r="I29" s="1"/>
        <tr r="I29" s="1"/>
        <tr r="I29" s="1"/>
        <tr r="I29" s="1"/>
        <tr r="I29" s="1"/>
        <tr r="I29" s="1"/>
        <tr r="I29" s="1"/>
        <tr r="I29" s="1"/>
      </tp>
      <tp>
        <v>0.25</v>
        <stp/>
        <stp>ContractData</stp>
        <stp>Tsize(EP)</stp>
        <stp>LastQuoteToday</stp>
        <stp/>
        <stp>T</stp>
        <tr r="L3" s="1"/>
        <tr r="L3" s="1"/>
        <tr r="L3" s="1"/>
        <tr r="L3" s="1"/>
        <tr r="L3" s="1"/>
        <tr r="L3" s="1"/>
        <tr r="L3" s="1"/>
        <tr r="L3" s="1"/>
        <tr r="F3" s="1"/>
        <tr r="F3" s="1"/>
        <tr r="F3" s="1"/>
        <tr r="F3" s="1"/>
        <tr r="F3" s="1"/>
        <tr r="F3" s="1"/>
        <tr r="F3" s="1"/>
        <tr r="F3" s="1"/>
        <tr r="E3" s="1"/>
        <tr r="E3" s="1"/>
        <tr r="E3" s="1"/>
        <tr r="E3" s="1"/>
        <tr r="E3" s="1"/>
        <tr r="E3" s="1"/>
        <tr r="E3" s="1"/>
        <tr r="E3" s="1"/>
        <tr r="M3" s="1"/>
        <tr r="M3" s="1"/>
        <tr r="M3" s="1"/>
        <tr r="M3" s="1"/>
        <tr r="M3" s="1"/>
        <tr r="M3" s="1"/>
        <tr r="M3" s="1"/>
        <tr r="M3" s="1"/>
        <tr r="J3" s="1"/>
        <tr r="J3" s="1"/>
        <tr r="J3" s="1"/>
        <tr r="J3" s="1"/>
        <tr r="J3" s="1"/>
        <tr r="J3" s="1"/>
        <tr r="J3" s="1"/>
        <tr r="J3" s="1"/>
        <tr r="I3" s="1"/>
        <tr r="I3" s="1"/>
        <tr r="I3" s="1"/>
        <tr r="I3" s="1"/>
        <tr r="I3" s="1"/>
        <tr r="I3" s="1"/>
        <tr r="I3" s="1"/>
        <tr r="I3" s="1"/>
        <tr r="H3" s="1"/>
        <tr r="H3" s="1"/>
        <tr r="H3" s="1"/>
        <tr r="H3" s="1"/>
        <tr r="H3" s="1"/>
        <tr r="H3" s="1"/>
        <tr r="H3" s="1"/>
        <tr r="H3" s="1"/>
      </tp>
      <tp>
        <v>0.1</v>
        <stp/>
        <stp>ContractData</stp>
        <stp>Tsize(GCE?)</stp>
        <stp>LastQuoteToday</stp>
        <stp/>
        <stp>T</stp>
        <tr r="E7" s="1"/>
        <tr r="E7" s="1"/>
        <tr r="E7" s="1"/>
        <tr r="E7" s="1"/>
        <tr r="E7" s="1"/>
        <tr r="E7" s="1"/>
        <tr r="E7" s="1"/>
        <tr r="E7" s="1"/>
        <tr r="F7" s="1"/>
        <tr r="F7" s="1"/>
        <tr r="F7" s="1"/>
        <tr r="F7" s="1"/>
        <tr r="F7" s="1"/>
        <tr r="F7" s="1"/>
        <tr r="F7" s="1"/>
        <tr r="F7" s="1"/>
        <tr r="M7" s="1"/>
        <tr r="M7" s="1"/>
        <tr r="M7" s="1"/>
        <tr r="M7" s="1"/>
        <tr r="M7" s="1"/>
        <tr r="M7" s="1"/>
        <tr r="M7" s="1"/>
        <tr r="M7" s="1"/>
        <tr r="L7" s="1"/>
        <tr r="L7" s="1"/>
        <tr r="L7" s="1"/>
        <tr r="L7" s="1"/>
        <tr r="L7" s="1"/>
        <tr r="L7" s="1"/>
        <tr r="L7" s="1"/>
        <tr r="L7" s="1"/>
        <tr r="I7" s="1"/>
        <tr r="I7" s="1"/>
        <tr r="I7" s="1"/>
        <tr r="I7" s="1"/>
        <tr r="I7" s="1"/>
        <tr r="I7" s="1"/>
        <tr r="I7" s="1"/>
        <tr r="I7" s="1"/>
        <tr r="J7" s="1"/>
        <tr r="J7" s="1"/>
        <tr r="J7" s="1"/>
        <tr r="J7" s="1"/>
        <tr r="J7" s="1"/>
        <tr r="J7" s="1"/>
        <tr r="J7" s="1"/>
        <tr r="J7" s="1"/>
        <tr r="H7" s="1"/>
        <tr r="H7" s="1"/>
        <tr r="H7" s="1"/>
        <tr r="H7" s="1"/>
        <tr r="H7" s="1"/>
        <tr r="H7" s="1"/>
        <tr r="H7" s="1"/>
        <tr r="H7" s="1"/>
      </tp>
      <tp>
        <v>29711</v>
        <stp/>
        <stp>ContractData</stp>
        <stp>ZWA?</stp>
        <stp>T_CVol</stp>
        <stp/>
        <stp>T</stp>
        <tr r="O14" s="1"/>
      </tp>
      <tp>
        <v>28243</v>
        <stp/>
        <stp>ContractData</stp>
        <stp>ZSE?</stp>
        <stp>T_CVol</stp>
        <stp/>
        <stp>T</stp>
        <tr r="O11" s="1"/>
      </tp>
      <tp>
        <v>16768</v>
        <stp/>
        <stp>ContractData</stp>
        <stp>ZME?</stp>
        <stp>T_CVol</stp>
        <stp/>
        <stp>T</stp>
        <tr r="O12" s="1"/>
      </tp>
      <tp>
        <v>24606</v>
        <stp/>
        <stp>ContractData</stp>
        <stp>ZLE?</stp>
        <stp>T_CVol</stp>
        <stp/>
        <stp>T</stp>
        <tr r="O13" s="1"/>
      </tp>
      <tp>
        <v>95256</v>
        <stp/>
        <stp>ContractData</stp>
        <stp>ZCE?</stp>
        <stp>T_CVol</stp>
        <stp/>
        <stp>T</stp>
        <tr r="O15" s="1"/>
      </tp>
      <tp>
        <v>24115</v>
        <stp/>
        <stp>ContractData</stp>
        <stp>PLE?</stp>
        <stp>T_CVol</stp>
        <stp/>
        <stp>T</stp>
        <tr r="O9" s="1"/>
      </tp>
      <tp>
        <v>54750</v>
        <stp/>
        <stp>ContractData</stp>
        <stp>SIE?</stp>
        <stp>T_CVol</stp>
        <stp/>
        <stp>T</stp>
        <tr r="O8" s="1"/>
      </tp>
      <tp>
        <v>23532</v>
        <stp/>
        <stp>ContractData</stp>
        <stp>SF6?</stp>
        <stp>T_CVol</stp>
        <stp/>
        <stp>T</stp>
        <tr r="O22" s="1"/>
      </tp>
      <tp>
        <v>17353</v>
        <stp/>
        <stp>ContractData</stp>
        <stp>RBE?</stp>
        <stp>T_CVol</stp>
        <stp/>
        <stp>T</stp>
        <tr r="O30" s="1"/>
      </tp>
      <tp>
        <v>80586</v>
        <stp/>
        <stp>ContractData</stp>
        <stp>MX6?</stp>
        <stp>T_CVol</stp>
        <stp/>
        <stp>T</stp>
        <tr r="O25" s="1"/>
      </tp>
      <tp>
        <v>38237</v>
        <stp/>
        <stp>ContractData</stp>
        <stp>NGE?</stp>
        <stp>T_CVol</stp>
        <stp/>
        <stp>T</stp>
        <tr r="O31" s="1"/>
      </tp>
      <tp>
        <v>45134</v>
        <stp/>
        <stp>ContractData</stp>
        <stp>NE6?</stp>
        <stp>T_CVol</stp>
        <stp/>
        <stp>T</stp>
        <tr r="O24" s="1"/>
      </tp>
      <tp>
        <v>16491</v>
        <stp/>
        <stp>ContractData</stp>
        <stp>HOE?</stp>
        <stp>T_CVol</stp>
        <stp/>
        <stp>T</stp>
        <tr r="O29" s="1"/>
      </tp>
      <tp>
        <v>125040</v>
        <stp/>
        <stp>ContractData</stp>
        <stp>JY6?</stp>
        <stp>T_CVol</stp>
        <stp/>
        <stp>T</stp>
        <tr r="O19" s="1"/>
      </tp>
      <tp>
        <v>181892</v>
        <stp/>
        <stp>ContractData</stp>
        <stp>EU6?</stp>
        <stp>T_CVol</stp>
        <stp/>
        <stp>T</stp>
        <tr r="O18" s="1"/>
      </tp>
      <tp>
        <v>231313</v>
        <stp/>
        <stp>ContractData</stp>
        <stp>ENQ?</stp>
        <stp>T_CVol</stp>
        <stp/>
        <stp>T</stp>
        <tr r="O4" s="1"/>
      </tp>
      <tp>
        <v>24732</v>
        <stp/>
        <stp>ContractData</stp>
        <stp>DXE?</stp>
        <stp>T_CVol</stp>
        <stp/>
        <stp>T</stp>
        <tr r="O17" s="1"/>
      </tp>
      <tp>
        <v>161793</v>
        <stp/>
        <stp>ContractData</stp>
        <stp>DA6?</stp>
        <stp>T_CVol</stp>
        <stp/>
        <stp>T</stp>
        <tr r="O23" s="1"/>
      </tp>
      <tp>
        <v>257559</v>
        <stp/>
        <stp>ContractData</stp>
        <stp>GCE?</stp>
        <stp>T_CVol</stp>
        <stp/>
        <stp>T</stp>
        <tr r="O7" s="1"/>
      </tp>
      <tp>
        <v>266938</v>
        <stp/>
        <stp>ContractData</stp>
        <stp>CLE?</stp>
        <stp>T_CVol</stp>
        <stp/>
        <stp>T</stp>
        <tr r="O28" s="1"/>
      </tp>
      <tp>
        <v>58635</v>
        <stp/>
        <stp>ContractData</stp>
        <stp>CA6?</stp>
        <stp>T_CVol</stp>
        <stp/>
        <stp>T</stp>
        <tr r="O21" s="1"/>
      </tp>
      <tp>
        <v>95080</v>
        <stp/>
        <stp>ContractData</stp>
        <stp>BP6?</stp>
        <stp>T_CVol</stp>
        <stp/>
        <stp>T</stp>
        <tr r="O20" s="1"/>
      </tp>
      <tp>
        <v>400</v>
        <stp/>
        <stp>ContractData</stp>
        <stp>S.NVDA</stp>
        <stp>MT_LastBidVolume</stp>
        <stp/>
        <stp>T</stp>
        <tr r="N38" s="1"/>
        <tr r="K38" s="1"/>
      </tp>
      <tp>
        <v>0.25</v>
        <stp/>
        <stp>ContractData</stp>
        <stp>Tsize(ENQ?)</stp>
        <stp>LastQuoteToday</stp>
        <stp/>
        <stp>T</stp>
        <tr r="M4" s="1"/>
        <tr r="M4" s="1"/>
        <tr r="M4" s="1"/>
        <tr r="M4" s="1"/>
        <tr r="M4" s="1"/>
        <tr r="M4" s="1"/>
        <tr r="M4" s="1"/>
        <tr r="M4" s="1"/>
        <tr r="L4" s="1"/>
        <tr r="L4" s="1"/>
        <tr r="L4" s="1"/>
        <tr r="L4" s="1"/>
        <tr r="L4" s="1"/>
        <tr r="L4" s="1"/>
        <tr r="L4" s="1"/>
        <tr r="L4" s="1"/>
        <tr r="F4" s="1"/>
        <tr r="F4" s="1"/>
        <tr r="F4" s="1"/>
        <tr r="F4" s="1"/>
        <tr r="F4" s="1"/>
        <tr r="F4" s="1"/>
        <tr r="F4" s="1"/>
        <tr r="F4" s="1"/>
        <tr r="E4" s="1"/>
        <tr r="E4" s="1"/>
        <tr r="E4" s="1"/>
        <tr r="E4" s="1"/>
        <tr r="E4" s="1"/>
        <tr r="E4" s="1"/>
        <tr r="E4" s="1"/>
        <tr r="E4" s="1"/>
        <tr r="J4" s="1"/>
        <tr r="J4" s="1"/>
        <tr r="J4" s="1"/>
        <tr r="J4" s="1"/>
        <tr r="J4" s="1"/>
        <tr r="J4" s="1"/>
        <tr r="J4" s="1"/>
        <tr r="J4" s="1"/>
        <tr r="I4" s="1"/>
        <tr r="I4" s="1"/>
        <tr r="I4" s="1"/>
        <tr r="I4" s="1"/>
        <tr r="I4" s="1"/>
        <tr r="I4" s="1"/>
        <tr r="I4" s="1"/>
        <tr r="I4" s="1"/>
        <tr r="H4" s="1"/>
        <tr r="H4" s="1"/>
        <tr r="H4" s="1"/>
        <tr r="H4" s="1"/>
        <tr r="H4" s="1"/>
        <tr r="H4" s="1"/>
        <tr r="H4" s="1"/>
        <tr r="H4" s="1"/>
      </tp>
      <tp>
        <v>5.0000000000000002E-5</v>
        <stp/>
        <stp>ContractData</stp>
        <stp>Tsize(EU6?)</stp>
        <stp>LastQuoteToday</stp>
        <stp/>
        <stp>T</stp>
        <tr r="E18" s="1"/>
        <tr r="E18" s="1"/>
        <tr r="E18" s="1"/>
        <tr r="E18" s="1"/>
        <tr r="E18" s="1"/>
        <tr r="E18" s="1"/>
        <tr r="E18" s="1"/>
        <tr r="E18" s="1"/>
        <tr r="F18" s="1"/>
        <tr r="F18" s="1"/>
        <tr r="F18" s="1"/>
        <tr r="F18" s="1"/>
        <tr r="F18" s="1"/>
        <tr r="F18" s="1"/>
        <tr r="F18" s="1"/>
        <tr r="F18" s="1"/>
        <tr r="M18" s="1"/>
        <tr r="M18" s="1"/>
        <tr r="M18" s="1"/>
        <tr r="M18" s="1"/>
        <tr r="M18" s="1"/>
        <tr r="M18" s="1"/>
        <tr r="M18" s="1"/>
        <tr r="M18" s="1"/>
        <tr r="L18" s="1"/>
        <tr r="L18" s="1"/>
        <tr r="L18" s="1"/>
        <tr r="L18" s="1"/>
        <tr r="L18" s="1"/>
        <tr r="L18" s="1"/>
        <tr r="L18" s="1"/>
        <tr r="L18" s="1"/>
        <tr r="H18" s="1"/>
        <tr r="H18" s="1"/>
        <tr r="H18" s="1"/>
        <tr r="H18" s="1"/>
        <tr r="H18" s="1"/>
        <tr r="H18" s="1"/>
        <tr r="H18" s="1"/>
        <tr r="H18" s="1"/>
        <tr r="J18" s="1"/>
        <tr r="J18" s="1"/>
        <tr r="J18" s="1"/>
        <tr r="J18" s="1"/>
        <tr r="J18" s="1"/>
        <tr r="J18" s="1"/>
        <tr r="J18" s="1"/>
        <tr r="J18" s="1"/>
        <tr r="I18" s="1"/>
        <tr r="I18" s="1"/>
        <tr r="I18" s="1"/>
        <tr r="I18" s="1"/>
        <tr r="I18" s="1"/>
        <tr r="I18" s="1"/>
        <tr r="I18" s="1"/>
        <tr r="I18" s="1"/>
      </tp>
      <tp>
        <v>5.0000000000000002E-5</v>
        <stp/>
        <stp>ContractData</stp>
        <stp>Tsize(DA6?)</stp>
        <stp>LastQuoteToday</stp>
        <stp/>
        <stp>T</stp>
        <tr r="L23" s="1"/>
        <tr r="L23" s="1"/>
        <tr r="L23" s="1"/>
        <tr r="L23" s="1"/>
        <tr r="L23" s="1"/>
        <tr r="L23" s="1"/>
        <tr r="L23" s="1"/>
        <tr r="L23" s="1"/>
        <tr r="M23" s="1"/>
        <tr r="M23" s="1"/>
        <tr r="M23" s="1"/>
        <tr r="M23" s="1"/>
        <tr r="M23" s="1"/>
        <tr r="M23" s="1"/>
        <tr r="M23" s="1"/>
        <tr r="M23" s="1"/>
        <tr r="E23" s="1"/>
        <tr r="E23" s="1"/>
        <tr r="E23" s="1"/>
        <tr r="E23" s="1"/>
        <tr r="E23" s="1"/>
        <tr r="E23" s="1"/>
        <tr r="E23" s="1"/>
        <tr r="E23" s="1"/>
        <tr r="F23" s="1"/>
        <tr r="F23" s="1"/>
        <tr r="F23" s="1"/>
        <tr r="F23" s="1"/>
        <tr r="F23" s="1"/>
        <tr r="F23" s="1"/>
        <tr r="F23" s="1"/>
        <tr r="F23" s="1"/>
        <tr r="H23" s="1"/>
        <tr r="H23" s="1"/>
        <tr r="H23" s="1"/>
        <tr r="H23" s="1"/>
        <tr r="H23" s="1"/>
        <tr r="H23" s="1"/>
        <tr r="H23" s="1"/>
        <tr r="H23" s="1"/>
        <tr r="I23" s="1"/>
        <tr r="I23" s="1"/>
        <tr r="I23" s="1"/>
        <tr r="I23" s="1"/>
        <tr r="I23" s="1"/>
        <tr r="I23" s="1"/>
        <tr r="I23" s="1"/>
        <tr r="I23" s="1"/>
        <tr r="J23" s="1"/>
        <tr r="J23" s="1"/>
        <tr r="J23" s="1"/>
        <tr r="J23" s="1"/>
        <tr r="J23" s="1"/>
        <tr r="J23" s="1"/>
        <tr r="J23" s="1"/>
        <tr r="J23" s="1"/>
      </tp>
      <tp>
        <v>5.0000000000000001E-3</v>
        <stp/>
        <stp>ContractData</stp>
        <stp>Tsize(DXE?)</stp>
        <stp>LastQuoteToday</stp>
        <stp/>
        <stp>T</stp>
        <tr r="M17" s="1"/>
        <tr r="M17" s="1"/>
        <tr r="M17" s="1"/>
        <tr r="M17" s="1"/>
        <tr r="M17" s="1"/>
        <tr r="M17" s="1"/>
        <tr r="M17" s="1"/>
        <tr r="M17" s="1"/>
        <tr r="L17" s="1"/>
        <tr r="L17" s="1"/>
        <tr r="L17" s="1"/>
        <tr r="L17" s="1"/>
        <tr r="L17" s="1"/>
        <tr r="L17" s="1"/>
        <tr r="L17" s="1"/>
        <tr r="L17" s="1"/>
        <tr r="E17" s="1"/>
        <tr r="E17" s="1"/>
        <tr r="E17" s="1"/>
        <tr r="E17" s="1"/>
        <tr r="E17" s="1"/>
        <tr r="E17" s="1"/>
        <tr r="E17" s="1"/>
        <tr r="E17" s="1"/>
        <tr r="F17" s="1"/>
        <tr r="F17" s="1"/>
        <tr r="F17" s="1"/>
        <tr r="F17" s="1"/>
        <tr r="F17" s="1"/>
        <tr r="F17" s="1"/>
        <tr r="F17" s="1"/>
        <tr r="F17" s="1"/>
        <tr r="I17" s="1"/>
        <tr r="I17" s="1"/>
        <tr r="I17" s="1"/>
        <tr r="I17" s="1"/>
        <tr r="I17" s="1"/>
        <tr r="I17" s="1"/>
        <tr r="I17" s="1"/>
        <tr r="I17" s="1"/>
        <tr r="H17" s="1"/>
        <tr r="H17" s="1"/>
        <tr r="H17" s="1"/>
        <tr r="H17" s="1"/>
        <tr r="H17" s="1"/>
        <tr r="H17" s="1"/>
        <tr r="H17" s="1"/>
        <tr r="H17" s="1"/>
        <tr r="J17" s="1"/>
        <tr r="J17" s="1"/>
        <tr r="J17" s="1"/>
        <tr r="J17" s="1"/>
        <tr r="J17" s="1"/>
        <tr r="J17" s="1"/>
        <tr r="J17" s="1"/>
        <tr r="J17" s="1"/>
      </tp>
      <tp>
        <v>0.25</v>
        <stp/>
        <stp>ContractData</stp>
        <stp>Tsize(ZWAS4)</stp>
        <stp>LastQuoteToday</stp>
        <stp/>
        <stp>T</stp>
        <tr r="S10" s="1"/>
        <tr r="S10" s="1"/>
        <tr r="S10" s="1"/>
        <tr r="S10" s="1"/>
        <tr r="S10" s="1"/>
        <tr r="S10" s="1"/>
        <tr r="S10" s="1"/>
        <tr r="S10" s="1"/>
        <tr r="T10" s="1"/>
        <tr r="T10" s="1"/>
        <tr r="T10" s="1"/>
        <tr r="T10" s="1"/>
        <tr r="T10" s="1"/>
        <tr r="T10" s="1"/>
        <tr r="T10" s="1"/>
        <tr r="T10" s="1"/>
      </tp>
      <tp>
        <v>0.25</v>
        <stp/>
        <stp>ContractData</stp>
        <stp>Tsize(ZWAS2)</stp>
        <stp>LastQuoteToday</stp>
        <stp/>
        <stp>T</stp>
        <tr r="S8" s="1"/>
        <tr r="S8" s="1"/>
        <tr r="S8" s="1"/>
        <tr r="S8" s="1"/>
        <tr r="S8" s="1"/>
        <tr r="S8" s="1"/>
        <tr r="S8" s="1"/>
        <tr r="S8" s="1"/>
        <tr r="T8" s="1"/>
        <tr r="T8" s="1"/>
        <tr r="T8" s="1"/>
        <tr r="T8" s="1"/>
        <tr r="T8" s="1"/>
        <tr r="T8" s="1"/>
        <tr r="T8" s="1"/>
        <tr r="T8" s="1"/>
      </tp>
      <tp>
        <v>0.25</v>
        <stp/>
        <stp>ContractData</stp>
        <stp>Tsize(ZWAS3)</stp>
        <stp>LastQuoteToday</stp>
        <stp/>
        <stp>T</stp>
        <tr r="S9" s="1"/>
        <tr r="S9" s="1"/>
        <tr r="S9" s="1"/>
        <tr r="S9" s="1"/>
        <tr r="S9" s="1"/>
        <tr r="S9" s="1"/>
        <tr r="S9" s="1"/>
        <tr r="S9" s="1"/>
        <tr r="T9" s="1"/>
        <tr r="T9" s="1"/>
        <tr r="T9" s="1"/>
        <tr r="T9" s="1"/>
        <tr r="T9" s="1"/>
        <tr r="T9" s="1"/>
        <tr r="T9" s="1"/>
        <tr r="T9" s="1"/>
      </tp>
      <tp>
        <v>0.25</v>
        <stp/>
        <stp>ContractData</stp>
        <stp>Tsize(ZWAS1)</stp>
        <stp>LastQuoteToday</stp>
        <stp/>
        <stp>T</stp>
        <tr r="S7" s="1"/>
        <tr r="S7" s="1"/>
        <tr r="S7" s="1"/>
        <tr r="S7" s="1"/>
        <tr r="S7" s="1"/>
        <tr r="S7" s="1"/>
        <tr r="S7" s="1"/>
        <tr r="S7" s="1"/>
        <tr r="T7" s="1"/>
        <tr r="T7" s="1"/>
        <tr r="T7" s="1"/>
        <tr r="T7" s="1"/>
        <tr r="T7" s="1"/>
        <tr r="T7" s="1"/>
        <tr r="T7" s="1"/>
        <tr r="T7" s="1"/>
      </tp>
      <tp>
        <v>0.01</v>
        <stp/>
        <stp>ContractData</stp>
        <stp>Tsize(CLE?)</stp>
        <stp>LastQuoteToday</stp>
        <stp/>
        <stp>T</stp>
        <tr r="M28" s="1"/>
        <tr r="M28" s="1"/>
        <tr r="M28" s="1"/>
        <tr r="M28" s="1"/>
        <tr r="M28" s="1"/>
        <tr r="M28" s="1"/>
        <tr r="M28" s="1"/>
        <tr r="M28" s="1"/>
        <tr r="L28" s="1"/>
        <tr r="L28" s="1"/>
        <tr r="L28" s="1"/>
        <tr r="L28" s="1"/>
        <tr r="L28" s="1"/>
        <tr r="L28" s="1"/>
        <tr r="L28" s="1"/>
        <tr r="L28" s="1"/>
        <tr r="E28" s="1"/>
        <tr r="E28" s="1"/>
        <tr r="E28" s="1"/>
        <tr r="E28" s="1"/>
        <tr r="E28" s="1"/>
        <tr r="E28" s="1"/>
        <tr r="E28" s="1"/>
        <tr r="E28" s="1"/>
        <tr r="F28" s="1"/>
        <tr r="F28" s="1"/>
        <tr r="F28" s="1"/>
        <tr r="F28" s="1"/>
        <tr r="F28" s="1"/>
        <tr r="F28" s="1"/>
        <tr r="F28" s="1"/>
        <tr r="F28" s="1"/>
        <tr r="I28" s="1"/>
        <tr r="I28" s="1"/>
        <tr r="I28" s="1"/>
        <tr r="I28" s="1"/>
        <tr r="I28" s="1"/>
        <tr r="I28" s="1"/>
        <tr r="I28" s="1"/>
        <tr r="I28" s="1"/>
        <tr r="J28" s="1"/>
        <tr r="J28" s="1"/>
        <tr r="J28" s="1"/>
        <tr r="J28" s="1"/>
        <tr r="J28" s="1"/>
        <tr r="J28" s="1"/>
        <tr r="J28" s="1"/>
        <tr r="J28" s="1"/>
        <tr r="H28" s="1"/>
        <tr r="H28" s="1"/>
        <tr r="H28" s="1"/>
        <tr r="H28" s="1"/>
        <tr r="H28" s="1"/>
        <tr r="H28" s="1"/>
        <tr r="H28" s="1"/>
        <tr r="H28" s="1"/>
      </tp>
      <tp t="s">
        <v>E-mini Dow ($5), Jun 26</v>
        <stp/>
        <stp>ContractData</stp>
        <stp>YM?</stp>
        <stp>LongDescription</stp>
        <stp/>
        <stp>T</stp>
        <tr r="D5" s="1"/>
        <tr r="C5" s="1"/>
      </tp>
      <tp t="s">
        <v>10yr US Treasury Notes (Globex), Jun 26</v>
        <stp/>
        <stp>ContractData</stp>
        <stp>TYA</stp>
        <stp>LongDescription</stp>
        <stp/>
        <stp>T</stp>
        <tr r="R19" s="1"/>
        <tr r="S19" s="1"/>
      </tp>
      <tp t="s">
        <v>2yr US Treasury Note (Globex), Jun 26</v>
        <stp/>
        <stp>ContractData</stp>
        <stp>TUA</stp>
        <stp>LongDescription</stp>
        <stp/>
        <stp>T</stp>
        <tr r="R17" s="1"/>
        <tr r="S17" s="1"/>
      </tp>
      <tp>
        <v>5.0000000000000002E-5</v>
        <stp/>
        <stp>ContractData</stp>
        <stp>Tsize(CA6?)</stp>
        <stp>LastQuoteToday</stp>
        <stp/>
        <stp>T</stp>
        <tr r="L21" s="1"/>
        <tr r="L21" s="1"/>
        <tr r="L21" s="1"/>
        <tr r="L21" s="1"/>
        <tr r="L21" s="1"/>
        <tr r="L21" s="1"/>
        <tr r="L21" s="1"/>
        <tr r="L21" s="1"/>
        <tr r="M21" s="1"/>
        <tr r="M21" s="1"/>
        <tr r="M21" s="1"/>
        <tr r="M21" s="1"/>
        <tr r="M21" s="1"/>
        <tr r="M21" s="1"/>
        <tr r="M21" s="1"/>
        <tr r="M21" s="1"/>
        <tr r="E21" s="1"/>
        <tr r="E21" s="1"/>
        <tr r="E21" s="1"/>
        <tr r="E21" s="1"/>
        <tr r="E21" s="1"/>
        <tr r="E21" s="1"/>
        <tr r="E21" s="1"/>
        <tr r="E21" s="1"/>
        <tr r="F21" s="1"/>
        <tr r="F21" s="1"/>
        <tr r="F21" s="1"/>
        <tr r="F21" s="1"/>
        <tr r="F21" s="1"/>
        <tr r="F21" s="1"/>
        <tr r="F21" s="1"/>
        <tr r="F21" s="1"/>
        <tr r="H21" s="1"/>
        <tr r="H21" s="1"/>
        <tr r="H21" s="1"/>
        <tr r="H21" s="1"/>
        <tr r="H21" s="1"/>
        <tr r="H21" s="1"/>
        <tr r="H21" s="1"/>
        <tr r="H21" s="1"/>
        <tr r="I21" s="1"/>
        <tr r="I21" s="1"/>
        <tr r="I21" s="1"/>
        <tr r="I21" s="1"/>
        <tr r="I21" s="1"/>
        <tr r="I21" s="1"/>
        <tr r="I21" s="1"/>
        <tr r="I21" s="1"/>
        <tr r="J21" s="1"/>
        <tr r="J21" s="1"/>
        <tr r="J21" s="1"/>
        <tr r="J21" s="1"/>
        <tr r="J21" s="1"/>
        <tr r="J21" s="1"/>
        <tr r="J21" s="1"/>
        <tr r="J21" s="1"/>
      </tp>
      <tp t="s">
        <v>30yr US Treasury Bonds (Globex), Jun 26</v>
        <stp/>
        <stp>ContractData</stp>
        <stp>USA</stp>
        <stp>LongDescription</stp>
        <stp/>
        <stp>T</stp>
        <tr r="R20" s="1"/>
        <tr r="S20" s="1"/>
      </tp>
      <tp t="s">
        <v>5yr US Treasury Notes (Globex), Jun 26</v>
        <stp/>
        <stp>ContractData</stp>
        <stp>FVA</stp>
        <stp>LongDescription</stp>
        <stp/>
        <stp>T</stp>
        <tr r="R18" s="1"/>
        <tr r="S18" s="1"/>
      </tp>
      <tp t="s">
        <v>Euro/British Pound (Globex), Jun 26</v>
        <stp/>
        <stp>ContractData</stp>
        <stp>EB?</stp>
        <stp>LongDescription</stp>
        <stp/>
        <stp>T</stp>
        <tr r="D26" s="1"/>
        <tr r="C26" s="1"/>
      </tp>
      <tp>
        <v>0.05</v>
        <stp/>
        <stp>ContractData</stp>
        <stp>Tsize(C.EP)</stp>
        <stp>LastQuoteToday</stp>
        <stp/>
        <stp>T</stp>
        <tr r="T32" s="1"/>
        <tr r="T32" s="1"/>
        <tr r="T32" s="1"/>
        <tr r="T32" s="1"/>
        <tr r="T32" s="1"/>
        <tr r="T32" s="1"/>
        <tr r="T32" s="1"/>
        <tr r="T32" s="1"/>
        <tr r="U32" s="1"/>
        <tr r="U32" s="1"/>
        <tr r="U32" s="1"/>
        <tr r="U32" s="1"/>
        <tr r="U32" s="1"/>
        <tr r="U32" s="1"/>
        <tr r="U32" s="1"/>
        <tr r="U32" s="1"/>
      </tp>
      <tp>
        <v>80</v>
        <stp/>
        <stp>ContractData</stp>
        <stp>S.TSLA</stp>
        <stp>MT_LastBidVolume</stp>
        <stp/>
        <stp>T</stp>
        <tr r="N39" s="1"/>
        <tr r="K39" s="1"/>
      </tp>
      <tp>
        <v>80</v>
        <stp/>
        <stp>ContractData</stp>
        <stp>S.MSFT</stp>
        <stp>MT_LastBidVolume</stp>
        <stp/>
        <stp>T</stp>
        <tr r="N37" s="1"/>
        <tr r="K37" s="1"/>
      </tp>
      <tp>
        <v>1E-4</v>
        <stp/>
        <stp>ContractData</stp>
        <stp>Tsize(BP6?)</stp>
        <stp>LastQuoteToday</stp>
        <stp/>
        <stp>T</stp>
        <tr r="M20" s="1"/>
        <tr r="M20" s="1"/>
        <tr r="M20" s="1"/>
        <tr r="M20" s="1"/>
        <tr r="M20" s="1"/>
        <tr r="M20" s="1"/>
        <tr r="M20" s="1"/>
        <tr r="M20" s="1"/>
        <tr r="L20" s="1"/>
        <tr r="L20" s="1"/>
        <tr r="L20" s="1"/>
        <tr r="L20" s="1"/>
        <tr r="L20" s="1"/>
        <tr r="L20" s="1"/>
        <tr r="L20" s="1"/>
        <tr r="L20" s="1"/>
        <tr r="E20" s="1"/>
        <tr r="E20" s="1"/>
        <tr r="E20" s="1"/>
        <tr r="E20" s="1"/>
        <tr r="E20" s="1"/>
        <tr r="E20" s="1"/>
        <tr r="E20" s="1"/>
        <tr r="E20" s="1"/>
        <tr r="F20" s="1"/>
        <tr r="F20" s="1"/>
        <tr r="F20" s="1"/>
        <tr r="F20" s="1"/>
        <tr r="F20" s="1"/>
        <tr r="F20" s="1"/>
        <tr r="F20" s="1"/>
        <tr r="F20" s="1"/>
        <tr r="I20" s="1"/>
        <tr r="I20" s="1"/>
        <tr r="I20" s="1"/>
        <tr r="I20" s="1"/>
        <tr r="I20" s="1"/>
        <tr r="I20" s="1"/>
        <tr r="I20" s="1"/>
        <tr r="I20" s="1"/>
        <tr r="J20" s="1"/>
        <tr r="J20" s="1"/>
        <tr r="J20" s="1"/>
        <tr r="J20" s="1"/>
        <tr r="J20" s="1"/>
        <tr r="J20" s="1"/>
        <tr r="J20" s="1"/>
        <tr r="J20" s="1"/>
        <tr r="H20" s="1"/>
        <tr r="H20" s="1"/>
        <tr r="H20" s="1"/>
        <tr r="H20" s="1"/>
        <tr r="H20" s="1"/>
        <tr r="H20" s="1"/>
        <tr r="H20" s="1"/>
        <tr r="H20" s="1"/>
      </tp>
      <tp>
        <v>46686</v>
        <stp/>
        <stp>ContractData</stp>
        <stp>YM?</stp>
        <stp>LastTrade</stp>
        <stp/>
        <stp>T</stp>
        <tr r="E5" s="1"/>
      </tp>
      <tp>
        <v>720</v>
        <stp/>
        <stp>ContractData</stp>
        <stp>S.US.XLK</stp>
        <stp>MT_LastBidVolume</stp>
        <stp/>
        <stp>T</stp>
        <tr r="K51" s="1"/>
        <tr r="N51" s="1"/>
      </tp>
      <tp>
        <v>100</v>
        <stp/>
        <stp>ContractData</stp>
        <stp>S.US.XLI</stp>
        <stp>MT_LastBidVolume</stp>
        <stp/>
        <stp>T</stp>
        <tr r="K47" s="1"/>
        <tr r="N47" s="1"/>
      </tp>
      <tp>
        <v>2300</v>
        <stp/>
        <stp>ContractData</stp>
        <stp>S.US.XLF</stp>
        <stp>MT_LastBidVolume</stp>
        <stp/>
        <stp>T</stp>
        <tr r="K45" s="1"/>
        <tr r="N45" s="1"/>
      </tp>
      <tp>
        <v>2300</v>
        <stp/>
        <stp>ContractData</stp>
        <stp>S.US.XLE</stp>
        <stp>MT_LastBidVolume</stp>
        <stp/>
        <stp>T</stp>
        <tr r="K44" s="1"/>
        <tr r="N44" s="1"/>
      </tp>
      <tp>
        <v>200</v>
        <stp/>
        <stp>ContractData</stp>
        <stp>S.US.XLC</stp>
        <stp>MT_LastBidVolume</stp>
        <stp/>
        <stp>T</stp>
        <tr r="N41" s="1"/>
        <tr r="K41" s="1"/>
      </tp>
      <tp>
        <v>100</v>
        <stp/>
        <stp>ContractData</stp>
        <stp>S.US.XLB</stp>
        <stp>MT_LastBidVolume</stp>
        <stp/>
        <stp>T</stp>
        <tr r="N48" s="1"/>
        <tr r="K48" s="1"/>
      </tp>
      <tp>
        <v>1400</v>
        <stp/>
        <stp>ContractData</stp>
        <stp>S.US.XLY</stp>
        <stp>MT_LastBidVolume</stp>
        <stp/>
        <stp>T</stp>
        <tr r="K42" s="1"/>
        <tr r="N42" s="1"/>
      </tp>
      <tp>
        <v>100</v>
        <stp/>
        <stp>ContractData</stp>
        <stp>S.US.XLV</stp>
        <stp>MT_LastBidVolume</stp>
        <stp/>
        <stp>T</stp>
        <tr r="K46" s="1"/>
        <tr r="N46" s="1"/>
      </tp>
      <tp>
        <v>100</v>
        <stp/>
        <stp>ContractData</stp>
        <stp>S.US.XLU</stp>
        <stp>MT_LastBidVolume</stp>
        <stp/>
        <stp>T</stp>
        <tr r="K50" s="1"/>
        <tr r="N50" s="1"/>
      </tp>
      <tp>
        <v>100</v>
        <stp/>
        <stp>ContractData</stp>
        <stp>S.US.XLP</stp>
        <stp>MT_LastBidVolume</stp>
        <stp/>
        <stp>T</stp>
        <tr r="K43" s="1"/>
        <tr r="N43" s="1"/>
      </tp>
      <tp>
        <v>0.25</v>
        <stp/>
        <stp>ContractData</stp>
        <stp>Tsize(ZSES4)</stp>
        <stp>LastQuoteToday</stp>
        <stp/>
        <stp>T</stp>
        <tr r="S14" s="1"/>
        <tr r="S14" s="1"/>
        <tr r="S14" s="1"/>
        <tr r="S14" s="1"/>
        <tr r="S14" s="1"/>
        <tr r="S14" s="1"/>
        <tr r="S14" s="1"/>
        <tr r="S14" s="1"/>
        <tr r="T14" s="1"/>
        <tr r="T14" s="1"/>
        <tr r="T14" s="1"/>
        <tr r="T14" s="1"/>
        <tr r="T14" s="1"/>
        <tr r="T14" s="1"/>
        <tr r="T14" s="1"/>
        <tr r="T14" s="1"/>
      </tp>
      <tp>
        <v>0.25</v>
        <stp/>
        <stp>ContractData</stp>
        <stp>Tsize(ZSES2)</stp>
        <stp>LastQuoteToday</stp>
        <stp/>
        <stp>T</stp>
        <tr r="S12" s="1"/>
        <tr r="S12" s="1"/>
        <tr r="S12" s="1"/>
        <tr r="S12" s="1"/>
        <tr r="S12" s="1"/>
        <tr r="S12" s="1"/>
        <tr r="S12" s="1"/>
        <tr r="S12" s="1"/>
        <tr r="T12" s="1"/>
        <tr r="T12" s="1"/>
        <tr r="T12" s="1"/>
        <tr r="T12" s="1"/>
        <tr r="T12" s="1"/>
        <tr r="T12" s="1"/>
        <tr r="T12" s="1"/>
        <tr r="T12" s="1"/>
      </tp>
      <tp>
        <v>0.25</v>
        <stp/>
        <stp>ContractData</stp>
        <stp>Tsize(ZSES3)</stp>
        <stp>LastQuoteToday</stp>
        <stp/>
        <stp>T</stp>
        <tr r="S13" s="1"/>
        <tr r="S13" s="1"/>
        <tr r="S13" s="1"/>
        <tr r="S13" s="1"/>
        <tr r="S13" s="1"/>
        <tr r="S13" s="1"/>
        <tr r="S13" s="1"/>
        <tr r="S13" s="1"/>
        <tr r="T13" s="1"/>
        <tr r="T13" s="1"/>
        <tr r="T13" s="1"/>
        <tr r="T13" s="1"/>
        <tr r="T13" s="1"/>
        <tr r="T13" s="1"/>
        <tr r="T13" s="1"/>
        <tr r="T13" s="1"/>
      </tp>
      <tp>
        <v>0.25</v>
        <stp/>
        <stp>ContractData</stp>
        <stp>Tsize(ZSES1)</stp>
        <stp>LastQuoteToday</stp>
        <stp/>
        <stp>T</stp>
        <tr r="S11" s="1"/>
        <tr r="S11" s="1"/>
        <tr r="S11" s="1"/>
        <tr r="S11" s="1"/>
        <tr r="S11" s="1"/>
        <tr r="S11" s="1"/>
        <tr r="S11" s="1"/>
        <tr r="S11" s="1"/>
        <tr r="T11" s="1"/>
        <tr r="T11" s="1"/>
        <tr r="T11" s="1"/>
        <tr r="T11" s="1"/>
        <tr r="T11" s="1"/>
        <tr r="T11" s="1"/>
        <tr r="T11" s="1"/>
        <tr r="T11" s="1"/>
      </tp>
      <tp t="s">
        <v>112-19' </v>
        <stp/>
        <stp>ContractData</stp>
        <stp>USA</stp>
        <stp>LastTrade</stp>
        <stp/>
        <stp>B</stp>
        <tr r="T20" s="1"/>
      </tp>
      <tp>
        <v>100</v>
        <stp/>
        <stp>ContractData</stp>
        <stp>S.AMZN</stp>
        <stp>MT_LastBidVolume</stp>
        <stp/>
        <stp>T</stp>
        <tr r="K34" s="1"/>
        <tr r="N34" s="1"/>
      </tp>
      <tp>
        <v>137.30000000000001</v>
        <stp/>
        <stp>ContractData</stp>
        <stp>S.US.XLK</stp>
        <stp>Bid</stp>
        <stp/>
        <stp>T</stp>
        <tr r="L51" s="1"/>
      </tp>
      <tp>
        <v>164.19</v>
        <stp/>
        <stp>ContractData</stp>
        <stp>S.US.XLI</stp>
        <stp>Bid</stp>
        <stp/>
        <stp>T</stp>
        <tr r="L47" s="1"/>
      </tp>
      <tp>
        <v>49.72</v>
        <stp/>
        <stp>ContractData</stp>
        <stp>S.US.XLF</stp>
        <stp>Bid</stp>
        <stp/>
        <stp>T</stp>
        <tr r="L45" s="1"/>
      </tp>
      <tp>
        <v>58.5</v>
        <stp/>
        <stp>ContractData</stp>
        <stp>S.US.XLE</stp>
        <stp>Bid</stp>
        <stp/>
        <stp>T</stp>
        <tr r="L44" s="1"/>
      </tp>
      <tp>
        <v>113.09</v>
        <stp/>
        <stp>ContractData</stp>
        <stp>S.US.XLC</stp>
        <stp>Bid</stp>
        <stp/>
        <stp>T</stp>
        <tr r="L41" s="1"/>
      </tp>
      <tp>
        <v>47.45</v>
        <stp/>
        <stp>ContractData</stp>
        <stp>S.US.XLB</stp>
        <stp>Bid</stp>
        <stp/>
        <stp>T</stp>
        <tr r="L48" s="1"/>
      </tp>
      <tp>
        <v>109.05</v>
        <stp/>
        <stp>ContractData</stp>
        <stp>S.US.XLY</stp>
        <stp>Bid</stp>
        <stp/>
        <stp>T</stp>
        <tr r="L42" s="1"/>
      </tp>
      <tp>
        <v>146.74</v>
        <stp/>
        <stp>ContractData</stp>
        <stp>S.US.XLV</stp>
        <stp>Bid</stp>
        <stp/>
        <stp>T</stp>
        <tr r="L46" s="1"/>
      </tp>
      <tp>
        <v>44.9</v>
        <stp/>
        <stp>ContractData</stp>
        <stp>S.US.XLU</stp>
        <stp>Bid</stp>
        <stp/>
        <stp>T</stp>
        <tr r="L50" s="1"/>
      </tp>
      <tp>
        <v>81.600000000000009</v>
        <stp/>
        <stp>ContractData</stp>
        <stp>S.US.XLP</stp>
        <stp>Bid</stp>
        <stp/>
        <stp>T</stp>
        <tr r="L43" s="1"/>
      </tp>
      <tp>
        <v>47.64</v>
        <stp/>
        <stp>ContractData</stp>
        <stp>S.US.XLB</stp>
        <stp>Ask</stp>
        <stp/>
        <stp>T</stp>
        <tr r="M48" s="1"/>
      </tp>
      <tp>
        <v>113.54</v>
        <stp/>
        <stp>ContractData</stp>
        <stp>S.US.XLC</stp>
        <stp>Ask</stp>
        <stp/>
        <stp>T</stp>
        <tr r="M41" s="1"/>
      </tp>
      <tp>
        <v>58.550000000000004</v>
        <stp/>
        <stp>ContractData</stp>
        <stp>S.US.XLE</stp>
        <stp>Ask</stp>
        <stp/>
        <stp>T</stp>
        <tr r="M44" s="1"/>
      </tp>
      <tp>
        <v>49.78</v>
        <stp/>
        <stp>ContractData</stp>
        <stp>S.US.XLF</stp>
        <stp>Ask</stp>
        <stp/>
        <stp>T</stp>
        <tr r="M45" s="1"/>
      </tp>
      <tp>
        <v>164.78</v>
        <stp/>
        <stp>ContractData</stp>
        <stp>S.US.XLI</stp>
        <stp>Ask</stp>
        <stp/>
        <stp>T</stp>
        <tr r="M47" s="1"/>
      </tp>
      <tp>
        <v>137.6</v>
        <stp/>
        <stp>ContractData</stp>
        <stp>S.US.XLK</stp>
        <stp>Ask</stp>
        <stp/>
        <stp>T</stp>
        <tr r="M51" s="1"/>
      </tp>
      <tp>
        <v>81.94</v>
        <stp/>
        <stp>ContractData</stp>
        <stp>S.US.XLP</stp>
        <stp>Ask</stp>
        <stp/>
        <stp>T</stp>
        <tr r="M43" s="1"/>
      </tp>
      <tp>
        <v>45.02</v>
        <stp/>
        <stp>ContractData</stp>
        <stp>S.US.XLU</stp>
        <stp>Ask</stp>
        <stp/>
        <stp>T</stp>
        <tr r="M50" s="1"/>
      </tp>
      <tp>
        <v>147.03</v>
        <stp/>
        <stp>ContractData</stp>
        <stp>S.US.XLV</stp>
        <stp>Ask</stp>
        <stp/>
        <stp>T</stp>
        <tr r="M46" s="1"/>
      </tp>
      <tp>
        <v>109.4</v>
        <stp/>
        <stp>ContractData</stp>
        <stp>S.US.XLY</stp>
        <stp>Ask</stp>
        <stp/>
        <stp>T</stp>
        <tr r="M42" s="1"/>
      </tp>
      <tp t="s">
        <v/>
        <stp/>
        <stp>ContractData</stp>
        <stp>S.US.XLY</stp>
        <stp>Low</stp>
        <stp/>
        <stp>T</stp>
        <tr r="J42" s="1"/>
      </tp>
      <tp t="s">
        <v/>
        <stp/>
        <stp>ContractData</stp>
        <stp>S.US.XLU</stp>
        <stp>Low</stp>
        <stp/>
        <stp>T</stp>
        <tr r="J50" s="1"/>
      </tp>
      <tp t="s">
        <v/>
        <stp/>
        <stp>ContractData</stp>
        <stp>S.US.XLV</stp>
        <stp>Low</stp>
        <stp/>
        <stp>T</stp>
        <tr r="J46" s="1"/>
      </tp>
      <tp t="s">
        <v/>
        <stp/>
        <stp>ContractData</stp>
        <stp>S.US.XLP</stp>
        <stp>Low</stp>
        <stp/>
        <stp>T</stp>
        <tr r="J43" s="1"/>
      </tp>
      <tp t="s">
        <v/>
        <stp/>
        <stp>ContractData</stp>
        <stp>S.US.XLI</stp>
        <stp>Low</stp>
        <stp/>
        <stp>T</stp>
        <tr r="J47" s="1"/>
      </tp>
      <tp t="s">
        <v/>
        <stp/>
        <stp>ContractData</stp>
        <stp>S.US.XLK</stp>
        <stp>Low</stp>
        <stp/>
        <stp>T</stp>
        <tr r="J51" s="1"/>
      </tp>
      <tp t="s">
        <v/>
        <stp/>
        <stp>ContractData</stp>
        <stp>S.US.XLE</stp>
        <stp>Low</stp>
        <stp/>
        <stp>T</stp>
        <tr r="J44" s="1"/>
      </tp>
      <tp t="s">
        <v/>
        <stp/>
        <stp>ContractData</stp>
        <stp>S.US.XLF</stp>
        <stp>Low</stp>
        <stp/>
        <stp>T</stp>
        <tr r="J45" s="1"/>
      </tp>
      <tp t="s">
        <v/>
        <stp/>
        <stp>ContractData</stp>
        <stp>S.US.XLB</stp>
        <stp>Low</stp>
        <stp/>
        <stp>T</stp>
        <tr r="J48" s="1"/>
      </tp>
      <tp t="s">
        <v/>
        <stp/>
        <stp>ContractData</stp>
        <stp>S.US.XLC</stp>
        <stp>Low</stp>
        <stp/>
        <stp>T</stp>
        <tr r="J41" s="1"/>
      </tp>
      <tp>
        <v>0.01</v>
        <stp/>
        <stp>ContractData</stp>
        <stp>Tsize(ZLE?)</stp>
        <stp>LastQuoteToday</stp>
        <stp/>
        <stp>T</stp>
        <tr r="M13" s="1"/>
        <tr r="M13" s="1"/>
        <tr r="M13" s="1"/>
        <tr r="M13" s="1"/>
        <tr r="M13" s="1"/>
        <tr r="M13" s="1"/>
        <tr r="M13" s="1"/>
        <tr r="M13" s="1"/>
        <tr r="L13" s="1"/>
        <tr r="L13" s="1"/>
        <tr r="L13" s="1"/>
        <tr r="L13" s="1"/>
        <tr r="L13" s="1"/>
        <tr r="L13" s="1"/>
        <tr r="L13" s="1"/>
        <tr r="L13" s="1"/>
        <tr r="E13" s="1"/>
        <tr r="E13" s="1"/>
        <tr r="E13" s="1"/>
        <tr r="E13" s="1"/>
        <tr r="E13" s="1"/>
        <tr r="E13" s="1"/>
        <tr r="E13" s="1"/>
        <tr r="E13" s="1"/>
        <tr r="F13" s="1"/>
        <tr r="F13" s="1"/>
        <tr r="F13" s="1"/>
        <tr r="F13" s="1"/>
        <tr r="F13" s="1"/>
        <tr r="F13" s="1"/>
        <tr r="F13" s="1"/>
        <tr r="F13" s="1"/>
        <tr r="I13" s="1"/>
        <tr r="I13" s="1"/>
        <tr r="I13" s="1"/>
        <tr r="I13" s="1"/>
        <tr r="I13" s="1"/>
        <tr r="I13" s="1"/>
        <tr r="I13" s="1"/>
        <tr r="I13" s="1"/>
        <tr r="H13" s="1"/>
        <tr r="H13" s="1"/>
        <tr r="H13" s="1"/>
        <tr r="H13" s="1"/>
        <tr r="H13" s="1"/>
        <tr r="H13" s="1"/>
        <tr r="H13" s="1"/>
        <tr r="H13" s="1"/>
        <tr r="J13" s="1"/>
        <tr r="J13" s="1"/>
        <tr r="J13" s="1"/>
        <tr r="J13" s="1"/>
        <tr r="J13" s="1"/>
        <tr r="J13" s="1"/>
        <tr r="J13" s="1"/>
        <tr r="J13" s="1"/>
      </tp>
      <tp>
        <v>0.1</v>
        <stp/>
        <stp>ContractData</stp>
        <stp>Tsize(ZME?)</stp>
        <stp>LastQuoteToday</stp>
        <stp/>
        <stp>T</stp>
        <tr r="M12" s="1"/>
        <tr r="M12" s="1"/>
        <tr r="M12" s="1"/>
        <tr r="M12" s="1"/>
        <tr r="M12" s="1"/>
        <tr r="M12" s="1"/>
        <tr r="M12" s="1"/>
        <tr r="M12" s="1"/>
        <tr r="E12" s="1"/>
        <tr r="E12" s="1"/>
        <tr r="E12" s="1"/>
        <tr r="E12" s="1"/>
        <tr r="E12" s="1"/>
        <tr r="E12" s="1"/>
        <tr r="E12" s="1"/>
        <tr r="E12" s="1"/>
        <tr r="F12" s="1"/>
        <tr r="F12" s="1"/>
        <tr r="F12" s="1"/>
        <tr r="F12" s="1"/>
        <tr r="F12" s="1"/>
        <tr r="F12" s="1"/>
        <tr r="F12" s="1"/>
        <tr r="F12" s="1"/>
        <tr r="L12" s="1"/>
        <tr r="L12" s="1"/>
        <tr r="L12" s="1"/>
        <tr r="L12" s="1"/>
        <tr r="L12" s="1"/>
        <tr r="L12" s="1"/>
        <tr r="L12" s="1"/>
        <tr r="L12" s="1"/>
        <tr r="J12" s="1"/>
        <tr r="J12" s="1"/>
        <tr r="J12" s="1"/>
        <tr r="J12" s="1"/>
        <tr r="J12" s="1"/>
        <tr r="J12" s="1"/>
        <tr r="J12" s="1"/>
        <tr r="J12" s="1"/>
        <tr r="I12" s="1"/>
        <tr r="I12" s="1"/>
        <tr r="I12" s="1"/>
        <tr r="I12" s="1"/>
        <tr r="I12" s="1"/>
        <tr r="I12" s="1"/>
        <tr r="I12" s="1"/>
        <tr r="I12" s="1"/>
        <tr r="H12" s="1"/>
        <tr r="H12" s="1"/>
        <tr r="H12" s="1"/>
        <tr r="H12" s="1"/>
        <tr r="H12" s="1"/>
        <tr r="H12" s="1"/>
        <tr r="H12" s="1"/>
        <tr r="H12" s="1"/>
      </tp>
      <tp>
        <v>0.25</v>
        <stp/>
        <stp>ContractData</stp>
        <stp>Tsize(ZCE?)</stp>
        <stp>LastQuoteToday</stp>
        <stp/>
        <stp>T</stp>
        <tr r="M15" s="1"/>
        <tr r="M15" s="1"/>
        <tr r="M15" s="1"/>
        <tr r="M15" s="1"/>
        <tr r="M15" s="1"/>
        <tr r="M15" s="1"/>
        <tr r="M15" s="1"/>
        <tr r="M15" s="1"/>
        <tr r="L15" s="1"/>
        <tr r="L15" s="1"/>
        <tr r="L15" s="1"/>
        <tr r="L15" s="1"/>
        <tr r="L15" s="1"/>
        <tr r="L15" s="1"/>
        <tr r="L15" s="1"/>
        <tr r="L15" s="1"/>
        <tr r="E15" s="1"/>
        <tr r="E15" s="1"/>
        <tr r="E15" s="1"/>
        <tr r="E15" s="1"/>
        <tr r="E15" s="1"/>
        <tr r="E15" s="1"/>
        <tr r="E15" s="1"/>
        <tr r="E15" s="1"/>
        <tr r="F15" s="1"/>
        <tr r="F15" s="1"/>
        <tr r="F15" s="1"/>
        <tr r="F15" s="1"/>
        <tr r="F15" s="1"/>
        <tr r="F15" s="1"/>
        <tr r="F15" s="1"/>
        <tr r="F15" s="1"/>
        <tr r="J15" s="1"/>
        <tr r="J15" s="1"/>
        <tr r="J15" s="1"/>
        <tr r="J15" s="1"/>
        <tr r="J15" s="1"/>
        <tr r="J15" s="1"/>
        <tr r="J15" s="1"/>
        <tr r="J15" s="1"/>
        <tr r="H15" s="1"/>
        <tr r="H15" s="1"/>
        <tr r="H15" s="1"/>
        <tr r="H15" s="1"/>
        <tr r="H15" s="1"/>
        <tr r="H15" s="1"/>
        <tr r="H15" s="1"/>
        <tr r="H15" s="1"/>
        <tr r="I15" s="1"/>
        <tr r="I15" s="1"/>
        <tr r="I15" s="1"/>
        <tr r="I15" s="1"/>
        <tr r="I15" s="1"/>
        <tr r="I15" s="1"/>
        <tr r="I15" s="1"/>
        <tr r="I15" s="1"/>
      </tp>
      <tp t="s">
        <v>107-27'   </v>
        <stp/>
        <stp>ContractData</stp>
        <stp>FVA</stp>
        <stp>LastTrade</stp>
        <stp/>
        <stp>B</stp>
        <tr r="T18" s="1"/>
      </tp>
      <tp>
        <v>0.25</v>
        <stp/>
        <stp>ContractData</stp>
        <stp>Tsize(ZSE?)</stp>
        <stp>LastQuoteToday</stp>
        <stp/>
        <stp>T</stp>
        <tr r="L11" s="1"/>
        <tr r="L11" s="1"/>
        <tr r="L11" s="1"/>
        <tr r="L11" s="1"/>
        <tr r="L11" s="1"/>
        <tr r="L11" s="1"/>
        <tr r="L11" s="1"/>
        <tr r="L11" s="1"/>
        <tr r="M11" s="1"/>
        <tr r="M11" s="1"/>
        <tr r="M11" s="1"/>
        <tr r="M11" s="1"/>
        <tr r="M11" s="1"/>
        <tr r="M11" s="1"/>
        <tr r="M11" s="1"/>
        <tr r="M11" s="1"/>
        <tr r="E11" s="1"/>
        <tr r="E11" s="1"/>
        <tr r="E11" s="1"/>
        <tr r="E11" s="1"/>
        <tr r="E11" s="1"/>
        <tr r="E11" s="1"/>
        <tr r="E11" s="1"/>
        <tr r="E11" s="1"/>
        <tr r="F11" s="1"/>
        <tr r="F11" s="1"/>
        <tr r="F11" s="1"/>
        <tr r="F11" s="1"/>
        <tr r="F11" s="1"/>
        <tr r="F11" s="1"/>
        <tr r="F11" s="1"/>
        <tr r="F11" s="1"/>
        <tr r="I11" s="1"/>
        <tr r="I11" s="1"/>
        <tr r="I11" s="1"/>
        <tr r="I11" s="1"/>
        <tr r="I11" s="1"/>
        <tr r="I11" s="1"/>
        <tr r="I11" s="1"/>
        <tr r="I11" s="1"/>
        <tr r="H11" s="1"/>
        <tr r="H11" s="1"/>
        <tr r="H11" s="1"/>
        <tr r="H11" s="1"/>
        <tr r="H11" s="1"/>
        <tr r="H11" s="1"/>
        <tr r="H11" s="1"/>
        <tr r="H11" s="1"/>
        <tr r="J11" s="1"/>
        <tr r="J11" s="1"/>
        <tr r="J11" s="1"/>
        <tr r="J11" s="1"/>
        <tr r="J11" s="1"/>
        <tr r="J11" s="1"/>
        <tr r="J11" s="1"/>
        <tr r="J11" s="1"/>
      </tp>
      <tp>
        <v>0.25</v>
        <stp/>
        <stp>ContractData</stp>
        <stp>Tsize(ZWA?)</stp>
        <stp>LastQuoteToday</stp>
        <stp/>
        <stp>T</stp>
        <tr r="L14" s="1"/>
        <tr r="L14" s="1"/>
        <tr r="L14" s="1"/>
        <tr r="L14" s="1"/>
        <tr r="L14" s="1"/>
        <tr r="L14" s="1"/>
        <tr r="L14" s="1"/>
        <tr r="L14" s="1"/>
        <tr r="M14" s="1"/>
        <tr r="M14" s="1"/>
        <tr r="M14" s="1"/>
        <tr r="M14" s="1"/>
        <tr r="M14" s="1"/>
        <tr r="M14" s="1"/>
        <tr r="M14" s="1"/>
        <tr r="M14" s="1"/>
        <tr r="E14" s="1"/>
        <tr r="E14" s="1"/>
        <tr r="E14" s="1"/>
        <tr r="E14" s="1"/>
        <tr r="E14" s="1"/>
        <tr r="E14" s="1"/>
        <tr r="E14" s="1"/>
        <tr r="E14" s="1"/>
        <tr r="F14" s="1"/>
        <tr r="F14" s="1"/>
        <tr r="F14" s="1"/>
        <tr r="F14" s="1"/>
        <tr r="F14" s="1"/>
        <tr r="F14" s="1"/>
        <tr r="F14" s="1"/>
        <tr r="F14" s="1"/>
        <tr r="I14" s="1"/>
        <tr r="I14" s="1"/>
        <tr r="I14" s="1"/>
        <tr r="I14" s="1"/>
        <tr r="I14" s="1"/>
        <tr r="I14" s="1"/>
        <tr r="I14" s="1"/>
        <tr r="I14" s="1"/>
        <tr r="J14" s="1"/>
        <tr r="J14" s="1"/>
        <tr r="J14" s="1"/>
        <tr r="J14" s="1"/>
        <tr r="J14" s="1"/>
        <tr r="J14" s="1"/>
        <tr r="J14" s="1"/>
        <tr r="J14" s="1"/>
        <tr r="H14" s="1"/>
        <tr r="H14" s="1"/>
        <tr r="H14" s="1"/>
        <tr r="H14" s="1"/>
        <tr r="H14" s="1"/>
        <tr r="H14" s="1"/>
        <tr r="H14" s="1"/>
        <tr r="H14" s="1"/>
      </tp>
      <tp t="s">
        <v>103-17'+  </v>
        <stp/>
        <stp>ContractData</stp>
        <stp>TUA</stp>
        <stp>LastTrade</stp>
        <stp/>
        <stp>B</stp>
        <tr r="T17" s="1"/>
      </tp>
      <tp>
        <v>97330.029561999996</v>
        <stp/>
        <stp>ContractData</stp>
        <stp>S.US.XLRE</stp>
        <stp>T_CVol</stp>
        <stp/>
        <stp>T</stp>
        <tr r="O49" s="1"/>
      </tp>
      <tp t="s">
        <v>110-18'+</v>
        <stp/>
        <stp>ContractData</stp>
        <stp>TYA</stp>
        <stp>LastTrade</stp>
        <stp/>
        <stp>B</stp>
        <tr r="T19" s="1"/>
      </tp>
      <tp>
        <v>80</v>
        <stp/>
        <stp>ContractData</stp>
        <stp>S.META</stp>
        <stp>MT_LastBidVolume</stp>
        <stp/>
        <stp>T</stp>
        <tr r="K36" s="1"/>
        <tr r="N36" s="1"/>
      </tp>
      <tp>
        <v>5.0000000000000001E-3</v>
        <stp/>
        <stp>ContractData</stp>
        <stp>Tsize(SIE?)</stp>
        <stp>LastQuoteToday</stp>
        <stp/>
        <stp>T</stp>
        <tr r="L8" s="1"/>
        <tr r="L8" s="1"/>
        <tr r="L8" s="1"/>
        <tr r="L8" s="1"/>
        <tr r="L8" s="1"/>
        <tr r="L8" s="1"/>
        <tr r="L8" s="1"/>
        <tr r="L8" s="1"/>
        <tr r="E8" s="1"/>
        <tr r="E8" s="1"/>
        <tr r="E8" s="1"/>
        <tr r="E8" s="1"/>
        <tr r="E8" s="1"/>
        <tr r="E8" s="1"/>
        <tr r="E8" s="1"/>
        <tr r="E8" s="1"/>
        <tr r="F8" s="1"/>
        <tr r="F8" s="1"/>
        <tr r="F8" s="1"/>
        <tr r="F8" s="1"/>
        <tr r="F8" s="1"/>
        <tr r="F8" s="1"/>
        <tr r="F8" s="1"/>
        <tr r="F8" s="1"/>
        <tr r="M8" s="1"/>
        <tr r="M8" s="1"/>
        <tr r="M8" s="1"/>
        <tr r="M8" s="1"/>
        <tr r="M8" s="1"/>
        <tr r="M8" s="1"/>
        <tr r="M8" s="1"/>
        <tr r="M8" s="1"/>
        <tr r="H8" s="1"/>
        <tr r="H8" s="1"/>
        <tr r="H8" s="1"/>
        <tr r="H8" s="1"/>
        <tr r="H8" s="1"/>
        <tr r="H8" s="1"/>
        <tr r="H8" s="1"/>
        <tr r="H8" s="1"/>
        <tr r="J8" s="1"/>
        <tr r="J8" s="1"/>
        <tr r="J8" s="1"/>
        <tr r="J8" s="1"/>
        <tr r="J8" s="1"/>
        <tr r="J8" s="1"/>
        <tr r="J8" s="1"/>
        <tr r="J8" s="1"/>
        <tr r="I8" s="1"/>
        <tr r="I8" s="1"/>
        <tr r="I8" s="1"/>
        <tr r="I8" s="1"/>
        <tr r="I8" s="1"/>
        <tr r="I8" s="1"/>
        <tr r="I8" s="1"/>
        <tr r="I8" s="1"/>
      </tp>
      <tp>
        <v>2</v>
        <stp/>
        <stp>ContractData</stp>
        <stp>YM?</stp>
        <stp>MT_LastBidVolume</stp>
        <stp/>
        <stp>T</stp>
        <tr r="K5" s="1"/>
        <tr r="N5" s="1"/>
      </tp>
      <tp>
        <v>5.0000000000000002E-5</v>
        <stp/>
        <stp>ContractData</stp>
        <stp>Tsize(SF6?)</stp>
        <stp>LastQuoteToday</stp>
        <stp/>
        <stp>T</stp>
        <tr r="L22" s="1"/>
        <tr r="L22" s="1"/>
        <tr r="L22" s="1"/>
        <tr r="L22" s="1"/>
        <tr r="L22" s="1"/>
        <tr r="L22" s="1"/>
        <tr r="L22" s="1"/>
        <tr r="L22" s="1"/>
        <tr r="M22" s="1"/>
        <tr r="M22" s="1"/>
        <tr r="M22" s="1"/>
        <tr r="M22" s="1"/>
        <tr r="M22" s="1"/>
        <tr r="M22" s="1"/>
        <tr r="M22" s="1"/>
        <tr r="M22" s="1"/>
        <tr r="E22" s="1"/>
        <tr r="E22" s="1"/>
        <tr r="E22" s="1"/>
        <tr r="E22" s="1"/>
        <tr r="E22" s="1"/>
        <tr r="E22" s="1"/>
        <tr r="E22" s="1"/>
        <tr r="E22" s="1"/>
        <tr r="F22" s="1"/>
        <tr r="F22" s="1"/>
        <tr r="F22" s="1"/>
        <tr r="F22" s="1"/>
        <tr r="F22" s="1"/>
        <tr r="F22" s="1"/>
        <tr r="F22" s="1"/>
        <tr r="F22" s="1"/>
        <tr r="H22" s="1"/>
        <tr r="H22" s="1"/>
        <tr r="H22" s="1"/>
        <tr r="H22" s="1"/>
        <tr r="H22" s="1"/>
        <tr r="H22" s="1"/>
        <tr r="H22" s="1"/>
        <tr r="H22" s="1"/>
        <tr r="I22" s="1"/>
        <tr r="I22" s="1"/>
        <tr r="I22" s="1"/>
        <tr r="I22" s="1"/>
        <tr r="I22" s="1"/>
        <tr r="I22" s="1"/>
        <tr r="I22" s="1"/>
        <tr r="I22" s="1"/>
        <tr r="J22" s="1"/>
        <tr r="J22" s="1"/>
        <tr r="J22" s="1"/>
        <tr r="J22" s="1"/>
        <tr r="J22" s="1"/>
        <tr r="J22" s="1"/>
        <tr r="J22" s="1"/>
        <tr r="J22" s="1"/>
      </tp>
      <tp t="s">
        <v/>
        <stp/>
        <stp>ContractData</stp>
        <stp>S.US.XLP</stp>
        <stp>PerCentNetLastTrade</stp>
        <stp/>
        <stp>T</stp>
        <tr r="G43" s="1"/>
      </tp>
      <tp t="s">
        <v/>
        <stp/>
        <stp>ContractData</stp>
        <stp>S.US.XLU</stp>
        <stp>PerCentNetLastTrade</stp>
        <stp/>
        <stp>T</stp>
        <tr r="G50" s="1"/>
      </tp>
      <tp t="s">
        <v/>
        <stp/>
        <stp>ContractData</stp>
        <stp>S.US.XLV</stp>
        <stp>PerCentNetLastTrade</stp>
        <stp/>
        <stp>T</stp>
        <tr r="G46" s="1"/>
      </tp>
      <tp t="s">
        <v/>
        <stp/>
        <stp>ContractData</stp>
        <stp>S.US.XLY</stp>
        <stp>PerCentNetLastTrade</stp>
        <stp/>
        <stp>T</stp>
        <tr r="G42" s="1"/>
      </tp>
      <tp t="s">
        <v/>
        <stp/>
        <stp>ContractData</stp>
        <stp>S.US.XLB</stp>
        <stp>PerCentNetLastTrade</stp>
        <stp/>
        <stp>T</stp>
        <tr r="G48" s="1"/>
      </tp>
      <tp t="s">
        <v/>
        <stp/>
        <stp>ContractData</stp>
        <stp>S.US.XLC</stp>
        <stp>PerCentNetLastTrade</stp>
        <stp/>
        <stp>T</stp>
        <tr r="G41" s="1"/>
      </tp>
      <tp t="s">
        <v/>
        <stp/>
        <stp>ContractData</stp>
        <stp>S.US.XLE</stp>
        <stp>PerCentNetLastTrade</stp>
        <stp/>
        <stp>T</stp>
        <tr r="G44" s="1"/>
      </tp>
      <tp t="s">
        <v/>
        <stp/>
        <stp>ContractData</stp>
        <stp>S.US.XLF</stp>
        <stp>PerCentNetLastTrade</stp>
        <stp/>
        <stp>T</stp>
        <tr r="G45" s="1"/>
      </tp>
      <tp t="s">
        <v/>
        <stp/>
        <stp>ContractData</stp>
        <stp>S.US.XLI</stp>
        <stp>PerCentNetLastTrade</stp>
        <stp/>
        <stp>T</stp>
        <tr r="G47" s="1"/>
      </tp>
      <tp t="s">
        <v/>
        <stp/>
        <stp>ContractData</stp>
        <stp>S.US.XLK</stp>
        <stp>PerCentNetLastTrade</stp>
        <stp/>
        <stp>T</stp>
        <tr r="G51" s="1"/>
      </tp>
      <tp>
        <v>1E-4</v>
        <stp/>
        <stp>ContractData</stp>
        <stp>Tsize(RBE?)</stp>
        <stp>LastQuoteToday</stp>
        <stp/>
        <stp>T</stp>
        <tr r="M30" s="1"/>
        <tr r="M30" s="1"/>
        <tr r="M30" s="1"/>
        <tr r="M30" s="1"/>
        <tr r="M30" s="1"/>
        <tr r="M30" s="1"/>
        <tr r="M30" s="1"/>
        <tr r="M30" s="1"/>
        <tr r="L30" s="1"/>
        <tr r="L30" s="1"/>
        <tr r="L30" s="1"/>
        <tr r="L30" s="1"/>
        <tr r="L30" s="1"/>
        <tr r="L30" s="1"/>
        <tr r="L30" s="1"/>
        <tr r="L30" s="1"/>
        <tr r="E30" s="1"/>
        <tr r="E30" s="1"/>
        <tr r="E30" s="1"/>
        <tr r="E30" s="1"/>
        <tr r="E30" s="1"/>
        <tr r="E30" s="1"/>
        <tr r="E30" s="1"/>
        <tr r="E30" s="1"/>
        <tr r="F30" s="1"/>
        <tr r="F30" s="1"/>
        <tr r="F30" s="1"/>
        <tr r="F30" s="1"/>
        <tr r="F30" s="1"/>
        <tr r="F30" s="1"/>
        <tr r="F30" s="1"/>
        <tr r="F30" s="1"/>
        <tr r="I30" s="1"/>
        <tr r="I30" s="1"/>
        <tr r="I30" s="1"/>
        <tr r="I30" s="1"/>
        <tr r="I30" s="1"/>
        <tr r="I30" s="1"/>
        <tr r="I30" s="1"/>
        <tr r="I30" s="1"/>
        <tr r="J30" s="1"/>
        <tr r="J30" s="1"/>
        <tr r="J30" s="1"/>
        <tr r="J30" s="1"/>
        <tr r="J30" s="1"/>
        <tr r="J30" s="1"/>
        <tr r="J30" s="1"/>
        <tr r="J30" s="1"/>
        <tr r="H30" s="1"/>
        <tr r="H30" s="1"/>
        <tr r="H30" s="1"/>
        <tr r="H30" s="1"/>
        <tr r="H30" s="1"/>
        <tr r="H30" s="1"/>
        <tr r="H30" s="1"/>
        <tr r="H30" s="1"/>
      </tp>
      <tp>
        <v>100</v>
        <stp/>
        <stp>ContractData</stp>
        <stp>S.AAPL</stp>
        <stp>MT_LastBidVolume</stp>
        <stp/>
        <stp>T</stp>
        <tr r="N33" s="1"/>
        <tr r="K33" s="1"/>
      </tp>
      <tp>
        <v>0.01</v>
        <stp/>
        <stp>ContractData</stp>
        <stp>Tsize(S.GOOGL)</stp>
        <stp>LastQuoteToday</stp>
        <stp/>
        <stp>T</stp>
        <tr r="M35" s="1"/>
        <tr r="M35" s="1"/>
        <tr r="M35" s="1"/>
        <tr r="M35" s="1"/>
        <tr r="M35" s="1"/>
        <tr r="M35" s="1"/>
        <tr r="M35" s="1"/>
        <tr r="M35" s="1"/>
        <tr r="L35" s="1"/>
        <tr r="L35" s="1"/>
        <tr r="L35" s="1"/>
        <tr r="L35" s="1"/>
        <tr r="L35" s="1"/>
        <tr r="L35" s="1"/>
        <tr r="L35" s="1"/>
        <tr r="L35" s="1"/>
        <tr r="I35" s="1"/>
        <tr r="I35" s="1"/>
        <tr r="I35" s="1"/>
        <tr r="I35" s="1"/>
        <tr r="I35" s="1"/>
        <tr r="I35" s="1"/>
        <tr r="I35" s="1"/>
        <tr r="I35" s="1"/>
        <tr r="H35" s="1"/>
        <tr r="H35" s="1"/>
        <tr r="H35" s="1"/>
        <tr r="H35" s="1"/>
        <tr r="H35" s="1"/>
        <tr r="H35" s="1"/>
        <tr r="H35" s="1"/>
        <tr r="H35" s="1"/>
        <tr r="J35" s="1"/>
        <tr r="J35" s="1"/>
        <tr r="J35" s="1"/>
        <tr r="J35" s="1"/>
        <tr r="J35" s="1"/>
        <tr r="J35" s="1"/>
        <tr r="J35" s="1"/>
        <tr r="J35" s="1"/>
        <tr r="E35" s="1"/>
        <tr r="E35" s="1"/>
        <tr r="E35" s="1"/>
        <tr r="E35" s="1"/>
        <tr r="E35" s="1"/>
        <tr r="E35" s="1"/>
        <tr r="E35" s="1"/>
        <tr r="E35" s="1"/>
        <tr r="F35" s="1"/>
        <tr r="F35" s="1"/>
        <tr r="F35" s="1"/>
        <tr r="F35" s="1"/>
        <tr r="F35" s="1"/>
        <tr r="F35" s="1"/>
        <tr r="F35" s="1"/>
        <tr r="F35" s="1"/>
      </tp>
      <tp>
        <v>0.1</v>
        <stp/>
        <stp>ContractData</stp>
        <stp>Tsize(PLE?)</stp>
        <stp>LastQuoteToday</stp>
        <stp/>
        <stp>T</stp>
        <tr r="M9" s="1"/>
        <tr r="M9" s="1"/>
        <tr r="M9" s="1"/>
        <tr r="M9" s="1"/>
        <tr r="M9" s="1"/>
        <tr r="M9" s="1"/>
        <tr r="M9" s="1"/>
        <tr r="M9" s="1"/>
        <tr r="L9" s="1"/>
        <tr r="L9" s="1"/>
        <tr r="L9" s="1"/>
        <tr r="L9" s="1"/>
        <tr r="L9" s="1"/>
        <tr r="L9" s="1"/>
        <tr r="L9" s="1"/>
        <tr r="L9" s="1"/>
        <tr r="E9" s="1"/>
        <tr r="E9" s="1"/>
        <tr r="E9" s="1"/>
        <tr r="E9" s="1"/>
        <tr r="E9" s="1"/>
        <tr r="E9" s="1"/>
        <tr r="E9" s="1"/>
        <tr r="E9" s="1"/>
        <tr r="F9" s="1"/>
        <tr r="F9" s="1"/>
        <tr r="F9" s="1"/>
        <tr r="F9" s="1"/>
        <tr r="F9" s="1"/>
        <tr r="F9" s="1"/>
        <tr r="F9" s="1"/>
        <tr r="F9" s="1"/>
        <tr r="J9" s="1"/>
        <tr r="J9" s="1"/>
        <tr r="J9" s="1"/>
        <tr r="J9" s="1"/>
        <tr r="J9" s="1"/>
        <tr r="J9" s="1"/>
        <tr r="J9" s="1"/>
        <tr r="J9" s="1"/>
        <tr r="H9" s="1"/>
        <tr r="H9" s="1"/>
        <tr r="H9" s="1"/>
        <tr r="H9" s="1"/>
        <tr r="H9" s="1"/>
        <tr r="H9" s="1"/>
        <tr r="H9" s="1"/>
        <tr r="H9" s="1"/>
        <tr r="I9" s="1"/>
        <tr r="I9" s="1"/>
        <tr r="I9" s="1"/>
        <tr r="I9" s="1"/>
        <tr r="I9" s="1"/>
        <tr r="I9" s="1"/>
        <tr r="I9" s="1"/>
        <tr r="I9" s="1"/>
      </tp>
      <tp>
        <v>0.25</v>
        <stp/>
        <stp>ContractData</stp>
        <stp>Tsize(ZCES4)</stp>
        <stp>LastQuoteToday</stp>
        <stp/>
        <stp>T</stp>
        <tr r="S6" s="1"/>
        <tr r="S6" s="1"/>
        <tr r="S6" s="1"/>
        <tr r="S6" s="1"/>
        <tr r="S6" s="1"/>
        <tr r="S6" s="1"/>
        <tr r="S6" s="1"/>
        <tr r="S6" s="1"/>
        <tr r="T6" s="1"/>
        <tr r="T6" s="1"/>
        <tr r="T6" s="1"/>
        <tr r="T6" s="1"/>
        <tr r="T6" s="1"/>
        <tr r="T6" s="1"/>
        <tr r="T6" s="1"/>
        <tr r="T6" s="1"/>
      </tp>
      <tp>
        <v>0.25</v>
        <stp/>
        <stp>ContractData</stp>
        <stp>Tsize(ZCES2)</stp>
        <stp>LastQuoteToday</stp>
        <stp/>
        <stp>T</stp>
        <tr r="S4" s="1"/>
        <tr r="S4" s="1"/>
        <tr r="S4" s="1"/>
        <tr r="S4" s="1"/>
        <tr r="S4" s="1"/>
        <tr r="S4" s="1"/>
        <tr r="S4" s="1"/>
        <tr r="S4" s="1"/>
        <tr r="T4" s="1"/>
        <tr r="T4" s="1"/>
        <tr r="T4" s="1"/>
        <tr r="T4" s="1"/>
        <tr r="T4" s="1"/>
        <tr r="T4" s="1"/>
        <tr r="T4" s="1"/>
        <tr r="T4" s="1"/>
      </tp>
      <tp>
        <v>0.25</v>
        <stp/>
        <stp>ContractData</stp>
        <stp>Tsize(ZCES3)</stp>
        <stp>LastQuoteToday</stp>
        <stp/>
        <stp>T</stp>
        <tr r="S5" s="1"/>
        <tr r="S5" s="1"/>
        <tr r="S5" s="1"/>
        <tr r="S5" s="1"/>
        <tr r="S5" s="1"/>
        <tr r="S5" s="1"/>
        <tr r="S5" s="1"/>
        <tr r="S5" s="1"/>
        <tr r="T5" s="1"/>
        <tr r="T5" s="1"/>
        <tr r="T5" s="1"/>
        <tr r="T5" s="1"/>
        <tr r="T5" s="1"/>
        <tr r="T5" s="1"/>
        <tr r="T5" s="1"/>
        <tr r="T5" s="1"/>
      </tp>
      <tp>
        <v>0.25</v>
        <stp/>
        <stp>ContractData</stp>
        <stp>Tsize(ZCES1)</stp>
        <stp>LastQuoteToday</stp>
        <stp/>
        <stp>T</stp>
        <tr r="T3" s="1"/>
        <tr r="T3" s="1"/>
        <tr r="T3" s="1"/>
        <tr r="T3" s="1"/>
        <tr r="T3" s="1"/>
        <tr r="T3" s="1"/>
        <tr r="T3" s="1"/>
        <tr r="T3" s="1"/>
        <tr r="S3" s="1"/>
        <tr r="S3" s="1"/>
        <tr r="S3" s="1"/>
        <tr r="S3" s="1"/>
        <tr r="S3" s="1"/>
        <tr r="S3" s="1"/>
        <tr r="S3" s="1"/>
        <tr r="S3" s="1"/>
      </tp>
      <tp>
        <v>24</v>
        <stp/>
        <stp>ContractData</stp>
        <stp>JY6?</stp>
        <stp>MT_LastBidVolume</stp>
        <stp/>
        <stp>T</stp>
        <tr r="N19" s="1"/>
        <tr r="K19" s="1"/>
      </tp>
      <tp>
        <v>5</v>
        <stp/>
        <stp>ContractData</stp>
        <stp>DXE?</stp>
        <stp>MT_LastBidVolume</stp>
        <stp/>
        <stp>T</stp>
        <tr r="N17" s="1"/>
        <tr r="K17" s="1"/>
      </tp>
      <tp>
        <v>47997.361273000002</v>
        <stp/>
        <stp>ContractData</stp>
        <stp>S.US.XLI</stp>
        <stp>T_CVol</stp>
        <stp/>
        <stp>T</stp>
        <tr r="O47" s="1"/>
      </tp>
      <tp>
        <v>2.9330000000000003</v>
        <stp/>
        <stp>ContractData</stp>
        <stp>NGE?</stp>
        <stp>Bid</stp>
        <stp/>
        <stp>T</stp>
        <tr r="L31" s="1"/>
      </tp>
      <tp>
        <v>0.58490000000000009</v>
        <stp/>
        <stp>ContractData</stp>
        <stp>NE6?</stp>
        <stp>Ask</stp>
        <stp/>
        <stp>T</stp>
        <tr r="M24" s="1"/>
      </tp>
      <tp>
        <v>0.58485000000000009</v>
        <stp/>
        <stp>ContractData</stp>
        <stp>NE6?</stp>
        <stp>Bid</stp>
        <stp/>
        <stp>T</stp>
        <tr r="L24" s="1"/>
      </tp>
      <tp>
        <v>2.9350000000000001</v>
        <stp/>
        <stp>ContractData</stp>
        <stp>NGE?</stp>
        <stp>Ask</stp>
        <stp/>
        <stp>T</stp>
        <tr r="M31" s="1"/>
      </tp>
      <tp>
        <v>0.57790000000000008</v>
        <stp/>
        <stp>ContractData</stp>
        <stp>NE6?</stp>
        <stp>Low</stp>
        <stp/>
        <stp>T</stp>
        <tr r="J24" s="1"/>
      </tp>
      <tp>
        <v>2.93</v>
        <stp/>
        <stp>ContractData</stp>
        <stp>NGE?</stp>
        <stp>Low</stp>
        <stp/>
        <stp>T</stp>
        <tr r="J31" s="1"/>
      </tp>
      <tp t="s">
        <v>Amazon.com Inc</v>
        <stp/>
        <stp>ContractData</stp>
        <stp>S.AMZN</stp>
        <stp>Description</stp>
        <stp/>
        <stp>T</stp>
        <tr r="C34" s="1"/>
      </tp>
      <tp t="s">
        <v>APPLE INC.</v>
        <stp/>
        <stp>ContractData</stp>
        <stp>S.AAPL</stp>
        <stp>Description</stp>
        <stp/>
        <stp>T</stp>
        <tr r="C33" s="1"/>
      </tp>
      <tp>
        <v>17</v>
        <stp/>
        <stp>ContractData</stp>
        <stp>MX6?</stp>
        <stp>MT_LastBidVolume</stp>
        <stp/>
        <stp>T</stp>
        <tr r="K25" s="1"/>
        <tr r="N25" s="1"/>
      </tp>
      <tp>
        <v>5.484E-2</v>
        <stp/>
        <stp>ContractData</stp>
        <stp>MX6?</stp>
        <stp>Low</stp>
        <stp/>
        <stp>T</stp>
        <tr r="J25" s="1"/>
      </tp>
      <tp>
        <v>5.5709999999999996E-2</v>
        <stp/>
        <stp>ContractData</stp>
        <stp>MX6?</stp>
        <stp>Ask</stp>
        <stp/>
        <stp>T</stp>
        <tr r="M25" s="1"/>
      </tp>
      <tp>
        <v>5.57E-2</v>
        <stp/>
        <stp>ContractData</stp>
        <stp>MX6?</stp>
        <stp>Bid</stp>
        <stp/>
        <stp>T</stp>
        <tr r="L25" s="1"/>
      </tp>
      <tp>
        <v>-4.786652078774617E-2</v>
        <stp/>
        <stp>ContractData</stp>
        <stp>CA6?</stp>
        <stp>PerCentNetLastTrade</stp>
        <stp/>
        <stp>T</stp>
        <tr r="G21" s="1"/>
      </tp>
      <tp>
        <v>-7.3806372798534055</v>
        <stp/>
        <stp>ContractData</stp>
        <stp>CLE?</stp>
        <stp>PerCentNetLastTrade</stp>
        <stp/>
        <stp>T</stp>
        <tr r="G28" s="1"/>
      </tp>
      <tp>
        <v>218997.80727300001</v>
        <stp/>
        <stp>ContractData</stp>
        <stp>S.US.XLK</stp>
        <stp>T_CVol</stp>
        <stp/>
        <stp>T</stp>
        <tr r="O51" s="1"/>
      </tp>
      <tp>
        <v>0.44284320348269907</v>
        <stp/>
        <stp>ContractData</stp>
        <stp>BP6?</stp>
        <stp>PerCentNetLastTrade</stp>
        <stp/>
        <stp>T</stp>
        <tr r="G20" s="1"/>
      </tp>
      <tp>
        <v>-6.5</v>
        <stp/>
        <stp>ContractData</stp>
        <stp>C.EP</stp>
        <stp>NetLastTrade</stp>
        <stp/>
        <stp>T</stp>
        <tr r="U32" s="1"/>
      </tp>
      <tp t="s">
        <v>ALPHABET CL A CMN</v>
        <stp/>
        <stp>ContractData</stp>
        <stp>S.GOOGL</stp>
        <stp>Description</stp>
        <stp/>
        <stp>T</stp>
        <tr r="C35" s="1"/>
      </tp>
      <tp>
        <v>0.2543870995559005</v>
        <stp/>
        <stp>ContractData</stp>
        <stp>EU6?</stp>
        <stp>PerCentNetLastTrade</stp>
        <stp/>
        <stp>T</stp>
        <tr r="G18" s="1"/>
      </tp>
      <tp>
        <v>1.6648341389540071</v>
        <stp/>
        <stp>ContractData</stp>
        <stp>ENQ?</stp>
        <stp>PerCentNetLastTrade</stp>
        <stp/>
        <stp>T</stp>
        <tr r="G4" s="1"/>
      </tp>
      <tp>
        <v>41.300000000000004</v>
        <stp/>
        <stp>ContractData</stp>
        <stp>S.US.XLRE</stp>
        <stp>Ask</stp>
        <stp/>
        <stp>T</stp>
        <tr r="M49" s="1"/>
      </tp>
      <tp>
        <v>41</v>
        <stp/>
        <stp>ContractData</stp>
        <stp>S.US.XLRE</stp>
        <stp>Bid</stp>
        <stp/>
        <stp>T</stp>
        <tr r="L49" s="1"/>
      </tp>
      <tp t="s">
        <v/>
        <stp/>
        <stp>ContractData</stp>
        <stp>S.US.XLRE</stp>
        <stp>Low</stp>
        <stp/>
        <stp>T</stp>
        <tr r="J49" s="1"/>
      </tp>
      <tp>
        <v>6.3084999999999999E-3</v>
        <stp/>
        <stp>ContractData</stp>
        <stp>JY6?</stp>
        <stp>Low</stp>
        <stp/>
        <stp>T</stp>
        <tr r="J19" s="1"/>
      </tp>
      <tp>
        <v>6.3454999999999996E-3</v>
        <stp/>
        <stp>ContractData</stp>
        <stp>JY6?</stp>
        <stp>Ask</stp>
        <stp/>
        <stp>T</stp>
        <tr r="M19" s="1"/>
      </tp>
      <tp>
        <v>6.3444999999999994E-3</v>
        <stp/>
        <stp>ContractData</stp>
        <stp>JY6?</stp>
        <stp>Bid</stp>
        <stp/>
        <stp>T</stp>
        <tr r="L19" s="1"/>
      </tp>
      <tp>
        <v>-0.23527282598859831</v>
        <stp/>
        <stp>ContractData</stp>
        <stp>DXE?</stp>
        <stp>PerCentNetLastTrade</stp>
        <stp/>
        <stp>T</stp>
        <tr r="G17" s="1"/>
      </tp>
      <tp>
        <v>-0.11425307055127107</v>
        <stp/>
        <stp>ContractData</stp>
        <stp>DA6?</stp>
        <stp>PerCentNetLastTrade</stp>
        <stp/>
        <stp>T</stp>
        <tr r="G23" s="1"/>
      </tp>
      <tp t="s">
        <v/>
        <stp/>
        <stp>ContractData</stp>
        <stp>S.TSLA</stp>
        <stp>PerCentNetLastTrade</stp>
        <stp/>
        <stp>T</stp>
        <tr r="G39" s="1"/>
      </tp>
      <tp>
        <v>4.75</v>
        <stp/>
        <stp>ContractData</stp>
        <stp>P.ZCE</stp>
        <stp>LastTrade</stp>
        <stp/>
        <stp>T</stp>
        <tr r="T26" s="1"/>
      </tp>
      <tp>
        <v>89.3</v>
        <stp/>
        <stp>ContractData</stp>
        <stp>C.GCE</stp>
        <stp>LastTrade</stp>
        <stp/>
        <stp>T</stp>
        <tr r="T29" s="1"/>
      </tp>
      <tp>
        <v>4.75</v>
        <stp/>
        <stp>ContractData</stp>
        <stp>C.ZCE</stp>
        <stp>LastTrade</stp>
        <stp/>
        <stp>T</stp>
        <tr r="T25" s="1"/>
      </tp>
      <tp>
        <v>-3.4929725239895952</v>
        <stp/>
        <stp>ContractData</stp>
        <stp>GCE?</stp>
        <stp>PerCentNetLastTrade</stp>
        <stp/>
        <stp>T</stp>
        <tr r="G7" s="1"/>
      </tp>
      <tp>
        <v>3.8129000000000004</v>
        <stp/>
        <stp>ContractData</stp>
        <stp>HOE?</stp>
        <stp>Low</stp>
        <stp/>
        <stp>T</stp>
        <tr r="J29" s="1"/>
      </tp>
      <tp>
        <v>4.0678999999999998</v>
        <stp/>
        <stp>ContractData</stp>
        <stp>HOE?</stp>
        <stp>Bid</stp>
        <stp/>
        <stp>T</stp>
        <tr r="L29" s="1"/>
      </tp>
      <tp>
        <v>4.0750000000000002</v>
        <stp/>
        <stp>ContractData</stp>
        <stp>HOE?</stp>
        <stp>Ask</stp>
        <stp/>
        <stp>T</stp>
        <tr r="M29" s="1"/>
      </tp>
      <tp>
        <v>4414.6000000000004</v>
        <stp/>
        <stp>ContractData</stp>
        <stp>GCE?</stp>
        <stp>Bid</stp>
        <stp/>
        <stp>T</stp>
        <tr r="L7" s="1"/>
      </tp>
      <tp>
        <v>4415.6000000000004</v>
        <stp/>
        <stp>ContractData</stp>
        <stp>GCE?</stp>
        <stp>Ask</stp>
        <stp/>
        <stp>T</stp>
        <tr r="M7" s="1"/>
      </tp>
      <tp>
        <v>4100</v>
        <stp/>
        <stp>ContractData</stp>
        <stp>GCE?</stp>
        <stp>Low</stp>
        <stp/>
        <stp>T</stp>
        <tr r="J7" s="1"/>
      </tp>
      <tp>
        <v>1140</v>
        <stp/>
        <stp>ContractData</stp>
        <stp>C.ENQ</stp>
        <stp>LastTrade</stp>
        <stp/>
        <stp>T</stp>
        <tr r="T33" s="1"/>
      </tp>
      <tp>
        <v>-4.0094284030642307</v>
        <stp/>
        <stp>ContractData</stp>
        <stp>HOE?</stp>
        <stp>PerCentNetLastTrade</stp>
        <stp/>
        <stp>T</stp>
        <tr r="G29" s="1"/>
      </tp>
      <tp>
        <v>9</v>
        <stp/>
        <stp>ContractData</stp>
        <stp>BP6?</stp>
        <stp>MT_LastBidVolume</stp>
        <stp/>
        <stp>T</stp>
        <tr r="K20" s="1"/>
        <tr r="N20" s="1"/>
      </tp>
      <tp t="s">
        <v/>
        <stp/>
        <stp>ContractData</stp>
        <stp>S.US.XLRE</stp>
        <stp>Open</stp>
        <stp/>
        <stp>T</stp>
        <tr r="H49" s="1"/>
      </tp>
      <tp>
        <v>5</v>
        <stp/>
        <stp>ContractData</stp>
        <stp>ZSE?</stp>
        <stp>MT_LastBidVolume</stp>
        <stp/>
        <stp>T</stp>
        <tr r="K11" s="1"/>
        <tr r="N11" s="1"/>
      </tp>
      <tp>
        <v>205</v>
        <stp/>
        <stp>ContractData</stp>
        <stp>C.EP</stp>
        <stp>LastTrade</stp>
        <stp/>
        <stp>T</stp>
        <tr r="T32" s="1"/>
      </tp>
      <tp>
        <v>82592.495301999996</v>
        <stp/>
        <stp>ContractData</stp>
        <stp>S.US.XLB</stp>
        <stp>T_CVol</stp>
        <stp/>
        <stp>T</stp>
        <tr r="O48" s="1"/>
      </tp>
      <tp>
        <v>1.1626500000000002</v>
        <stp/>
        <stp>ContractData</stp>
        <stp>EU6?</stp>
        <stp>Ask</stp>
        <stp/>
        <stp>T</stp>
        <tr r="M18" s="1"/>
      </tp>
      <tp>
        <v>1.1626000000000001</v>
        <stp/>
        <stp>ContractData</stp>
        <stp>EU6?</stp>
        <stp>Bid</stp>
        <stp/>
        <stp>T</stp>
        <tr r="L18" s="1"/>
      </tp>
      <tp>
        <v>1.153</v>
        <stp/>
        <stp>ContractData</stp>
        <stp>EU6?</stp>
        <stp>Low</stp>
        <stp/>
        <stp>T</stp>
        <tr r="J18" s="1"/>
      </tp>
      <tp>
        <v>23772.5</v>
        <stp/>
        <stp>ContractData</stp>
        <stp>ENQ?</stp>
        <stp>Low</stp>
        <stp/>
        <stp>T</stp>
        <tr r="J4" s="1"/>
      </tp>
      <tp>
        <v>90.97</v>
        <stp/>
        <stp>ContractData</stp>
        <stp>CLE?</stp>
        <stp>LastTrade</stp>
        <stp/>
        <stp>T</stp>
        <tr r="E28" s="1"/>
      </tp>
      <tp>
        <v>99.225000000000009</v>
        <stp/>
        <stp>ContractData</stp>
        <stp>DXE?</stp>
        <stp>LastTrade</stp>
        <stp/>
        <stp>T</stp>
        <tr r="E17" s="1"/>
      </tp>
      <tp>
        <v>4415.1000000000004</v>
        <stp/>
        <stp>ContractData</stp>
        <stp>GCE?</stp>
        <stp>LastTrade</stp>
        <stp/>
        <stp>T</stp>
        <tr r="E7" s="1"/>
      </tp>
      <tp>
        <v>4.0724</v>
        <stp/>
        <stp>ContractData</stp>
        <stp>HOE?</stp>
        <stp>LastTrade</stp>
        <stp/>
        <stp>T</stp>
        <tr r="E29" s="1"/>
      </tp>
      <tp>
        <v>2.9340000000000002</v>
        <stp/>
        <stp>ContractData</stp>
        <stp>NGE?</stp>
        <stp>LastTrade</stp>
        <stp/>
        <stp>T</stp>
        <tr r="E31" s="1"/>
      </tp>
      <tp>
        <v>1880.6000000000001</v>
        <stp/>
        <stp>ContractData</stp>
        <stp>PLE?</stp>
        <stp>LastTrade</stp>
        <stp/>
        <stp>T</stp>
        <tr r="E9" s="1"/>
      </tp>
      <tp>
        <v>68.734999999999999</v>
        <stp/>
        <stp>ContractData</stp>
        <stp>SIE?</stp>
        <stp>LastTrade</stp>
        <stp/>
        <stp>T</stp>
        <tr r="E8" s="1"/>
      </tp>
      <tp>
        <v>2.9661</v>
        <stp/>
        <stp>ContractData</stp>
        <stp>RBE?</stp>
        <stp>LastTrade</stp>
        <stp/>
        <stp>T</stp>
        <tr r="E30" s="1"/>
      </tp>
      <tp>
        <v>327.8</v>
        <stp/>
        <stp>ContractData</stp>
        <stp>ZME?</stp>
        <stp>LastTrade</stp>
        <stp/>
        <stp>T</stp>
        <tr r="E12" s="1"/>
      </tp>
      <tp>
        <v>65.08</v>
        <stp/>
        <stp>ContractData</stp>
        <stp>ZLE?</stp>
        <stp>LastTrade</stp>
        <stp/>
        <stp>T</stp>
        <tr r="E13" s="1"/>
      </tp>
      <tp>
        <v>463.25</v>
        <stp/>
        <stp>ContractData</stp>
        <stp>ZCE?</stp>
        <stp>LastTrade</stp>
        <stp/>
        <stp>T</stp>
        <tr r="E15" s="1"/>
      </tp>
      <tp>
        <v>1161.25</v>
        <stp/>
        <stp>ContractData</stp>
        <stp>ZSE?</stp>
        <stp>LastTrade</stp>
        <stp/>
        <stp>T</stp>
        <tr r="E11" s="1"/>
      </tp>
      <tp>
        <v>24503.25</v>
        <stp/>
        <stp>ContractData</stp>
        <stp>ENQ?</stp>
        <stp>Bid</stp>
        <stp/>
        <stp>T</stp>
        <tr r="L4" s="1"/>
      </tp>
      <tp>
        <v>24504.5</v>
        <stp/>
        <stp>ContractData</stp>
        <stp>ENQ?</stp>
        <stp>Ask</stp>
        <stp/>
        <stp>T</stp>
        <tr r="M4" s="1"/>
      </tp>
      <tp>
        <v>301</v>
        <stp/>
        <stp>ContractData</stp>
        <stp>S.GOOGL</stp>
        <stp>LastTrade</stp>
        <stp/>
        <stp>T</stp>
        <tr r="E35" s="1"/>
      </tp>
      <tp t="s">
        <v/>
        <stp/>
        <stp>ContractData</stp>
        <stp>S.US.XLRE</stp>
        <stp>PerCentNetLastTrade</stp>
        <stp/>
        <stp>T</stp>
        <tr r="G49" s="1"/>
      </tp>
      <tp>
        <v>9314.6667899999993</v>
        <stp/>
        <stp>ContractData</stp>
        <stp>S.US.XLC</stp>
        <stp>T_CVol</stp>
        <stp/>
        <stp>T</stp>
        <tr r="O41" s="1"/>
      </tp>
      <tp>
        <v>98.9</v>
        <stp/>
        <stp>ContractData</stp>
        <stp>DXE?</stp>
        <stp>Low</stp>
        <stp/>
        <stp>T</stp>
        <tr r="J17" s="1"/>
      </tp>
      <tp>
        <v>99.22</v>
        <stp/>
        <stp>ContractData</stp>
        <stp>DXE?</stp>
        <stp>Ask</stp>
        <stp/>
        <stp>T</stp>
        <tr r="M17" s="1"/>
      </tp>
      <tp>
        <v>0.37174721189591076</v>
        <stp/>
        <stp>ContractData</stp>
        <stp>JY6?</stp>
        <stp>PerCentNetLastTrade</stp>
        <stp/>
        <stp>T</stp>
        <tr r="G19" s="1"/>
      </tp>
      <tp>
        <v>99.215000000000003</v>
        <stp/>
        <stp>ContractData</stp>
        <stp>DXE?</stp>
        <stp>Bid</stp>
        <stp/>
        <stp>T</stp>
        <tr r="L17" s="1"/>
      </tp>
      <tp>
        <v>0.69950000000000001</v>
        <stp/>
        <stp>ContractData</stp>
        <stp>DA6?</stp>
        <stp>Ask</stp>
        <stp/>
        <stp>T</stp>
        <tr r="M23" s="1"/>
      </tp>
      <tp>
        <v>0.69940000000000002</v>
        <stp/>
        <stp>ContractData</stp>
        <stp>DA6?</stp>
        <stp>Bid</stp>
        <stp/>
        <stp>T</stp>
        <tr r="L23" s="1"/>
      </tp>
      <tp>
        <v>0.69030000000000002</v>
        <stp/>
        <stp>ContractData</stp>
        <stp>DA6?</stp>
        <stp>Low</stp>
        <stp/>
        <stp>T</stp>
        <tr r="J23" s="1"/>
      </tp>
      <tp>
        <v>369.38</v>
        <stp/>
        <stp>ContractData</stp>
        <stp>S.TSLA</stp>
        <stp>Ask</stp>
        <stp/>
        <stp>T</stp>
        <tr r="M39" s="1"/>
      </tp>
      <tp>
        <v>369.29</v>
        <stp/>
        <stp>ContractData</stp>
        <stp>S.TSLA</stp>
        <stp>Bid</stp>
        <stp/>
        <stp>T</stp>
        <tr r="L39" s="1"/>
      </tp>
      <tp t="s">
        <v/>
        <stp/>
        <stp>ContractData</stp>
        <stp>S.TSLA</stp>
        <stp>Low</stp>
        <stp/>
        <stp>T</stp>
        <tr r="J39" s="1"/>
      </tp>
      <tp>
        <v>0.94219967385395909</v>
        <stp/>
        <stp>ContractData</stp>
        <stp>MX6?</stp>
        <stp>PerCentNetLastTrade</stp>
        <stp/>
        <stp>T</stp>
        <tr r="G25" s="1"/>
      </tp>
      <tp>
        <v>84.37</v>
        <stp/>
        <stp>ContractData</stp>
        <stp>CLE?</stp>
        <stp>Low</stp>
        <stp/>
        <stp>T</stp>
        <tr r="J28" s="1"/>
      </tp>
      <tp>
        <v>0.73090000000000011</v>
        <stp/>
        <stp>ContractData</stp>
        <stp>CA6?</stp>
        <stp>Ask</stp>
        <stp/>
        <stp>T</stp>
        <tr r="M21" s="1"/>
      </tp>
      <tp>
        <v>0.73085000000000011</v>
        <stp/>
        <stp>ContractData</stp>
        <stp>CA6?</stp>
        <stp>Bid</stp>
        <stp/>
        <stp>T</stp>
        <tr r="L21" s="1"/>
      </tp>
      <tp>
        <v>90.99</v>
        <stp/>
        <stp>ContractData</stp>
        <stp>CLE?</stp>
        <stp>Ask</stp>
        <stp/>
        <stp>T</stp>
        <tr r="M28" s="1"/>
      </tp>
      <tp>
        <v>0.72960000000000003</v>
        <stp/>
        <stp>ContractData</stp>
        <stp>CA6?</stp>
        <stp>Low</stp>
        <stp/>
        <stp>T</stp>
        <tr r="J21" s="1"/>
      </tp>
      <tp>
        <v>90.960000000000008</v>
        <stp/>
        <stp>ContractData</stp>
        <stp>CLE?</stp>
        <stp>Bid</stp>
        <stp/>
        <stp>T</stp>
        <tr r="L28" s="1"/>
      </tp>
      <tp>
        <v>6</v>
        <stp/>
        <stp>ContractData</stp>
        <stp>EU6?</stp>
        <stp>MT_LastBidVolume</stp>
        <stp/>
        <stp>T</stp>
        <tr r="N18" s="1"/>
        <tr r="K18" s="1"/>
      </tp>
      <tp t="s">
        <v/>
        <stp/>
        <stp>ContractData</stp>
        <stp>S.US.XLRE</stp>
        <stp>High</stp>
        <stp/>
        <stp>T</stp>
        <tr r="I49" s="1"/>
      </tp>
      <tp>
        <v>2072885.8814709999</v>
        <stp/>
        <stp>ContractData</stp>
        <stp>S.US.XLE</stp>
        <stp>T_CVol</stp>
        <stp/>
        <stp>T</stp>
        <tr r="O44" s="1"/>
      </tp>
      <tp>
        <v>1.3383</v>
        <stp/>
        <stp>ContractData</stp>
        <stp>BP6?</stp>
        <stp>Ask</stp>
        <stp/>
        <stp>T</stp>
        <tr r="M20" s="1"/>
      </tp>
      <tp>
        <v>1.3382000000000001</v>
        <stp/>
        <stp>ContractData</stp>
        <stp>BP6?</stp>
        <stp>Bid</stp>
        <stp/>
        <stp>T</stp>
        <tr r="L20" s="1"/>
      </tp>
      <tp>
        <v>1.3254000000000001</v>
        <stp/>
        <stp>ContractData</stp>
        <stp>BP6?</stp>
        <stp>Low</stp>
        <stp/>
        <stp>T</stp>
        <tr r="J20" s="1"/>
      </tp>
      <tp>
        <v>0</v>
        <stp/>
        <stp>ContractData</stp>
        <stp>S.GOOGL</stp>
        <stp>NetLastTrade</stp>
        <stp/>
        <stp>T</stp>
        <tr r="F35" s="1"/>
      </tp>
      <tp t="s">
        <v>Meta Platforms, Inc.</v>
        <stp/>
        <stp>ContractData</stp>
        <stp>S.META</stp>
        <stp>Description</stp>
        <stp/>
        <stp>T</stp>
        <tr r="C36" s="1"/>
      </tp>
      <tp t="s">
        <v>MICROSOFT CORP</v>
        <stp/>
        <stp>ContractData</stp>
        <stp>S.MSFT</stp>
        <stp>Description</stp>
        <stp/>
        <stp>T</stp>
        <tr r="C37" s="1"/>
      </tp>
      <tp>
        <v>11</v>
        <stp/>
        <stp>ContractData</stp>
        <stp>ZWA?</stp>
        <stp>MT_LastBidVolume</stp>
        <stp/>
        <stp>T</stp>
        <tr r="K14" s="1"/>
        <tr r="N14" s="1"/>
      </tp>
      <tp>
        <v>964401.06266599998</v>
        <stp/>
        <stp>ContractData</stp>
        <stp>S.US.XLF</stp>
        <stp>T_CVol</stp>
        <stp/>
        <stp>T</stp>
        <tr r="O45" s="1"/>
      </tp>
      <tp>
        <v>587.75</v>
        <stp/>
        <stp>ContractData</stp>
        <stp>ZWA?</stp>
        <stp>LastTrade</stp>
        <stp/>
        <stp>T</stp>
        <tr r="E14" s="1"/>
      </tp>
      <tp t="s">
        <v>NVIDIA CORPORATION</v>
        <stp/>
        <stp>ContractData</stp>
        <stp>S.NVDA</stp>
        <stp>Description</stp>
        <stp/>
        <stp>T</stp>
        <tr r="C38" s="1"/>
      </tp>
      <tp>
        <v>-4.242819843342037</v>
        <stp/>
        <stp>ContractData</stp>
        <stp>NGE?</stp>
        <stp>PerCentNetLastTrade</stp>
        <stp/>
        <stp>T</stp>
        <tr r="G31" s="1"/>
      </tp>
      <tp>
        <v>0.1541095890410959</v>
        <stp/>
        <stp>ContractData</stp>
        <stp>NE6?</stp>
        <stp>PerCentNetLastTrade</stp>
        <stp/>
        <stp>T</stp>
        <tr r="G24" s="1"/>
      </tp>
      <tp>
        <v>107</v>
        <stp/>
        <stp>ContractData</stp>
        <stp>EP</stp>
        <stp>NetLastTrade</stp>
        <stp/>
        <stp>T</stp>
        <tr r="F3" s="1"/>
      </tp>
      <tp>
        <v>1</v>
        <stp/>
        <stp>ContractData</stp>
        <stp>SIE?</stp>
        <stp>MT_LastBidVolume</stp>
        <stp/>
        <stp>T</stp>
        <tr r="N8" s="1"/>
        <tr r="K8" s="1"/>
      </tp>
      <tp t="s">
        <v/>
        <stp/>
        <stp>ContractData</stp>
        <stp>S.AAPL</stp>
        <stp>PerCentNetLastTrade</stp>
        <stp/>
        <stp>T</stp>
        <tr r="G33" s="1"/>
      </tp>
      <tp t="s">
        <v/>
        <stp/>
        <stp>ContractData</stp>
        <stp>S.AMZN</stp>
        <stp>PerCentNetLastTrade</stp>
        <stp/>
        <stp>T</stp>
        <tr r="G34" s="1"/>
      </tp>
      <tp>
        <v>52287.445242000002</v>
        <stp/>
        <stp>ContractData</stp>
        <stp>S.US.XLY</stp>
        <stp>T_CVol</stp>
        <stp/>
        <stp>T</stp>
        <tr r="O42" s="1"/>
      </tp>
      <tp>
        <v>-4.5622938340522712</v>
        <stp/>
        <stp>ContractData</stp>
        <stp>PLE?</stp>
        <stp>PerCentNetLastTrade</stp>
        <stp/>
        <stp>T</stp>
        <tr r="G9" s="1"/>
      </tp>
      <tp>
        <v>176.56</v>
        <stp/>
        <stp>ContractData</stp>
        <stp>S.NVDA</stp>
        <stp>Ask</stp>
        <stp/>
        <stp>T</stp>
        <tr r="M38" s="1"/>
      </tp>
      <tp>
        <v>176.52</v>
        <stp/>
        <stp>ContractData</stp>
        <stp>S.NVDA</stp>
        <stp>Bid</stp>
        <stp/>
        <stp>T</stp>
        <tr r="L38" s="1"/>
      </tp>
      <tp t="s">
        <v/>
        <stp/>
        <stp>ContractData</stp>
        <stp>S.NVDA</stp>
        <stp>Low</stp>
        <stp/>
        <stp>T</stp>
        <tr r="J38" s="1"/>
      </tp>
      <tp>
        <v>9.5</v>
        <stp/>
        <stp>ContractData</stp>
        <stp>P.ZWA</stp>
        <stp>LastTrade</stp>
        <stp/>
        <stp>T</stp>
        <tr r="T28" s="1"/>
      </tp>
      <tp>
        <v>9</v>
        <stp/>
        <stp>ContractData</stp>
        <stp>C.ZWA</stp>
        <stp>LastTrade</stp>
        <stp/>
        <stp>T</stp>
        <tr r="T27" s="1"/>
      </tp>
      <tp>
        <v>0.01</v>
        <stp/>
        <stp>ContractData</stp>
        <stp>Tsize(S.US.XLC)</stp>
        <stp>LastQuoteToday</stp>
        <stp/>
        <stp>T</stp>
        <tr r="L41" s="1"/>
        <tr r="L41" s="1"/>
        <tr r="L41" s="1"/>
        <tr r="L41" s="1"/>
        <tr r="L41" s="1"/>
        <tr r="L41" s="1"/>
        <tr r="L41" s="1"/>
        <tr r="L41" s="1"/>
        <tr r="M41" s="1"/>
        <tr r="M41" s="1"/>
        <tr r="M41" s="1"/>
        <tr r="M41" s="1"/>
        <tr r="M41" s="1"/>
        <tr r="M41" s="1"/>
        <tr r="M41" s="1"/>
        <tr r="M41" s="1"/>
        <tr r="F41" s="1"/>
        <tr r="F41" s="1"/>
        <tr r="F41" s="1"/>
        <tr r="F41" s="1"/>
        <tr r="F41" s="1"/>
        <tr r="F41" s="1"/>
        <tr r="F41" s="1"/>
        <tr r="F41" s="1"/>
        <tr r="I41" s="1"/>
        <tr r="I41" s="1"/>
        <tr r="I41" s="1"/>
        <tr r="I41" s="1"/>
        <tr r="I41" s="1"/>
        <tr r="I41" s="1"/>
        <tr r="I41" s="1"/>
        <tr r="I41" s="1"/>
        <tr r="E41" s="1"/>
        <tr r="E41" s="1"/>
        <tr r="E41" s="1"/>
        <tr r="E41" s="1"/>
        <tr r="E41" s="1"/>
        <tr r="E41" s="1"/>
        <tr r="E41" s="1"/>
        <tr r="E41" s="1"/>
        <tr r="H41" s="1"/>
        <tr r="H41" s="1"/>
        <tr r="H41" s="1"/>
        <tr r="H41" s="1"/>
        <tr r="H41" s="1"/>
        <tr r="H41" s="1"/>
        <tr r="H41" s="1"/>
        <tr r="H41" s="1"/>
        <tr r="J41" s="1"/>
        <tr r="J41" s="1"/>
        <tr r="J41" s="1"/>
        <tr r="J41" s="1"/>
        <tr r="J41" s="1"/>
        <tr r="J41" s="1"/>
        <tr r="J41" s="1"/>
        <tr r="J41" s="1"/>
      </tp>
      <tp>
        <v>0.01</v>
        <stp/>
        <stp>ContractData</stp>
        <stp>Tsize(S.US.XLB)</stp>
        <stp>LastQuoteToday</stp>
        <stp/>
        <stp>T</stp>
        <tr r="L48" s="1"/>
        <tr r="L48" s="1"/>
        <tr r="L48" s="1"/>
        <tr r="L48" s="1"/>
        <tr r="L48" s="1"/>
        <tr r="L48" s="1"/>
        <tr r="L48" s="1"/>
        <tr r="L48" s="1"/>
        <tr r="F48" s="1"/>
        <tr r="F48" s="1"/>
        <tr r="F48" s="1"/>
        <tr r="F48" s="1"/>
        <tr r="F48" s="1"/>
        <tr r="F48" s="1"/>
        <tr r="F48" s="1"/>
        <tr r="F48" s="1"/>
        <tr r="I48" s="1"/>
        <tr r="I48" s="1"/>
        <tr r="I48" s="1"/>
        <tr r="I48" s="1"/>
        <tr r="I48" s="1"/>
        <tr r="I48" s="1"/>
        <tr r="I48" s="1"/>
        <tr r="I48" s="1"/>
        <tr r="M48" s="1"/>
        <tr r="M48" s="1"/>
        <tr r="M48" s="1"/>
        <tr r="M48" s="1"/>
        <tr r="M48" s="1"/>
        <tr r="M48" s="1"/>
        <tr r="M48" s="1"/>
        <tr r="M48" s="1"/>
        <tr r="E48" s="1"/>
        <tr r="E48" s="1"/>
        <tr r="E48" s="1"/>
        <tr r="E48" s="1"/>
        <tr r="E48" s="1"/>
        <tr r="E48" s="1"/>
        <tr r="E48" s="1"/>
        <tr r="E48" s="1"/>
        <tr r="H48" s="1"/>
        <tr r="H48" s="1"/>
        <tr r="H48" s="1"/>
        <tr r="H48" s="1"/>
        <tr r="H48" s="1"/>
        <tr r="H48" s="1"/>
        <tr r="H48" s="1"/>
        <tr r="H48" s="1"/>
        <tr r="J48" s="1"/>
        <tr r="J48" s="1"/>
        <tr r="J48" s="1"/>
        <tr r="J48" s="1"/>
        <tr r="J48" s="1"/>
        <tr r="J48" s="1"/>
        <tr r="J48" s="1"/>
        <tr r="J48" s="1"/>
      </tp>
      <tp>
        <v>0.01</v>
        <stp/>
        <stp>ContractData</stp>
        <stp>Tsize(S.US.XLE)</stp>
        <stp>LastQuoteToday</stp>
        <stp/>
        <stp>T</stp>
        <tr r="M44" s="1"/>
        <tr r="M44" s="1"/>
        <tr r="M44" s="1"/>
        <tr r="M44" s="1"/>
        <tr r="M44" s="1"/>
        <tr r="M44" s="1"/>
        <tr r="M44" s="1"/>
        <tr r="M44" s="1"/>
        <tr r="L44" s="1"/>
        <tr r="L44" s="1"/>
        <tr r="L44" s="1"/>
        <tr r="L44" s="1"/>
        <tr r="L44" s="1"/>
        <tr r="L44" s="1"/>
        <tr r="L44" s="1"/>
        <tr r="L44" s="1"/>
        <tr r="H44" s="1"/>
        <tr r="H44" s="1"/>
        <tr r="H44" s="1"/>
        <tr r="H44" s="1"/>
        <tr r="H44" s="1"/>
        <tr r="H44" s="1"/>
        <tr r="H44" s="1"/>
        <tr r="H44" s="1"/>
        <tr r="J44" s="1"/>
        <tr r="J44" s="1"/>
        <tr r="J44" s="1"/>
        <tr r="J44" s="1"/>
        <tr r="J44" s="1"/>
        <tr r="J44" s="1"/>
        <tr r="J44" s="1"/>
        <tr r="J44" s="1"/>
        <tr r="E44" s="1"/>
        <tr r="E44" s="1"/>
        <tr r="E44" s="1"/>
        <tr r="E44" s="1"/>
        <tr r="E44" s="1"/>
        <tr r="E44" s="1"/>
        <tr r="E44" s="1"/>
        <tr r="E44" s="1"/>
        <tr r="F44" s="1"/>
        <tr r="F44" s="1"/>
        <tr r="F44" s="1"/>
        <tr r="F44" s="1"/>
        <tr r="F44" s="1"/>
        <tr r="F44" s="1"/>
        <tr r="F44" s="1"/>
        <tr r="F44" s="1"/>
        <tr r="I44" s="1"/>
        <tr r="I44" s="1"/>
        <tr r="I44" s="1"/>
        <tr r="I44" s="1"/>
        <tr r="I44" s="1"/>
        <tr r="I44" s="1"/>
        <tr r="I44" s="1"/>
        <tr r="I44" s="1"/>
      </tp>
      <tp>
        <v>0.01</v>
        <stp/>
        <stp>ContractData</stp>
        <stp>Tsize(S.US.XLF)</stp>
        <stp>LastQuoteToday</stp>
        <stp/>
        <stp>T</stp>
        <tr r="L45" s="1"/>
        <tr r="L45" s="1"/>
        <tr r="L45" s="1"/>
        <tr r="L45" s="1"/>
        <tr r="L45" s="1"/>
        <tr r="L45" s="1"/>
        <tr r="L45" s="1"/>
        <tr r="L45" s="1"/>
        <tr r="M45" s="1"/>
        <tr r="M45" s="1"/>
        <tr r="M45" s="1"/>
        <tr r="M45" s="1"/>
        <tr r="M45" s="1"/>
        <tr r="M45" s="1"/>
        <tr r="M45" s="1"/>
        <tr r="M45" s="1"/>
        <tr r="F45" s="1"/>
        <tr r="F45" s="1"/>
        <tr r="F45" s="1"/>
        <tr r="F45" s="1"/>
        <tr r="F45" s="1"/>
        <tr r="F45" s="1"/>
        <tr r="F45" s="1"/>
        <tr r="F45" s="1"/>
        <tr r="I45" s="1"/>
        <tr r="I45" s="1"/>
        <tr r="I45" s="1"/>
        <tr r="I45" s="1"/>
        <tr r="I45" s="1"/>
        <tr r="I45" s="1"/>
        <tr r="I45" s="1"/>
        <tr r="I45" s="1"/>
        <tr r="E45" s="1"/>
        <tr r="E45" s="1"/>
        <tr r="E45" s="1"/>
        <tr r="E45" s="1"/>
        <tr r="E45" s="1"/>
        <tr r="E45" s="1"/>
        <tr r="E45" s="1"/>
        <tr r="E45" s="1"/>
        <tr r="H45" s="1"/>
        <tr r="H45" s="1"/>
        <tr r="H45" s="1"/>
        <tr r="H45" s="1"/>
        <tr r="H45" s="1"/>
        <tr r="H45" s="1"/>
        <tr r="H45" s="1"/>
        <tr r="H45" s="1"/>
        <tr r="J45" s="1"/>
        <tr r="J45" s="1"/>
        <tr r="J45" s="1"/>
        <tr r="J45" s="1"/>
        <tr r="J45" s="1"/>
        <tr r="J45" s="1"/>
        <tr r="J45" s="1"/>
        <tr r="J45" s="1"/>
      </tp>
      <tp>
        <v>0.01</v>
        <stp/>
        <stp>ContractData</stp>
        <stp>Tsize(S.US.XLI)</stp>
        <stp>LastQuoteToday</stp>
        <stp/>
        <stp>T</stp>
        <tr r="L47" s="1"/>
        <tr r="L47" s="1"/>
        <tr r="L47" s="1"/>
        <tr r="L47" s="1"/>
        <tr r="L47" s="1"/>
        <tr r="L47" s="1"/>
        <tr r="L47" s="1"/>
        <tr r="L47" s="1"/>
        <tr r="M47" s="1"/>
        <tr r="M47" s="1"/>
        <tr r="M47" s="1"/>
        <tr r="M47" s="1"/>
        <tr r="M47" s="1"/>
        <tr r="M47" s="1"/>
        <tr r="M47" s="1"/>
        <tr r="M47" s="1"/>
        <tr r="F47" s="1"/>
        <tr r="F47" s="1"/>
        <tr r="F47" s="1"/>
        <tr r="F47" s="1"/>
        <tr r="F47" s="1"/>
        <tr r="F47" s="1"/>
        <tr r="F47" s="1"/>
        <tr r="F47" s="1"/>
        <tr r="H47" s="1"/>
        <tr r="H47" s="1"/>
        <tr r="H47" s="1"/>
        <tr r="H47" s="1"/>
        <tr r="H47" s="1"/>
        <tr r="H47" s="1"/>
        <tr r="H47" s="1"/>
        <tr r="H47" s="1"/>
        <tr r="J47" s="1"/>
        <tr r="J47" s="1"/>
        <tr r="J47" s="1"/>
        <tr r="J47" s="1"/>
        <tr r="J47" s="1"/>
        <tr r="J47" s="1"/>
        <tr r="J47" s="1"/>
        <tr r="J47" s="1"/>
        <tr r="E47" s="1"/>
        <tr r="E47" s="1"/>
        <tr r="E47" s="1"/>
        <tr r="E47" s="1"/>
        <tr r="E47" s="1"/>
        <tr r="E47" s="1"/>
        <tr r="E47" s="1"/>
        <tr r="E47" s="1"/>
        <tr r="I47" s="1"/>
        <tr r="I47" s="1"/>
        <tr r="I47" s="1"/>
        <tr r="I47" s="1"/>
        <tr r="I47" s="1"/>
        <tr r="I47" s="1"/>
        <tr r="I47" s="1"/>
        <tr r="I47" s="1"/>
      </tp>
      <tp>
        <v>0.01</v>
        <stp/>
        <stp>ContractData</stp>
        <stp>Tsize(S.US.XLK)</stp>
        <stp>LastQuoteToday</stp>
        <stp/>
        <stp>T</stp>
        <tr r="L51" s="1"/>
        <tr r="L51" s="1"/>
        <tr r="L51" s="1"/>
        <tr r="L51" s="1"/>
        <tr r="L51" s="1"/>
        <tr r="L51" s="1"/>
        <tr r="L51" s="1"/>
        <tr r="L51" s="1"/>
        <tr r="M51" s="1"/>
        <tr r="M51" s="1"/>
        <tr r="M51" s="1"/>
        <tr r="M51" s="1"/>
        <tr r="M51" s="1"/>
        <tr r="M51" s="1"/>
        <tr r="M51" s="1"/>
        <tr r="M51" s="1"/>
        <tr r="F51" s="1"/>
        <tr r="F51" s="1"/>
        <tr r="F51" s="1"/>
        <tr r="F51" s="1"/>
        <tr r="F51" s="1"/>
        <tr r="F51" s="1"/>
        <tr r="F51" s="1"/>
        <tr r="F51" s="1"/>
        <tr r="E51" s="1"/>
        <tr r="E51" s="1"/>
        <tr r="E51" s="1"/>
        <tr r="E51" s="1"/>
        <tr r="E51" s="1"/>
        <tr r="E51" s="1"/>
        <tr r="E51" s="1"/>
        <tr r="E51" s="1"/>
        <tr r="H51" s="1"/>
        <tr r="H51" s="1"/>
        <tr r="H51" s="1"/>
        <tr r="H51" s="1"/>
        <tr r="H51" s="1"/>
        <tr r="H51" s="1"/>
        <tr r="H51" s="1"/>
        <tr r="H51" s="1"/>
        <tr r="I51" s="1"/>
        <tr r="I51" s="1"/>
        <tr r="I51" s="1"/>
        <tr r="I51" s="1"/>
        <tr r="I51" s="1"/>
        <tr r="I51" s="1"/>
        <tr r="I51" s="1"/>
        <tr r="I51" s="1"/>
        <tr r="J51" s="1"/>
        <tr r="J51" s="1"/>
        <tr r="J51" s="1"/>
        <tr r="J51" s="1"/>
        <tr r="J51" s="1"/>
        <tr r="J51" s="1"/>
        <tr r="J51" s="1"/>
        <tr r="J51" s="1"/>
      </tp>
      <tp>
        <v>0.01</v>
        <stp/>
        <stp>ContractData</stp>
        <stp>Tsize(S.US.XLP)</stp>
        <stp>LastQuoteToday</stp>
        <stp/>
        <stp>T</stp>
        <tr r="E43" s="1"/>
        <tr r="E43" s="1"/>
        <tr r="E43" s="1"/>
        <tr r="E43" s="1"/>
        <tr r="E43" s="1"/>
        <tr r="E43" s="1"/>
        <tr r="E43" s="1"/>
        <tr r="E43" s="1"/>
        <tr r="H43" s="1"/>
        <tr r="H43" s="1"/>
        <tr r="H43" s="1"/>
        <tr r="H43" s="1"/>
        <tr r="H43" s="1"/>
        <tr r="H43" s="1"/>
        <tr r="H43" s="1"/>
        <tr r="H43" s="1"/>
        <tr r="J43" s="1"/>
        <tr r="J43" s="1"/>
        <tr r="J43" s="1"/>
        <tr r="J43" s="1"/>
        <tr r="J43" s="1"/>
        <tr r="J43" s="1"/>
        <tr r="J43" s="1"/>
        <tr r="J43" s="1"/>
        <tr r="M43" s="1"/>
        <tr r="M43" s="1"/>
        <tr r="M43" s="1"/>
        <tr r="M43" s="1"/>
        <tr r="M43" s="1"/>
        <tr r="M43" s="1"/>
        <tr r="M43" s="1"/>
        <tr r="M43" s="1"/>
        <tr r="F43" s="1"/>
        <tr r="F43" s="1"/>
        <tr r="F43" s="1"/>
        <tr r="F43" s="1"/>
        <tr r="F43" s="1"/>
        <tr r="F43" s="1"/>
        <tr r="F43" s="1"/>
        <tr r="F43" s="1"/>
        <tr r="I43" s="1"/>
        <tr r="I43" s="1"/>
        <tr r="I43" s="1"/>
        <tr r="I43" s="1"/>
        <tr r="I43" s="1"/>
        <tr r="I43" s="1"/>
        <tr r="I43" s="1"/>
        <tr r="I43" s="1"/>
        <tr r="L43" s="1"/>
        <tr r="L43" s="1"/>
        <tr r="L43" s="1"/>
        <tr r="L43" s="1"/>
        <tr r="L43" s="1"/>
        <tr r="L43" s="1"/>
        <tr r="L43" s="1"/>
        <tr r="L43" s="1"/>
      </tp>
      <tp>
        <v>0.01</v>
        <stp/>
        <stp>ContractData</stp>
        <stp>Tsize(S.US.XLU)</stp>
        <stp>LastQuoteToday</stp>
        <stp/>
        <stp>T</stp>
        <tr r="L50" s="1"/>
        <tr r="L50" s="1"/>
        <tr r="L50" s="1"/>
        <tr r="L50" s="1"/>
        <tr r="L50" s="1"/>
        <tr r="L50" s="1"/>
        <tr r="L50" s="1"/>
        <tr r="L50" s="1"/>
        <tr r="M50" s="1"/>
        <tr r="M50" s="1"/>
        <tr r="M50" s="1"/>
        <tr r="M50" s="1"/>
        <tr r="M50" s="1"/>
        <tr r="M50" s="1"/>
        <tr r="M50" s="1"/>
        <tr r="M50" s="1"/>
        <tr r="E50" s="1"/>
        <tr r="E50" s="1"/>
        <tr r="E50" s="1"/>
        <tr r="E50" s="1"/>
        <tr r="E50" s="1"/>
        <tr r="E50" s="1"/>
        <tr r="E50" s="1"/>
        <tr r="E50" s="1"/>
        <tr r="F50" s="1"/>
        <tr r="F50" s="1"/>
        <tr r="F50" s="1"/>
        <tr r="F50" s="1"/>
        <tr r="F50" s="1"/>
        <tr r="F50" s="1"/>
        <tr r="F50" s="1"/>
        <tr r="F50" s="1"/>
        <tr r="I50" s="1"/>
        <tr r="I50" s="1"/>
        <tr r="I50" s="1"/>
        <tr r="I50" s="1"/>
        <tr r="I50" s="1"/>
        <tr r="I50" s="1"/>
        <tr r="I50" s="1"/>
        <tr r="I50" s="1"/>
        <tr r="H50" s="1"/>
        <tr r="H50" s="1"/>
        <tr r="H50" s="1"/>
        <tr r="H50" s="1"/>
        <tr r="H50" s="1"/>
        <tr r="H50" s="1"/>
        <tr r="H50" s="1"/>
        <tr r="H50" s="1"/>
        <tr r="J50" s="1"/>
        <tr r="J50" s="1"/>
        <tr r="J50" s="1"/>
        <tr r="J50" s="1"/>
        <tr r="J50" s="1"/>
        <tr r="J50" s="1"/>
        <tr r="J50" s="1"/>
        <tr r="J50" s="1"/>
      </tp>
      <tp>
        <v>0.01</v>
        <stp/>
        <stp>ContractData</stp>
        <stp>Tsize(S.US.XLV)</stp>
        <stp>LastQuoteToday</stp>
        <stp/>
        <stp>T</stp>
        <tr r="L46" s="1"/>
        <tr r="L46" s="1"/>
        <tr r="L46" s="1"/>
        <tr r="L46" s="1"/>
        <tr r="L46" s="1"/>
        <tr r="L46" s="1"/>
        <tr r="L46" s="1"/>
        <tr r="L46" s="1"/>
        <tr r="M46" s="1"/>
        <tr r="M46" s="1"/>
        <tr r="M46" s="1"/>
        <tr r="M46" s="1"/>
        <tr r="M46" s="1"/>
        <tr r="M46" s="1"/>
        <tr r="M46" s="1"/>
        <tr r="M46" s="1"/>
        <tr r="E46" s="1"/>
        <tr r="E46" s="1"/>
        <tr r="E46" s="1"/>
        <tr r="E46" s="1"/>
        <tr r="E46" s="1"/>
        <tr r="E46" s="1"/>
        <tr r="E46" s="1"/>
        <tr r="E46" s="1"/>
        <tr r="H46" s="1"/>
        <tr r="H46" s="1"/>
        <tr r="H46" s="1"/>
        <tr r="H46" s="1"/>
        <tr r="H46" s="1"/>
        <tr r="H46" s="1"/>
        <tr r="H46" s="1"/>
        <tr r="H46" s="1"/>
        <tr r="J46" s="1"/>
        <tr r="J46" s="1"/>
        <tr r="J46" s="1"/>
        <tr r="J46" s="1"/>
        <tr r="J46" s="1"/>
        <tr r="J46" s="1"/>
        <tr r="J46" s="1"/>
        <tr r="J46" s="1"/>
        <tr r="F46" s="1"/>
        <tr r="F46" s="1"/>
        <tr r="F46" s="1"/>
        <tr r="F46" s="1"/>
        <tr r="F46" s="1"/>
        <tr r="F46" s="1"/>
        <tr r="F46" s="1"/>
        <tr r="F46" s="1"/>
        <tr r="I46" s="1"/>
        <tr r="I46" s="1"/>
        <tr r="I46" s="1"/>
        <tr r="I46" s="1"/>
        <tr r="I46" s="1"/>
        <tr r="I46" s="1"/>
        <tr r="I46" s="1"/>
        <tr r="I46" s="1"/>
      </tp>
      <tp>
        <v>0.01</v>
        <stp/>
        <stp>ContractData</stp>
        <stp>Tsize(S.US.XLY)</stp>
        <stp>LastQuoteToday</stp>
        <stp/>
        <stp>T</stp>
        <tr r="L42" s="1"/>
        <tr r="L42" s="1"/>
        <tr r="L42" s="1"/>
        <tr r="L42" s="1"/>
        <tr r="L42" s="1"/>
        <tr r="L42" s="1"/>
        <tr r="L42" s="1"/>
        <tr r="L42" s="1"/>
        <tr r="M42" s="1"/>
        <tr r="M42" s="1"/>
        <tr r="M42" s="1"/>
        <tr r="M42" s="1"/>
        <tr r="M42" s="1"/>
        <tr r="M42" s="1"/>
        <tr r="M42" s="1"/>
        <tr r="M42" s="1"/>
        <tr r="F42" s="1"/>
        <tr r="F42" s="1"/>
        <tr r="F42" s="1"/>
        <tr r="F42" s="1"/>
        <tr r="F42" s="1"/>
        <tr r="F42" s="1"/>
        <tr r="F42" s="1"/>
        <tr r="F42" s="1"/>
        <tr r="I42" s="1"/>
        <tr r="I42" s="1"/>
        <tr r="I42" s="1"/>
        <tr r="I42" s="1"/>
        <tr r="I42" s="1"/>
        <tr r="I42" s="1"/>
        <tr r="I42" s="1"/>
        <tr r="I42" s="1"/>
        <tr r="E42" s="1"/>
        <tr r="E42" s="1"/>
        <tr r="E42" s="1"/>
        <tr r="E42" s="1"/>
        <tr r="E42" s="1"/>
        <tr r="E42" s="1"/>
        <tr r="E42" s="1"/>
        <tr r="E42" s="1"/>
        <tr r="H42" s="1"/>
        <tr r="H42" s="1"/>
        <tr r="H42" s="1"/>
        <tr r="H42" s="1"/>
        <tr r="H42" s="1"/>
        <tr r="H42" s="1"/>
        <tr r="H42" s="1"/>
        <tr r="H42" s="1"/>
        <tr r="J42" s="1"/>
        <tr r="J42" s="1"/>
        <tr r="J42" s="1"/>
        <tr r="J42" s="1"/>
        <tr r="J42" s="1"/>
        <tr r="J42" s="1"/>
        <tr r="J42" s="1"/>
        <tr r="J42" s="1"/>
      </tp>
      <tp>
        <v>3.1257325935766196E-2</v>
        <stp/>
        <stp>ContractData</stp>
        <stp>SF6?</stp>
        <stp>PerCentNetLastTrade</stp>
        <stp/>
        <stp>T</stp>
        <tr r="G22" s="1"/>
      </tp>
      <tp>
        <v>-1.3335438677078548</v>
        <stp/>
        <stp>ContractData</stp>
        <stp>SIE?</stp>
        <stp>PerCentNetLastTrade</stp>
        <stp/>
        <stp>T</stp>
        <tr r="G8" s="1"/>
      </tp>
      <tp>
        <v>383.98</v>
        <stp/>
        <stp>ContractData</stp>
        <stp>S.MSFT</stp>
        <stp>Ask</stp>
        <stp/>
        <stp>T</stp>
        <tr r="M37" s="1"/>
      </tp>
      <tp>
        <v>383.75</v>
        <stp/>
        <stp>ContractData</stp>
        <stp>S.MSFT</stp>
        <stp>Bid</stp>
        <stp/>
        <stp>T</stp>
        <tr r="L37" s="1"/>
      </tp>
      <tp t="s">
        <v/>
        <stp/>
        <stp>ContractData</stp>
        <stp>S.MSFT</stp>
        <stp>Low</stp>
        <stp/>
        <stp>T</stp>
        <tr r="J37" s="1"/>
      </tp>
      <tp>
        <v>601.25</v>
        <stp/>
        <stp>ContractData</stp>
        <stp>S.META</stp>
        <stp>Bid</stp>
        <stp/>
        <stp>T</stp>
        <tr r="L36" s="1"/>
      </tp>
      <tp>
        <v>603</v>
        <stp/>
        <stp>ContractData</stp>
        <stp>S.META</stp>
        <stp>Ask</stp>
        <stp/>
        <stp>T</stp>
        <tr r="M36" s="1"/>
      </tp>
      <tp t="s">
        <v/>
        <stp/>
        <stp>ContractData</stp>
        <stp>S.META</stp>
        <stp>Low</stp>
        <stp/>
        <stp>T</stp>
        <tr r="J36" s="1"/>
      </tp>
      <tp>
        <v>-4.9022122475152292</v>
        <stp/>
        <stp>ContractData</stp>
        <stp>RBE?</stp>
        <stp>PerCentNetLastTrade</stp>
        <stp/>
        <stp>T</stp>
        <tr r="G30" s="1"/>
      </tp>
      <tp>
        <v>3</v>
        <stp/>
        <stp>ContractData</stp>
        <stp>ZME?</stp>
        <stp>MT_LastBidVolume</stp>
        <stp/>
        <stp>T</stp>
        <tr r="N12" s="1"/>
        <tr r="K12" s="1"/>
      </tp>
      <tp>
        <v>1038679.269772</v>
        <stp/>
        <stp>ContractData</stp>
        <stp>S.GOOGL</stp>
        <stp>T_CVol</stp>
        <stp/>
        <stp>T</stp>
        <tr r="O35" s="1"/>
      </tp>
      <tp t="s">
        <v>TESLA, INC.</v>
        <stp/>
        <stp>ContractData</stp>
        <stp>S.TSLA</stp>
        <stp>Description</stp>
        <stp/>
        <stp>T</stp>
        <tr r="C39" s="1"/>
      </tp>
      <tp>
        <v>2</v>
        <stp/>
        <stp>ContractData</stp>
        <stp>ZLE?</stp>
        <stp>MT_LastBidVolume</stp>
        <stp/>
        <stp>T</stp>
        <tr r="N13" s="1"/>
        <tr r="K13" s="1"/>
      </tp>
      <tp>
        <v>1</v>
        <stp/>
        <stp>ContractData</stp>
        <stp>PLE?</stp>
        <stp>MT_LastBidVolume</stp>
        <stp/>
        <stp>T</stp>
        <tr r="K9" s="1"/>
        <tr r="N9" s="1"/>
      </tp>
      <tp>
        <v>2</v>
        <stp/>
        <stp>ContractData</stp>
        <stp>CLE?</stp>
        <stp>MT_LastBidVolume</stp>
        <stp/>
        <stp>T</stp>
        <tr r="K28" s="1"/>
        <tr r="N28" s="1"/>
      </tp>
      <tp>
        <v>-57.25</v>
        <stp/>
        <stp>ContractData</stp>
        <stp>ZWAS4</stp>
        <stp>LastTrade</stp>
        <stp/>
        <stp>T</stp>
        <tr r="S10" s="1"/>
      </tp>
      <tp>
        <v>18.75</v>
        <stp/>
        <stp>ContractData</stp>
        <stp>ZSES4</stp>
        <stp>LastTrade</stp>
        <stp/>
        <stp>T</stp>
        <tr r="S14" s="1"/>
      </tp>
      <tp>
        <v>-34.75</v>
        <stp/>
        <stp>ContractData</stp>
        <stp>ZCES4</stp>
        <stp>LastTrade</stp>
        <stp/>
        <stp>T</stp>
        <tr r="S6" s="1"/>
      </tp>
      <tp>
        <v>-12.5</v>
        <stp/>
        <stp>ContractData</stp>
        <stp>ZWAS1</stp>
        <stp>LastTrade</stp>
        <stp/>
        <stp>T</stp>
        <tr r="S7" s="1"/>
      </tp>
      <tp>
        <v>-15.5</v>
        <stp/>
        <stp>ContractData</stp>
        <stp>ZSES1</stp>
        <stp>LastTrade</stp>
        <stp/>
        <stp>T</stp>
        <tr r="S11" s="1"/>
      </tp>
      <tp>
        <v>-10.5</v>
        <stp/>
        <stp>ContractData</stp>
        <stp>ZCES1</stp>
        <stp>LastTrade</stp>
        <stp/>
        <stp>T</stp>
        <tr r="S3" s="1"/>
      </tp>
      <tp>
        <v>-43.75</v>
        <stp/>
        <stp>ContractData</stp>
        <stp>ZWAS3</stp>
        <stp>LastTrade</stp>
        <stp/>
        <stp>T</stp>
        <tr r="S9" s="1"/>
      </tp>
      <tp>
        <v>17.5</v>
        <stp/>
        <stp>ContractData</stp>
        <stp>ZSES3</stp>
        <stp>LastTrade</stp>
        <stp/>
        <stp>T</stp>
        <tr r="S13" s="1"/>
      </tp>
      <tp>
        <v>-25.5</v>
        <stp/>
        <stp>ContractData</stp>
        <stp>ZCES3</stp>
        <stp>LastTrade</stp>
        <stp/>
        <stp>T</stp>
        <tr r="S5" s="1"/>
      </tp>
      <tp>
        <v>-26.25</v>
        <stp/>
        <stp>ContractData</stp>
        <stp>ZWAS2</stp>
        <stp>LastTrade</stp>
        <stp/>
        <stp>T</stp>
        <tr r="S8" s="1"/>
      </tp>
      <tp>
        <v>-9.75</v>
        <stp/>
        <stp>ContractData</stp>
        <stp>ZSES2</stp>
        <stp>LastTrade</stp>
        <stp/>
        <stp>T</stp>
        <tr r="S12" s="1"/>
      </tp>
      <tp>
        <v>-12.75</v>
        <stp/>
        <stp>ContractData</stp>
        <stp>ZCES2</stp>
        <stp>LastTrade</stp>
        <stp/>
        <stp>T</stp>
        <tr r="S4" s="1"/>
      </tp>
      <tp t="s">
        <v/>
        <stp/>
        <stp>ContractData</stp>
        <stp>S.GOOGL</stp>
        <stp>PerCentNetLastTrade</stp>
        <stp/>
        <stp>T</stp>
        <tr r="G35" s="1"/>
      </tp>
      <tp>
        <v>1161.25</v>
        <stp/>
        <stp>ContractData</stp>
        <stp>ZSE?</stp>
        <stp>Bid</stp>
        <stp/>
        <stp>T</stp>
        <tr r="L11" s="1"/>
      </tp>
      <tp>
        <v>1161.5</v>
        <stp/>
        <stp>ContractData</stp>
        <stp>ZSE?</stp>
        <stp>Ask</stp>
        <stp/>
        <stp>T</stp>
        <tr r="M11" s="1"/>
      </tp>
      <tp>
        <v>587.75</v>
        <stp/>
        <stp>ContractData</stp>
        <stp>ZWA?</stp>
        <stp>Bid</stp>
        <stp/>
        <stp>T</stp>
        <tr r="L14" s="1"/>
      </tp>
      <tp>
        <v>588</v>
        <stp/>
        <stp>ContractData</stp>
        <stp>ZWA?</stp>
        <stp>Ask</stp>
        <stp/>
        <stp>T</stp>
        <tr r="M14" s="1"/>
      </tp>
      <tp>
        <v>582.25</v>
        <stp/>
        <stp>ContractData</stp>
        <stp>ZWA?</stp>
        <stp>Low</stp>
        <stp/>
        <stp>T</stp>
        <tr r="J14" s="1"/>
      </tp>
      <tp>
        <v>1152.5</v>
        <stp/>
        <stp>ContractData</stp>
        <stp>ZSE?</stp>
        <stp>Low</stp>
        <stp/>
        <stp>T</stp>
        <tr r="J11" s="1"/>
      </tp>
      <tp>
        <v>325.90000000000003</v>
        <stp/>
        <stp>ContractData</stp>
        <stp>ZME?</stp>
        <stp>Low</stp>
        <stp/>
        <stp>T</stp>
        <tr r="J12" s="1"/>
      </tp>
      <tp>
        <v>463</v>
        <stp/>
        <stp>ContractData</stp>
        <stp>ZCE?</stp>
        <stp>Bid</stp>
        <stp/>
        <stp>T</stp>
        <tr r="L15" s="1"/>
      </tp>
      <tp>
        <v>64.260000000000005</v>
        <stp/>
        <stp>ContractData</stp>
        <stp>ZLE?</stp>
        <stp>Low</stp>
        <stp/>
        <stp>T</stp>
        <tr r="J13" s="1"/>
      </tp>
      <tp>
        <v>463.5</v>
        <stp/>
        <stp>ContractData</stp>
        <stp>ZCE?</stp>
        <stp>Ask</stp>
        <stp/>
        <stp>T</stp>
        <tr r="M15" s="1"/>
      </tp>
      <tp>
        <v>65.099999999999994</v>
        <stp/>
        <stp>ContractData</stp>
        <stp>ZLE?</stp>
        <stp>Ask</stp>
        <stp/>
        <stp>T</stp>
        <tr r="M13" s="1"/>
      </tp>
      <tp>
        <v>327.8</v>
        <stp/>
        <stp>ContractData</stp>
        <stp>ZME?</stp>
        <stp>Ask</stp>
        <stp/>
        <stp>T</stp>
        <tr r="M12" s="1"/>
      </tp>
      <tp>
        <v>458</v>
        <stp/>
        <stp>ContractData</stp>
        <stp>ZCE?</stp>
        <stp>Low</stp>
        <stp/>
        <stp>T</stp>
        <tr r="J15" s="1"/>
      </tp>
      <tp>
        <v>327.70000000000005</v>
        <stp/>
        <stp>ContractData</stp>
        <stp>ZME?</stp>
        <stp>Bid</stp>
        <stp/>
        <stp>T</stp>
        <tr r="L12" s="1"/>
      </tp>
      <tp>
        <v>65.08</v>
        <stp/>
        <stp>ContractData</stp>
        <stp>ZLE?</stp>
        <stp>Bid</stp>
        <stp/>
        <stp>T</stp>
        <tr r="L13" s="1"/>
      </tp>
      <tp>
        <v>10.25</v>
        <stp/>
        <stp>ContractData</stp>
        <stp>P.ZSE</stp>
        <stp>LastTrade</stp>
        <stp/>
        <stp>T</stp>
        <tr r="T24" s="1"/>
      </tp>
      <tp>
        <v>9.75</v>
        <stp/>
        <stp>ContractData</stp>
        <stp>C.ZSE</stp>
        <stp>LastTrade</stp>
        <stp/>
        <stp>T</stp>
        <tr r="T23" s="1"/>
      </tp>
      <tp>
        <v>1</v>
        <stp/>
        <stp>ContractData</stp>
        <stp>HOE?</stp>
        <stp>MT_LastBidVolume</stp>
        <stp/>
        <stp>T</stp>
        <tr r="K29" s="1"/>
        <tr r="N29" s="1"/>
      </tp>
      <tp>
        <v>0.01</v>
        <stp/>
        <stp>ContractData</stp>
        <stp>Tsize(S.US.XLRE)</stp>
        <stp>LastQuoteToday</stp>
        <stp/>
        <stp>T</stp>
        <tr r="L49" s="1"/>
        <tr r="L49" s="1"/>
        <tr r="L49" s="1"/>
        <tr r="L49" s="1"/>
        <tr r="L49" s="1"/>
        <tr r="L49" s="1"/>
        <tr r="L49" s="1"/>
        <tr r="L49" s="1"/>
        <tr r="F49" s="1"/>
        <tr r="F49" s="1"/>
        <tr r="F49" s="1"/>
        <tr r="F49" s="1"/>
        <tr r="F49" s="1"/>
        <tr r="F49" s="1"/>
        <tr r="F49" s="1"/>
        <tr r="F49" s="1"/>
        <tr r="I49" s="1"/>
        <tr r="I49" s="1"/>
        <tr r="I49" s="1"/>
        <tr r="I49" s="1"/>
        <tr r="I49" s="1"/>
        <tr r="I49" s="1"/>
        <tr r="I49" s="1"/>
        <tr r="I49" s="1"/>
        <tr r="E49" s="1"/>
        <tr r="E49" s="1"/>
        <tr r="E49" s="1"/>
        <tr r="E49" s="1"/>
        <tr r="E49" s="1"/>
        <tr r="E49" s="1"/>
        <tr r="E49" s="1"/>
        <tr r="E49" s="1"/>
        <tr r="H49" s="1"/>
        <tr r="H49" s="1"/>
        <tr r="H49" s="1"/>
        <tr r="H49" s="1"/>
        <tr r="H49" s="1"/>
        <tr r="H49" s="1"/>
        <tr r="H49" s="1"/>
        <tr r="H49" s="1"/>
        <tr r="J49" s="1"/>
        <tr r="J49" s="1"/>
        <tr r="J49" s="1"/>
        <tr r="J49" s="1"/>
        <tr r="J49" s="1"/>
        <tr r="J49" s="1"/>
        <tr r="J49" s="1"/>
        <tr r="J49" s="1"/>
        <tr r="M49" s="1"/>
        <tr r="M49" s="1"/>
        <tr r="M49" s="1"/>
        <tr r="M49" s="1"/>
        <tr r="M49" s="1"/>
        <tr r="M49" s="1"/>
        <tr r="M49" s="1"/>
        <tr r="M49" s="1"/>
      </tp>
      <tp>
        <v>1</v>
        <stp/>
        <stp>ContractData</stp>
        <stp>ENQ?</stp>
        <stp>MT_LastBidVolume</stp>
        <stp/>
        <stp>T</stp>
        <tr r="K4" s="1"/>
        <tr r="N4" s="1"/>
      </tp>
      <tp>
        <v>0</v>
        <stp/>
        <stp>ContractData</stp>
        <stp>S.US.XLRE</stp>
        <stp>NetLastTrade</stp>
        <stp/>
        <stp>T</stp>
        <tr r="F49" s="1"/>
      </tp>
      <tp>
        <v>84173.942628999997</v>
        <stp/>
        <stp>ContractData</stp>
        <stp>S.US.XLP</stp>
        <stp>T_CVol</stp>
        <stp/>
        <stp>T</stp>
        <tr r="O43" s="1"/>
      </tp>
      <tp t="s">
        <v/>
        <stp/>
        <stp>ContractData</stp>
        <stp>S.GOOGL</stp>
        <stp>High</stp>
        <stp/>
        <stp>T</stp>
        <tr r="I35" s="1"/>
      </tp>
      <tp>
        <v>26</v>
        <stp/>
        <stp>ContractData</stp>
        <stp>CA6?</stp>
        <stp>MT_LastBidVolume</stp>
        <stp/>
        <stp>T</stp>
        <tr r="K21" s="1"/>
        <tr r="N21" s="1"/>
      </tp>
      <tp>
        <v>15</v>
        <stp/>
        <stp>ContractData</stp>
        <stp>DA6?</stp>
        <stp>MT_LastBidVolume</stp>
        <stp/>
        <stp>T</stp>
        <tr r="K23" s="1"/>
        <tr r="N23" s="1"/>
      </tp>
      <tp>
        <v>137</v>
        <stp/>
        <stp>ContractData</stp>
        <stp>ZCE?</stp>
        <stp>MT_LastBidVolume</stp>
        <stp/>
        <stp>T</stp>
        <tr r="N15" s="1"/>
        <tr r="K15" s="1"/>
      </tp>
      <tp>
        <v>2</v>
        <stp/>
        <stp>ContractData</stp>
        <stp>GCE?</stp>
        <stp>MT_LastBidVolume</stp>
        <stp/>
        <stp>T</stp>
        <tr r="K7" s="1"/>
        <tr r="N7" s="1"/>
      </tp>
      <tp>
        <v>6666</v>
        <stp/>
        <stp>ContractData</stp>
        <stp>EP</stp>
        <stp>LastTrade</stp>
        <stp/>
        <stp>T</stp>
        <tr r="E3" s="1"/>
      </tp>
      <tp>
        <v>6748</v>
        <stp/>
        <stp>ContractData</stp>
        <stp>EP</stp>
        <stp>High</stp>
        <stp/>
        <stp>T</stp>
        <tr r="I3" s="1"/>
      </tp>
      <tp>
        <v>1</v>
        <stp/>
        <stp>ContractData</stp>
        <stp>RBE?</stp>
        <stp>MT_LastBidVolume</stp>
        <stp/>
        <stp>T</stp>
        <tr r="K30" s="1"/>
        <tr r="N30" s="1"/>
      </tp>
      <tp>
        <v>304.63</v>
        <stp/>
        <stp>ContractData</stp>
        <stp>S.GOOGL</stp>
        <stp>Ask</stp>
        <stp/>
        <stp>T</stp>
        <tr r="M35" s="1"/>
      </tp>
      <tp>
        <v>304.29000000000002</v>
        <stp/>
        <stp>ContractData</stp>
        <stp>S.GOOGL</stp>
        <stp>Bid</stp>
        <stp/>
        <stp>T</stp>
        <tr r="L35" s="1"/>
      </tp>
      <tp t="s">
        <v/>
        <stp/>
        <stp>ContractData</stp>
        <stp>S.GOOGL</stp>
        <stp>Low</stp>
        <stp/>
        <stp>T</stp>
        <tr r="J35" s="1"/>
      </tp>
      <tp>
        <v>0</v>
        <stp/>
        <stp>ContractData</stp>
        <stp>ZSE?</stp>
        <stp>PerCentNetLastTrade</stp>
        <stp/>
        <stp>T</stp>
        <tr r="G11" s="1"/>
      </tp>
      <tp>
        <v>-1.2599748005039899</v>
        <stp/>
        <stp>ContractData</stp>
        <stp>ZWA?</stp>
        <stp>PerCentNetLastTrade</stp>
        <stp/>
        <stp>T</stp>
        <tr r="G14" s="1"/>
      </tp>
      <tp>
        <v>-0.48335123523093448</v>
        <stp/>
        <stp>ContractData</stp>
        <stp>ZCE?</stp>
        <stp>PerCentNetLastTrade</stp>
        <stp/>
        <stp>T</stp>
        <tr r="G15" s="1"/>
      </tp>
      <tp>
        <v>-6.097560975609756E-2</v>
        <stp/>
        <stp>ContractData</stp>
        <stp>ZME?</stp>
        <stp>PerCentNetLastTrade</stp>
        <stp/>
        <stp>T</stp>
        <tr r="G12" s="1"/>
      </tp>
      <tp>
        <v>-0.65638833765837279</v>
        <stp/>
        <stp>ContractData</stp>
        <stp>ZLE?</stp>
        <stp>PerCentNetLastTrade</stp>
        <stp/>
        <stp>T</stp>
        <tr r="G13" s="1"/>
      </tp>
      <tp>
        <v>61.21</v>
        <stp/>
        <stp>ContractData</stp>
        <stp>SIE?</stp>
        <stp>Low</stp>
        <stp/>
        <stp>T</stp>
        <tr r="J8" s="1"/>
      </tp>
      <tp>
        <v>1.2800500000000001</v>
        <stp/>
        <stp>ContractData</stp>
        <stp>SF6?</stp>
        <stp>Bid</stp>
        <stp/>
        <stp>T</stp>
        <tr r="L22" s="1"/>
      </tp>
      <tp>
        <v>1.2802</v>
        <stp/>
        <stp>ContractData</stp>
        <stp>SF6?</stp>
        <stp>Ask</stp>
        <stp/>
        <stp>T</stp>
        <tr r="M22" s="1"/>
      </tp>
      <tp>
        <v>68.75</v>
        <stp/>
        <stp>ContractData</stp>
        <stp>SIE?</stp>
        <stp>Ask</stp>
        <stp/>
        <stp>T</stp>
        <tr r="M8" s="1"/>
      </tp>
      <tp>
        <v>68.715000000000003</v>
        <stp/>
        <stp>ContractData</stp>
        <stp>SIE?</stp>
        <stp>Bid</stp>
        <stp/>
        <stp>T</stp>
        <tr r="L8" s="1"/>
      </tp>
      <tp>
        <v>1.2713000000000001</v>
        <stp/>
        <stp>ContractData</stp>
        <stp>SF6?</stp>
        <stp>Low</stp>
        <stp/>
        <stp>T</stp>
        <tr r="J22" s="1"/>
      </tp>
      <tp t="s">
        <v/>
        <stp/>
        <stp>ContractData</stp>
        <stp>S.MSFT</stp>
        <stp>PerCentNetLastTrade</stp>
        <stp/>
        <stp>T</stp>
        <tr r="G37" s="1"/>
      </tp>
      <tp t="s">
        <v/>
        <stp/>
        <stp>ContractData</stp>
        <stp>S.META</stp>
        <stp>PerCentNetLastTrade</stp>
        <stp/>
        <stp>T</stp>
        <tr r="G36" s="1"/>
      </tp>
      <tp>
        <v>6</v>
        <stp/>
        <stp>ContractData</stp>
        <stp>NE6?</stp>
        <stp>MT_LastBidVolume</stp>
        <stp/>
        <stp>T</stp>
        <tr r="K24" s="1"/>
        <tr r="N24" s="1"/>
      </tp>
      <tp>
        <v>225078.59642099999</v>
        <stp/>
        <stp>ContractData</stp>
        <stp>S.US.XLU</stp>
        <stp>T_CVol</stp>
        <stp/>
        <stp>T</stp>
        <tr r="O50" s="1"/>
      </tp>
      <tp>
        <v>2.9636</v>
        <stp/>
        <stp>ContractData</stp>
        <stp>RBE?</stp>
        <stp>Bid</stp>
        <stp/>
        <stp>T</stp>
        <tr r="L30" s="1"/>
      </tp>
      <tp>
        <v>2.9669000000000003</v>
        <stp/>
        <stp>ContractData</stp>
        <stp>RBE?</stp>
        <stp>Ask</stp>
        <stp/>
        <stp>T</stp>
        <tr r="M30" s="1"/>
      </tp>
      <tp>
        <v>6510</v>
        <stp/>
        <stp>ContractData</stp>
        <stp>EP</stp>
        <stp>Open</stp>
        <stp/>
        <stp>T</stp>
        <tr r="H3" s="1"/>
      </tp>
      <tp>
        <v>2.8529</v>
        <stp/>
        <stp>ContractData</stp>
        <stp>RBE?</stp>
        <stp>Low</stp>
        <stp/>
        <stp>T</stp>
        <tr r="J30" s="1"/>
      </tp>
      <tp>
        <v>3</v>
        <stp/>
        <stp>ContractData</stp>
        <stp>NGE?</stp>
        <stp>MT_LastBidVolume</stp>
        <stp/>
        <stp>T</stp>
        <tr r="K31" s="1"/>
        <tr r="N31" s="1"/>
      </tp>
      <tp>
        <v>68778.929094000006</v>
        <stp/>
        <stp>ContractData</stp>
        <stp>S.US.XLV</stp>
        <stp>T_CVol</stp>
        <stp/>
        <stp>T</stp>
        <tr r="O46" s="1"/>
      </tp>
      <tp>
        <v>24502.75</v>
        <stp/>
        <stp>ContractData</stp>
        <stp>ENQ?</stp>
        <stp>LastTrade</stp>
        <stp/>
        <stp>T</stp>
        <tr r="E4" s="1"/>
      </tp>
      <tp>
        <v>251.71</v>
        <stp/>
        <stp>ContractData</stp>
        <stp>S.AAPL</stp>
        <stp>Bid</stp>
        <stp/>
        <stp>T</stp>
        <tr r="L33" s="1"/>
      </tp>
      <tp t="s">
        <v/>
        <stp/>
        <stp>ContractData</stp>
        <stp>S.AMZN</stp>
        <stp>Low</stp>
        <stp/>
        <stp>T</stp>
        <tr r="J34" s="1"/>
      </tp>
      <tp>
        <v>252.20000000000002</v>
        <stp/>
        <stp>ContractData</stp>
        <stp>S.AAPL</stp>
        <stp>Ask</stp>
        <stp/>
        <stp>T</stp>
        <tr r="M33" s="1"/>
      </tp>
      <tp>
        <v>207.8</v>
        <stp/>
        <stp>ContractData</stp>
        <stp>S.AMZN</stp>
        <stp>Bid</stp>
        <stp/>
        <stp>T</stp>
        <tr r="L34" s="1"/>
      </tp>
      <tp t="s">
        <v/>
        <stp/>
        <stp>ContractData</stp>
        <stp>S.AAPL</stp>
        <stp>Low</stp>
        <stp/>
        <stp>T</stp>
        <tr r="J33" s="1"/>
      </tp>
      <tp>
        <v>207.96</v>
        <stp/>
        <stp>ContractData</stp>
        <stp>S.AMZN</stp>
        <stp>Ask</stp>
        <stp/>
        <stp>T</stp>
        <tr r="M34" s="1"/>
      </tp>
      <tp t="s">
        <v/>
        <stp/>
        <stp>ContractData</stp>
        <stp>S.GOOGL</stp>
        <stp>Open</stp>
        <stp/>
        <stp>T</stp>
        <tr r="H35" s="1"/>
      </tp>
      <tp>
        <v>1703</v>
        <stp/>
        <stp>ContractData</stp>
        <stp>PLE?</stp>
        <stp>Low</stp>
        <stp/>
        <stp>T</stp>
        <tr r="J9" s="1"/>
      </tp>
      <tp>
        <v>1881.5</v>
        <stp/>
        <stp>ContractData</stp>
        <stp>PLE?</stp>
        <stp>Ask</stp>
        <stp/>
        <stp>T</stp>
        <tr r="M9" s="1"/>
      </tp>
      <tp>
        <v>1879.4</v>
        <stp/>
        <stp>ContractData</stp>
        <stp>PLE?</stp>
        <stp>Bid</stp>
        <stp/>
        <stp>T</stp>
        <tr r="L9" s="1"/>
      </tp>
      <tp t="s">
        <v/>
        <stp/>
        <stp>ContractData</stp>
        <stp>S.NVDA</stp>
        <stp>PerCentNetLastTrade</stp>
        <stp/>
        <stp>T</stp>
        <tr r="G38" s="1"/>
      </tp>
      <tp>
        <v>4</v>
        <stp/>
        <stp>ContractData</stp>
        <stp>SF6?</stp>
        <stp>MT_LastBidVolume</stp>
        <stp/>
        <stp>T</stp>
        <tr r="K22" s="1"/>
        <tr r="N22" s="1"/>
      </tp>
      <tp t="s">
        <v>Swiss Franc (Globex), Jun 26</v>
        <stp/>
        <stp>ContractData</stp>
        <stp>SF6?</stp>
        <stp>LongDescription</stp>
        <stp/>
        <stp>T</stp>
        <tr r="D22" s="1"/>
        <tr r="C22" s="1"/>
      </tp>
      <tp t="s">
        <v>Silver (Globex), May 26</v>
        <stp/>
        <stp>ContractData</stp>
        <stp>SIE?</stp>
        <stp>LongDescription</stp>
        <stp/>
        <stp>T</stp>
        <tr r="D8" s="1"/>
        <tr r="C8" s="1"/>
      </tp>
      <tp>
        <v>5.595E-2</v>
        <stp/>
        <stp>ContractData</stp>
        <stp>MX6?</stp>
        <stp>High</stp>
        <stp/>
        <stp>T</stp>
        <tr r="I25" s="1"/>
      </tp>
      <tp>
        <v>-0.19999999999998863</v>
        <stp/>
        <stp>ContractData</stp>
        <stp>ZME?</stp>
        <stp>NetLastTrade</stp>
        <stp/>
        <stp>T</stp>
        <tr r="F12" s="1"/>
      </tp>
      <tp>
        <v>99.965000000000003</v>
        <stp/>
        <stp>ContractData</stp>
        <stp>DXE?</stp>
        <stp>High</stp>
        <stp/>
        <stp>T</stp>
        <tr r="I17" s="1"/>
      </tp>
      <tp t="s">
        <v>RBOB Gasoline (Globex), Jun 26</v>
        <stp/>
        <stp>ContractData</stp>
        <stp>RBE?</stp>
        <stp>LongDescription</stp>
        <stp/>
        <stp>T</stp>
        <tr r="D30" s="1"/>
        <tr r="C30" s="1"/>
      </tp>
      <tp>
        <v>6.3654999999999996E-3</v>
        <stp/>
        <stp>ContractData</stp>
        <stp>JY6?</stp>
        <stp>High</stp>
        <stp/>
        <stp>T</stp>
        <tr r="I19" s="1"/>
      </tp>
      <tp>
        <v>-0.43000000000000682</v>
        <stp/>
        <stp>ContractData</stp>
        <stp>ZLE?</stp>
        <stp>NetLastTrade</stp>
        <stp/>
        <stp>T</stp>
        <tr r="F13" s="1"/>
      </tp>
      <tp>
        <v>-89.899999999999864</v>
        <stp/>
        <stp>ContractData</stp>
        <stp>PLE?</stp>
        <stp>NetLastTrade</stp>
        <stp/>
        <stp>T</stp>
        <tr r="F9" s="1"/>
      </tp>
      <tp>
        <v>-7.2600000000000051</v>
        <stp/>
        <stp>ContractData</stp>
        <stp>CLE?</stp>
        <stp>NetLastTrade</stp>
        <stp/>
        <stp>T</stp>
        <tr r="F28" s="1"/>
      </tp>
      <tp>
        <v>-0.17010000000000058</v>
        <stp/>
        <stp>ContractData</stp>
        <stp>HOE?</stp>
        <stp>NetLastTrade</stp>
        <stp/>
        <stp>T</stp>
        <tr r="F29" s="1"/>
      </tp>
      <tp t="s">
        <v>Platinum (Globex), Apr 26</v>
        <stp/>
        <stp>ContractData</stp>
        <stp>PLE?</stp>
        <stp>LongDescription</stp>
        <stp/>
        <stp>T</stp>
        <tr r="D9" s="1"/>
        <tr r="C9" s="1"/>
      </tp>
      <tp>
        <v>589818</v>
        <stp/>
        <stp>ContractData</stp>
        <stp>EP</stp>
        <stp>T_CVol</stp>
        <stp/>
        <stp>T</stp>
        <tr r="O3" s="1"/>
      </tp>
      <tp>
        <v>401.25</v>
        <stp/>
        <stp>ContractData</stp>
        <stp>ENQ?</stp>
        <stp>NetLastTrade</stp>
        <stp/>
        <stp>T</stp>
        <tr r="F4" s="1"/>
      </tp>
      <tp>
        <v>-0.92900000000000205</v>
        <stp/>
        <stp>ContractData</stp>
        <stp>SIE?</stp>
        <stp>NetLastTrade</stp>
        <stp/>
        <stp>T</stp>
        <tr r="F8" s="1"/>
      </tp>
      <tp>
        <v>0.01</v>
        <stp/>
        <stp>ContractData</stp>
        <stp>Tsize(S.AAPL)</stp>
        <stp>LastQuoteToday</stp>
        <stp/>
        <stp>T</stp>
        <tr r="L33" s="1"/>
        <tr r="L33" s="1"/>
        <tr r="L33" s="1"/>
        <tr r="L33" s="1"/>
        <tr r="L33" s="1"/>
        <tr r="L33" s="1"/>
        <tr r="L33" s="1"/>
        <tr r="L33" s="1"/>
        <tr r="M33" s="1"/>
        <tr r="M33" s="1"/>
        <tr r="M33" s="1"/>
        <tr r="M33" s="1"/>
        <tr r="M33" s="1"/>
        <tr r="M33" s="1"/>
        <tr r="M33" s="1"/>
        <tr r="M33" s="1"/>
        <tr r="I33" s="1"/>
        <tr r="I33" s="1"/>
        <tr r="I33" s="1"/>
        <tr r="I33" s="1"/>
        <tr r="I33" s="1"/>
        <tr r="I33" s="1"/>
        <tr r="I33" s="1"/>
        <tr r="I33" s="1"/>
        <tr r="H33" s="1"/>
        <tr r="H33" s="1"/>
        <tr r="H33" s="1"/>
        <tr r="H33" s="1"/>
        <tr r="H33" s="1"/>
        <tr r="H33" s="1"/>
        <tr r="H33" s="1"/>
        <tr r="H33" s="1"/>
        <tr r="J33" s="1"/>
        <tr r="J33" s="1"/>
        <tr r="J33" s="1"/>
        <tr r="J33" s="1"/>
        <tr r="J33" s="1"/>
        <tr r="J33" s="1"/>
        <tr r="J33" s="1"/>
        <tr r="J33" s="1"/>
        <tr r="F33" s="1"/>
        <tr r="F33" s="1"/>
        <tr r="F33" s="1"/>
        <tr r="F33" s="1"/>
        <tr r="F33" s="1"/>
        <tr r="F33" s="1"/>
        <tr r="F33" s="1"/>
        <tr r="F33" s="1"/>
        <tr r="E33" s="1"/>
        <tr r="E33" s="1"/>
        <tr r="E33" s="1"/>
        <tr r="E33" s="1"/>
        <tr r="E33" s="1"/>
        <tr r="E33" s="1"/>
        <tr r="E33" s="1"/>
        <tr r="E33" s="1"/>
      </tp>
      <tp>
        <v>0.01</v>
        <stp/>
        <stp>ContractData</stp>
        <stp>Tsize(S.AMZN)</stp>
        <stp>LastQuoteToday</stp>
        <stp/>
        <stp>T</stp>
        <tr r="M34" s="1"/>
        <tr r="M34" s="1"/>
        <tr r="M34" s="1"/>
        <tr r="M34" s="1"/>
        <tr r="M34" s="1"/>
        <tr r="M34" s="1"/>
        <tr r="M34" s="1"/>
        <tr r="M34" s="1"/>
        <tr r="L34" s="1"/>
        <tr r="L34" s="1"/>
        <tr r="L34" s="1"/>
        <tr r="L34" s="1"/>
        <tr r="L34" s="1"/>
        <tr r="L34" s="1"/>
        <tr r="L34" s="1"/>
        <tr r="L34" s="1"/>
        <tr r="E34" s="1"/>
        <tr r="E34" s="1"/>
        <tr r="E34" s="1"/>
        <tr r="E34" s="1"/>
        <tr r="E34" s="1"/>
        <tr r="E34" s="1"/>
        <tr r="E34" s="1"/>
        <tr r="E34" s="1"/>
        <tr r="H34" s="1"/>
        <tr r="H34" s="1"/>
        <tr r="H34" s="1"/>
        <tr r="H34" s="1"/>
        <tr r="H34" s="1"/>
        <tr r="H34" s="1"/>
        <tr r="H34" s="1"/>
        <tr r="H34" s="1"/>
        <tr r="J34" s="1"/>
        <tr r="J34" s="1"/>
        <tr r="J34" s="1"/>
        <tr r="J34" s="1"/>
        <tr r="J34" s="1"/>
        <tr r="J34" s="1"/>
        <tr r="J34" s="1"/>
        <tr r="J34" s="1"/>
        <tr r="I34" s="1"/>
        <tr r="I34" s="1"/>
        <tr r="I34" s="1"/>
        <tr r="I34" s="1"/>
        <tr r="I34" s="1"/>
        <tr r="I34" s="1"/>
        <tr r="I34" s="1"/>
        <tr r="I34" s="1"/>
        <tr r="F34" s="1"/>
        <tr r="F34" s="1"/>
        <tr r="F34" s="1"/>
        <tr r="F34" s="1"/>
        <tr r="F34" s="1"/>
        <tr r="F34" s="1"/>
        <tr r="F34" s="1"/>
        <tr r="F34" s="1"/>
      </tp>
      <tp>
        <v>6.326E-3</v>
        <stp/>
        <stp>ContractData</stp>
        <stp>JY6?</stp>
        <stp>Open</stp>
        <stp/>
        <stp>T</stp>
        <tr r="H19" s="1"/>
      </tp>
      <tp>
        <v>5.5239999999999997E-2</v>
        <stp/>
        <stp>ContractData</stp>
        <stp>MX6?</stp>
        <stp>Open</stp>
        <stp/>
        <stp>T</stp>
        <tr r="H25" s="1"/>
      </tp>
      <tp>
        <v>99.424999999999997</v>
        <stp/>
        <stp>ContractData</stp>
        <stp>DXE?</stp>
        <stp>Open</stp>
        <stp/>
        <stp>T</stp>
        <tr r="H17" s="1"/>
      </tp>
      <tp>
        <v>1.3432000000000002</v>
        <stp/>
        <stp>ContractData</stp>
        <stp>BP6?</stp>
        <stp>High</stp>
        <stp/>
        <stp>T</stp>
        <tr r="I20" s="1"/>
      </tp>
      <tp>
        <v>9.000000000000119E-4</v>
        <stp/>
        <stp>ContractData</stp>
        <stp>NE6?</stp>
        <stp>NetLastTrade</stp>
        <stp/>
        <stp>T</stp>
        <tr r="F24" s="1"/>
      </tp>
      <tp>
        <v>596.5</v>
        <stp/>
        <stp>ContractData</stp>
        <stp>ZWA?</stp>
        <stp>Open</stp>
        <stp/>
        <stp>T</stp>
        <tr r="H14" s="1"/>
      </tp>
      <tp t="s">
        <v>Corn (Globex), May 26</v>
        <stp/>
        <stp>ContractData</stp>
        <stp>ZCE?</stp>
        <stp>LongDescription</stp>
        <stp/>
        <stp>T</stp>
        <tr r="D15" s="1"/>
        <tr r="C15" s="1"/>
      </tp>
      <tp t="s">
        <v>Soybean Oil (Globex), May 26</v>
        <stp/>
        <stp>ContractData</stp>
        <stp>ZLE?</stp>
        <stp>LongDescription</stp>
        <stp/>
        <stp>T</stp>
        <tr r="D13" s="1"/>
        <tr r="C13" s="1"/>
      </tp>
      <tp t="s">
        <v>Soybean Meal (Globex), May 26</v>
        <stp/>
        <stp>ContractData</stp>
        <stp>ZME?</stp>
        <stp>LongDescription</stp>
        <stp/>
        <stp>T</stp>
        <tr r="D12" s="1"/>
        <tr r="C12" s="1"/>
      </tp>
      <tp t="s">
        <v>Soybeans (Globex), May 26</v>
        <stp/>
        <stp>ContractData</stp>
        <stp>ZSE?</stp>
        <stp>LongDescription</stp>
        <stp/>
        <stp>T</stp>
        <tr r="D11" s="1"/>
        <tr r="C11" s="1"/>
      </tp>
      <tp t="s">
        <v>Wheat (Globex), May 26</v>
        <stp/>
        <stp>ContractData</stp>
        <stp>ZWA?</stp>
        <stp>LongDescription</stp>
        <stp/>
        <stp>T</stp>
        <tr r="D14" s="1"/>
        <tr r="C14" s="1"/>
      </tp>
      <tp>
        <v>0.01</v>
        <stp/>
        <stp>ContractData</stp>
        <stp>Tsize(S.NVDA)</stp>
        <stp>LastQuoteToday</stp>
        <stp/>
        <stp>T</stp>
        <tr r="M38" s="1"/>
        <tr r="M38" s="1"/>
        <tr r="M38" s="1"/>
        <tr r="M38" s="1"/>
        <tr r="M38" s="1"/>
        <tr r="M38" s="1"/>
        <tr r="M38" s="1"/>
        <tr r="M38" s="1"/>
        <tr r="L38" s="1"/>
        <tr r="L38" s="1"/>
        <tr r="L38" s="1"/>
        <tr r="L38" s="1"/>
        <tr r="L38" s="1"/>
        <tr r="L38" s="1"/>
        <tr r="L38" s="1"/>
        <tr r="L38" s="1"/>
        <tr r="F38" s="1"/>
        <tr r="F38" s="1"/>
        <tr r="F38" s="1"/>
        <tr r="F38" s="1"/>
        <tr r="F38" s="1"/>
        <tr r="F38" s="1"/>
        <tr r="F38" s="1"/>
        <tr r="F38" s="1"/>
        <tr r="H38" s="1"/>
        <tr r="H38" s="1"/>
        <tr r="H38" s="1"/>
        <tr r="H38" s="1"/>
        <tr r="H38" s="1"/>
        <tr r="H38" s="1"/>
        <tr r="H38" s="1"/>
        <tr r="H38" s="1"/>
        <tr r="I38" s="1"/>
        <tr r="I38" s="1"/>
        <tr r="I38" s="1"/>
        <tr r="I38" s="1"/>
        <tr r="I38" s="1"/>
        <tr r="I38" s="1"/>
        <tr r="I38" s="1"/>
        <tr r="I38" s="1"/>
        <tr r="J38" s="1"/>
        <tr r="J38" s="1"/>
        <tr r="J38" s="1"/>
        <tr r="J38" s="1"/>
        <tr r="J38" s="1"/>
        <tr r="J38" s="1"/>
        <tr r="J38" s="1"/>
        <tr r="J38" s="1"/>
        <tr r="E38" s="1"/>
        <tr r="E38" s="1"/>
        <tr r="E38" s="1"/>
        <tr r="E38" s="1"/>
        <tr r="E38" s="1"/>
        <tr r="E38" s="1"/>
        <tr r="E38" s="1"/>
        <tr r="E38" s="1"/>
      </tp>
      <tp>
        <v>0.01</v>
        <stp/>
        <stp>ContractData</stp>
        <stp>Tsize(S.META)</stp>
        <stp>LastQuoteToday</stp>
        <stp/>
        <stp>T</stp>
        <tr r="L36" s="1"/>
        <tr r="L36" s="1"/>
        <tr r="L36" s="1"/>
        <tr r="L36" s="1"/>
        <tr r="L36" s="1"/>
        <tr r="L36" s="1"/>
        <tr r="L36" s="1"/>
        <tr r="L36" s="1"/>
        <tr r="M36" s="1"/>
        <tr r="M36" s="1"/>
        <tr r="M36" s="1"/>
        <tr r="M36" s="1"/>
        <tr r="M36" s="1"/>
        <tr r="M36" s="1"/>
        <tr r="M36" s="1"/>
        <tr r="M36" s="1"/>
        <tr r="E36" s="1"/>
        <tr r="E36" s="1"/>
        <tr r="E36" s="1"/>
        <tr r="E36" s="1"/>
        <tr r="E36" s="1"/>
        <tr r="E36" s="1"/>
        <tr r="E36" s="1"/>
        <tr r="E36" s="1"/>
        <tr r="H36" s="1"/>
        <tr r="H36" s="1"/>
        <tr r="H36" s="1"/>
        <tr r="H36" s="1"/>
        <tr r="H36" s="1"/>
        <tr r="H36" s="1"/>
        <tr r="H36" s="1"/>
        <tr r="H36" s="1"/>
        <tr r="J36" s="1"/>
        <tr r="J36" s="1"/>
        <tr r="J36" s="1"/>
        <tr r="J36" s="1"/>
        <tr r="J36" s="1"/>
        <tr r="J36" s="1"/>
        <tr r="J36" s="1"/>
        <tr r="J36" s="1"/>
        <tr r="I36" s="1"/>
        <tr r="I36" s="1"/>
        <tr r="I36" s="1"/>
        <tr r="I36" s="1"/>
        <tr r="I36" s="1"/>
        <tr r="I36" s="1"/>
        <tr r="I36" s="1"/>
        <tr r="I36" s="1"/>
        <tr r="F36" s="1"/>
        <tr r="F36" s="1"/>
        <tr r="F36" s="1"/>
        <tr r="F36" s="1"/>
        <tr r="F36" s="1"/>
        <tr r="F36" s="1"/>
        <tr r="F36" s="1"/>
        <tr r="F36" s="1"/>
      </tp>
      <tp>
        <v>0.01</v>
        <stp/>
        <stp>ContractData</stp>
        <stp>Tsize(S.MSFT)</stp>
        <stp>LastQuoteToday</stp>
        <stp/>
        <stp>T</stp>
        <tr r="M37" s="1"/>
        <tr r="M37" s="1"/>
        <tr r="M37" s="1"/>
        <tr r="M37" s="1"/>
        <tr r="M37" s="1"/>
        <tr r="M37" s="1"/>
        <tr r="M37" s="1"/>
        <tr r="M37" s="1"/>
        <tr r="L37" s="1"/>
        <tr r="L37" s="1"/>
        <tr r="L37" s="1"/>
        <tr r="L37" s="1"/>
        <tr r="L37" s="1"/>
        <tr r="L37" s="1"/>
        <tr r="L37" s="1"/>
        <tr r="L37" s="1"/>
        <tr r="I37" s="1"/>
        <tr r="I37" s="1"/>
        <tr r="I37" s="1"/>
        <tr r="I37" s="1"/>
        <tr r="I37" s="1"/>
        <tr r="I37" s="1"/>
        <tr r="I37" s="1"/>
        <tr r="I37" s="1"/>
        <tr r="J37" s="1"/>
        <tr r="J37" s="1"/>
        <tr r="J37" s="1"/>
        <tr r="J37" s="1"/>
        <tr r="J37" s="1"/>
        <tr r="J37" s="1"/>
        <tr r="J37" s="1"/>
        <tr r="J37" s="1"/>
        <tr r="H37" s="1"/>
        <tr r="H37" s="1"/>
        <tr r="H37" s="1"/>
        <tr r="H37" s="1"/>
        <tr r="H37" s="1"/>
        <tr r="H37" s="1"/>
        <tr r="H37" s="1"/>
        <tr r="H37" s="1"/>
        <tr r="E37" s="1"/>
        <tr r="E37" s="1"/>
        <tr r="E37" s="1"/>
        <tr r="E37" s="1"/>
        <tr r="E37" s="1"/>
        <tr r="E37" s="1"/>
        <tr r="E37" s="1"/>
        <tr r="E37" s="1"/>
        <tr r="F37" s="1"/>
        <tr r="F37" s="1"/>
        <tr r="F37" s="1"/>
        <tr r="F37" s="1"/>
        <tr r="F37" s="1"/>
        <tr r="F37" s="1"/>
        <tr r="F37" s="1"/>
        <tr r="F37" s="1"/>
      </tp>
      <tp>
        <v>1.1595000000000002</v>
        <stp/>
        <stp>ContractData</stp>
        <stp>EU6?</stp>
        <stp>Open</stp>
        <stp/>
        <stp>T</stp>
        <tr r="H18" s="1"/>
      </tp>
      <tp>
        <v>-0.12999999999999989</v>
        <stp/>
        <stp>ContractData</stp>
        <stp>NGE?</stp>
        <stp>NetLastTrade</stp>
        <stp/>
        <stp>T</stp>
        <tr r="F31" s="1"/>
      </tp>
      <tp>
        <v>3.9999999999995595E-4</v>
        <stp/>
        <stp>ContractData</stp>
        <stp>SF6?</stp>
        <stp>NetLastTrade</stp>
        <stp/>
        <stp>T</stp>
        <tr r="F22" s="1"/>
      </tp>
      <tp>
        <v>1171.5</v>
        <stp/>
        <stp>ContractData</stp>
        <stp>ZSE?</stp>
        <stp>High</stp>
        <stp/>
        <stp>T</stp>
        <tr r="I11" s="1"/>
      </tp>
      <tp>
        <v>-8.0000000000002292E-4</v>
        <stp/>
        <stp>ContractData</stp>
        <stp>DA6?</stp>
        <stp>NetLastTrade</stp>
        <stp/>
        <stp>T</stp>
        <tr r="F23" s="1"/>
      </tp>
      <tp>
        <v>-3.4999999999996145E-4</v>
        <stp/>
        <stp>ContractData</stp>
        <stp>CA6?</stp>
        <stp>NetLastTrade</stp>
        <stp/>
        <stp>T</stp>
        <tr r="F21" s="1"/>
      </tp>
      <tp>
        <v>1160</v>
        <stp/>
        <stp>ContractData</stp>
        <stp>ZSE?</stp>
        <stp>Open</stp>
        <stp/>
        <stp>T</stp>
        <tr r="H11" s="1"/>
      </tp>
      <tp>
        <v>1900</v>
        <stp/>
        <stp>ContractData</stp>
        <stp>S.US.XLRE</stp>
        <stp>MT_LastBidVolume</stp>
        <stp/>
        <stp>T</stp>
        <tr r="K49" s="1"/>
        <tr r="N49" s="1"/>
      </tp>
      <tp>
        <v>1.1666500000000002</v>
        <stp/>
        <stp>ContractData</stp>
        <stp>EU6?</stp>
        <stp>High</stp>
        <stp/>
        <stp>T</stp>
        <tr r="I18" s="1"/>
      </tp>
      <tp>
        <v>-2.25</v>
        <stp/>
        <stp>ContractData</stp>
        <stp>ZCE?</stp>
        <stp>NetLastTrade</stp>
        <stp/>
        <stp>T</stp>
        <tr r="F15" s="1"/>
      </tp>
      <tp>
        <v>-159.80000000000018</v>
        <stp/>
        <stp>ContractData</stp>
        <stp>GCE?</stp>
        <stp>NetLastTrade</stp>
        <stp/>
        <stp>T</stp>
        <tr r="F7" s="1"/>
      </tp>
      <tp>
        <v>1.3308</v>
        <stp/>
        <stp>ContractData</stp>
        <stp>BP6?</stp>
        <stp>Open</stp>
        <stp/>
        <stp>T</stp>
        <tr r="H20" s="1"/>
      </tp>
      <tp>
        <v>-0.15290000000000026</v>
        <stp/>
        <stp>ContractData</stp>
        <stp>RBE?</stp>
        <stp>NetLastTrade</stp>
        <stp/>
        <stp>T</stp>
        <tr r="F30" s="1"/>
      </tp>
      <tp>
        <v>606.5</v>
        <stp/>
        <stp>ContractData</stp>
        <stp>ZWA?</stp>
        <stp>High</stp>
        <stp/>
        <stp>T</stp>
        <tr r="I14" s="1"/>
      </tp>
      <tp t="s">
        <v>Canadian Dollar (Globex), Jun 26</v>
        <stp/>
        <stp>ContractData</stp>
        <stp>CA6?</stp>
        <stp>LongDescription</stp>
        <stp/>
        <stp>T</stp>
        <tr r="D21" s="1"/>
        <tr r="C21" s="1"/>
      </tp>
      <tp t="s">
        <v>Crude Light (Globex), May 26</v>
        <stp/>
        <stp>ContractData</stp>
        <stp>CLE?</stp>
        <stp>LongDescription</stp>
        <stp/>
        <stp>T</stp>
        <tr r="D28" s="1"/>
        <tr r="C28" s="1"/>
      </tp>
      <tp>
        <v>4.3790000000000004</v>
        <stp/>
        <stp>ContractData</stp>
        <stp>HOE?</stp>
        <stp>Open</stp>
        <stp/>
        <stp>T</stp>
        <tr r="H29" s="1"/>
      </tp>
      <tp t="s">
        <v>E-Mini S&amp;P 500 Option, Jun 26 66750 Call</v>
        <stp/>
        <stp>ContractData</stp>
        <stp>C.EP</stp>
        <stp>LongDescription</stp>
        <stp/>
        <stp>T</stp>
        <tr r="S32" s="1"/>
        <tr r="R32" s="1"/>
      </tp>
      <tp t="s">
        <v>British Pound (Globex), Jun 26</v>
        <stp/>
        <stp>ContractData</stp>
        <stp>BP6?</stp>
        <stp>LongDescription</stp>
        <stp/>
        <stp>T</stp>
        <tr r="D20" s="1"/>
        <tr r="C20" s="1"/>
      </tp>
      <tp>
        <v>1</v>
        <stp/>
        <stp>ContractData</stp>
        <stp>Tsize(YM?)</stp>
        <stp>LastQuoteToday</stp>
        <stp/>
        <stp>T</stp>
        <tr r="M5" s="1"/>
        <tr r="M5" s="1"/>
        <tr r="M5" s="1"/>
        <tr r="M5" s="1"/>
        <tr r="M5" s="1"/>
        <tr r="M5" s="1"/>
        <tr r="M5" s="1"/>
        <tr r="M5" s="1"/>
        <tr r="L5" s="1"/>
        <tr r="L5" s="1"/>
        <tr r="L5" s="1"/>
        <tr r="L5" s="1"/>
        <tr r="L5" s="1"/>
        <tr r="L5" s="1"/>
        <tr r="L5" s="1"/>
        <tr r="L5" s="1"/>
        <tr r="E5" s="1"/>
        <tr r="E5" s="1"/>
        <tr r="E5" s="1"/>
        <tr r="E5" s="1"/>
        <tr r="E5" s="1"/>
        <tr r="E5" s="1"/>
        <tr r="E5" s="1"/>
        <tr r="E5" s="1"/>
        <tr r="F5" s="1"/>
        <tr r="F5" s="1"/>
        <tr r="F5" s="1"/>
        <tr r="F5" s="1"/>
        <tr r="F5" s="1"/>
        <tr r="F5" s="1"/>
        <tr r="F5" s="1"/>
        <tr r="F5" s="1"/>
        <tr r="I5" s="1"/>
        <tr r="I5" s="1"/>
        <tr r="I5" s="1"/>
        <tr r="I5" s="1"/>
        <tr r="I5" s="1"/>
        <tr r="I5" s="1"/>
        <tr r="I5" s="1"/>
        <tr r="I5" s="1"/>
        <tr r="H5" s="1"/>
        <tr r="H5" s="1"/>
        <tr r="H5" s="1"/>
        <tr r="H5" s="1"/>
        <tr r="H5" s="1"/>
        <tr r="H5" s="1"/>
        <tr r="H5" s="1"/>
        <tr r="H5" s="1"/>
        <tr r="J5" s="1"/>
        <tr r="J5" s="1"/>
        <tr r="J5" s="1"/>
        <tr r="J5" s="1"/>
        <tr r="J5" s="1"/>
        <tr r="J5" s="1"/>
        <tr r="J5" s="1"/>
        <tr r="J5" s="1"/>
      </tp>
      <tp>
        <v>5.0000000000000002E-5</v>
        <stp/>
        <stp>ContractData</stp>
        <stp>Tsize(EB?)</stp>
        <stp>LastQuoteToday</stp>
        <stp/>
        <stp>T</stp>
        <tr r="M26" s="1"/>
        <tr r="M26" s="1"/>
        <tr r="M26" s="1"/>
        <tr r="M26" s="1"/>
        <tr r="M26" s="1"/>
        <tr r="M26" s="1"/>
        <tr r="M26" s="1"/>
        <tr r="M26" s="1"/>
        <tr r="L26" s="1"/>
        <tr r="L26" s="1"/>
        <tr r="L26" s="1"/>
        <tr r="L26" s="1"/>
        <tr r="L26" s="1"/>
        <tr r="L26" s="1"/>
        <tr r="L26" s="1"/>
        <tr r="L26" s="1"/>
        <tr r="E26" s="1"/>
        <tr r="E26" s="1"/>
        <tr r="E26" s="1"/>
        <tr r="E26" s="1"/>
        <tr r="E26" s="1"/>
        <tr r="E26" s="1"/>
        <tr r="E26" s="1"/>
        <tr r="E26" s="1"/>
        <tr r="F26" s="1"/>
        <tr r="F26" s="1"/>
        <tr r="F26" s="1"/>
        <tr r="F26" s="1"/>
        <tr r="F26" s="1"/>
        <tr r="F26" s="1"/>
        <tr r="F26" s="1"/>
        <tr r="F26" s="1"/>
        <tr r="H26" s="1"/>
        <tr r="H26" s="1"/>
        <tr r="H26" s="1"/>
        <tr r="H26" s="1"/>
        <tr r="H26" s="1"/>
        <tr r="H26" s="1"/>
        <tr r="H26" s="1"/>
        <tr r="H26" s="1"/>
        <tr r="I26" s="1"/>
        <tr r="I26" s="1"/>
        <tr r="I26" s="1"/>
        <tr r="I26" s="1"/>
        <tr r="I26" s="1"/>
        <tr r="I26" s="1"/>
        <tr r="I26" s="1"/>
        <tr r="I26" s="1"/>
        <tr r="J26" s="1"/>
        <tr r="J26" s="1"/>
        <tr r="J26" s="1"/>
        <tr r="J26" s="1"/>
        <tr r="J26" s="1"/>
        <tr r="J26" s="1"/>
        <tr r="J26" s="1"/>
        <tr r="J26" s="1"/>
      </tp>
      <tp>
        <v>69.72</v>
        <stp/>
        <stp>ContractData</stp>
        <stp>SIE?</stp>
        <stp>High</stp>
        <stp/>
        <stp>T</stp>
        <tr r="I8" s="1"/>
      </tp>
      <tp>
        <v>23902</v>
        <stp/>
        <stp>ContractData</stp>
        <stp>ENQ?</stp>
        <stp>Open</stp>
        <stp/>
        <stp>T</stp>
        <tr r="H4" s="1"/>
      </tp>
      <tp>
        <v>327.60000000000002</v>
        <stp/>
        <stp>ContractData</stp>
        <stp>ZME?</stp>
        <stp>Open</stp>
        <stp/>
        <stp>T</stp>
        <tr r="H12" s="1"/>
      </tp>
      <tp>
        <v>0.01</v>
        <stp/>
        <stp>ContractData</stp>
        <stp>Tsize(S.TSLA)</stp>
        <stp>LastQuoteToday</stp>
        <stp/>
        <stp>T</stp>
        <tr r="L39" s="1"/>
        <tr r="L39" s="1"/>
        <tr r="L39" s="1"/>
        <tr r="L39" s="1"/>
        <tr r="L39" s="1"/>
        <tr r="L39" s="1"/>
        <tr r="L39" s="1"/>
        <tr r="L39" s="1"/>
        <tr r="M39" s="1"/>
        <tr r="M39" s="1"/>
        <tr r="M39" s="1"/>
        <tr r="M39" s="1"/>
        <tr r="M39" s="1"/>
        <tr r="M39" s="1"/>
        <tr r="M39" s="1"/>
        <tr r="M39" s="1"/>
        <tr r="I39" s="1"/>
        <tr r="I39" s="1"/>
        <tr r="I39" s="1"/>
        <tr r="I39" s="1"/>
        <tr r="I39" s="1"/>
        <tr r="I39" s="1"/>
        <tr r="I39" s="1"/>
        <tr r="I39" s="1"/>
        <tr r="J39" s="1"/>
        <tr r="J39" s="1"/>
        <tr r="J39" s="1"/>
        <tr r="J39" s="1"/>
        <tr r="J39" s="1"/>
        <tr r="J39" s="1"/>
        <tr r="J39" s="1"/>
        <tr r="J39" s="1"/>
        <tr r="E39" s="1"/>
        <tr r="E39" s="1"/>
        <tr r="E39" s="1"/>
        <tr r="E39" s="1"/>
        <tr r="E39" s="1"/>
        <tr r="E39" s="1"/>
        <tr r="E39" s="1"/>
        <tr r="E39" s="1"/>
        <tr r="F39" s="1"/>
        <tr r="F39" s="1"/>
        <tr r="F39" s="1"/>
        <tr r="F39" s="1"/>
        <tr r="F39" s="1"/>
        <tr r="F39" s="1"/>
        <tr r="F39" s="1"/>
        <tr r="F39" s="1"/>
        <tr r="H39" s="1"/>
        <tr r="H39" s="1"/>
        <tr r="H39" s="1"/>
        <tr r="H39" s="1"/>
        <tr r="H39" s="1"/>
        <tr r="H39" s="1"/>
        <tr r="H39" s="1"/>
        <tr r="H39" s="1"/>
      </tp>
      <tp>
        <v>100.51</v>
        <stp/>
        <stp>ContractData</stp>
        <stp>CLE?</stp>
        <stp>Open</stp>
        <stp/>
        <stp>T</stp>
        <tr r="H28" s="1"/>
      </tp>
      <tp>
        <v>1910</v>
        <stp/>
        <stp>ContractData</stp>
        <stp>PLE?</stp>
        <stp>Open</stp>
        <stp/>
        <stp>T</stp>
        <tr r="H9" s="1"/>
      </tp>
      <tp>
        <v>65.53</v>
        <stp/>
        <stp>ContractData</stp>
        <stp>ZLE?</stp>
        <stp>Open</stp>
        <stp/>
        <stp>T</stp>
        <tr r="H13" s="1"/>
      </tp>
      <tp t="s">
        <v>Gold (Globex), Apr 26</v>
        <stp/>
        <stp>ContractData</stp>
        <stp>GCE?</stp>
        <stp>LongDescription</stp>
        <stp/>
        <stp>T</stp>
        <tr r="D7" s="1"/>
        <tr r="C7" s="1"/>
      </tp>
      <tp>
        <v>2.3500000000000083E-5</v>
        <stp/>
        <stp>ContractData</stp>
        <stp>JY6?</stp>
        <stp>NetLastTrade</stp>
        <stp/>
        <stp>T</stp>
        <tr r="F19" s="1"/>
      </tp>
      <tp>
        <v>101.67</v>
        <stp/>
        <stp>ContractData</stp>
        <stp>CLE?</stp>
        <stp>High</stp>
        <stp/>
        <stp>T</stp>
        <tr r="I28" s="1"/>
      </tp>
      <tp>
        <v>1939.8000000000002</v>
        <stp/>
        <stp>ContractData</stp>
        <stp>PLE?</stp>
        <stp>High</stp>
        <stp/>
        <stp>T</stp>
        <tr r="I9" s="1"/>
      </tp>
      <tp>
        <v>66.150000000000006</v>
        <stp/>
        <stp>ContractData</stp>
        <stp>ZLE?</stp>
        <stp>High</stp>
        <stp/>
        <stp>T</stp>
        <tr r="I13" s="1"/>
      </tp>
      <tp>
        <v>5.1999999999999963E-4</v>
        <stp/>
        <stp>ContractData</stp>
        <stp>MX6?</stp>
        <stp>NetLastTrade</stp>
        <stp/>
        <stp>T</stp>
        <tr r="F25" s="1"/>
      </tp>
      <tp>
        <v>-0.23399999999999466</v>
        <stp/>
        <stp>ContractData</stp>
        <stp>DXE?</stp>
        <stp>NetLastTrade</stp>
        <stp/>
        <stp>T</stp>
        <tr r="F17" s="1"/>
      </tp>
      <tp>
        <v>332.40000000000003</v>
        <stp/>
        <stp>ContractData</stp>
        <stp>ZME?</stp>
        <stp>High</stp>
        <stp/>
        <stp>T</stp>
        <tr r="I12" s="1"/>
      </tp>
      <tp>
        <v>46104.317604166667</v>
        <stp/>
        <stp>SystemInfo</stp>
        <stp>Linetime</stp>
        <tr r="U2" s="1"/>
      </tp>
      <tp t="s">
        <v>E-mini NASDAQ-100, Jun 26</v>
        <stp/>
        <stp>ContractData</stp>
        <stp>ENQ?</stp>
        <stp>LongDescription</stp>
        <stp/>
        <stp>T</stp>
        <tr r="D4" s="1"/>
        <tr r="C4" s="1"/>
      </tp>
      <tp t="s">
        <v>Euro FX (Globex), Jun 26</v>
        <stp/>
        <stp>ContractData</stp>
        <stp>EU6?</stp>
        <stp>LongDescription</stp>
        <stp/>
        <stp>T</stp>
        <tr r="D18" s="1"/>
        <tr r="C18" s="1"/>
      </tp>
      <tp>
        <v>24763</v>
        <stp/>
        <stp>ContractData</stp>
        <stp>ENQ?</stp>
        <stp>High</stp>
        <stp/>
        <stp>T</stp>
        <tr r="I4" s="1"/>
      </tp>
      <tp>
        <v>66.849999999999994</v>
        <stp/>
        <stp>ContractData</stp>
        <stp>SIE?</stp>
        <stp>Open</stp>
        <stp/>
        <stp>T</stp>
        <tr r="H8" s="1"/>
      </tp>
      <tp t="s">
        <v>Australian Dollar (Globex), Jun 26</v>
        <stp/>
        <stp>ContractData</stp>
        <stp>DA6?</stp>
        <stp>LongDescription</stp>
        <stp/>
        <stp>T</stp>
        <tr r="C23" s="1"/>
        <tr r="D23" s="1"/>
      </tp>
      <tp t="s">
        <v>Dollar Index (ICE), Jun 26</v>
        <stp/>
        <stp>ContractData</stp>
        <stp>DXE?</stp>
        <stp>LongDescription</stp>
        <stp/>
        <stp>T</stp>
        <tr r="D17" s="1"/>
        <tr r="C17" s="1"/>
      </tp>
      <tp>
        <v>4.4710000000000001</v>
        <stp/>
        <stp>ContractData</stp>
        <stp>HOE?</stp>
        <stp>High</stp>
        <stp/>
        <stp>T</stp>
        <tr r="I29" s="1"/>
      </tp>
      <tp>
        <v>2.9500000000000082E-3</v>
        <stp/>
        <stp>ContractData</stp>
        <stp>EU6?</stp>
        <stp>NetLastTrade</stp>
        <stp/>
        <stp>T</stp>
        <tr r="F18" s="1"/>
      </tp>
      <tp>
        <v>3.0990000000000002</v>
        <stp/>
        <stp>ContractData</stp>
        <stp>NGE?</stp>
        <stp>Open</stp>
        <stp/>
        <stp>T</stp>
        <tr r="H31" s="1"/>
      </tp>
      <tp>
        <v>100</v>
        <stp/>
        <stp>ContractData</stp>
        <stp>S.GOOGL</stp>
        <stp>MT_LastBidVolume</stp>
        <stp/>
        <stp>T</stp>
        <tr r="K35" s="1"/>
        <tr r="N35" s="1"/>
      </tp>
      <tp t="s">
        <v>Japanese Yen (Globex), Jun 26</v>
        <stp/>
        <stp>ContractData</stp>
        <stp>JY6?</stp>
        <stp>LongDescription</stp>
        <stp/>
        <stp>T</stp>
        <tr r="D19" s="1"/>
        <tr r="C19" s="1"/>
      </tp>
      <tp>
        <v>0.73345000000000005</v>
        <stp/>
        <stp>ContractData</stp>
        <stp>CA6?</stp>
        <stp>High</stp>
        <stp/>
        <stp>T</stp>
        <tr r="I21" s="1"/>
      </tp>
      <tp>
        <v>0.70355000000000001</v>
        <stp/>
        <stp>ContractData</stp>
        <stp>DA6?</stp>
        <stp>High</stp>
        <stp/>
        <stp>T</stp>
        <tr r="I23" s="1"/>
      </tp>
      <tp>
        <v>1.2805000000000002</v>
        <stp/>
        <stp>ContractData</stp>
        <stp>SF6?</stp>
        <stp>Open</stp>
        <stp/>
        <stp>T</stp>
        <tr r="H22" s="1"/>
      </tp>
      <tp>
        <v>0.73085000000000011</v>
        <stp/>
        <stp>ContractData</stp>
        <stp>CA6?</stp>
        <stp>LastTrade</stp>
        <stp/>
        <stp>T</stp>
        <tr r="E21" s="1"/>
      </tp>
      <tp>
        <v>1.3382000000000001</v>
        <stp/>
        <stp>ContractData</stp>
        <stp>BP6?</stp>
        <stp>LastTrade</stp>
        <stp/>
        <stp>T</stp>
        <tr r="E20" s="1"/>
      </tp>
      <tp>
        <v>1.1626000000000001</v>
        <stp/>
        <stp>ContractData</stp>
        <stp>EU6?</stp>
        <stp>LastTrade</stp>
        <stp/>
        <stp>T</stp>
        <tr r="E18" s="1"/>
      </tp>
      <tp>
        <v>0.69940000000000002</v>
        <stp/>
        <stp>ContractData</stp>
        <stp>DA6?</stp>
        <stp>LastTrade</stp>
        <stp/>
        <stp>T</stp>
        <tr r="E23" s="1"/>
      </tp>
      <tp>
        <v>6.3449999999999999E-3</v>
        <stp/>
        <stp>ContractData</stp>
        <stp>JY6?</stp>
        <stp>LastTrade</stp>
        <stp/>
        <stp>T</stp>
        <tr r="E19" s="1"/>
      </tp>
      <tp>
        <v>5.5709999999999996E-2</v>
        <stp/>
        <stp>ContractData</stp>
        <stp>MX6?</stp>
        <stp>LastTrade</stp>
        <stp/>
        <stp>T</stp>
        <tr r="E25" s="1"/>
      </tp>
      <tp>
        <v>0.58490000000000009</v>
        <stp/>
        <stp>ContractData</stp>
        <stp>NE6?</stp>
        <stp>LastTrade</stp>
        <stp/>
        <stp>T</stp>
        <tr r="E24" s="1"/>
      </tp>
      <tp>
        <v>1.2801</v>
        <stp/>
        <stp>ContractData</stp>
        <stp>SF6?</stp>
        <stp>LastTrade</stp>
        <stp/>
        <stp>T</stp>
        <tr r="E22" s="1"/>
      </tp>
      <tp t="s">
        <v>Real Estate Select Sector SPDR</v>
        <stp/>
        <stp>ContractData</stp>
        <stp>S.US.XLRE</stp>
        <stp>LongDescription</stp>
        <stp/>
        <stp>T</stp>
        <tr r="C49" s="1"/>
      </tp>
      <tp>
        <v>0.58400000000000007</v>
        <stp/>
        <stp>ContractData</stp>
        <stp>NE6?</stp>
        <stp>Open</stp>
        <stp/>
        <stp>T</stp>
        <tr r="H24" s="1"/>
      </tp>
      <tp>
        <v>-7.5</v>
        <stp/>
        <stp>ContractData</stp>
        <stp>ZWA?</stp>
        <stp>NetLastTrade</stp>
        <stp/>
        <stp>T</stp>
        <tr r="F14" s="1"/>
      </tp>
      <tp>
        <v>3.2023000000000001</v>
        <stp/>
        <stp>ContractData</stp>
        <stp>RBE?</stp>
        <stp>High</stp>
        <stp/>
        <stp>T</stp>
        <tr r="I30" s="1"/>
      </tp>
      <tp t="s">
        <v>NY Harbor ULSD, May 26</v>
        <stp/>
        <stp>ContractData</stp>
        <stp>HOE?</stp>
        <stp>LongDescription</stp>
        <stp/>
        <stp>T</stp>
        <tr r="C29" s="1"/>
        <tr r="D29" s="1"/>
      </tp>
      <tp>
        <v>3</v>
        <stp/>
        <stp>ContractData</stp>
        <stp>EP</stp>
        <stp>MT_LastBidVolume</stp>
        <stp/>
        <stp>T</stp>
        <tr r="N3" s="1"/>
        <tr r="K3" s="1"/>
      </tp>
      <tp>
        <v>4537.1000000000004</v>
        <stp/>
        <stp>ContractData</stp>
        <stp>GCE?</stp>
        <stp>High</stp>
        <stp/>
        <stp>T</stp>
        <tr r="I7" s="1"/>
      </tp>
      <tp>
        <v>473.75</v>
        <stp/>
        <stp>ContractData</stp>
        <stp>ZCE?</stp>
        <stp>High</stp>
        <stp/>
        <stp>T</stp>
        <tr r="I15" s="1"/>
      </tp>
      <tp>
        <v>4450</v>
        <stp/>
        <stp>ContractData</stp>
        <stp>GCE?</stp>
        <stp>Open</stp>
        <stp/>
        <stp>T</stp>
        <tr r="H7" s="1"/>
      </tp>
      <tp>
        <v>465.25</v>
        <stp/>
        <stp>ContractData</stp>
        <stp>ZCE?</stp>
        <stp>Open</stp>
        <stp/>
        <stp>T</stp>
        <tr r="H15" s="1"/>
      </tp>
      <tp t="s">
        <v>Natural Gas (Globex), May 26</v>
        <stp/>
        <stp>ContractData</stp>
        <stp>NGE?</stp>
        <stp>LongDescription</stp>
        <stp/>
        <stp>T</stp>
        <tr r="D31" s="1"/>
        <tr r="C31" s="1"/>
      </tp>
      <tp t="s">
        <v>New Zealand Dollar (Globex), Jun 26</v>
        <stp/>
        <stp>ContractData</stp>
        <stp>NE6?</stp>
        <stp>LongDescription</stp>
        <stp/>
        <stp>T</stp>
        <tr r="D24" s="1"/>
        <tr r="C24" s="1"/>
      </tp>
      <tp>
        <v>0.58660000000000001</v>
        <stp/>
        <stp>ContractData</stp>
        <stp>NE6?</stp>
        <stp>High</stp>
        <stp/>
        <stp>T</stp>
        <tr r="I24" s="1"/>
      </tp>
      <tp>
        <v>5.9000000000000163E-3</v>
        <stp/>
        <stp>ContractData</stp>
        <stp>BP6?</stp>
        <stp>NetLastTrade</stp>
        <stp/>
        <stp>T</stp>
        <tr r="F20" s="1"/>
      </tp>
      <tp>
        <v>3.1979000000000002</v>
        <stp/>
        <stp>ContractData</stp>
        <stp>RBE?</stp>
        <stp>Open</stp>
        <stp/>
        <stp>T</stp>
        <tr r="H30" s="1"/>
      </tp>
      <tp t="s">
        <v>Mexican Peso (Globex), Jun 26</v>
        <stp/>
        <stp>ContractData</stp>
        <stp>MX6?</stp>
        <stp>LongDescription</stp>
        <stp/>
        <stp>T</stp>
        <tr r="D25" s="1"/>
        <tr r="C25" s="1"/>
      </tp>
      <tp>
        <v>1.2844500000000001</v>
        <stp/>
        <stp>ContractData</stp>
        <stp>SF6?</stp>
        <stp>High</stp>
        <stp/>
        <stp>T</stp>
        <tr r="I22" s="1"/>
      </tp>
      <tp>
        <v>0.69910000000000005</v>
        <stp/>
        <stp>ContractData</stp>
        <stp>DA6?</stp>
        <stp>Open</stp>
        <stp/>
        <stp>T</stp>
        <tr r="H23" s="1"/>
      </tp>
      <tp>
        <v>0.73185000000000011</v>
        <stp/>
        <stp>ContractData</stp>
        <stp>CA6?</stp>
        <stp>Open</stp>
        <stp/>
        <stp>T</stp>
        <tr r="H21" s="1"/>
      </tp>
      <tp>
        <v>0</v>
        <stp/>
        <stp>ContractData</stp>
        <stp>ZSE?</stp>
        <stp>NetLastTrade</stp>
        <stp/>
        <stp>T</stp>
        <tr r="F11" s="1"/>
      </tp>
      <tp>
        <v>3.1339999999999999</v>
        <stp/>
        <stp>ContractData</stp>
        <stp>NGE?</stp>
        <stp>High</stp>
        <stp/>
        <stp>T</stp>
        <tr r="I31" s="1"/>
      </tp>
      <tp>
        <v>367.96</v>
        <stp/>
        <stp>ContractData</stp>
        <stp>S.TSLA</stp>
        <stp>LastTrade</stp>
        <stp/>
        <stp>T</stp>
        <tr r="E39" s="1"/>
      </tp>
      <tp>
        <v>-1.25</v>
        <stp/>
        <stp>ContractData</stp>
        <stp>ZWAS4</stp>
        <stp>NetLastTrade</stp>
        <stp/>
        <stp>T</stp>
        <tr r="T10" s="1"/>
      </tp>
      <tp>
        <v>-0.75</v>
        <stp/>
        <stp>ContractData</stp>
        <stp>ZWAS2</stp>
        <stp>NetLastTrade</stp>
        <stp/>
        <stp>T</stp>
        <tr r="T8" s="1"/>
      </tp>
      <tp>
        <v>-1.25</v>
        <stp/>
        <stp>ContractData</stp>
        <stp>ZWAS3</stp>
        <stp>NetLastTrade</stp>
        <stp/>
        <stp>T</stp>
        <tr r="T9" s="1"/>
      </tp>
      <tp>
        <v>-0.5</v>
        <stp/>
        <stp>ContractData</stp>
        <stp>ZWAS1</stp>
        <stp>NetLastTrade</stp>
        <stp/>
        <stp>T</stp>
        <tr r="T7" s="1"/>
      </tp>
      <tp>
        <v>0.87160000000000004</v>
        <stp/>
        <stp>ContractData</stp>
        <stp>EB?</stp>
        <stp>High</stp>
        <stp/>
        <stp>T</stp>
        <tr r="I26" s="1"/>
      </tp>
      <tp>
        <v>165.5</v>
        <stp/>
        <stp>ContractData</stp>
        <stp>C.ENQ</stp>
        <stp>NetLastTrade</stp>
        <stp/>
        <stp>T</stp>
        <tr r="U33" s="1"/>
      </tp>
      <tp>
        <v>0</v>
        <stp/>
        <stp>ContractData</stp>
        <stp>ZCES4</stp>
        <stp>NetLastTrade</stp>
        <stp/>
        <stp>T</stp>
        <tr r="T6" s="1"/>
      </tp>
      <tp>
        <v>-1.5</v>
        <stp/>
        <stp>ContractData</stp>
        <stp>ZSES4</stp>
        <stp>NetLastTrade</stp>
        <stp/>
        <stp>T</stp>
        <tr r="T14" s="1"/>
      </tp>
      <tp>
        <v>-0.25</v>
        <stp/>
        <stp>ContractData</stp>
        <stp>ZCES2</stp>
        <stp>NetLastTrade</stp>
        <stp/>
        <stp>T</stp>
        <tr r="T4" s="1"/>
      </tp>
      <tp>
        <v>-1</v>
        <stp/>
        <stp>ContractData</stp>
        <stp>ZSES2</stp>
        <stp>NetLastTrade</stp>
        <stp/>
        <stp>T</stp>
        <tr r="T12" s="1"/>
      </tp>
      <tp>
        <v>-0.25</v>
        <stp/>
        <stp>ContractData</stp>
        <stp>ZCES3</stp>
        <stp>NetLastTrade</stp>
        <stp/>
        <stp>T</stp>
        <tr r="T5" s="1"/>
      </tp>
      <tp>
        <v>-1</v>
        <stp/>
        <stp>ContractData</stp>
        <stp>ZSES3</stp>
        <stp>NetLastTrade</stp>
        <stp/>
        <stp>T</stp>
        <tr r="T13" s="1"/>
      </tp>
      <tp>
        <v>0</v>
        <stp/>
        <stp>ContractData</stp>
        <stp>ZCES1</stp>
        <stp>NetLastTrade</stp>
        <stp/>
        <stp>T</stp>
        <tr r="T3" s="1"/>
      </tp>
      <tp>
        <v>-0.25</v>
        <stp/>
        <stp>ContractData</stp>
        <stp>ZSES1</stp>
        <stp>NetLastTrade</stp>
        <stp/>
        <stp>T</stp>
        <tr r="T11" s="1"/>
      </tp>
      <tp t="s">
        <v>+0-06' </v>
        <stp/>
        <stp>ContractData</stp>
        <stp>USA</stp>
        <stp>NetLastTrade</stp>
        <stp/>
        <stp>B</stp>
        <tr r="U20" s="1"/>
      </tp>
      <tp t="s">
        <v>+0-00'3/8</v>
        <stp/>
        <stp>ContractData</stp>
        <stp>TUA</stp>
        <stp>NetLastTrade</stp>
        <stp/>
        <stp>B</stp>
        <tr r="U17" s="1"/>
      </tp>
      <tp t="s">
        <v>+0-02'+</v>
        <stp/>
        <stp>ContractData</stp>
        <stp>TYA</stp>
        <stp>NetLastTrade</stp>
        <stp/>
        <stp>B</stp>
        <tr r="U19" s="1"/>
      </tp>
      <tp>
        <v>0</v>
        <stp/>
        <stp>ContractData</stp>
        <stp>S.AMZN</stp>
        <stp>NetLastTrade</stp>
        <stp/>
        <stp>T</stp>
        <tr r="F34" s="1"/>
      </tp>
      <tp>
        <v>-104.60000000000001</v>
        <stp/>
        <stp>ContractData</stp>
        <stp>C.GCE</stp>
        <stp>NetLastTrade</stp>
        <stp/>
        <stp>T</stp>
        <tr r="U29" s="1"/>
      </tp>
      <tp>
        <v>0.87140000000000006</v>
        <stp/>
        <stp>ContractData</stp>
        <stp>EB?</stp>
        <stp>Open</stp>
        <stp/>
        <stp>T</stp>
        <tr r="H26" s="1"/>
      </tp>
      <tp t="s">
        <v/>
        <stp/>
        <stp>ContractData</stp>
        <stp>S.NVDA</stp>
        <stp>High</stp>
        <stp/>
        <stp>T</stp>
        <tr r="I38" s="1"/>
      </tp>
      <tp>
        <v>172.93</v>
        <stp/>
        <stp>ContractData</stp>
        <stp>S.NVDA</stp>
        <stp>LastTrade</stp>
        <stp/>
        <stp>T</stp>
        <tr r="E38" s="1"/>
      </tp>
      <tp>
        <v>793</v>
        <stp/>
        <stp>ContractData</stp>
        <stp>YM?</stp>
        <stp>NetLastTrade</stp>
        <stp/>
        <stp>T</stp>
        <tr r="F5" s="1"/>
      </tp>
      <tp t="s">
        <v/>
        <stp/>
        <stp>ContractData</stp>
        <stp>S.US.XLY</stp>
        <stp>Open</stp>
        <stp/>
        <stp>T</stp>
        <tr r="H42" s="1"/>
      </tp>
      <tp t="s">
        <v/>
        <stp/>
        <stp>ContractData</stp>
        <stp>S.US.XLP</stp>
        <stp>Open</stp>
        <stp/>
        <stp>T</stp>
        <tr r="H43" s="1"/>
      </tp>
      <tp t="s">
        <v/>
        <stp/>
        <stp>ContractData</stp>
        <stp>S.US.XLV</stp>
        <stp>Open</stp>
        <stp/>
        <stp>T</stp>
        <tr r="H46" s="1"/>
      </tp>
      <tp t="s">
        <v/>
        <stp/>
        <stp>ContractData</stp>
        <stp>S.US.XLU</stp>
        <stp>Open</stp>
        <stp/>
        <stp>T</stp>
        <tr r="H50" s="1"/>
      </tp>
      <tp t="s">
        <v/>
        <stp/>
        <stp>ContractData</stp>
        <stp>S.US.XLK</stp>
        <stp>Open</stp>
        <stp/>
        <stp>T</stp>
        <tr r="H51" s="1"/>
      </tp>
      <tp t="s">
        <v/>
        <stp/>
        <stp>ContractData</stp>
        <stp>S.US.XLI</stp>
        <stp>Open</stp>
        <stp/>
        <stp>T</stp>
        <tr r="H47" s="1"/>
      </tp>
      <tp t="s">
        <v/>
        <stp/>
        <stp>ContractData</stp>
        <stp>S.US.XLB</stp>
        <stp>Open</stp>
        <stp/>
        <stp>T</stp>
        <tr r="H48" s="1"/>
      </tp>
      <tp t="s">
        <v/>
        <stp/>
        <stp>ContractData</stp>
        <stp>S.US.XLC</stp>
        <stp>Open</stp>
        <stp/>
        <stp>T</stp>
        <tr r="H41" s="1"/>
      </tp>
      <tp t="s">
        <v/>
        <stp/>
        <stp>ContractData</stp>
        <stp>S.US.XLF</stp>
        <stp>Open</stp>
        <stp/>
        <stp>T</stp>
        <tr r="H45" s="1"/>
      </tp>
      <tp t="s">
        <v/>
        <stp/>
        <stp>ContractData</stp>
        <stp>S.US.XLE</stp>
        <stp>Open</stp>
        <stp/>
        <stp>T</stp>
        <tr r="H44" s="1"/>
      </tp>
      <tp>
        <v>983421.40152499999</v>
        <stp/>
        <stp>ContractData</stp>
        <stp>S.MSFT</stp>
        <stp>T_CVol</stp>
        <stp/>
        <stp>T</stp>
        <tr r="O37" s="1"/>
      </tp>
      <tp t="s">
        <v/>
        <stp/>
        <stp>ContractData</stp>
        <stp>S.TSLA</stp>
        <stp>Open</stp>
        <stp/>
        <stp>T</stp>
        <tr r="H39" s="1"/>
      </tp>
      <tp t="s">
        <v/>
        <stp/>
        <stp>ContractData</stp>
        <stp>S.MSFT</stp>
        <stp>Open</stp>
        <stp/>
        <stp>T</stp>
        <tr r="H37" s="1"/>
      </tp>
      <tp>
        <v>0</v>
        <stp/>
        <stp>ContractData</stp>
        <stp>S.AAPL</stp>
        <stp>NetLastTrade</stp>
        <stp/>
        <stp>T</stp>
        <tr r="F33" s="1"/>
      </tp>
      <tp>
        <v>381.85</v>
        <stp/>
        <stp>ContractData</stp>
        <stp>S.MSFT</stp>
        <stp>LastTrade</stp>
        <stp/>
        <stp>T</stp>
        <tr r="E37" s="1"/>
      </tp>
      <tp>
        <v>40.590000000000003</v>
        <stp/>
        <stp>ContractData</stp>
        <stp>S.US.XLRE</stp>
        <stp>LastTrade</stp>
        <stp/>
        <stp>T</stp>
        <tr r="E49" s="1"/>
      </tp>
      <tp t="s">
        <v>Corn Calendar Spread 4, (1*ZCEK26-1*ZCEH27)</v>
        <stp/>
        <stp>ContractData</stp>
        <stp>ZCES4</stp>
        <stp>LongDescription</stp>
        <stp/>
        <stp>T</stp>
        <tr r="R6" s="1"/>
      </tp>
      <tp t="s">
        <v>Corn Calendar Spread 1, (1*ZCEK26-1*ZCEN26)</v>
        <stp/>
        <stp>ContractData</stp>
        <stp>ZCES1</stp>
        <stp>LongDescription</stp>
        <stp/>
        <stp>T</stp>
        <tr r="R3" s="1"/>
      </tp>
      <tp t="s">
        <v>Corn Calendar Spread 3, (1*ZCEK26-1*ZCEZ26)</v>
        <stp/>
        <stp>ContractData</stp>
        <stp>ZCES3</stp>
        <stp>LongDescription</stp>
        <stp/>
        <stp>T</stp>
        <tr r="R5" s="1"/>
      </tp>
      <tp t="s">
        <v>Corn Calendar Spread 2, (1*ZCEK26-1*ZCEU26)</v>
        <stp/>
        <stp>ContractData</stp>
        <stp>ZCES2</stp>
        <stp>LongDescription</stp>
        <stp/>
        <stp>T</stp>
        <tr r="R4" s="1"/>
      </tp>
      <tp t="s">
        <v/>
        <stp/>
        <stp>ContractData</stp>
        <stp>S.MSFT</stp>
        <stp>High</stp>
        <stp/>
        <stp>T</stp>
        <tr r="I37" s="1"/>
      </tp>
      <tp t="s">
        <v/>
        <stp/>
        <stp>ContractData</stp>
        <stp>S.TSLA</stp>
        <stp>High</stp>
        <stp/>
        <stp>T</stp>
        <tr r="I39" s="1"/>
      </tp>
      <tp t="s">
        <v/>
        <stp/>
        <stp>ContractData</stp>
        <stp>S.US.XLY</stp>
        <stp>High</stp>
        <stp/>
        <stp>T</stp>
        <tr r="I42" s="1"/>
      </tp>
      <tp t="s">
        <v/>
        <stp/>
        <stp>ContractData</stp>
        <stp>S.US.XLP</stp>
        <stp>High</stp>
        <stp/>
        <stp>T</stp>
        <tr r="I43" s="1"/>
      </tp>
      <tp t="s">
        <v/>
        <stp/>
        <stp>ContractData</stp>
        <stp>S.US.XLU</stp>
        <stp>High</stp>
        <stp/>
        <stp>T</stp>
        <tr r="I50" s="1"/>
      </tp>
      <tp t="s">
        <v/>
        <stp/>
        <stp>ContractData</stp>
        <stp>S.US.XLV</stp>
        <stp>High</stp>
        <stp/>
        <stp>T</stp>
        <tr r="I46" s="1"/>
      </tp>
      <tp t="s">
        <v/>
        <stp/>
        <stp>ContractData</stp>
        <stp>S.US.XLI</stp>
        <stp>High</stp>
        <stp/>
        <stp>T</stp>
        <tr r="I47" s="1"/>
      </tp>
      <tp t="s">
        <v/>
        <stp/>
        <stp>ContractData</stp>
        <stp>S.US.XLK</stp>
        <stp>High</stp>
        <stp/>
        <stp>T</stp>
        <tr r="I51" s="1"/>
      </tp>
      <tp t="s">
        <v/>
        <stp/>
        <stp>ContractData</stp>
        <stp>S.US.XLB</stp>
        <stp>High</stp>
        <stp/>
        <stp>T</stp>
        <tr r="I48" s="1"/>
      </tp>
      <tp t="s">
        <v/>
        <stp/>
        <stp>ContractData</stp>
        <stp>S.US.XLC</stp>
        <stp>High</stp>
        <stp/>
        <stp>T</stp>
        <tr r="I41" s="1"/>
      </tp>
      <tp t="s">
        <v/>
        <stp/>
        <stp>ContractData</stp>
        <stp>S.US.XLE</stp>
        <stp>High</stp>
        <stp/>
        <stp>T</stp>
        <tr r="I44" s="1"/>
      </tp>
      <tp t="s">
        <v/>
        <stp/>
        <stp>ContractData</stp>
        <stp>S.US.XLF</stp>
        <stp>High</stp>
        <stp/>
        <stp>T</stp>
        <tr r="I45" s="1"/>
      </tp>
      <tp>
        <v>0</v>
        <stp/>
        <stp>ContractData</stp>
        <stp>S.META</stp>
        <stp>NetLastTrade</stp>
        <stp/>
        <stp>T</stp>
        <tr r="F36" s="1"/>
      </tp>
      <tp t="s">
        <v>Industrial Select Sector SPDR</v>
        <stp/>
        <stp>ContractData</stp>
        <stp>S.US.XLI</stp>
        <stp>LongDescription</stp>
        <stp/>
        <stp>T</stp>
        <tr r="C47" s="1"/>
      </tp>
      <tp t="s">
        <v>Technology Sector SPDR Fund</v>
        <stp/>
        <stp>ContractData</stp>
        <stp>S.US.XLK</stp>
        <stp>LongDescription</stp>
        <stp/>
        <stp>T</stp>
        <tr r="C51" s="1"/>
      </tp>
      <tp t="s">
        <v>Materials Select Sector SPDR</v>
        <stp/>
        <stp>ContractData</stp>
        <stp>S.US.XLB</stp>
        <stp>LongDescription</stp>
        <stp/>
        <stp>T</stp>
        <tr r="C48" s="1"/>
      </tp>
      <tp t="s">
        <v>Communication Services Select Sector SPDR</v>
        <stp/>
        <stp>ContractData</stp>
        <stp>S.US.XLC</stp>
        <stp>LongDescription</stp>
        <stp/>
        <stp>T</stp>
        <tr r="C41" s="1"/>
      </tp>
      <tp t="s">
        <v>Energy Select Sector SPDR</v>
        <stp/>
        <stp>ContractData</stp>
        <stp>S.US.XLE</stp>
        <stp>LongDescription</stp>
        <stp/>
        <stp>T</stp>
        <tr r="C44" s="1"/>
      </tp>
      <tp t="s">
        <v>Financial Select Sector SPDR</v>
        <stp/>
        <stp>ContractData</stp>
        <stp>S.US.XLF</stp>
        <stp>LongDescription</stp>
        <stp/>
        <stp>T</stp>
        <tr r="C45" s="1"/>
      </tp>
      <tp t="s">
        <v>Consumer Discretionary Select SectorSPDR</v>
        <stp/>
        <stp>ContractData</stp>
        <stp>S.US.XLY</stp>
        <stp>LongDescription</stp>
        <stp/>
        <stp>T</stp>
        <tr r="C42" s="1"/>
      </tp>
      <tp t="s">
        <v>Consumer Staples Select Sector SPDR</v>
        <stp/>
        <stp>ContractData</stp>
        <stp>S.US.XLP</stp>
        <stp>LongDescription</stp>
        <stp/>
        <stp>T</stp>
        <tr r="C43" s="1"/>
      </tp>
      <tp t="s">
        <v>Utilities Select Sector SPDR</v>
        <stp/>
        <stp>ContractData</stp>
        <stp>S.US.XLU</stp>
        <stp>LongDescription</stp>
        <stp/>
        <stp>T</stp>
        <tr r="C50" s="1"/>
      </tp>
      <tp t="s">
        <v>Health Care Select Sector SPDR</v>
        <stp/>
        <stp>ContractData</stp>
        <stp>S.US.XLV</stp>
        <stp>LongDescription</stp>
        <stp/>
        <stp>T</stp>
        <tr r="C46" s="1"/>
      </tp>
      <tp t="s">
        <v/>
        <stp/>
        <stp>ContractData</stp>
        <stp>S.NVDA</stp>
        <stp>Open</stp>
        <stp/>
        <stp>T</stp>
        <tr r="H38" s="1"/>
      </tp>
      <tp>
        <v>0.8670000000000001</v>
        <stp/>
        <stp>ContractData</stp>
        <stp>EB?</stp>
        <stp>Low</stp>
        <stp/>
        <stp>T</stp>
        <tr r="J26" s="1"/>
      </tp>
      <tp>
        <v>0.86880000000000002</v>
        <stp/>
        <stp>ContractData</stp>
        <stp>EB?</stp>
        <stp>Ask</stp>
        <stp/>
        <stp>T</stp>
        <tr r="M26" s="1"/>
      </tp>
      <tp>
        <v>0.86870000000000003</v>
        <stp/>
        <stp>ContractData</stp>
        <stp>EB?</stp>
        <stp>Bid</stp>
        <stp/>
        <stp>T</stp>
        <tr r="L26" s="1"/>
      </tp>
      <tp>
        <v>46693</v>
        <stp/>
        <stp>ContractData</stp>
        <stp>YM?</stp>
        <stp>Ask</stp>
        <stp/>
        <stp>T</stp>
        <tr r="M5" s="1"/>
      </tp>
      <tp>
        <v>46688</v>
        <stp/>
        <stp>ContractData</stp>
        <stp>YM?</stp>
        <stp>Bid</stp>
        <stp/>
        <stp>T</stp>
        <tr r="L5" s="1"/>
      </tp>
      <tp>
        <v>45453</v>
        <stp/>
        <stp>ContractData</stp>
        <stp>YM?</stp>
        <stp>Low</stp>
        <stp/>
        <stp>T</stp>
        <tr r="J5" s="1"/>
      </tp>
      <tp>
        <v>1.6313462418051532</v>
        <stp/>
        <stp>ContractData</stp>
        <stp>EP</stp>
        <stp>PerCentNetLastTrade</stp>
        <stp/>
        <stp>T</stp>
        <tr r="G3" s="1"/>
      </tp>
      <tp>
        <v>976659.24596800003</v>
        <stp/>
        <stp>ContractData</stp>
        <stp>S.AAPL</stp>
        <stp>T_CVol</stp>
        <stp/>
        <stp>T</stp>
        <tr r="O33" s="1"/>
      </tp>
      <tp>
        <v>0.125</v>
        <stp/>
        <stp>ContractData</stp>
        <stp>Tsize(C.ZCE)</stp>
        <stp>LastQuoteToday</stp>
        <stp/>
        <stp>T</stp>
        <tr r="U25" s="1"/>
        <tr r="U25" s="1"/>
        <tr r="U25" s="1"/>
        <tr r="U25" s="1"/>
        <tr r="U25" s="1"/>
        <tr r="U25" s="1"/>
        <tr r="U25" s="1"/>
        <tr r="U25" s="1"/>
        <tr r="T25" s="1"/>
        <tr r="T25" s="1"/>
        <tr r="T25" s="1"/>
        <tr r="T25" s="1"/>
        <tr r="T25" s="1"/>
        <tr r="T25" s="1"/>
        <tr r="T25" s="1"/>
        <tr r="T25" s="1"/>
      </tp>
      <tp>
        <v>0.125</v>
        <stp/>
        <stp>ContractData</stp>
        <stp>Tsize(P.ZCE)</stp>
        <stp>LastQuoteToday</stp>
        <stp/>
        <stp>T</stp>
        <tr r="T26" s="1"/>
        <tr r="T26" s="1"/>
        <tr r="T26" s="1"/>
        <tr r="T26" s="1"/>
        <tr r="T26" s="1"/>
        <tr r="T26" s="1"/>
        <tr r="T26" s="1"/>
        <tr r="T26" s="1"/>
        <tr r="U26" s="1"/>
        <tr r="U26" s="1"/>
        <tr r="U26" s="1"/>
        <tr r="U26" s="1"/>
        <tr r="U26" s="1"/>
        <tr r="U26" s="1"/>
        <tr r="U26" s="1"/>
        <tr r="U26" s="1"/>
      </tp>
      <tp>
        <v>0.125</v>
        <stp/>
        <stp>ContractData</stp>
        <stp>Tsize(C.ZWA)</stp>
        <stp>LastQuoteToday</stp>
        <stp/>
        <stp>T</stp>
        <tr r="T27" s="1"/>
        <tr r="T27" s="1"/>
        <tr r="T27" s="1"/>
        <tr r="T27" s="1"/>
        <tr r="T27" s="1"/>
        <tr r="T27" s="1"/>
        <tr r="T27" s="1"/>
        <tr r="T27" s="1"/>
        <tr r="U27" s="1"/>
        <tr r="U27" s="1"/>
        <tr r="U27" s="1"/>
        <tr r="U27" s="1"/>
        <tr r="U27" s="1"/>
        <tr r="U27" s="1"/>
        <tr r="U27" s="1"/>
        <tr r="U27" s="1"/>
      </tp>
      <tp>
        <v>0.125</v>
        <stp/>
        <stp>ContractData</stp>
        <stp>Tsize(P.ZWA)</stp>
        <stp>LastQuoteToday</stp>
        <stp/>
        <stp>T</stp>
        <tr r="U28" s="1"/>
        <tr r="U28" s="1"/>
        <tr r="U28" s="1"/>
        <tr r="U28" s="1"/>
        <tr r="U28" s="1"/>
        <tr r="U28" s="1"/>
        <tr r="U28" s="1"/>
        <tr r="U28" s="1"/>
        <tr r="T28" s="1"/>
        <tr r="T28" s="1"/>
        <tr r="T28" s="1"/>
        <tr r="T28" s="1"/>
        <tr r="T28" s="1"/>
        <tr r="T28" s="1"/>
        <tr r="T28" s="1"/>
        <tr r="T28" s="1"/>
      </tp>
      <tp>
        <v>0.125</v>
        <stp/>
        <stp>ContractData</stp>
        <stp>Tsize(C.ZSE)</stp>
        <stp>LastQuoteToday</stp>
        <stp/>
        <stp>T</stp>
        <tr r="T23" s="1"/>
        <tr r="T23" s="1"/>
        <tr r="T23" s="1"/>
        <tr r="T23" s="1"/>
        <tr r="T23" s="1"/>
        <tr r="T23" s="1"/>
        <tr r="T23" s="1"/>
        <tr r="T23" s="1"/>
        <tr r="U23" s="1"/>
        <tr r="U23" s="1"/>
        <tr r="U23" s="1"/>
        <tr r="U23" s="1"/>
        <tr r="U23" s="1"/>
        <tr r="U23" s="1"/>
        <tr r="U23" s="1"/>
        <tr r="U23" s="1"/>
      </tp>
      <tp>
        <v>0.125</v>
        <stp/>
        <stp>ContractData</stp>
        <stp>Tsize(P.ZSE)</stp>
        <stp>LastQuoteToday</stp>
        <stp/>
        <stp>T</stp>
        <tr r="U24" s="1"/>
        <tr r="U24" s="1"/>
        <tr r="U24" s="1"/>
        <tr r="U24" s="1"/>
        <tr r="U24" s="1"/>
        <tr r="U24" s="1"/>
        <tr r="U24" s="1"/>
        <tr r="U24" s="1"/>
        <tr r="T24" s="1"/>
        <tr r="T24" s="1"/>
        <tr r="T24" s="1"/>
        <tr r="T24" s="1"/>
        <tr r="T24" s="1"/>
        <tr r="T24" s="1"/>
        <tr r="T24" s="1"/>
        <tr r="T24" s="1"/>
      </tp>
      <tp>
        <v>0.1</v>
        <stp/>
        <stp>ContractData</stp>
        <stp>Tsize(C.GCE)</stp>
        <stp>LastQuoteToday</stp>
        <stp/>
        <stp>T</stp>
        <tr r="T29" s="1"/>
        <tr r="T29" s="1"/>
        <tr r="T29" s="1"/>
        <tr r="T29" s="1"/>
        <tr r="T29" s="1"/>
        <tr r="T29" s="1"/>
        <tr r="T29" s="1"/>
        <tr r="T29" s="1"/>
        <tr r="U29" s="1"/>
        <tr r="U29" s="1"/>
        <tr r="U29" s="1"/>
        <tr r="U29" s="1"/>
        <tr r="U29" s="1"/>
        <tr r="U29" s="1"/>
        <tr r="U29" s="1"/>
        <tr r="U29" s="1"/>
      </tp>
      <tp>
        <v>0.05</v>
        <stp/>
        <stp>ContractData</stp>
        <stp>Tsize(C.ENQ)</stp>
        <stp>LastQuoteToday</stp>
        <stp/>
        <stp>T</stp>
        <tr r="U33" s="1"/>
        <tr r="U33" s="1"/>
        <tr r="U33" s="1"/>
        <tr r="U33" s="1"/>
        <tr r="U33" s="1"/>
        <tr r="U33" s="1"/>
        <tr r="U33" s="1"/>
        <tr r="U33" s="1"/>
        <tr r="T33" s="1"/>
        <tr r="T33" s="1"/>
        <tr r="T33" s="1"/>
        <tr r="T33" s="1"/>
        <tr r="T33" s="1"/>
        <tr r="T33" s="1"/>
        <tr r="T33" s="1"/>
        <tr r="T33" s="1"/>
      </tp>
      <tp t="s">
        <v/>
        <stp/>
        <stp>ContractData</stp>
        <stp>S.AMZN</stp>
        <stp>High</stp>
        <stp/>
        <stp>T</stp>
        <tr r="I34" s="1"/>
      </tp>
      <tp>
        <v>1229057.1284330001</v>
        <stp/>
        <stp>ContractData</stp>
        <stp>S.AMZN</stp>
        <stp>T_CVol</stp>
        <stp/>
        <stp>T</stp>
        <tr r="O34" s="1"/>
      </tp>
      <tp t="s">
        <v/>
        <stp/>
        <stp>ContractData</stp>
        <stp>S.AMZN</stp>
        <stp>Open</stp>
        <stp/>
        <stp>T</stp>
        <tr r="H34" s="1"/>
      </tp>
      <tp>
        <v>-1.7000000000000348E-3</v>
        <stp/>
        <stp>ContractData</stp>
        <stp>EB?</stp>
        <stp>NetLastTrade</stp>
        <stp/>
        <stp>T</stp>
        <tr r="F26" s="1"/>
      </tp>
      <tp>
        <v>205.37</v>
        <stp/>
        <stp>ContractData</stp>
        <stp>S.AMZN</stp>
        <stp>LastTrade</stp>
        <stp/>
        <stp>T</stp>
        <tr r="E34" s="1"/>
      </tp>
      <tp>
        <v>107.74000000000001</v>
        <stp/>
        <stp>ContractData</stp>
        <stp>S.US.XLY</stp>
        <stp>LastTrade</stp>
        <stp/>
        <stp>T</stp>
        <tr r="E42" s="1"/>
      </tp>
      <tp>
        <v>81.290000000000006</v>
        <stp/>
        <stp>ContractData</stp>
        <stp>S.US.XLP</stp>
        <stp>LastTrade</stp>
        <stp/>
        <stp>T</stp>
        <tr r="E43" s="1"/>
      </tp>
      <tp>
        <v>44.65</v>
        <stp/>
        <stp>ContractData</stp>
        <stp>S.US.XLU</stp>
        <stp>LastTrade</stp>
        <stp/>
        <stp>T</stp>
        <tr r="E50" s="1"/>
      </tp>
      <tp>
        <v>145.33000000000001</v>
        <stp/>
        <stp>ContractData</stp>
        <stp>S.US.XLV</stp>
        <stp>LastTrade</stp>
        <stp/>
        <stp>T</stp>
        <tr r="E46" s="1"/>
      </tp>
      <tp>
        <v>161.67000000000002</v>
        <stp/>
        <stp>ContractData</stp>
        <stp>S.US.XLI</stp>
        <stp>LastTrade</stp>
        <stp/>
        <stp>T</stp>
        <tr r="E47" s="1"/>
      </tp>
      <tp>
        <v>135.34</v>
        <stp/>
        <stp>ContractData</stp>
        <stp>S.US.XLK</stp>
        <stp>LastTrade</stp>
        <stp/>
        <stp>T</stp>
        <tr r="E51" s="1"/>
      </tp>
      <tp>
        <v>46.980000000000004</v>
        <stp/>
        <stp>ContractData</stp>
        <stp>S.US.XLB</stp>
        <stp>LastTrade</stp>
        <stp/>
        <stp>T</stp>
        <tr r="E48" s="1"/>
      </tp>
      <tp>
        <v>112.23</v>
        <stp/>
        <stp>ContractData</stp>
        <stp>S.US.XLC</stp>
        <stp>LastTrade</stp>
        <stp/>
        <stp>T</stp>
        <tr r="E41" s="1"/>
      </tp>
      <tp>
        <v>59.31</v>
        <stp/>
        <stp>ContractData</stp>
        <stp>S.US.XLE</stp>
        <stp>LastTrade</stp>
        <stp/>
        <stp>T</stp>
        <tr r="E44" s="1"/>
      </tp>
      <tp>
        <v>49.08</v>
        <stp/>
        <stp>ContractData</stp>
        <stp>S.US.XLF</stp>
        <stp>LastTrade</stp>
        <stp/>
        <stp>T</stp>
        <tr r="E45" s="1"/>
      </tp>
      <tp t="s">
        <v>+0-01'1/4</v>
        <stp/>
        <stp>ContractData</stp>
        <stp>FVA</stp>
        <stp>NetLastTrade</stp>
        <stp/>
        <stp>B</stp>
        <tr r="U18" s="1"/>
      </tp>
      <tp>
        <v>0</v>
        <stp/>
        <stp>ContractData</stp>
        <stp>S.TSLA</stp>
        <stp>NetLastTrade</stp>
        <stp/>
        <stp>T</stp>
        <tr r="F39" s="1"/>
      </tp>
      <tp>
        <v>-1.999999999998181E-2</v>
        <stp/>
        <stp>ContractData</stp>
        <stp>S.MSFT</stp>
        <stp>NetLastTrade</stp>
        <stp/>
        <stp>T</stp>
        <tr r="F37" s="1"/>
      </tp>
      <tp t="s">
        <v/>
        <stp/>
        <stp>ContractData</stp>
        <stp>S.AAPL</stp>
        <stp>Open</stp>
        <stp/>
        <stp>T</stp>
        <tr r="H33" s="1"/>
      </tp>
      <tp>
        <v>593.66</v>
        <stp/>
        <stp>ContractData</stp>
        <stp>S.META</stp>
        <stp>LastTrade</stp>
        <stp/>
        <stp>T</stp>
        <tr r="E36" s="1"/>
      </tp>
      <tp t="s">
        <v>Wheat Calendar Spread 4, (1*ZWAK26-1*ZWAH27)</v>
        <stp/>
        <stp>ContractData</stp>
        <stp>ZWAS4</stp>
        <stp>LongDescription</stp>
        <stp/>
        <stp>T</stp>
        <tr r="R10" s="1"/>
      </tp>
      <tp t="s">
        <v>Wheat Calendar Spread 1, (1*ZWAK26-1*ZWAN26)</v>
        <stp/>
        <stp>ContractData</stp>
        <stp>ZWAS1</stp>
        <stp>LongDescription</stp>
        <stp/>
        <stp>T</stp>
        <tr r="R7" s="1"/>
      </tp>
      <tp t="s">
        <v>Wheat Calendar Spread 3, (1*ZWAK26-1*ZWAZ26)</v>
        <stp/>
        <stp>ContractData</stp>
        <stp>ZWAS3</stp>
        <stp>LongDescription</stp>
        <stp/>
        <stp>T</stp>
        <tr r="R9" s="1"/>
      </tp>
      <tp t="s">
        <v>Wheat Calendar Spread 2, (1*ZWAK26-1*ZWAU26)</v>
        <stp/>
        <stp>ContractData</stp>
        <stp>ZWAS2</stp>
        <stp>LongDescription</stp>
        <stp/>
        <stp>T</stp>
        <tr r="R8" s="1"/>
      </tp>
      <tp>
        <v>45605</v>
        <stp/>
        <stp>ContractData</stp>
        <stp>YM?</stp>
        <stp>Open</stp>
        <stp/>
        <stp>T</stp>
        <tr r="H5" s="1"/>
      </tp>
      <tp t="s">
        <v/>
        <stp/>
        <stp>ContractData</stp>
        <stp>S.META</stp>
        <stp>High</stp>
        <stp/>
        <stp>T</stp>
        <tr r="I36" s="1"/>
      </tp>
      <tp>
        <v>0</v>
        <stp/>
        <stp>ContractData</stp>
        <stp>S.US.XLY</stp>
        <stp>NetLastTrade</stp>
        <stp/>
        <stp>T</stp>
        <tr r="F42" s="1"/>
      </tp>
      <tp>
        <v>0</v>
        <stp/>
        <stp>ContractData</stp>
        <stp>S.US.XLP</stp>
        <stp>NetLastTrade</stp>
        <stp/>
        <stp>T</stp>
        <tr r="F43" s="1"/>
      </tp>
      <tp>
        <v>0</v>
        <stp/>
        <stp>ContractData</stp>
        <stp>S.US.XLV</stp>
        <stp>NetLastTrade</stp>
        <stp/>
        <stp>T</stp>
        <tr r="F46" s="1"/>
      </tp>
      <tp>
        <v>0</v>
        <stp/>
        <stp>ContractData</stp>
        <stp>S.US.XLU</stp>
        <stp>NetLastTrade</stp>
        <stp/>
        <stp>T</stp>
        <tr r="F50" s="1"/>
      </tp>
      <tp>
        <v>5.0000000000011369E-2</v>
        <stp/>
        <stp>ContractData</stp>
        <stp>S.US.XLK</stp>
        <stp>NetLastTrade</stp>
        <stp/>
        <stp>T</stp>
        <tr r="F51" s="1"/>
      </tp>
      <tp>
        <v>0</v>
        <stp/>
        <stp>ContractData</stp>
        <stp>S.US.XLI</stp>
        <stp>NetLastTrade</stp>
        <stp/>
        <stp>T</stp>
        <tr r="F47" s="1"/>
      </tp>
      <tp>
        <v>0</v>
        <stp/>
        <stp>ContractData</stp>
        <stp>S.US.XLC</stp>
        <stp>NetLastTrade</stp>
        <stp/>
        <stp>T</stp>
        <tr r="F41" s="1"/>
      </tp>
      <tp>
        <v>0</v>
        <stp/>
        <stp>ContractData</stp>
        <stp>S.US.XLB</stp>
        <stp>NetLastTrade</stp>
        <stp/>
        <stp>T</stp>
        <tr r="F48" s="1"/>
      </tp>
      <tp>
        <v>0</v>
        <stp/>
        <stp>ContractData</stp>
        <stp>S.US.XLF</stp>
        <stp>NetLastTrade</stp>
        <stp/>
        <stp>T</stp>
        <tr r="F45" s="1"/>
      </tp>
      <tp>
        <v>0</v>
        <stp/>
        <stp>ContractData</stp>
        <stp>S.US.XLE</stp>
        <stp>NetLastTrade</stp>
        <stp/>
        <stp>T</stp>
        <tr r="F44" s="1"/>
      </tp>
      <tp>
        <v>-0.125</v>
        <stp/>
        <stp>ContractData</stp>
        <stp>P.ZCE</stp>
        <stp>NetLastTrade</stp>
        <stp/>
        <stp>T</stp>
        <tr r="U26" s="1"/>
      </tp>
      <tp>
        <v>-1.625</v>
        <stp/>
        <stp>ContractData</stp>
        <stp>C.ZCE</stp>
        <stp>NetLastTrade</stp>
        <stp/>
        <stp>T</stp>
        <tr r="U25" s="1"/>
      </tp>
      <tp>
        <v>-0.875</v>
        <stp/>
        <stp>ContractData</stp>
        <stp>P.ZSE</stp>
        <stp>NetLastTrade</stp>
        <stp/>
        <stp>T</stp>
        <tr r="U24" s="1"/>
      </tp>
      <tp>
        <v>-0.625</v>
        <stp/>
        <stp>ContractData</stp>
        <stp>C.ZSE</stp>
        <stp>NetLastTrade</stp>
        <stp/>
        <stp>T</stp>
        <tr r="U23" s="1"/>
      </tp>
      <tp>
        <v>0.25</v>
        <stp/>
        <stp>ContractData</stp>
        <stp>P.ZWA</stp>
        <stp>NetLastTrade</stp>
        <stp/>
        <stp>T</stp>
        <tr r="U28" s="1"/>
      </tp>
      <tp>
        <v>-5.5</v>
        <stp/>
        <stp>ContractData</stp>
        <stp>C.ZWA</stp>
        <stp>NetLastTrade</stp>
        <stp/>
        <stp>T</stp>
        <tr r="U27" s="1"/>
      </tp>
      <tp t="s">
        <v/>
        <stp/>
        <stp>ContractData</stp>
        <stp>S.META</stp>
        <stp>Open</stp>
        <stp/>
        <stp>T</stp>
        <tr r="H36" s="1"/>
      </tp>
      <tp>
        <v>247.99</v>
        <stp/>
        <stp>ContractData</stp>
        <stp>S.AAPL</stp>
        <stp>LastTrade</stp>
        <stp/>
        <stp>T</stp>
        <tr r="E33" s="1"/>
      </tp>
      <tp t="s">
        <v>Soybean Calendar Spread 4, (1*ZSEK26-1*ZSEX26)</v>
        <stp/>
        <stp>ContractData</stp>
        <stp>ZSES4</stp>
        <stp>LongDescription</stp>
        <stp/>
        <stp>T</stp>
        <tr r="R14" s="1"/>
      </tp>
      <tp t="s">
        <v>SoyBean Calendar Spread 1, (1*ZSEK26-1*ZSEN26)</v>
        <stp/>
        <stp>ContractData</stp>
        <stp>ZSES1</stp>
        <stp>LongDescription</stp>
        <stp/>
        <stp>T</stp>
        <tr r="R11" s="1"/>
      </tp>
      <tp t="s">
        <v>Soybean Calendar Spread 3, (1*ZSEK26-1*ZSEU26)</v>
        <stp/>
        <stp>ContractData</stp>
        <stp>ZSES3</stp>
        <stp>LongDescription</stp>
        <stp/>
        <stp>T</stp>
        <tr r="R13" s="1"/>
      </tp>
      <tp t="s">
        <v>Soybean Calendar Spread 2, (1*ZSEK26-1*ZSEQ26)</v>
        <stp/>
        <stp>ContractData</stp>
        <stp>ZSES2</stp>
        <stp>LongDescription</stp>
        <stp/>
        <stp>T</stp>
        <tr r="R12" s="1"/>
      </tp>
      <tp>
        <v>478764.95898699999</v>
        <stp/>
        <stp>ContractData</stp>
        <stp>S.META</stp>
        <stp>T_CVol</stp>
        <stp/>
        <stp>T</stp>
        <tr r="O36" s="1"/>
      </tp>
      <tp>
        <v>9720538.6846009996</v>
        <stp/>
        <stp>ContractData</stp>
        <stp>S.NVDA</stp>
        <stp>T_CVol</stp>
        <stp/>
        <stp>T</stp>
        <tr r="O38" s="1"/>
      </tp>
      <tp>
        <v>4054221.340851</v>
        <stp/>
        <stp>ContractData</stp>
        <stp>S.TSLA</stp>
        <stp>T_CVol</stp>
        <stp/>
        <stp>T</stp>
        <tr r="O39" s="1"/>
      </tp>
      <tp>
        <v>0.22999999999998977</v>
        <stp/>
        <stp>ContractData</stp>
        <stp>S.NVDA</stp>
        <stp>NetLastTrade</stp>
        <stp/>
        <stp>T</stp>
        <tr r="F38" s="1"/>
      </tp>
      <tp>
        <v>47210</v>
        <stp/>
        <stp>ContractData</stp>
        <stp>YM?</stp>
        <stp>High</stp>
        <stp/>
        <stp>T</stp>
        <tr r="I5" s="1"/>
      </tp>
      <tp>
        <v>-0.1953125</v>
        <stp/>
        <stp>ContractData</stp>
        <stp>EB?</stp>
        <stp>PerCentNetLastTrade</stp>
        <stp/>
        <stp>T</stp>
        <tr r="G26" s="1"/>
      </tp>
      <tp>
        <v>1.7279323644128735</v>
        <stp/>
        <stp>ContractData</stp>
        <stp>YM?</stp>
        <stp>PerCentNetLastTrade</stp>
        <stp/>
        <stp>T</stp>
        <tr r="G5" s="1"/>
      </tp>
      <tp t="s">
        <v/>
        <stp/>
        <stp>ContractData</stp>
        <stp>S.AAPL</stp>
        <stp>High</stp>
        <stp/>
        <stp>T</stp>
        <tr r="I33" s="1"/>
      </tp>
      <tp>
        <v>6666</v>
        <stp/>
        <stp>ContractData</stp>
        <stp>EP</stp>
        <stp>Bid</stp>
        <stp/>
        <stp>T</stp>
        <tr r="L3" s="1"/>
      </tp>
      <tp>
        <v>6666.25</v>
        <stp/>
        <stp>ContractData</stp>
        <stp>EP</stp>
        <stp>Ask</stp>
        <stp/>
        <stp>T</stp>
        <tr r="M3" s="1"/>
      </tp>
      <tp>
        <v>6483.5</v>
        <stp/>
        <stp>ContractData</stp>
        <stp>EP</stp>
        <stp>Low</stp>
        <stp/>
        <stp>T</stp>
        <tr r="J3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F96A-E7B8-4422-AA8C-2C36B0A2CF77}">
  <dimension ref="B1:V51"/>
  <sheetViews>
    <sheetView showRowColHeaders="0" tabSelected="1" workbookViewId="0">
      <selection activeCell="A2" sqref="A2"/>
    </sheetView>
  </sheetViews>
  <sheetFormatPr defaultRowHeight="16.5" x14ac:dyDescent="0.3"/>
  <cols>
    <col min="1" max="1" width="1.625" style="1" customWidth="1"/>
    <col min="2" max="2" width="9.625" style="1" bestFit="1" customWidth="1"/>
    <col min="3" max="3" width="23.875" style="1" bestFit="1" customWidth="1"/>
    <col min="4" max="4" width="7.5" style="1" bestFit="1" customWidth="1"/>
    <col min="5" max="5" width="9.375" style="1" bestFit="1" customWidth="1"/>
    <col min="6" max="6" width="12.25" style="1" customWidth="1"/>
    <col min="7" max="7" width="6.5" style="2" bestFit="1" customWidth="1"/>
    <col min="8" max="10" width="9.375" style="1" customWidth="1"/>
    <col min="11" max="11" width="7.375" style="1" bestFit="1" customWidth="1"/>
    <col min="12" max="12" width="12.375" style="1" bestFit="1" customWidth="1"/>
    <col min="13" max="13" width="12.375" style="1" customWidth="1"/>
    <col min="14" max="14" width="7.75" style="1" bestFit="1" customWidth="1"/>
    <col min="15" max="15" width="12.125" style="4" customWidth="1"/>
    <col min="16" max="16" width="3.625" style="1" customWidth="1"/>
    <col min="17" max="17" width="13.25" style="1" bestFit="1" customWidth="1"/>
    <col min="18" max="18" width="28.125" style="1" bestFit="1" customWidth="1"/>
    <col min="19" max="19" width="9.375" style="1" bestFit="1" customWidth="1"/>
    <col min="20" max="20" width="12.625" style="1" customWidth="1"/>
    <col min="21" max="21" width="12.625" style="1" bestFit="1" customWidth="1"/>
    <col min="22" max="27" width="9.625" style="1" customWidth="1"/>
    <col min="28" max="16384" width="9" style="1"/>
  </cols>
  <sheetData>
    <row r="1" spans="2:22" ht="2.1" customHeight="1" x14ac:dyDescent="0.3"/>
    <row r="2" spans="2:22" x14ac:dyDescent="0.3">
      <c r="B2" s="5" t="s">
        <v>46</v>
      </c>
      <c r="C2" s="5" t="s">
        <v>45</v>
      </c>
      <c r="D2" s="5" t="s">
        <v>48</v>
      </c>
      <c r="E2" s="5" t="s">
        <v>35</v>
      </c>
      <c r="F2" s="6" t="s">
        <v>49</v>
      </c>
      <c r="G2" s="7" t="s">
        <v>0</v>
      </c>
      <c r="H2" s="5" t="s">
        <v>1</v>
      </c>
      <c r="I2" s="5" t="s">
        <v>2</v>
      </c>
      <c r="J2" s="5" t="s">
        <v>3</v>
      </c>
      <c r="K2" s="5" t="s">
        <v>4</v>
      </c>
      <c r="L2" s="5" t="s">
        <v>5</v>
      </c>
      <c r="M2" s="5" t="s">
        <v>6</v>
      </c>
      <c r="N2" s="5" t="s">
        <v>7</v>
      </c>
      <c r="O2" s="8" t="s">
        <v>17</v>
      </c>
      <c r="Q2" s="5" t="s">
        <v>66</v>
      </c>
      <c r="R2" s="5" t="s">
        <v>45</v>
      </c>
      <c r="S2" s="5" t="s">
        <v>35</v>
      </c>
      <c r="T2" s="6" t="s">
        <v>49</v>
      </c>
      <c r="U2" s="11">
        <f>RTD("cqg.rtd", ,"SystemInfo", "Linetime")</f>
        <v>46104.317604166667</v>
      </c>
      <c r="V2" s="11"/>
    </row>
    <row r="3" spans="2:22" x14ac:dyDescent="0.3">
      <c r="B3" s="1" t="s">
        <v>80</v>
      </c>
      <c r="C3" s="1" t="str">
        <f>TRIM(_xlfn.REGEXREPLACE(RTD("cqg.rtd", ,"ContractData",B3, "LongDescription",, "T"), ",\s?[A-Z][a-z]{2}\s\d{2}", ""))</f>
        <v>E-Mini S&amp;P 500</v>
      </c>
      <c r="D3" s="1" t="str" cm="1">
        <f t="array" ref="D3">_xlfn.REGEXEXTRACT(RTD("cqg.rtd", ,"ContractData",B3, "LongDescription",, "T"), "[A-Z][a-z]{2}\s\d{2}")</f>
        <v>Jun 26</v>
      </c>
      <c r="E3" s="1" t="str" cm="1">
        <f t="array" ref="E3">FormatPrice($B3,(RTD("cqg.rtd",,"ContractData",$B3,$E$2,,"T")))</f>
        <v>6666.00</v>
      </c>
      <c r="F3" s="1" t="str" cm="1">
        <f t="array" ref="F3">FormatPrice($B3,(RTD("cqg.rtd",,"ContractData",$B3,$F$2,,"T")))</f>
        <v>107.00</v>
      </c>
      <c r="G3" s="2">
        <f>IFERROR(RTD("cqg.rtd", ,"ContractData",B3, "PerCentNetLastTrade",, "T")/100,"")</f>
        <v>1.6313462418051532E-2</v>
      </c>
      <c r="H3" s="1" t="str" cm="1">
        <f t="array" ref="H3">FormatPrice($B3,(RTD("cqg.rtd",,"ContractData",$B3,$H$2,,"T")))</f>
        <v>6510.00</v>
      </c>
      <c r="I3" s="1" t="str" cm="1">
        <f t="array" ref="I3">FormatPrice($B3,(RTD("cqg.rtd",,"ContractData",$B3,$I$2,,"T")))</f>
        <v>6748.00</v>
      </c>
      <c r="J3" s="1" t="str" cm="1">
        <f t="array" ref="J3">FormatPrice($B3,(RTD("cqg.rtd",,"ContractData",$B3,$J$2,,"T")))</f>
        <v>6483.50</v>
      </c>
      <c r="K3" s="1">
        <f>RTD("cqg.rtd", ,"ContractData",B3, "MT_LastBidVolume",, "T")</f>
        <v>3</v>
      </c>
      <c r="L3" s="1" t="str" cm="1">
        <f t="array" ref="L3">FormatPrice($B3,(RTD("cqg.rtd",,"ContractData",$B3,$L$2,,"T")))</f>
        <v>6666.00</v>
      </c>
      <c r="M3" s="1" t="str" cm="1">
        <f t="array" ref="M3">FormatPrice($B3,(RTD("cqg.rtd",,"ContractData",$B3,$M$2,,"T")))</f>
        <v>6666.25</v>
      </c>
      <c r="N3" s="1">
        <f>RTD("cqg.rtd", ,"ContractData",B3, "MT_LastBidVolume",, "T")</f>
        <v>3</v>
      </c>
      <c r="O3" s="4">
        <f>RTD("cqg.rtd",,"ContractData",$B3,$O$2,,"T")</f>
        <v>589818</v>
      </c>
      <c r="Q3" s="10" t="s">
        <v>62</v>
      </c>
      <c r="R3" s="1" t="str" cm="1">
        <f t="array" ref="R3">TRIM(_xlfn.REGEXEXTRACT(RTD("cqg.rtd", ,"ContractData",Q3, "LongDescription",, "T"), "\(([^()]+)\)$"))</f>
        <v>(1*ZCEK26-1*ZCEN26)</v>
      </c>
      <c r="S3" s="1" t="str" cm="1">
        <f t="array" ref="S3">FormatPrice($Q3,(RTD("cqg.rtd",,"ContractData",$Q3,$E$2,,"T")))</f>
        <v>-10.50</v>
      </c>
      <c r="T3" s="1" t="str" cm="1">
        <f t="array" ref="T3">FormatPrice($Q3,(RTD("cqg.rtd",,"ContractData",$Q3,$T$2,,"T")))</f>
        <v>.00</v>
      </c>
      <c r="U3" s="11"/>
      <c r="V3" s="11"/>
    </row>
    <row r="4" spans="2:22" x14ac:dyDescent="0.3">
      <c r="B4" s="1" t="s">
        <v>8</v>
      </c>
      <c r="C4" s="1" t="str">
        <f>TRIM(_xlfn.REGEXREPLACE(RTD("cqg.rtd", ,"ContractData",B4, "LongDescription",, "T"), ",\s?[A-Z][a-z]{2}\s\d{2}", ""))</f>
        <v>E-mini NASDAQ-100</v>
      </c>
      <c r="D4" s="1" t="str" cm="1">
        <f t="array" ref="D4">_xlfn.REGEXEXTRACT(RTD("cqg.rtd", ,"ContractData",B4, "LongDescription",, "T"), "[A-Z][a-z]{2}\s\d{2}")</f>
        <v>Jun 26</v>
      </c>
      <c r="E4" s="1" t="str" cm="1">
        <f t="array" ref="E4">FormatPrice($B4,(RTD("cqg.rtd",,"ContractData",$B4,$E$2,,"T")))</f>
        <v>24502.75</v>
      </c>
      <c r="F4" s="1" t="str" cm="1">
        <f t="array" ref="F4">FormatPrice($B4,(RTD("cqg.rtd",,"ContractData",$B4,$F$2,,"T")))</f>
        <v>401.25</v>
      </c>
      <c r="G4" s="2">
        <f>IFERROR(RTD("cqg.rtd", ,"ContractData",B4, "PerCentNetLastTrade",, "T")/100,"")</f>
        <v>1.6648341389540071E-2</v>
      </c>
      <c r="H4" s="1" t="str" cm="1">
        <f t="array" ref="H4">FormatPrice($B4,(RTD("cqg.rtd",,"ContractData",$B4,$H$2,,"T")))</f>
        <v>23902.00</v>
      </c>
      <c r="I4" s="1" t="str" cm="1">
        <f t="array" ref="I4">FormatPrice($B4,(RTD("cqg.rtd",,"ContractData",$B4,$I$2,,"T")))</f>
        <v>24763.00</v>
      </c>
      <c r="J4" s="1" t="str" cm="1">
        <f t="array" ref="J4">FormatPrice($B4,(RTD("cqg.rtd",,"ContractData",$B4,$J$2,,"T")))</f>
        <v>23772.50</v>
      </c>
      <c r="K4" s="1">
        <f>RTD("cqg.rtd", ,"ContractData",B4, "MT_LastBidVolume",, "T")</f>
        <v>1</v>
      </c>
      <c r="L4" s="1" t="str" cm="1">
        <f t="array" ref="L4">FormatPrice($B4,(RTD("cqg.rtd",,"ContractData",$B4,$L$2,,"T")))</f>
        <v>24503.25</v>
      </c>
      <c r="M4" s="1" t="str" cm="1">
        <f t="array" ref="M4">FormatPrice($B4,(RTD("cqg.rtd",,"ContractData",$B4,$M$2,,"T")))</f>
        <v>24504.50</v>
      </c>
      <c r="N4" s="1">
        <f>RTD("cqg.rtd", ,"ContractData",B4, "MT_LastBidVolume",, "T")</f>
        <v>1</v>
      </c>
      <c r="O4" s="4">
        <f>RTD("cqg.rtd",,"ContractData",$B4,$O$2,,"T")</f>
        <v>231313</v>
      </c>
      <c r="Q4" s="10" t="s">
        <v>63</v>
      </c>
      <c r="R4" s="1" t="str" cm="1">
        <f t="array" ref="R4">TRIM(_xlfn.REGEXEXTRACT(RTD("cqg.rtd", ,"ContractData",Q4, "LongDescription",, "T"), "\(([^()]+)\)$"))</f>
        <v>(1*ZCEK26-1*ZCEU26)</v>
      </c>
      <c r="S4" s="1" t="str" cm="1">
        <f t="array" ref="S4">FormatPrice($Q4,(RTD("cqg.rtd",,"ContractData",$Q4,$E$2,,"T")))</f>
        <v>-12.75</v>
      </c>
      <c r="T4" s="1" t="str" cm="1">
        <f t="array" ref="T4">FormatPrice($Q4,(RTD("cqg.rtd",,"ContractData",$Q4,$T$2,,"T")))</f>
        <v>-.25</v>
      </c>
    </row>
    <row r="5" spans="2:22" x14ac:dyDescent="0.3">
      <c r="B5" s="1" t="s">
        <v>9</v>
      </c>
      <c r="C5" s="1" t="str">
        <f>TRIM(_xlfn.REGEXREPLACE(RTD("cqg.rtd", ,"ContractData",B5, "LongDescription",, "T"), ",\s?[A-Z][a-z]{2}\s\d{2}", ""))</f>
        <v>E-mini Dow ($5)</v>
      </c>
      <c r="D5" s="1" t="str" cm="1">
        <f t="array" ref="D5">_xlfn.REGEXEXTRACT(RTD("cqg.rtd", ,"ContractData",B5, "LongDescription",, "T"), "[A-Z][a-z]{2}\s\d{2}")</f>
        <v>Jun 26</v>
      </c>
      <c r="E5" s="1" t="str" cm="1">
        <f t="array" ref="E5">FormatPrice($B5,(RTD("cqg.rtd",,"ContractData",$B5,$E$2,,"T")))</f>
        <v>46686</v>
      </c>
      <c r="F5" s="1" t="str" cm="1">
        <f t="array" ref="F5">FormatPrice($B5,(RTD("cqg.rtd",,"ContractData",$B5,$F$2,,"T")))</f>
        <v>793</v>
      </c>
      <c r="G5" s="2">
        <f>IFERROR(RTD("cqg.rtd", ,"ContractData",B5, "PerCentNetLastTrade",, "T")/100,"")</f>
        <v>1.7279323644128736E-2</v>
      </c>
      <c r="H5" s="1" t="str" cm="1">
        <f t="array" ref="H5">FormatPrice($B5,(RTD("cqg.rtd",,"ContractData",$B5,$H$2,,"T")))</f>
        <v>45605</v>
      </c>
      <c r="I5" s="1" t="str" cm="1">
        <f t="array" ref="I5">FormatPrice($B5,(RTD("cqg.rtd",,"ContractData",$B5,$I$2,,"T")))</f>
        <v>47210</v>
      </c>
      <c r="J5" s="1" t="str" cm="1">
        <f t="array" ref="J5">FormatPrice($B5,(RTD("cqg.rtd",,"ContractData",$B5,$J$2,,"T")))</f>
        <v>45453</v>
      </c>
      <c r="K5" s="1">
        <f>RTD("cqg.rtd", ,"ContractData",B5, "MT_LastBidVolume",, "T")</f>
        <v>2</v>
      </c>
      <c r="L5" s="1" t="str" cm="1">
        <f t="array" ref="L5">FormatPrice($B5,(RTD("cqg.rtd",,"ContractData",$B5,$L$2,,"T")))</f>
        <v>46688</v>
      </c>
      <c r="M5" s="1" t="str" cm="1">
        <f t="array" ref="M5">FormatPrice($B5,(RTD("cqg.rtd",,"ContractData",$B5,$M$2,,"T")))</f>
        <v>46693</v>
      </c>
      <c r="N5" s="1">
        <f>RTD("cqg.rtd", ,"ContractData",B5, "MT_LastBidVolume",, "T")</f>
        <v>2</v>
      </c>
      <c r="O5" s="4">
        <f>RTD("cqg.rtd",,"ContractData",$B5,$O$2,,"T")</f>
        <v>81003</v>
      </c>
      <c r="Q5" s="10" t="s">
        <v>64</v>
      </c>
      <c r="R5" s="1" t="str" cm="1">
        <f t="array" ref="R5">TRIM(_xlfn.REGEXEXTRACT(RTD("cqg.rtd", ,"ContractData",Q5, "LongDescription",, "T"), "\(([^()]+)\)$"))</f>
        <v>(1*ZCEK26-1*ZCEZ26)</v>
      </c>
      <c r="S5" s="1" t="str" cm="1">
        <f t="array" ref="S5">FormatPrice($Q5,(RTD("cqg.rtd",,"ContractData",$Q5,$E$2,,"T")))</f>
        <v>-25.50</v>
      </c>
      <c r="T5" s="1" t="str" cm="1">
        <f t="array" ref="T5">FormatPrice($Q5,(RTD("cqg.rtd",,"ContractData",$Q5,$T$2,,"T")))</f>
        <v>-.25</v>
      </c>
    </row>
    <row r="6" spans="2:22" x14ac:dyDescent="0.3">
      <c r="B6" s="9" t="s">
        <v>38</v>
      </c>
      <c r="C6" s="5" t="s">
        <v>45</v>
      </c>
      <c r="D6" s="5" t="s">
        <v>48</v>
      </c>
      <c r="E6" s="5" t="s">
        <v>35</v>
      </c>
      <c r="F6" s="6" t="s">
        <v>49</v>
      </c>
      <c r="G6" s="7" t="s">
        <v>0</v>
      </c>
      <c r="H6" s="5" t="s">
        <v>1</v>
      </c>
      <c r="I6" s="5" t="s">
        <v>2</v>
      </c>
      <c r="J6" s="5" t="s">
        <v>3</v>
      </c>
      <c r="K6" s="5" t="s">
        <v>4</v>
      </c>
      <c r="L6" s="5" t="s">
        <v>5</v>
      </c>
      <c r="M6" s="5" t="s">
        <v>6</v>
      </c>
      <c r="N6" s="5" t="s">
        <v>7</v>
      </c>
      <c r="O6" s="8" t="s">
        <v>17</v>
      </c>
      <c r="Q6" s="10" t="s">
        <v>65</v>
      </c>
      <c r="R6" s="1" t="str" cm="1">
        <f t="array" ref="R6">TRIM(_xlfn.REGEXEXTRACT(RTD("cqg.rtd", ,"ContractData",Q6, "LongDescription",, "T"), "\(([^()]+)\)$"))</f>
        <v>(1*ZCEK26-1*ZCEH27)</v>
      </c>
      <c r="S6" s="1" t="str" cm="1">
        <f t="array" ref="S6">FormatPrice($Q6,(RTD("cqg.rtd",,"ContractData",$Q6,$E$2,,"T")))</f>
        <v>-34.75</v>
      </c>
      <c r="T6" s="1" t="str" cm="1">
        <f t="array" ref="T6">FormatPrice($Q6,(RTD("cqg.rtd",,"ContractData",$Q6,$T$2,,"T")))</f>
        <v>.00</v>
      </c>
    </row>
    <row r="7" spans="2:22" x14ac:dyDescent="0.3">
      <c r="B7" s="1" t="s">
        <v>10</v>
      </c>
      <c r="C7" s="1" t="str">
        <f>TRIM(_xlfn.REGEXREPLACE(RTD("cqg.rtd", ,"ContractData",B7, "LongDescription",, "T"), "\(Globex\),\s?[A-Z][a-z]{2}\s\d{2}", ""))</f>
        <v>Gold</v>
      </c>
      <c r="D7" s="1" t="str" cm="1">
        <f t="array" ref="D7">_xlfn.REGEXEXTRACT(RTD("cqg.rtd", ,"ContractData",B7, "LongDescription",, "T"), "[A-Z][a-z]{2}\s\d{2}")</f>
        <v>Apr 26</v>
      </c>
      <c r="E7" s="1" t="str" cm="1">
        <f t="array" ref="E7">FormatPrice($B7,(RTD("cqg.rtd",,"ContractData",$B7,$E$2,,"T")))</f>
        <v>4415.1</v>
      </c>
      <c r="F7" s="1" t="str" cm="1">
        <f t="array" ref="F7">FormatPrice($B7,(RTD("cqg.rtd",,"ContractData",$B7,$F$2,,"T")))</f>
        <v>-159.8</v>
      </c>
      <c r="G7" s="2">
        <f>IFERROR(RTD("cqg.rtd", ,"ContractData",B7, "PerCentNetLastTrade",, "T")/100,"")</f>
        <v>-3.4929725239895952E-2</v>
      </c>
      <c r="H7" s="1" t="str" cm="1">
        <f t="array" ref="H7">FormatPrice($B7,(RTD("cqg.rtd",,"ContractData",$B7,$H$2,,"T")))</f>
        <v>4450.0</v>
      </c>
      <c r="I7" s="1" t="str" cm="1">
        <f t="array" ref="I7">FormatPrice($B7,(RTD("cqg.rtd",,"ContractData",$B7,$I$2,,"T")))</f>
        <v>4537.1</v>
      </c>
      <c r="J7" s="1" t="str" cm="1">
        <f t="array" ref="J7">FormatPrice($B7,(RTD("cqg.rtd",,"ContractData",$B7,$J$2,,"T")))</f>
        <v>4100.0</v>
      </c>
      <c r="K7" s="1">
        <f>RTD("cqg.rtd", ,"ContractData",B7, "MT_LastBidVolume",, "T")</f>
        <v>2</v>
      </c>
      <c r="L7" s="1" t="str" cm="1">
        <f t="array" ref="L7">FormatPrice($B7,(RTD("cqg.rtd",,"ContractData",$B7,$L$2,,"T")))</f>
        <v>4414.6</v>
      </c>
      <c r="M7" s="1" t="str" cm="1">
        <f t="array" ref="M7">FormatPrice($B7,(RTD("cqg.rtd",,"ContractData",$B7,$M$2,,"T")))</f>
        <v>4415.6</v>
      </c>
      <c r="N7" s="1">
        <f>RTD("cqg.rtd", ,"ContractData",B7, "MT_LastBidVolume",, "T")</f>
        <v>2</v>
      </c>
      <c r="O7" s="4">
        <f>RTD("cqg.rtd",,"ContractData",$B7,$O$2,,"T")</f>
        <v>257559</v>
      </c>
      <c r="Q7" s="10" t="s">
        <v>67</v>
      </c>
      <c r="R7" s="1" t="str" cm="1">
        <f t="array" ref="R7">TRIM(_xlfn.REGEXEXTRACT(RTD("cqg.rtd", ,"ContractData",Q7, "LongDescription",, "T"), "\(([^()]+)\)$"))</f>
        <v>(1*ZWAK26-1*ZWAN26)</v>
      </c>
      <c r="S7" s="1" t="str" cm="1">
        <f t="array" ref="S7">FormatPrice($Q7,(RTD("cqg.rtd",,"ContractData",$Q7,$E$2,,"T")))</f>
        <v>-12.50</v>
      </c>
      <c r="T7" s="1" t="str" cm="1">
        <f t="array" ref="T7">FormatPrice($Q7,(RTD("cqg.rtd",,"ContractData",$Q7,$T$2,,"T")))</f>
        <v>-.50</v>
      </c>
    </row>
    <row r="8" spans="2:22" x14ac:dyDescent="0.3">
      <c r="B8" s="1" t="s">
        <v>11</v>
      </c>
      <c r="C8" s="1" t="str">
        <f>TRIM(_xlfn.REGEXREPLACE(RTD("cqg.rtd", ,"ContractData",B8, "LongDescription",, "T"), "\(Globex\),\s?[A-Z][a-z]{2}\s\d{2}", ""))</f>
        <v>Silver</v>
      </c>
      <c r="D8" s="1" t="str" cm="1">
        <f t="array" ref="D8">_xlfn.REGEXEXTRACT(RTD("cqg.rtd", ,"ContractData",B8, "LongDescription",, "T"), "[A-Z][a-z]{2}\s\d{2}")</f>
        <v>May 26</v>
      </c>
      <c r="E8" s="1" t="str" cm="1">
        <f t="array" ref="E8">FormatPrice($B8,(RTD("cqg.rtd",,"ContractData",$B8,$E$2,,"T")))</f>
        <v>68.735</v>
      </c>
      <c r="F8" s="1" t="str" cm="1">
        <f t="array" ref="F8">FormatPrice($B8,(RTD("cqg.rtd",,"ContractData",$B8,$F$2,,"T")))</f>
        <v>-.929</v>
      </c>
      <c r="G8" s="2">
        <f>IFERROR(RTD("cqg.rtd", ,"ContractData",B8, "PerCentNetLastTrade",, "T")/100,"")</f>
        <v>-1.3335438677078548E-2</v>
      </c>
      <c r="H8" s="1" t="str" cm="1">
        <f t="array" ref="H8">FormatPrice($B8,(RTD("cqg.rtd",,"ContractData",$B8,$H$2,,"T")))</f>
        <v>66.850</v>
      </c>
      <c r="I8" s="1" t="str" cm="1">
        <f t="array" ref="I8">FormatPrice($B8,(RTD("cqg.rtd",,"ContractData",$B8,$I$2,,"T")))</f>
        <v>69.720</v>
      </c>
      <c r="J8" s="1" t="str" cm="1">
        <f t="array" ref="J8">FormatPrice($B8,(RTD("cqg.rtd",,"ContractData",$B8,$J$2,,"T")))</f>
        <v>61.210</v>
      </c>
      <c r="K8" s="1">
        <f>RTD("cqg.rtd", ,"ContractData",B8, "MT_LastBidVolume",, "T")</f>
        <v>1</v>
      </c>
      <c r="L8" s="1" t="str" cm="1">
        <f t="array" ref="L8">FormatPrice($B8,(RTD("cqg.rtd",,"ContractData",$B8,$L$2,,"T")))</f>
        <v>68.715</v>
      </c>
      <c r="M8" s="1" t="str" cm="1">
        <f t="array" ref="M8">FormatPrice($B8,(RTD("cqg.rtd",,"ContractData",$B8,$M$2,,"T")))</f>
        <v>68.750</v>
      </c>
      <c r="N8" s="1">
        <f>RTD("cqg.rtd", ,"ContractData",B8, "MT_LastBidVolume",, "T")</f>
        <v>1</v>
      </c>
      <c r="O8" s="4">
        <f>RTD("cqg.rtd",,"ContractData",$B8,$O$2,,"T")</f>
        <v>54750</v>
      </c>
      <c r="Q8" s="10" t="s">
        <v>68</v>
      </c>
      <c r="R8" s="1" t="str" cm="1">
        <f t="array" ref="R8">TRIM(_xlfn.REGEXEXTRACT(RTD("cqg.rtd", ,"ContractData",Q8, "LongDescription",, "T"), "\(([^()]+)\)$"))</f>
        <v>(1*ZWAK26-1*ZWAU26)</v>
      </c>
      <c r="S8" s="1" t="str" cm="1">
        <f t="array" ref="S8">FormatPrice($Q8,(RTD("cqg.rtd",,"ContractData",$Q8,$E$2,,"T")))</f>
        <v>-26.25</v>
      </c>
      <c r="T8" s="1" t="str" cm="1">
        <f t="array" ref="T8">FormatPrice($Q8,(RTD("cqg.rtd",,"ContractData",$Q8,$T$2,,"T")))</f>
        <v>-.75</v>
      </c>
    </row>
    <row r="9" spans="2:22" x14ac:dyDescent="0.3">
      <c r="B9" s="1" t="s">
        <v>12</v>
      </c>
      <c r="C9" s="1" t="str">
        <f>TRIM(_xlfn.REGEXREPLACE(RTD("cqg.rtd", ,"ContractData",B9, "LongDescription",, "T"), "\(Globex\),\s?[A-Z][a-z]{2}\s\d{2}", ""))</f>
        <v>Platinum</v>
      </c>
      <c r="D9" s="1" t="str" cm="1">
        <f t="array" ref="D9">_xlfn.REGEXEXTRACT(RTD("cqg.rtd", ,"ContractData",B9, "LongDescription",, "T"), "[A-Z][a-z]{2}\s\d{2}")</f>
        <v>Apr 26</v>
      </c>
      <c r="E9" s="1" t="str" cm="1">
        <f t="array" ref="E9">FormatPrice($B9,(RTD("cqg.rtd",,"ContractData",$B9,$E$2,,"T")))</f>
        <v>1880.6</v>
      </c>
      <c r="F9" s="1" t="str" cm="1">
        <f t="array" ref="F9">FormatPrice($B9,(RTD("cqg.rtd",,"ContractData",$B9,$F$2,,"T")))</f>
        <v>-89.9</v>
      </c>
      <c r="G9" s="2">
        <f>IFERROR(RTD("cqg.rtd", ,"ContractData",B9, "PerCentNetLastTrade",, "T")/100,"")</f>
        <v>-4.5622938340522709E-2</v>
      </c>
      <c r="H9" s="1" t="str" cm="1">
        <f t="array" ref="H9">FormatPrice($B9,(RTD("cqg.rtd",,"ContractData",$B9,$H$2,,"T")))</f>
        <v>1910.0</v>
      </c>
      <c r="I9" s="1" t="str" cm="1">
        <f t="array" ref="I9">FormatPrice($B9,(RTD("cqg.rtd",,"ContractData",$B9,$I$2,,"T")))</f>
        <v>1939.8</v>
      </c>
      <c r="J9" s="1" t="str" cm="1">
        <f t="array" ref="J9">FormatPrice($B9,(RTD("cqg.rtd",,"ContractData",$B9,$J$2,,"T")))</f>
        <v>1703.0</v>
      </c>
      <c r="K9" s="1">
        <f>RTD("cqg.rtd", ,"ContractData",B9, "MT_LastBidVolume",, "T")</f>
        <v>1</v>
      </c>
      <c r="L9" s="1" t="str" cm="1">
        <f t="array" ref="L9">FormatPrice($B9,(RTD("cqg.rtd",,"ContractData",$B9,$L$2,,"T")))</f>
        <v>1879.4</v>
      </c>
      <c r="M9" s="1" t="str" cm="1">
        <f t="array" ref="M9">FormatPrice($B9,(RTD("cqg.rtd",,"ContractData",$B9,$M$2,,"T")))</f>
        <v>1881.5</v>
      </c>
      <c r="N9" s="1">
        <f>RTD("cqg.rtd", ,"ContractData",B9, "MT_LastBidVolume",, "T")</f>
        <v>1</v>
      </c>
      <c r="O9" s="4">
        <f>RTD("cqg.rtd",,"ContractData",$B9,$O$2,,"T")</f>
        <v>24115</v>
      </c>
      <c r="Q9" s="10" t="s">
        <v>69</v>
      </c>
      <c r="R9" s="1" t="str" cm="1">
        <f t="array" ref="R9">TRIM(_xlfn.REGEXEXTRACT(RTD("cqg.rtd", ,"ContractData",Q9, "LongDescription",, "T"), "\(([^()]+)\)$"))</f>
        <v>(1*ZWAK26-1*ZWAZ26)</v>
      </c>
      <c r="S9" s="1" t="str" cm="1">
        <f t="array" ref="S9">FormatPrice($Q9,(RTD("cqg.rtd",,"ContractData",$Q9,$E$2,,"T")))</f>
        <v>-43.75</v>
      </c>
      <c r="T9" s="1" t="str" cm="1">
        <f t="array" ref="T9">FormatPrice($Q9,(RTD("cqg.rtd",,"ContractData",$Q9,$T$2,,"T")))</f>
        <v>-1.25</v>
      </c>
    </row>
    <row r="10" spans="2:22" x14ac:dyDescent="0.3">
      <c r="B10" s="9" t="s">
        <v>19</v>
      </c>
      <c r="C10" s="5" t="s">
        <v>45</v>
      </c>
      <c r="D10" s="5" t="s">
        <v>48</v>
      </c>
      <c r="E10" s="5" t="s">
        <v>35</v>
      </c>
      <c r="F10" s="6" t="s">
        <v>49</v>
      </c>
      <c r="G10" s="7" t="s">
        <v>0</v>
      </c>
      <c r="H10" s="5" t="s">
        <v>1</v>
      </c>
      <c r="I10" s="5" t="s">
        <v>2</v>
      </c>
      <c r="J10" s="5" t="s">
        <v>3</v>
      </c>
      <c r="K10" s="5" t="s">
        <v>4</v>
      </c>
      <c r="L10" s="5" t="s">
        <v>5</v>
      </c>
      <c r="M10" s="5" t="s">
        <v>6</v>
      </c>
      <c r="N10" s="5" t="s">
        <v>7</v>
      </c>
      <c r="O10" s="8" t="s">
        <v>17</v>
      </c>
      <c r="Q10" s="10" t="s">
        <v>70</v>
      </c>
      <c r="R10" s="1" t="str" cm="1">
        <f t="array" ref="R10">TRIM(_xlfn.REGEXEXTRACT(RTD("cqg.rtd", ,"ContractData",Q10, "LongDescription",, "T"), "\(([^()]+)\)$"))</f>
        <v>(1*ZWAK26-1*ZWAH27)</v>
      </c>
      <c r="S10" s="1" t="str" cm="1">
        <f t="array" ref="S10">FormatPrice($Q10,(RTD("cqg.rtd",,"ContractData",$Q10,$E$2,,"T")))</f>
        <v>-57.25</v>
      </c>
      <c r="T10" s="1" t="str" cm="1">
        <f t="array" ref="T10">FormatPrice($Q10,(RTD("cqg.rtd",,"ContractData",$Q10,$T$2,,"T")))</f>
        <v>-1.25</v>
      </c>
    </row>
    <row r="11" spans="2:22" x14ac:dyDescent="0.3">
      <c r="B11" s="1" t="s">
        <v>36</v>
      </c>
      <c r="C11" s="1" t="str">
        <f>TRIM(_xlfn.REGEXREPLACE(RTD("cqg.rtd", ,"ContractData",B11, "LongDescription",, "T"), "\(Globex\),\s?[A-Z][a-z]{2}\s\d{2}", ""))</f>
        <v>Soybeans</v>
      </c>
      <c r="D11" s="1" t="str" cm="1">
        <f t="array" ref="D11">_xlfn.REGEXEXTRACT(RTD("cqg.rtd", ,"ContractData",B11, "LongDescription",, "T"), "[A-Z][a-z]{2}\s\d{2}")</f>
        <v>May 26</v>
      </c>
      <c r="E11" s="1" t="str" cm="1">
        <f t="array" ref="E11">FormatPrice($B11,(RTD("cqg.rtd",,"ContractData",$B11,$E$2,,"T")))</f>
        <v>1161.25</v>
      </c>
      <c r="F11" s="1" t="str" cm="1">
        <f t="array" ref="F11">FormatPrice($B11,(RTD("cqg.rtd",,"ContractData",$B11,$F$2,,"T")))</f>
        <v>.00</v>
      </c>
      <c r="G11" s="2">
        <f>IFERROR(RTD("cqg.rtd", ,"ContractData",B11, "PerCentNetLastTrade",, "T")/100,"")</f>
        <v>0</v>
      </c>
      <c r="H11" s="1" t="str" cm="1">
        <f t="array" ref="H11">FormatPrice($B11,(RTD("cqg.rtd",,"ContractData",$B11,$H$2,,"T")))</f>
        <v>1160.00</v>
      </c>
      <c r="I11" s="1" t="str" cm="1">
        <f t="array" ref="I11">FormatPrice($B11,(RTD("cqg.rtd",,"ContractData",$B11,$I$2,,"T")))</f>
        <v>1171.50</v>
      </c>
      <c r="J11" s="1" t="str" cm="1">
        <f t="array" ref="J11">FormatPrice($B11,(RTD("cqg.rtd",,"ContractData",$B11,$J$2,,"T")))</f>
        <v>1152.50</v>
      </c>
      <c r="K11" s="1">
        <f>RTD("cqg.rtd", ,"ContractData",B11, "MT_LastBidVolume",, "T")</f>
        <v>5</v>
      </c>
      <c r="L11" s="1" t="str" cm="1">
        <f t="array" ref="L11">FormatPrice($B11,(RTD("cqg.rtd",,"ContractData",$B11,$L$2,,"T")))</f>
        <v>1161.25</v>
      </c>
      <c r="M11" s="1" t="str" cm="1">
        <f t="array" ref="M11">FormatPrice($B11,(RTD("cqg.rtd",,"ContractData",$B11,$M$2,,"T")))</f>
        <v>1161.50</v>
      </c>
      <c r="N11" s="1">
        <f>RTD("cqg.rtd", ,"ContractData",B11, "MT_LastBidVolume",, "T")</f>
        <v>5</v>
      </c>
      <c r="O11" s="4">
        <f>RTD("cqg.rtd",,"ContractData",$B11,$O$2,,"T")</f>
        <v>28243</v>
      </c>
      <c r="Q11" s="10" t="s">
        <v>71</v>
      </c>
      <c r="R11" s="1" t="str" cm="1">
        <f t="array" ref="R11">TRIM(_xlfn.REGEXEXTRACT(RTD("cqg.rtd", ,"ContractData",Q11, "LongDescription",, "T"), "\(([^()]+)\)$"))</f>
        <v>(1*ZSEK26-1*ZSEN26)</v>
      </c>
      <c r="S11" s="1" t="str" cm="1">
        <f t="array" ref="S11">FormatPrice($Q11,(RTD("cqg.rtd",,"ContractData",$Q11,$E$2,,"T")))</f>
        <v>-15.50</v>
      </c>
      <c r="T11" s="1" t="str" cm="1">
        <f t="array" ref="T11">FormatPrice($Q11,(RTD("cqg.rtd",,"ContractData",$Q11,$T$2,,"T")))</f>
        <v>-.25</v>
      </c>
    </row>
    <row r="12" spans="2:22" x14ac:dyDescent="0.3">
      <c r="B12" s="1" t="s">
        <v>13</v>
      </c>
      <c r="C12" s="1" t="str">
        <f>TRIM(_xlfn.REGEXREPLACE(RTD("cqg.rtd", ,"ContractData",B12, "LongDescription",, "T"), "\(Globex\),\s?[A-Z][a-z]{2}\s\d{2}", ""))</f>
        <v>Soybean Meal</v>
      </c>
      <c r="D12" s="1" t="str" cm="1">
        <f t="array" ref="D12">_xlfn.REGEXEXTRACT(RTD("cqg.rtd", ,"ContractData",B12, "LongDescription",, "T"), "[A-Z][a-z]{2}\s\d{2}")</f>
        <v>May 26</v>
      </c>
      <c r="E12" s="1" t="str" cm="1">
        <f t="array" ref="E12">FormatPrice($B12,(RTD("cqg.rtd",,"ContractData",$B12,$E$2,,"T")))</f>
        <v>327.8</v>
      </c>
      <c r="F12" s="1" t="str" cm="1">
        <f t="array" ref="F12">FormatPrice($B12,(RTD("cqg.rtd",,"ContractData",$B12,$F$2,,"T")))</f>
        <v>-.2</v>
      </c>
      <c r="G12" s="2">
        <f>IFERROR(RTD("cqg.rtd", ,"ContractData",B12, "PerCentNetLastTrade",, "T")/100,"")</f>
        <v>-6.0975609756097561E-4</v>
      </c>
      <c r="H12" s="1" t="str" cm="1">
        <f t="array" ref="H12">FormatPrice($B12,(RTD("cqg.rtd",,"ContractData",$B12,$H$2,,"T")))</f>
        <v>327.6</v>
      </c>
      <c r="I12" s="1" t="str" cm="1">
        <f t="array" ref="I12">FormatPrice($B12,(RTD("cqg.rtd",,"ContractData",$B12,$I$2,,"T")))</f>
        <v>332.4</v>
      </c>
      <c r="J12" s="1" t="str" cm="1">
        <f t="array" ref="J12">FormatPrice($B12,(RTD("cqg.rtd",,"ContractData",$B12,$J$2,,"T")))</f>
        <v>325.9</v>
      </c>
      <c r="K12" s="1">
        <f>RTD("cqg.rtd", ,"ContractData",B12, "MT_LastBidVolume",, "T")</f>
        <v>3</v>
      </c>
      <c r="L12" s="1" t="str" cm="1">
        <f t="array" ref="L12">FormatPrice($B12,(RTD("cqg.rtd",,"ContractData",$B12,$L$2,,"T")))</f>
        <v>327.7</v>
      </c>
      <c r="M12" s="1" t="str" cm="1">
        <f t="array" ref="M12">FormatPrice($B12,(RTD("cqg.rtd",,"ContractData",$B12,$M$2,,"T")))</f>
        <v>327.8</v>
      </c>
      <c r="N12" s="1">
        <f>RTD("cqg.rtd", ,"ContractData",B12, "MT_LastBidVolume",, "T")</f>
        <v>3</v>
      </c>
      <c r="O12" s="4">
        <f>RTD("cqg.rtd",,"ContractData",$B12,$O$2,,"T")</f>
        <v>16768</v>
      </c>
      <c r="Q12" s="10" t="s">
        <v>72</v>
      </c>
      <c r="R12" s="1" t="str" cm="1">
        <f t="array" ref="R12">TRIM(_xlfn.REGEXEXTRACT(RTD("cqg.rtd", ,"ContractData",Q12, "LongDescription",, "T"), "\(([^()]+)\)$"))</f>
        <v>(1*ZSEK26-1*ZSEQ26)</v>
      </c>
      <c r="S12" s="1" t="str" cm="1">
        <f t="array" ref="S12">FormatPrice($Q12,(RTD("cqg.rtd",,"ContractData",$Q12,$E$2,,"T")))</f>
        <v>-9.75</v>
      </c>
      <c r="T12" s="1" t="str" cm="1">
        <f t="array" ref="T12">FormatPrice($Q12,(RTD("cqg.rtd",,"ContractData",$Q12,$T$2,,"T")))</f>
        <v>-1.00</v>
      </c>
    </row>
    <row r="13" spans="2:22" x14ac:dyDescent="0.3">
      <c r="B13" s="1" t="s">
        <v>15</v>
      </c>
      <c r="C13" s="1" t="str">
        <f>TRIM(_xlfn.REGEXREPLACE(RTD("cqg.rtd", ,"ContractData",B13, "LongDescription",, "T"), "\(Globex\),\s?[A-Z][a-z]{2}\s\d{2}", ""))</f>
        <v>Soybean Oil</v>
      </c>
      <c r="D13" s="1" t="str" cm="1">
        <f t="array" ref="D13">_xlfn.REGEXEXTRACT(RTD("cqg.rtd", ,"ContractData",B13, "LongDescription",, "T"), "[A-Z][a-z]{2}\s\d{2}")</f>
        <v>May 26</v>
      </c>
      <c r="E13" s="1" t="str" cm="1">
        <f t="array" ref="E13">FormatPrice($B13,(RTD("cqg.rtd",,"ContractData",$B13,$E$2,,"T")))</f>
        <v>65.08</v>
      </c>
      <c r="F13" s="1" t="str" cm="1">
        <f t="array" ref="F13">FormatPrice($B13,(RTD("cqg.rtd",,"ContractData",$B13,$F$2,,"T")))</f>
        <v>-.43</v>
      </c>
      <c r="G13" s="2">
        <f>IFERROR(RTD("cqg.rtd", ,"ContractData",B13, "PerCentNetLastTrade",, "T")/100,"")</f>
        <v>-6.5638833765837281E-3</v>
      </c>
      <c r="H13" s="1" t="str" cm="1">
        <f t="array" ref="H13">FormatPrice($B13,(RTD("cqg.rtd",,"ContractData",$B13,$H$2,,"T")))</f>
        <v>65.53</v>
      </c>
      <c r="I13" s="1" t="str" cm="1">
        <f t="array" ref="I13">FormatPrice($B13,(RTD("cqg.rtd",,"ContractData",$B13,$I$2,,"T")))</f>
        <v>66.15</v>
      </c>
      <c r="J13" s="1" t="str" cm="1">
        <f t="array" ref="J13">FormatPrice($B13,(RTD("cqg.rtd",,"ContractData",$B13,$J$2,,"T")))</f>
        <v>64.26</v>
      </c>
      <c r="K13" s="1">
        <f>RTD("cqg.rtd", ,"ContractData",B13, "MT_LastBidVolume",, "T")</f>
        <v>2</v>
      </c>
      <c r="L13" s="1" t="str" cm="1">
        <f t="array" ref="L13">FormatPrice($B13,(RTD("cqg.rtd",,"ContractData",$B13,$L$2,,"T")))</f>
        <v>65.08</v>
      </c>
      <c r="M13" s="1" t="str" cm="1">
        <f t="array" ref="M13">FormatPrice($B13,(RTD("cqg.rtd",,"ContractData",$B13,$M$2,,"T")))</f>
        <v>65.10</v>
      </c>
      <c r="N13" s="1">
        <f>RTD("cqg.rtd", ,"ContractData",B13, "MT_LastBidVolume",, "T")</f>
        <v>2</v>
      </c>
      <c r="O13" s="4">
        <f>RTD("cqg.rtd",,"ContractData",$B13,$O$2,,"T")</f>
        <v>24606</v>
      </c>
      <c r="Q13" s="10" t="s">
        <v>73</v>
      </c>
      <c r="R13" s="1" t="str" cm="1">
        <f t="array" ref="R13">TRIM(_xlfn.REGEXEXTRACT(RTD("cqg.rtd", ,"ContractData",Q13, "LongDescription",, "T"), "\(([^()]+)\)$"))</f>
        <v>(1*ZSEK26-1*ZSEU26)</v>
      </c>
      <c r="S13" s="1" t="str" cm="1">
        <f t="array" ref="S13">FormatPrice($Q13,(RTD("cqg.rtd",,"ContractData",$Q13,$E$2,,"T")))</f>
        <v>17.50</v>
      </c>
      <c r="T13" s="1" t="str" cm="1">
        <f t="array" ref="T13">FormatPrice($Q13,(RTD("cqg.rtd",,"ContractData",$Q13,$T$2,,"T")))</f>
        <v>-1.00</v>
      </c>
    </row>
    <row r="14" spans="2:22" x14ac:dyDescent="0.3">
      <c r="B14" s="1" t="s">
        <v>14</v>
      </c>
      <c r="C14" s="1" t="str">
        <f>TRIM(_xlfn.REGEXREPLACE(RTD("cqg.rtd", ,"ContractData",B14, "LongDescription",, "T"), "\(Globex\),\s?[A-Z][a-z]{2}\s\d{2}", ""))</f>
        <v>Wheat</v>
      </c>
      <c r="D14" s="1" t="str" cm="1">
        <f t="array" ref="D14">_xlfn.REGEXEXTRACT(RTD("cqg.rtd", ,"ContractData",B14, "LongDescription",, "T"), "[A-Z][a-z]{2}\s\d{2}")</f>
        <v>May 26</v>
      </c>
      <c r="E14" s="1" t="str" cm="1">
        <f t="array" ref="E14">FormatPrice($B14,(RTD("cqg.rtd",,"ContractData",$B14,$E$2,,"T")))</f>
        <v>587.75</v>
      </c>
      <c r="F14" s="1" t="str" cm="1">
        <f t="array" ref="F14">FormatPrice($B14,(RTD("cqg.rtd",,"ContractData",$B14,$F$2,,"T")))</f>
        <v>-7.50</v>
      </c>
      <c r="G14" s="2">
        <f>IFERROR(RTD("cqg.rtd", ,"ContractData",B14, "PerCentNetLastTrade",, "T")/100,"")</f>
        <v>-1.25997480050399E-2</v>
      </c>
      <c r="H14" s="1" t="str" cm="1">
        <f t="array" ref="H14">FormatPrice($B14,(RTD("cqg.rtd",,"ContractData",$B14,$H$2,,"T")))</f>
        <v>596.50</v>
      </c>
      <c r="I14" s="1" t="str" cm="1">
        <f t="array" ref="I14">FormatPrice($B14,(RTD("cqg.rtd",,"ContractData",$B14,$I$2,,"T")))</f>
        <v>606.50</v>
      </c>
      <c r="J14" s="1" t="str" cm="1">
        <f t="array" ref="J14">FormatPrice($B14,(RTD("cqg.rtd",,"ContractData",$B14,$J$2,,"T")))</f>
        <v>582.25</v>
      </c>
      <c r="K14" s="1">
        <f>RTD("cqg.rtd", ,"ContractData",B14, "MT_LastBidVolume",, "T")</f>
        <v>11</v>
      </c>
      <c r="L14" s="1" t="str" cm="1">
        <f t="array" ref="L14">FormatPrice($B14,(RTD("cqg.rtd",,"ContractData",$B14,$L$2,,"T")))</f>
        <v>587.75</v>
      </c>
      <c r="M14" s="1" t="str" cm="1">
        <f t="array" ref="M14">FormatPrice($B14,(RTD("cqg.rtd",,"ContractData",$B14,$M$2,,"T")))</f>
        <v>588.00</v>
      </c>
      <c r="N14" s="1">
        <f>RTD("cqg.rtd", ,"ContractData",B14, "MT_LastBidVolume",, "T")</f>
        <v>11</v>
      </c>
      <c r="O14" s="4">
        <f>RTD("cqg.rtd",,"ContractData",$B14,$O$2,,"T")</f>
        <v>29711</v>
      </c>
      <c r="Q14" s="10" t="s">
        <v>74</v>
      </c>
      <c r="R14" s="1" t="str" cm="1">
        <f t="array" ref="R14">TRIM(_xlfn.REGEXEXTRACT(RTD("cqg.rtd", ,"ContractData",Q14, "LongDescription",, "T"), "\(([^()]+)\)$"))</f>
        <v>(1*ZSEK26-1*ZSEX26)</v>
      </c>
      <c r="S14" s="1" t="str" cm="1">
        <f t="array" ref="S14">FormatPrice($Q14,(RTD("cqg.rtd",,"ContractData",$Q14,$E$2,,"T")))</f>
        <v>18.75</v>
      </c>
      <c r="T14" s="1" t="str" cm="1">
        <f t="array" ref="T14">FormatPrice($Q14,(RTD("cqg.rtd",,"ContractData",$Q14,$T$2,,"T")))</f>
        <v>-1.50</v>
      </c>
    </row>
    <row r="15" spans="2:22" x14ac:dyDescent="0.3">
      <c r="B15" s="1" t="s">
        <v>16</v>
      </c>
      <c r="C15" s="1" t="str">
        <f>TRIM(_xlfn.REGEXREPLACE(RTD("cqg.rtd", ,"ContractData",B15, "LongDescription",, "T"), "\(Globex\),\s?[A-Z][a-z]{2}\s\d{2}", ""))</f>
        <v>Corn</v>
      </c>
      <c r="D15" s="1" t="str" cm="1">
        <f t="array" ref="D15">_xlfn.REGEXEXTRACT(RTD("cqg.rtd", ,"ContractData",B15, "LongDescription",, "T"), "[A-Z][a-z]{2}\s\d{2}")</f>
        <v>May 26</v>
      </c>
      <c r="E15" s="1" t="str" cm="1">
        <f t="array" ref="E15">FormatPrice($B15,(RTD("cqg.rtd",,"ContractData",$B15,$E$2,,"T")))</f>
        <v>463.25</v>
      </c>
      <c r="F15" s="1" t="str" cm="1">
        <f t="array" ref="F15">FormatPrice($B15,(RTD("cqg.rtd",,"ContractData",$B15,$F$2,,"T")))</f>
        <v>-2.25</v>
      </c>
      <c r="G15" s="2">
        <f>IFERROR(RTD("cqg.rtd", ,"ContractData",B15, "PerCentNetLastTrade",, "T")/100,"")</f>
        <v>-4.8335123523093448E-3</v>
      </c>
      <c r="H15" s="1" t="str" cm="1">
        <f t="array" ref="H15">FormatPrice($B15,(RTD("cqg.rtd",,"ContractData",$B15,$H$2,,"T")))</f>
        <v>465.25</v>
      </c>
      <c r="I15" s="1" t="str" cm="1">
        <f t="array" ref="I15">FormatPrice($B15,(RTD("cqg.rtd",,"ContractData",$B15,$I$2,,"T")))</f>
        <v>473.75</v>
      </c>
      <c r="J15" s="1" t="str" cm="1">
        <f t="array" ref="J15">FormatPrice($B15,(RTD("cqg.rtd",,"ContractData",$B15,$J$2,,"T")))</f>
        <v>458.00</v>
      </c>
      <c r="K15" s="1">
        <f>RTD("cqg.rtd", ,"ContractData",B15, "MT_LastBidVolume",, "T")</f>
        <v>137</v>
      </c>
      <c r="L15" s="1" t="str" cm="1">
        <f t="array" ref="L15">FormatPrice($B15,(RTD("cqg.rtd",,"ContractData",$B15,$L$2,,"T")))</f>
        <v>463.00</v>
      </c>
      <c r="M15" s="1" t="str" cm="1">
        <f t="array" ref="M15">FormatPrice($B15,(RTD("cqg.rtd",,"ContractData",$B15,$M$2,,"T")))</f>
        <v>463.50</v>
      </c>
      <c r="N15" s="1">
        <f>RTD("cqg.rtd", ,"ContractData",B15, "MT_LastBidVolume",, "T")</f>
        <v>137</v>
      </c>
      <c r="O15" s="4">
        <f>RTD("cqg.rtd",,"ContractData",$B15,$O$2,,"T")</f>
        <v>95256</v>
      </c>
    </row>
    <row r="16" spans="2:22" x14ac:dyDescent="0.3">
      <c r="B16" s="9" t="s">
        <v>20</v>
      </c>
      <c r="C16" s="5" t="s">
        <v>45</v>
      </c>
      <c r="D16" s="5" t="s">
        <v>48</v>
      </c>
      <c r="E16" s="5" t="s">
        <v>35</v>
      </c>
      <c r="F16" s="6" t="s">
        <v>49</v>
      </c>
      <c r="G16" s="7" t="s">
        <v>0</v>
      </c>
      <c r="H16" s="5" t="s">
        <v>1</v>
      </c>
      <c r="I16" s="5" t="s">
        <v>2</v>
      </c>
      <c r="J16" s="5" t="s">
        <v>3</v>
      </c>
      <c r="K16" s="5" t="s">
        <v>4</v>
      </c>
      <c r="L16" s="5" t="s">
        <v>5</v>
      </c>
      <c r="M16" s="5" t="s">
        <v>6</v>
      </c>
      <c r="N16" s="5" t="s">
        <v>7</v>
      </c>
      <c r="O16" s="8" t="s">
        <v>17</v>
      </c>
      <c r="Q16" s="5" t="s">
        <v>75</v>
      </c>
      <c r="R16" s="5" t="s">
        <v>45</v>
      </c>
      <c r="S16" s="5" t="s">
        <v>48</v>
      </c>
      <c r="T16" s="5" t="s">
        <v>35</v>
      </c>
      <c r="U16" s="6" t="s">
        <v>49</v>
      </c>
    </row>
    <row r="17" spans="2:22" x14ac:dyDescent="0.3">
      <c r="B17" s="1" t="s">
        <v>23</v>
      </c>
      <c r="C17" s="1" t="str">
        <f>TRIM(_xlfn.REGEXREPLACE(RTD("cqg.rtd", ,"ContractData",B17, "LongDescription",, "T"), "\(ICE\),\s?[A-Z][a-z]{2}\s\d{2}", ""))</f>
        <v>Dollar Index</v>
      </c>
      <c r="D17" s="1" t="str" cm="1">
        <f t="array" ref="D17">_xlfn.REGEXEXTRACT(RTD("cqg.rtd", ,"ContractData",B17, "LongDescription",, "T"), "[A-Z][a-z]{2}\s\d{2}")</f>
        <v>Jun 26</v>
      </c>
      <c r="E17" s="1" t="str" cm="1">
        <f t="array" ref="E17">FormatPrice($B17,(RTD("cqg.rtd",,"ContractData",$B17,$E$2,,"T")))</f>
        <v>99.225</v>
      </c>
      <c r="F17" s="1" t="str" cm="1">
        <f t="array" ref="F17">FormatPrice($B17,(RTD("cqg.rtd",,"ContractData",$B17,$F$2,,"T")))</f>
        <v>-.234</v>
      </c>
      <c r="G17" s="2">
        <f>IFERROR(RTD("cqg.rtd", ,"ContractData",B17, "PerCentNetLastTrade",, "T")/100,"")</f>
        <v>-2.3527282598859831E-3</v>
      </c>
      <c r="H17" s="1" t="str" cm="1">
        <f t="array" ref="H17">FormatPrice($B17,(RTD("cqg.rtd",,"ContractData",$B17,$H$2,,"T")))</f>
        <v>99.425</v>
      </c>
      <c r="I17" s="1" t="str" cm="1">
        <f t="array" ref="I17">FormatPrice($B17,(RTD("cqg.rtd",,"ContractData",$B17,$I$2,,"T")))</f>
        <v>99.965</v>
      </c>
      <c r="J17" s="1" t="str" cm="1">
        <f t="array" ref="J17">FormatPrice($B17,(RTD("cqg.rtd",,"ContractData",$B17,$J$2,,"T")))</f>
        <v>98.900</v>
      </c>
      <c r="K17" s="1">
        <f>RTD("cqg.rtd", ,"ContractData",B17, "MT_LastBidVolume",, "T")</f>
        <v>5</v>
      </c>
      <c r="L17" s="1" t="str" cm="1">
        <f t="array" ref="L17">FormatPrice($B17,(RTD("cqg.rtd",,"ContractData",$B17,$L$2,,"T")))</f>
        <v>99.215</v>
      </c>
      <c r="M17" s="1" t="str" cm="1">
        <f t="array" ref="M17">FormatPrice($B17,(RTD("cqg.rtd",,"ContractData",$B17,$M$2,,"T")))</f>
        <v>99.220</v>
      </c>
      <c r="N17" s="1">
        <f>RTD("cqg.rtd", ,"ContractData",B17, "MT_LastBidVolume",, "T")</f>
        <v>5</v>
      </c>
      <c r="O17" s="4">
        <f>RTD("cqg.rtd",,"ContractData",$B17,$O$2,,"T")</f>
        <v>24732</v>
      </c>
      <c r="Q17" s="1" t="s">
        <v>76</v>
      </c>
      <c r="R17" s="1" t="str">
        <f>TRIM(_xlfn.REGEXREPLACE(RTD("cqg.rtd", ,"ContractData",Q17, "LongDescription",, "T"), "\(Globex\),\s?[A-Z][a-z]{2}\s\d{2}", ""))</f>
        <v>2yr US Treasury Note</v>
      </c>
      <c r="S17" s="1" t="str" cm="1">
        <f t="array" ref="S17">_xlfn.REGEXEXTRACT(RTD("cqg.rtd", ,"ContractData",Q17, "LongDescription",, "T"), "[A-Z][a-z]{2}\s\d{2}")</f>
        <v>Jun 26</v>
      </c>
      <c r="T17" s="1" t="str">
        <f>RTD("cqg.rtd",,"ContractData",$Q17,$T$16,,"B")</f>
        <v>103-17'+  </v>
      </c>
      <c r="U17" s="1" t="str">
        <f>RTD("cqg.rtd",,"ContractData",$Q17,$U$16,,"B")</f>
        <v>+0-00'3/8</v>
      </c>
    </row>
    <row r="18" spans="2:22" x14ac:dyDescent="0.3">
      <c r="B18" s="1" t="s">
        <v>21</v>
      </c>
      <c r="C18" s="1" t="str">
        <f>TRIM(_xlfn.REGEXREPLACE(RTD("cqg.rtd", ,"ContractData",B18, "LongDescription",, "T"), "\(Globex\),\s?[A-Z][a-z]{2}\s\d{2}", ""))</f>
        <v>Euro FX</v>
      </c>
      <c r="D18" s="1" t="str" cm="1">
        <f t="array" ref="D18">_xlfn.REGEXEXTRACT(RTD("cqg.rtd", ,"ContractData",B18, "LongDescription",, "T"), "[A-Z][a-z]{2}\s\d{2}")</f>
        <v>Jun 26</v>
      </c>
      <c r="E18" s="1" t="str" cm="1">
        <f t="array" ref="E18">FormatPrice($B18,(RTD("cqg.rtd",,"ContractData",$B18,$E$2,,"T")))</f>
        <v>1.16260</v>
      </c>
      <c r="F18" s="1" t="str" cm="1">
        <f t="array" ref="F18">FormatPrice($B18,(RTD("cqg.rtd",,"ContractData",$B18,$F$2,,"T")))</f>
        <v>.00295</v>
      </c>
      <c r="G18" s="2">
        <f>IFERROR(RTD("cqg.rtd", ,"ContractData",B18, "PerCentNetLastTrade",, "T")/100,"")</f>
        <v>2.5438709955590052E-3</v>
      </c>
      <c r="H18" s="1" t="str" cm="1">
        <f t="array" ref="H18">FormatPrice($B18,(RTD("cqg.rtd",,"ContractData",$B18,$H$2,,"T")))</f>
        <v>1.15950</v>
      </c>
      <c r="I18" s="1" t="str" cm="1">
        <f t="array" ref="I18">FormatPrice($B18,(RTD("cqg.rtd",,"ContractData",$B18,$I$2,,"T")))</f>
        <v>1.16665</v>
      </c>
      <c r="J18" s="1" t="str" cm="1">
        <f t="array" ref="J18">FormatPrice($B18,(RTD("cqg.rtd",,"ContractData",$B18,$J$2,,"T")))</f>
        <v>1.15300</v>
      </c>
      <c r="K18" s="1">
        <f>RTD("cqg.rtd", ,"ContractData",B18, "MT_LastBidVolume",, "T")</f>
        <v>6</v>
      </c>
      <c r="L18" s="1" t="str" cm="1">
        <f t="array" ref="L18">FormatPrice($B18,(RTD("cqg.rtd",,"ContractData",$B18,$L$2,,"T")))</f>
        <v>1.16260</v>
      </c>
      <c r="M18" s="1" t="str" cm="1">
        <f t="array" ref="M18">FormatPrice($B18,(RTD("cqg.rtd",,"ContractData",$B18,$M$2,,"T")))</f>
        <v>1.16265</v>
      </c>
      <c r="N18" s="1">
        <f>RTD("cqg.rtd", ,"ContractData",B18, "MT_LastBidVolume",, "T")</f>
        <v>6</v>
      </c>
      <c r="O18" s="4">
        <f>RTD("cqg.rtd",,"ContractData",$B18,$O$2,,"T")</f>
        <v>181892</v>
      </c>
      <c r="Q18" s="1" t="s">
        <v>77</v>
      </c>
      <c r="R18" s="1" t="str">
        <f>TRIM(_xlfn.REGEXREPLACE(RTD("cqg.rtd", ,"ContractData",Q18, "LongDescription",, "T"), "\(Globex\),\s?[A-Z][a-z]{2}\s\d{2}", ""))</f>
        <v>5yr US Treasury Notes</v>
      </c>
      <c r="S18" s="1" t="str" cm="1">
        <f t="array" ref="S18">_xlfn.REGEXEXTRACT(RTD("cqg.rtd", ,"ContractData",Q18, "LongDescription",, "T"), "[A-Z][a-z]{2}\s\d{2}")</f>
        <v>Jun 26</v>
      </c>
      <c r="T18" s="1" t="str">
        <f>RTD("cqg.rtd",,"ContractData",$Q18,$T$16,,"B")</f>
        <v>107-27'   </v>
      </c>
      <c r="U18" s="1" t="str">
        <f>RTD("cqg.rtd",,"ContractData",$Q18,$U$16,,"B")</f>
        <v>+0-01'1/4</v>
      </c>
    </row>
    <row r="19" spans="2:22" x14ac:dyDescent="0.3">
      <c r="B19" s="1" t="s">
        <v>24</v>
      </c>
      <c r="C19" s="1" t="str">
        <f>TRIM(_xlfn.REGEXREPLACE(RTD("cqg.rtd", ,"ContractData",B19, "LongDescription",, "T"), "\(Globex\),\s?[A-Z][a-z]{2}\s\d{2}", ""))</f>
        <v>Japanese Yen</v>
      </c>
      <c r="D19" s="1" t="str" cm="1">
        <f t="array" ref="D19">_xlfn.REGEXEXTRACT(RTD("cqg.rtd", ,"ContractData",B19, "LongDescription",, "T"), "[A-Z][a-z]{2}\s\d{2}")</f>
        <v>Jun 26</v>
      </c>
      <c r="E19" s="1" t="str" cm="1">
        <f t="array" ref="E19">FormatPrice($B19,(RTD("cqg.rtd",,"ContractData",$B19,$E$2,,"T")))</f>
        <v>.0063450</v>
      </c>
      <c r="F19" s="1" t="str" cm="1">
        <f t="array" ref="F19">FormatPrice($B19,(RTD("cqg.rtd",,"ContractData",$B19,$F$2,,"T")))</f>
        <v>.0000235</v>
      </c>
      <c r="G19" s="2">
        <f>IFERROR(RTD("cqg.rtd", ,"ContractData",B19, "PerCentNetLastTrade",, "T")/100,"")</f>
        <v>3.7174721189591076E-3</v>
      </c>
      <c r="H19" s="1" t="str" cm="1">
        <f t="array" ref="H19">FormatPrice($B19,(RTD("cqg.rtd",,"ContractData",$B19,$H$2,,"T")))</f>
        <v>.0063260</v>
      </c>
      <c r="I19" s="1" t="str" cm="1">
        <f t="array" ref="I19">FormatPrice($B19,(RTD("cqg.rtd",,"ContractData",$B19,$I$2,,"T")))</f>
        <v>.0063655</v>
      </c>
      <c r="J19" s="1" t="str" cm="1">
        <f t="array" ref="J19">FormatPrice($B19,(RTD("cqg.rtd",,"ContractData",$B19,$J$2,,"T")))</f>
        <v>.0063085</v>
      </c>
      <c r="K19" s="1">
        <f>RTD("cqg.rtd", ,"ContractData",B19, "MT_LastBidVolume",, "T")</f>
        <v>24</v>
      </c>
      <c r="L19" s="1" t="str" cm="1">
        <f t="array" ref="L19">FormatPrice($B19,(RTD("cqg.rtd",,"ContractData",$B19,$L$2,,"T")))</f>
        <v>.0063445</v>
      </c>
      <c r="M19" s="1" t="str" cm="1">
        <f t="array" ref="M19">FormatPrice($B19,(RTD("cqg.rtd",,"ContractData",$B19,$M$2,,"T")))</f>
        <v>.0063455</v>
      </c>
      <c r="N19" s="1">
        <f>RTD("cqg.rtd", ,"ContractData",B19, "MT_LastBidVolume",, "T")</f>
        <v>24</v>
      </c>
      <c r="O19" s="4">
        <f>RTD("cqg.rtd",,"ContractData",$B19,$O$2,,"T")</f>
        <v>125040</v>
      </c>
      <c r="Q19" s="1" t="s">
        <v>78</v>
      </c>
      <c r="R19" s="1" t="str">
        <f>TRIM(_xlfn.REGEXREPLACE(RTD("cqg.rtd", ,"ContractData",Q19, "LongDescription",, "T"), "\(Globex\),\s?[A-Z][a-z]{2}\s\d{2}", ""))</f>
        <v>10yr US Treasury Notes</v>
      </c>
      <c r="S19" s="1" t="str" cm="1">
        <f t="array" ref="S19">_xlfn.REGEXEXTRACT(RTD("cqg.rtd", ,"ContractData",Q19, "LongDescription",, "T"), "[A-Z][a-z]{2}\s\d{2}")</f>
        <v>Jun 26</v>
      </c>
      <c r="T19" s="1" t="str">
        <f>RTD("cqg.rtd",,"ContractData",$Q19,$T$16,,"B")</f>
        <v>110-18'+</v>
      </c>
      <c r="U19" s="1" t="str">
        <f>RTD("cqg.rtd",,"ContractData",$Q19,$U$16,,"B")</f>
        <v>+0-02'+</v>
      </c>
    </row>
    <row r="20" spans="2:22" x14ac:dyDescent="0.3">
      <c r="B20" s="1" t="s">
        <v>22</v>
      </c>
      <c r="C20" s="1" t="str">
        <f>TRIM(_xlfn.REGEXREPLACE(RTD("cqg.rtd", ,"ContractData",B20, "LongDescription",, "T"), "\(Globex\),\s?[A-Z][a-z]{2}\s\d{2}", ""))</f>
        <v>British Pound</v>
      </c>
      <c r="D20" s="1" t="str" cm="1">
        <f t="array" ref="D20">_xlfn.REGEXEXTRACT(RTD("cqg.rtd", ,"ContractData",B20, "LongDescription",, "T"), "[A-Z][a-z]{2}\s\d{2}")</f>
        <v>Jun 26</v>
      </c>
      <c r="E20" s="1" t="str" cm="1">
        <f t="array" ref="E20">FormatPrice($B20,(RTD("cqg.rtd",,"ContractData",$B20,$E$2,,"T")))</f>
        <v>1.3382</v>
      </c>
      <c r="F20" s="1" t="str" cm="1">
        <f t="array" ref="F20">FormatPrice($B20,(RTD("cqg.rtd",,"ContractData",$B20,$F$2,,"T")))</f>
        <v>.0059</v>
      </c>
      <c r="G20" s="2">
        <f>IFERROR(RTD("cqg.rtd", ,"ContractData",B20, "PerCentNetLastTrade",, "T")/100,"")</f>
        <v>4.4284320348269906E-3</v>
      </c>
      <c r="H20" s="1" t="str" cm="1">
        <f t="array" ref="H20">FormatPrice($B20,(RTD("cqg.rtd",,"ContractData",$B20,$H$2,,"T")))</f>
        <v>1.3308</v>
      </c>
      <c r="I20" s="1" t="str" cm="1">
        <f t="array" ref="I20">FormatPrice($B20,(RTD("cqg.rtd",,"ContractData",$B20,$I$2,,"T")))</f>
        <v>1.3432</v>
      </c>
      <c r="J20" s="1" t="str" cm="1">
        <f t="array" ref="J20">FormatPrice($B20,(RTD("cqg.rtd",,"ContractData",$B20,$J$2,,"T")))</f>
        <v>1.3254</v>
      </c>
      <c r="K20" s="1">
        <f>RTD("cqg.rtd", ,"ContractData",B20, "MT_LastBidVolume",, "T")</f>
        <v>9</v>
      </c>
      <c r="L20" s="1" t="str" cm="1">
        <f t="array" ref="L20">FormatPrice($B20,(RTD("cqg.rtd",,"ContractData",$B20,$L$2,,"T")))</f>
        <v>1.3382</v>
      </c>
      <c r="M20" s="1" t="str" cm="1">
        <f t="array" ref="M20">FormatPrice($B20,(RTD("cqg.rtd",,"ContractData",$B20,$M$2,,"T")))</f>
        <v>1.3383</v>
      </c>
      <c r="N20" s="1">
        <f>RTD("cqg.rtd", ,"ContractData",B20, "MT_LastBidVolume",, "T")</f>
        <v>9</v>
      </c>
      <c r="O20" s="4">
        <f>RTD("cqg.rtd",,"ContractData",$B20,$O$2,,"T")</f>
        <v>95080</v>
      </c>
      <c r="Q20" s="1" t="s">
        <v>79</v>
      </c>
      <c r="R20" s="1" t="str">
        <f>TRIM(_xlfn.REGEXREPLACE(RTD("cqg.rtd", ,"ContractData",Q20, "LongDescription",, "T"), "\(Globex\),\s?[A-Z][a-z]{2}\s\d{2}", ""))</f>
        <v>30yr US Treasury Bonds</v>
      </c>
      <c r="S20" s="1" t="str" cm="1">
        <f t="array" ref="S20">_xlfn.REGEXEXTRACT(RTD("cqg.rtd", ,"ContractData",Q20, "LongDescription",, "T"), "[A-Z][a-z]{2}\s\d{2}")</f>
        <v>Jun 26</v>
      </c>
      <c r="T20" s="1" t="str">
        <f>RTD("cqg.rtd",,"ContractData",$Q20,$T$16,,"B")</f>
        <v>112-19' </v>
      </c>
      <c r="U20" s="1" t="str">
        <f>RTD("cqg.rtd",,"ContractData",$Q20,$U$16,,"B")</f>
        <v>+0-06' </v>
      </c>
    </row>
    <row r="21" spans="2:22" x14ac:dyDescent="0.3">
      <c r="B21" s="1" t="s">
        <v>25</v>
      </c>
      <c r="C21" s="1" t="str">
        <f>TRIM(_xlfn.REGEXREPLACE(RTD("cqg.rtd", ,"ContractData",B21, "LongDescription",, "T"), "\(Globex\),\s?[A-Z][a-z]{2}\s\d{2}", ""))</f>
        <v>Canadian Dollar</v>
      </c>
      <c r="D21" s="1" t="str" cm="1">
        <f t="array" ref="D21">_xlfn.REGEXEXTRACT(RTD("cqg.rtd", ,"ContractData",B21, "LongDescription",, "T"), "[A-Z][a-z]{2}\s\d{2}")</f>
        <v>Jun 26</v>
      </c>
      <c r="E21" s="1" t="str" cm="1">
        <f t="array" ref="E21">FormatPrice($B21,(RTD("cqg.rtd",,"ContractData",$B21,$E$2,,"T")))</f>
        <v>.73085</v>
      </c>
      <c r="F21" s="1" t="str" cm="1">
        <f t="array" ref="F21">FormatPrice($B21,(RTD("cqg.rtd",,"ContractData",$B21,$F$2,,"T")))</f>
        <v>-.00035</v>
      </c>
      <c r="G21" s="2">
        <f>IFERROR(RTD("cqg.rtd", ,"ContractData",B21, "PerCentNetLastTrade",, "T")/100,"")</f>
        <v>-4.7866520787746169E-4</v>
      </c>
      <c r="H21" s="1" t="str" cm="1">
        <f t="array" ref="H21">FormatPrice($B21,(RTD("cqg.rtd",,"ContractData",$B21,$H$2,,"T")))</f>
        <v>.73185</v>
      </c>
      <c r="I21" s="1" t="str" cm="1">
        <f t="array" ref="I21">FormatPrice($B21,(RTD("cqg.rtd",,"ContractData",$B21,$I$2,,"T")))</f>
        <v>.73345</v>
      </c>
      <c r="J21" s="1" t="str" cm="1">
        <f t="array" ref="J21">FormatPrice($B21,(RTD("cqg.rtd",,"ContractData",$B21,$J$2,,"T")))</f>
        <v>.72960</v>
      </c>
      <c r="K21" s="1">
        <f>RTD("cqg.rtd", ,"ContractData",B21, "MT_LastBidVolume",, "T")</f>
        <v>26</v>
      </c>
      <c r="L21" s="1" t="str" cm="1">
        <f t="array" ref="L21">FormatPrice($B21,(RTD("cqg.rtd",,"ContractData",$B21,$L$2,,"T")))</f>
        <v>.73085</v>
      </c>
      <c r="M21" s="1" t="str" cm="1">
        <f t="array" ref="M21">FormatPrice($B21,(RTD("cqg.rtd",,"ContractData",$B21,$M$2,,"T")))</f>
        <v>.73090</v>
      </c>
      <c r="N21" s="1">
        <f>RTD("cqg.rtd", ,"ContractData",B21, "MT_LastBidVolume",, "T")</f>
        <v>26</v>
      </c>
      <c r="O21" s="4">
        <f>RTD("cqg.rtd",,"ContractData",$B21,$O$2,,"T")</f>
        <v>58635</v>
      </c>
      <c r="S21" s="3"/>
      <c r="T21" s="3"/>
      <c r="U21" s="3"/>
      <c r="V21" s="3"/>
    </row>
    <row r="22" spans="2:22" x14ac:dyDescent="0.3">
      <c r="B22" s="1" t="s">
        <v>26</v>
      </c>
      <c r="C22" s="1" t="str">
        <f>TRIM(_xlfn.REGEXREPLACE(RTD("cqg.rtd", ,"ContractData",B22, "LongDescription",, "T"), "\(Globex\),\s?[A-Z][a-z]{2}\s\d{2}", ""))</f>
        <v>Swiss Franc</v>
      </c>
      <c r="D22" s="1" t="str" cm="1">
        <f t="array" ref="D22">_xlfn.REGEXEXTRACT(RTD("cqg.rtd", ,"ContractData",B22, "LongDescription",, "T"), "[A-Z][a-z]{2}\s\d{2}")</f>
        <v>Jun 26</v>
      </c>
      <c r="E22" s="1" t="str" cm="1">
        <f t="array" ref="E22">FormatPrice($B22,(RTD("cqg.rtd",,"ContractData",$B22,$E$2,,"T")))</f>
        <v>1.28010</v>
      </c>
      <c r="F22" s="1" t="str" cm="1">
        <f t="array" ref="F22">FormatPrice($B22,(RTD("cqg.rtd",,"ContractData",$B22,$F$2,,"T")))</f>
        <v>.00040</v>
      </c>
      <c r="G22" s="2">
        <f>IFERROR(RTD("cqg.rtd", ,"ContractData",B22, "PerCentNetLastTrade",, "T")/100,"")</f>
        <v>3.1257325935766194E-4</v>
      </c>
      <c r="H22" s="1" t="str" cm="1">
        <f t="array" ref="H22">FormatPrice($B22,(RTD("cqg.rtd",,"ContractData",$B22,$H$2,,"T")))</f>
        <v>1.28050</v>
      </c>
      <c r="I22" s="1" t="str" cm="1">
        <f t="array" ref="I22">FormatPrice($B22,(RTD("cqg.rtd",,"ContractData",$B22,$I$2,,"T")))</f>
        <v>1.28445</v>
      </c>
      <c r="J22" s="1" t="str" cm="1">
        <f t="array" ref="J22">FormatPrice($B22,(RTD("cqg.rtd",,"ContractData",$B22,$J$2,,"T")))</f>
        <v>1.27130</v>
      </c>
      <c r="K22" s="1">
        <f>RTD("cqg.rtd", ,"ContractData",B22, "MT_LastBidVolume",, "T")</f>
        <v>4</v>
      </c>
      <c r="L22" s="1" t="str" cm="1">
        <f t="array" ref="L22">FormatPrice($B22,(RTD("cqg.rtd",,"ContractData",$B22,$L$2,,"T")))</f>
        <v>1.28005</v>
      </c>
      <c r="M22" s="1" t="str" cm="1">
        <f t="array" ref="M22">FormatPrice($B22,(RTD("cqg.rtd",,"ContractData",$B22,$M$2,,"T")))</f>
        <v>1.28020</v>
      </c>
      <c r="N22" s="1">
        <f>RTD("cqg.rtd", ,"ContractData",B22, "MT_LastBidVolume",, "T")</f>
        <v>4</v>
      </c>
      <c r="O22" s="4">
        <f>RTD("cqg.rtd",,"ContractData",$B22,$O$2,,"T")</f>
        <v>23532</v>
      </c>
      <c r="Q22" s="5" t="s">
        <v>81</v>
      </c>
      <c r="R22" s="5" t="s">
        <v>45</v>
      </c>
      <c r="S22" s="5" t="s">
        <v>48</v>
      </c>
      <c r="T22" s="5" t="s">
        <v>35</v>
      </c>
      <c r="U22" s="6" t="s">
        <v>49</v>
      </c>
      <c r="V22" s="3"/>
    </row>
    <row r="23" spans="2:22" x14ac:dyDescent="0.3">
      <c r="B23" s="1" t="s">
        <v>27</v>
      </c>
      <c r="C23" s="1" t="str">
        <f>TRIM(_xlfn.REGEXREPLACE(RTD("cqg.rtd", ,"ContractData",B23, "LongDescription",, "T"), "\(Globex\),\s?[A-Z][a-z]{2}\s\d{2}", ""))</f>
        <v>Australian Dollar</v>
      </c>
      <c r="D23" s="1" t="str" cm="1">
        <f t="array" ref="D23">_xlfn.REGEXEXTRACT(RTD("cqg.rtd", ,"ContractData",B23, "LongDescription",, "T"), "[A-Z][a-z]{2}\s\d{2}")</f>
        <v>Jun 26</v>
      </c>
      <c r="E23" s="1" t="str" cm="1">
        <f t="array" ref="E23">FormatPrice($B23,(RTD("cqg.rtd",,"ContractData",$B23,$E$2,,"T")))</f>
        <v>.69940</v>
      </c>
      <c r="F23" s="1" t="str" cm="1">
        <f t="array" ref="F23">FormatPrice($B23,(RTD("cqg.rtd",,"ContractData",$B23,$F$2,,"T")))</f>
        <v>-.00080</v>
      </c>
      <c r="G23" s="2">
        <f>IFERROR(RTD("cqg.rtd", ,"ContractData",B23, "PerCentNetLastTrade",, "T")/100,"")</f>
        <v>-1.1425307055127106E-3</v>
      </c>
      <c r="H23" s="1" t="str" cm="1">
        <f t="array" ref="H23">FormatPrice($B23,(RTD("cqg.rtd",,"ContractData",$B23,$H$2,,"T")))</f>
        <v>.69910</v>
      </c>
      <c r="I23" s="1" t="str" cm="1">
        <f t="array" ref="I23">FormatPrice($B23,(RTD("cqg.rtd",,"ContractData",$B23,$I$2,,"T")))</f>
        <v>.70355</v>
      </c>
      <c r="J23" s="1" t="str" cm="1">
        <f t="array" ref="J23">FormatPrice($B23,(RTD("cqg.rtd",,"ContractData",$B23,$J$2,,"T")))</f>
        <v>.69030</v>
      </c>
      <c r="K23" s="1">
        <f>RTD("cqg.rtd", ,"ContractData",B23, "MT_LastBidVolume",, "T")</f>
        <v>15</v>
      </c>
      <c r="L23" s="1" t="str" cm="1">
        <f t="array" ref="L23">FormatPrice($B23,(RTD("cqg.rtd",,"ContractData",$B23,$L$2,,"T")))</f>
        <v>.69940</v>
      </c>
      <c r="M23" s="1" t="str" cm="1">
        <f t="array" ref="M23">FormatPrice($B23,(RTD("cqg.rtd",,"ContractData",$B23,$M$2,,"T")))</f>
        <v>.69950</v>
      </c>
      <c r="N23" s="1">
        <f>RTD("cqg.rtd", ,"ContractData",B23, "MT_LastBidVolume",, "T")</f>
        <v>15</v>
      </c>
      <c r="O23" s="4">
        <f>RTD("cqg.rtd",,"ContractData",$B23,$O$2,,"T")</f>
        <v>161793</v>
      </c>
      <c r="Q23" s="1" t="s">
        <v>83</v>
      </c>
      <c r="R23" s="1" t="str">
        <f>TRIM(_xlfn.REGEXREPLACE(RTD("cqg.rtd", ,"ContractData",Q23, "LongDescription",, "T"), "\(Globex\),\s?[A-Z][a-z]{2}\s\d{2}", ""))</f>
        <v>Soybeans 11620 Call</v>
      </c>
      <c r="S23" s="1" t="str" cm="1">
        <f t="array" ref="S23">IFERROR(_xlfn.REGEXEXTRACT(RTD("cqg.rtd", ,"ContractData",Q23, "LongDescription",, "T"), "[A-Z][a-z]{2}\s\d{2}"),"")</f>
        <v>Apr 26</v>
      </c>
      <c r="T23" s="1" t="str" cm="1">
        <f t="array" ref="T23">FormatPrice($Q23,(RTD("cqg.rtd",,"ContractData",$Q23,$E$2,,"T")))</f>
        <v>9.750</v>
      </c>
      <c r="U23" s="1" t="str" cm="1">
        <f t="array" ref="U23">FormatPrice($Q23,(RTD("cqg.rtd",,"ContractData",$Q23,$T$2,,"T")))</f>
        <v>-.625</v>
      </c>
    </row>
    <row r="24" spans="2:22" x14ac:dyDescent="0.3">
      <c r="B24" s="1" t="s">
        <v>28</v>
      </c>
      <c r="C24" s="1" t="str">
        <f>TRIM(_xlfn.REGEXREPLACE(RTD("cqg.rtd", ,"ContractData",B24, "LongDescription",, "T"), "\(Globex\),\s?[A-Z][a-z]{2}\s\d{2}", ""))</f>
        <v>New Zealand Dollar</v>
      </c>
      <c r="D24" s="1" t="str" cm="1">
        <f t="array" ref="D24">_xlfn.REGEXEXTRACT(RTD("cqg.rtd", ,"ContractData",B24, "LongDescription",, "T"), "[A-Z][a-z]{2}\s\d{2}")</f>
        <v>Jun 26</v>
      </c>
      <c r="E24" s="1" t="str" cm="1">
        <f t="array" ref="E24">FormatPrice($B24,(RTD("cqg.rtd",,"ContractData",$B24,$E$2,,"T")))</f>
        <v>.58490</v>
      </c>
      <c r="F24" s="1" t="str" cm="1">
        <f t="array" ref="F24">FormatPrice($B24,(RTD("cqg.rtd",,"ContractData",$B24,$F$2,,"T")))</f>
        <v>.00090</v>
      </c>
      <c r="G24" s="2">
        <f>IFERROR(RTD("cqg.rtd", ,"ContractData",B24, "PerCentNetLastTrade",, "T")/100,"")</f>
        <v>1.5410958904109589E-3</v>
      </c>
      <c r="H24" s="1" t="str" cm="1">
        <f t="array" ref="H24">FormatPrice($B24,(RTD("cqg.rtd",,"ContractData",$B24,$H$2,,"T")))</f>
        <v>.58400</v>
      </c>
      <c r="I24" s="1" t="str" cm="1">
        <f t="array" ref="I24">FormatPrice($B24,(RTD("cqg.rtd",,"ContractData",$B24,$I$2,,"T")))</f>
        <v>.58660</v>
      </c>
      <c r="J24" s="1" t="str" cm="1">
        <f t="array" ref="J24">FormatPrice($B24,(RTD("cqg.rtd",,"ContractData",$B24,$J$2,,"T")))</f>
        <v>.57790</v>
      </c>
      <c r="K24" s="1">
        <f>RTD("cqg.rtd", ,"ContractData",B24, "MT_LastBidVolume",, "T")</f>
        <v>6</v>
      </c>
      <c r="L24" s="1" t="str" cm="1">
        <f t="array" ref="L24">FormatPrice($B24,(RTD("cqg.rtd",,"ContractData",$B24,$L$2,,"T")))</f>
        <v>.58485</v>
      </c>
      <c r="M24" s="1" t="str" cm="1">
        <f t="array" ref="M24">FormatPrice($B24,(RTD("cqg.rtd",,"ContractData",$B24,$M$2,,"T")))</f>
        <v>.58490</v>
      </c>
      <c r="N24" s="1">
        <f>RTD("cqg.rtd", ,"ContractData",B24, "MT_LastBidVolume",, "T")</f>
        <v>6</v>
      </c>
      <c r="O24" s="4">
        <f>RTD("cqg.rtd",,"ContractData",$B24,$O$2,,"T")</f>
        <v>45134</v>
      </c>
      <c r="Q24" s="1" t="s">
        <v>88</v>
      </c>
      <c r="R24" s="1" t="str">
        <f>TRIM(_xlfn.REGEXREPLACE(RTD("cqg.rtd", ,"ContractData",Q24, "LongDescription",, "T"), "\(Globex\),\s?[A-Z][a-z]{2}\s\d{2}", ""))</f>
        <v>Soybeans 11620 Put</v>
      </c>
      <c r="S24" s="1" t="str" cm="1">
        <f t="array" ref="S24">IFERROR(_xlfn.REGEXEXTRACT(RTD("cqg.rtd", ,"ContractData",Q24, "LongDescription",, "T"), "[A-Z][a-z]{2}\s\d{2}"),"")</f>
        <v>Apr 26</v>
      </c>
      <c r="T24" s="1" t="str" cm="1">
        <f t="array" ref="T24">FormatPrice($Q24,(RTD("cqg.rtd",,"ContractData",$Q24,$E$2,,"T")))</f>
        <v>10.250</v>
      </c>
      <c r="U24" s="1" t="str" cm="1">
        <f t="array" ref="U24">FormatPrice($Q24,(RTD("cqg.rtd",,"ContractData",$Q24,$T$2,,"T")))</f>
        <v>-.875</v>
      </c>
    </row>
    <row r="25" spans="2:22" x14ac:dyDescent="0.3">
      <c r="B25" s="1" t="s">
        <v>29</v>
      </c>
      <c r="C25" s="1" t="str">
        <f>TRIM(_xlfn.REGEXREPLACE(RTD("cqg.rtd", ,"ContractData",B25, "LongDescription",, "T"), "\(Globex\),\s?[A-Z][a-z]{2}\s\d{2}", ""))</f>
        <v>Mexican Peso</v>
      </c>
      <c r="D25" s="1" t="str" cm="1">
        <f t="array" ref="D25">_xlfn.REGEXEXTRACT(RTD("cqg.rtd", ,"ContractData",B25, "LongDescription",, "T"), "[A-Z][a-z]{2}\s\d{2}")</f>
        <v>Jun 26</v>
      </c>
      <c r="E25" s="1" t="str" cm="1">
        <f t="array" ref="E25">FormatPrice($B25,(RTD("cqg.rtd",,"ContractData",$B25,$E$2,,"T")))</f>
        <v>.05571</v>
      </c>
      <c r="F25" s="1" t="str" cm="1">
        <f t="array" ref="F25">FormatPrice($B25,(RTD("cqg.rtd",,"ContractData",$B25,$F$2,,"T")))</f>
        <v>.00052</v>
      </c>
      <c r="G25" s="2">
        <f>IFERROR(RTD("cqg.rtd", ,"ContractData",B25, "PerCentNetLastTrade",, "T")/100,"")</f>
        <v>9.4219967385395908E-3</v>
      </c>
      <c r="H25" s="1" t="str" cm="1">
        <f t="array" ref="H25">FormatPrice($B25,(RTD("cqg.rtd",,"ContractData",$B25,$H$2,,"T")))</f>
        <v>.05524</v>
      </c>
      <c r="I25" s="1" t="str" cm="1">
        <f t="array" ref="I25">FormatPrice($B25,(RTD("cqg.rtd",,"ContractData",$B25,$I$2,,"T")))</f>
        <v>.05595</v>
      </c>
      <c r="J25" s="1" t="str" cm="1">
        <f t="array" ref="J25">FormatPrice($B25,(RTD("cqg.rtd",,"ContractData",$B25,$J$2,,"T")))</f>
        <v>.05484</v>
      </c>
      <c r="K25" s="1">
        <f>RTD("cqg.rtd", ,"ContractData",B25, "MT_LastBidVolume",, "T")</f>
        <v>17</v>
      </c>
      <c r="L25" s="1" t="str" cm="1">
        <f t="array" ref="L25">FormatPrice($B25,(RTD("cqg.rtd",,"ContractData",$B25,$L$2,,"T")))</f>
        <v>.05570</v>
      </c>
      <c r="M25" s="1" t="str" cm="1">
        <f t="array" ref="M25">FormatPrice($B25,(RTD("cqg.rtd",,"ContractData",$B25,$M$2,,"T")))</f>
        <v>.05571</v>
      </c>
      <c r="N25" s="1">
        <f>RTD("cqg.rtd", ,"ContractData",B25, "MT_LastBidVolume",, "T")</f>
        <v>17</v>
      </c>
      <c r="O25" s="4">
        <f>RTD("cqg.rtd",,"ContractData",$B25,$O$2,,"T")</f>
        <v>80586</v>
      </c>
      <c r="Q25" s="1" t="s">
        <v>85</v>
      </c>
      <c r="R25" s="1" t="str">
        <f>TRIM(_xlfn.REGEXREPLACE(RTD("cqg.rtd", ,"ContractData",Q25, "LongDescription",, "T"), "\(Globex\),\s?[A-Z][a-z]{2}\s\d{2}", ""))</f>
        <v>Corn 4640 Call</v>
      </c>
      <c r="S25" s="1" t="str" cm="1">
        <f t="array" ref="S25">IFERROR(_xlfn.REGEXEXTRACT(RTD("cqg.rtd", ,"ContractData",Q25, "LongDescription",, "T"), "[A-Z][a-z]{2}\s\d{2}"),"")</f>
        <v>Apr 26</v>
      </c>
      <c r="T25" s="1" t="str" cm="1">
        <f t="array" ref="T25">FormatPrice($Q25,(RTD("cqg.rtd",,"ContractData",$Q25,$E$2,,"T")))</f>
        <v>4.750</v>
      </c>
      <c r="U25" s="1" t="str" cm="1">
        <f t="array" ref="U25">FormatPrice($Q25,(RTD("cqg.rtd",,"ContractData",$Q25,$T$2,,"T")))</f>
        <v>-1.625</v>
      </c>
    </row>
    <row r="26" spans="2:22" x14ac:dyDescent="0.3">
      <c r="B26" s="1" t="s">
        <v>30</v>
      </c>
      <c r="C26" s="1" t="str">
        <f>TRIM(_xlfn.REGEXREPLACE(RTD("cqg.rtd", ,"ContractData",B26, "LongDescription",, "T"), "\(Globex\),\s?[A-Z][a-z]{2}\s\d{2}", ""))</f>
        <v>Euro/British Pound</v>
      </c>
      <c r="D26" s="1" t="str" cm="1">
        <f t="array" ref="D26">_xlfn.REGEXEXTRACT(RTD("cqg.rtd", ,"ContractData",B26, "LongDescription",, "T"), "[A-Z][a-z]{2}\s\d{2}")</f>
        <v>Jun 26</v>
      </c>
      <c r="E26" s="1" t="str" cm="1">
        <f t="array" ref="E26">FormatPrice($B26,(RTD("cqg.rtd",,"ContractData",$B26,$E$2,,"T")))</f>
        <v>.86870</v>
      </c>
      <c r="F26" s="1" t="str" cm="1">
        <f t="array" ref="F26">FormatPrice($B26,(RTD("cqg.rtd",,"ContractData",$B26,$F$2,,"T")))</f>
        <v>-.00170</v>
      </c>
      <c r="G26" s="2">
        <f>IFERROR(RTD("cqg.rtd", ,"ContractData",B26, "PerCentNetLastTrade",, "T")/100,"")</f>
        <v>-1.953125E-3</v>
      </c>
      <c r="H26" s="1" t="str" cm="1">
        <f t="array" ref="H26">FormatPrice($B26,(RTD("cqg.rtd",,"ContractData",$B26,$H$2,,"T")))</f>
        <v>.87140</v>
      </c>
      <c r="I26" s="1" t="str" cm="1">
        <f t="array" ref="I26">FormatPrice($B26,(RTD("cqg.rtd",,"ContractData",$B26,$I$2,,"T")))</f>
        <v>.87160</v>
      </c>
      <c r="J26" s="1" t="str" cm="1">
        <f t="array" ref="J26">FormatPrice($B26,(RTD("cqg.rtd",,"ContractData",$B26,$J$2,,"T")))</f>
        <v>.86700</v>
      </c>
      <c r="K26" s="1">
        <f>RTD("cqg.rtd", ,"ContractData",B26, "MT_LastBidVolume",, "T")</f>
        <v>5</v>
      </c>
      <c r="L26" s="1" t="str" cm="1">
        <f t="array" ref="L26">FormatPrice($B26,(RTD("cqg.rtd",,"ContractData",$B26,$L$2,,"T")))</f>
        <v>.86870</v>
      </c>
      <c r="M26" s="1" t="str" cm="1">
        <f t="array" ref="M26">FormatPrice($B26,(RTD("cqg.rtd",,"ContractData",$B26,$M$2,,"T")))</f>
        <v>.86880</v>
      </c>
      <c r="N26" s="1">
        <f>RTD("cqg.rtd", ,"ContractData",B26, "MT_LastBidVolume",, "T")</f>
        <v>5</v>
      </c>
      <c r="O26" s="4">
        <f>RTD("cqg.rtd",,"ContractData",$B26,$O$2,,"T")</f>
        <v>5135</v>
      </c>
      <c r="Q26" s="1" t="s">
        <v>89</v>
      </c>
      <c r="R26" s="1" t="str">
        <f>TRIM(_xlfn.REGEXREPLACE(RTD("cqg.rtd", ,"ContractData",Q26, "LongDescription",, "T"), "\(Globex\),\s?[A-Z][a-z]{2}\s\d{2}", ""))</f>
        <v>Corn 4640 Put</v>
      </c>
      <c r="S26" s="1" t="str" cm="1">
        <f t="array" ref="S26">IFERROR(_xlfn.REGEXEXTRACT(RTD("cqg.rtd", ,"ContractData",Q26, "LongDescription",, "T"), "[A-Z][a-z]{2}\s\d{2}"),"")</f>
        <v>Apr 26</v>
      </c>
      <c r="T26" s="1" t="str" cm="1">
        <f t="array" ref="T26">FormatPrice($Q26,(RTD("cqg.rtd",,"ContractData",$Q26,$E$2,,"T")))</f>
        <v>4.750</v>
      </c>
      <c r="U26" s="1" t="str" cm="1">
        <f t="array" ref="U26">FormatPrice($Q26,(RTD("cqg.rtd",,"ContractData",$Q26,$T$2,,"T")))</f>
        <v>-.125</v>
      </c>
    </row>
    <row r="27" spans="2:22" x14ac:dyDescent="0.3">
      <c r="B27" s="9" t="s">
        <v>31</v>
      </c>
      <c r="C27" s="5" t="s">
        <v>45</v>
      </c>
      <c r="D27" s="5" t="s">
        <v>48</v>
      </c>
      <c r="E27" s="5" t="s">
        <v>35</v>
      </c>
      <c r="F27" s="6" t="s">
        <v>49</v>
      </c>
      <c r="G27" s="7" t="s">
        <v>0</v>
      </c>
      <c r="H27" s="5" t="s">
        <v>1</v>
      </c>
      <c r="I27" s="5" t="s">
        <v>2</v>
      </c>
      <c r="J27" s="5" t="s">
        <v>3</v>
      </c>
      <c r="K27" s="5" t="s">
        <v>4</v>
      </c>
      <c r="L27" s="5" t="s">
        <v>5</v>
      </c>
      <c r="M27" s="5" t="s">
        <v>6</v>
      </c>
      <c r="N27" s="5" t="s">
        <v>7</v>
      </c>
      <c r="O27" s="8" t="s">
        <v>17</v>
      </c>
      <c r="Q27" s="1" t="s">
        <v>84</v>
      </c>
      <c r="R27" s="1" t="str">
        <f>TRIM(_xlfn.REGEXREPLACE(RTD("cqg.rtd", ,"ContractData",Q27, "LongDescription",, "T"), "\(Globex\),\s?[A-Z][a-z]{2}\s\d{2}", ""))</f>
        <v>Wheat 5900 Call</v>
      </c>
      <c r="S27" s="1" t="str" cm="1">
        <f t="array" ref="S27">IFERROR(_xlfn.REGEXEXTRACT(RTD("cqg.rtd", ,"ContractData",Q27, "LongDescription",, "T"), "[A-Z][a-z]{2}\s\d{2}"),"")</f>
        <v>Apr 26</v>
      </c>
      <c r="T27" s="1" t="str" cm="1">
        <f t="array" ref="T27">FormatPrice($Q27,(RTD("cqg.rtd",,"ContractData",$Q27,$E$2,,"T")))</f>
        <v>9.000</v>
      </c>
      <c r="U27" s="1" t="str" cm="1">
        <f t="array" ref="U27">FormatPrice($Q27,(RTD("cqg.rtd",,"ContractData",$Q27,$T$2,,"T")))</f>
        <v>-5.500</v>
      </c>
    </row>
    <row r="28" spans="2:22" x14ac:dyDescent="0.3">
      <c r="B28" s="1" t="s">
        <v>32</v>
      </c>
      <c r="C28" s="1" t="str">
        <f>TRIM(_xlfn.REGEXREPLACE(RTD("cqg.rtd", ,"ContractData",B28, "LongDescription",, "T"), "\(Globex\),\s?[A-Z][a-z]{2}\s\d{2}", ""))</f>
        <v>Crude Light</v>
      </c>
      <c r="D28" s="1" t="str" cm="1">
        <f t="array" ref="D28">_xlfn.REGEXEXTRACT(RTD("cqg.rtd", ,"ContractData",B28, "LongDescription",, "T"), "[A-Z][a-z]{2}\s\d{2}")</f>
        <v>May 26</v>
      </c>
      <c r="E28" s="1" t="str" cm="1">
        <f t="array" ref="E28">FormatPrice($B28,(RTD("cqg.rtd",,"ContractData",$B28,$E$2,,"T")))</f>
        <v>90.97</v>
      </c>
      <c r="F28" s="1" t="str" cm="1">
        <f t="array" ref="F28">FormatPrice($B28,(RTD("cqg.rtd",,"ContractData",$B28,$F$2,,"T")))</f>
        <v>-7.26</v>
      </c>
      <c r="G28" s="2">
        <f>IFERROR(RTD("cqg.rtd", ,"ContractData",B28, "PerCentNetLastTrade",, "T")/100,"")</f>
        <v>-7.3806372798534053E-2</v>
      </c>
      <c r="H28" s="1" t="str" cm="1">
        <f t="array" ref="H28">FormatPrice($B28,(RTD("cqg.rtd",,"ContractData",$B28,$H$2,,"T")))</f>
        <v>100.51</v>
      </c>
      <c r="I28" s="1" t="str" cm="1">
        <f t="array" ref="I28">FormatPrice($B28,(RTD("cqg.rtd",,"ContractData",$B28,$I$2,,"T")))</f>
        <v>101.67</v>
      </c>
      <c r="J28" s="1" t="str" cm="1">
        <f t="array" ref="J28">FormatPrice($B28,(RTD("cqg.rtd",,"ContractData",$B28,$J$2,,"T")))</f>
        <v>84.37</v>
      </c>
      <c r="K28" s="1">
        <f>RTD("cqg.rtd", ,"ContractData",B28, "MT_LastBidVolume",, "T")</f>
        <v>2</v>
      </c>
      <c r="L28" s="1" t="str" cm="1">
        <f t="array" ref="L28">FormatPrice($B28,(RTD("cqg.rtd",,"ContractData",$B28,$L$2,,"T")))</f>
        <v>90.96</v>
      </c>
      <c r="M28" s="1" t="str" cm="1">
        <f t="array" ref="M28">FormatPrice($B28,(RTD("cqg.rtd",,"ContractData",$B28,$M$2,,"T")))</f>
        <v>90.99</v>
      </c>
      <c r="N28" s="1">
        <f>RTD("cqg.rtd", ,"ContractData",B28, "MT_LastBidVolume",, "T")</f>
        <v>2</v>
      </c>
      <c r="O28" s="4">
        <f>RTD("cqg.rtd",,"ContractData",$B28,$O$2,,"T")</f>
        <v>266938</v>
      </c>
      <c r="Q28" s="1" t="s">
        <v>90</v>
      </c>
      <c r="R28" s="1" t="str">
        <f>TRIM(_xlfn.REGEXREPLACE(RTD("cqg.rtd", ,"ContractData",Q28, "LongDescription",, "T"), "\(Globex\),\s?[A-Z][a-z]{2}\s\d{2}", ""))</f>
        <v>Wheat 5900 Put</v>
      </c>
      <c r="S28" s="1" t="str" cm="1">
        <f t="array" ref="S28">IFERROR(_xlfn.REGEXEXTRACT(RTD("cqg.rtd", ,"ContractData",Q28, "LongDescription",, "T"), "[A-Z][a-z]{2}\s\d{2}"),"")</f>
        <v>Apr 26</v>
      </c>
      <c r="T28" s="1" t="str" cm="1">
        <f t="array" ref="T28">FormatPrice($Q28,(RTD("cqg.rtd",,"ContractData",$Q28,$E$2,,"T")))</f>
        <v>9.500</v>
      </c>
      <c r="U28" s="1" t="str" cm="1">
        <f t="array" ref="U28">FormatPrice($Q28,(RTD("cqg.rtd",,"ContractData",$Q28,$T$2,,"T")))</f>
        <v>.250</v>
      </c>
    </row>
    <row r="29" spans="2:22" x14ac:dyDescent="0.3">
      <c r="B29" s="1" t="s">
        <v>33</v>
      </c>
      <c r="C29" s="1" t="str">
        <f>TRIM(_xlfn.REGEXREPLACE(RTD("cqg.rtd", ,"ContractData",B29, "LongDescription",, "T"), ",\s?[A-Z][a-z]{2}\s\d{2}", ""))</f>
        <v>NY Harbor ULSD</v>
      </c>
      <c r="D29" s="1" t="str" cm="1">
        <f t="array" ref="D29">_xlfn.REGEXEXTRACT(RTD("cqg.rtd", ,"ContractData",B29, "LongDescription",, "T"), "[A-Z][a-z]{2}\s\d{2}")</f>
        <v>May 26</v>
      </c>
      <c r="E29" s="1" t="str" cm="1">
        <f t="array" ref="E29">FormatPrice($B29,(RTD("cqg.rtd",,"ContractData",$B29,$E$2,,"T")))</f>
        <v>4.0724</v>
      </c>
      <c r="F29" s="1" t="str" cm="1">
        <f t="array" ref="F29">FormatPrice($B29,(RTD("cqg.rtd",,"ContractData",$B29,$F$2,,"T")))</f>
        <v>-.1701</v>
      </c>
      <c r="G29" s="2">
        <f>IFERROR(RTD("cqg.rtd", ,"ContractData",B29, "PerCentNetLastTrade",, "T")/100,"")</f>
        <v>-4.0094284030642309E-2</v>
      </c>
      <c r="H29" s="1" t="str" cm="1">
        <f t="array" ref="H29">FormatPrice($B29,(RTD("cqg.rtd",,"ContractData",$B29,$H$2,,"T")))</f>
        <v>4.3790</v>
      </c>
      <c r="I29" s="1" t="str" cm="1">
        <f t="array" ref="I29">FormatPrice($B29,(RTD("cqg.rtd",,"ContractData",$B29,$I$2,,"T")))</f>
        <v>4.4710</v>
      </c>
      <c r="J29" s="1" t="str" cm="1">
        <f t="array" ref="J29">FormatPrice($B29,(RTD("cqg.rtd",,"ContractData",$B29,$J$2,,"T")))</f>
        <v>3.8129</v>
      </c>
      <c r="K29" s="1">
        <f>RTD("cqg.rtd", ,"ContractData",B29, "MT_LastBidVolume",, "T")</f>
        <v>1</v>
      </c>
      <c r="L29" s="1" t="str" cm="1">
        <f t="array" ref="L29">FormatPrice($B29,(RTD("cqg.rtd",,"ContractData",$B29,$L$2,,"T")))</f>
        <v>4.0679</v>
      </c>
      <c r="M29" s="1" t="str" cm="1">
        <f t="array" ref="M29">FormatPrice($B29,(RTD("cqg.rtd",,"ContractData",$B29,$M$2,,"T")))</f>
        <v>4.0750</v>
      </c>
      <c r="N29" s="1">
        <f>RTD("cqg.rtd", ,"ContractData",B29, "MT_LastBidVolume",, "T")</f>
        <v>1</v>
      </c>
      <c r="O29" s="4">
        <f>RTD("cqg.rtd",,"ContractData",$B29,$O$2,,"T")</f>
        <v>16491</v>
      </c>
      <c r="Q29" s="1" t="s">
        <v>86</v>
      </c>
      <c r="R29" s="1" t="str">
        <f>TRIM(_xlfn.REGEXREPLACE(RTD("cqg.rtd", ,"ContractData",Q29, "LongDescription",, "T"), "\(Globex\),\s?[A-Z][a-z]{2}\s\d{2}", ""))</f>
        <v>Gold 4410 Call</v>
      </c>
      <c r="S29" s="1" t="str" cm="1">
        <f t="array" ref="S29">IFERROR(_xlfn.REGEXEXTRACT(RTD("cqg.rtd", ,"ContractData",Q29, "LongDescription",, "T"), "[A-Z][a-z]{2}\s\d{2}"),"")</f>
        <v>Apr 26</v>
      </c>
      <c r="T29" s="1" t="str" cm="1">
        <f t="array" ref="T29">FormatPrice($Q29,(RTD("cqg.rtd",,"ContractData",$Q29,$E$2,,"T")))</f>
        <v>89.3</v>
      </c>
      <c r="U29" s="1" t="str" cm="1">
        <f t="array" ref="U29">FormatPrice($Q29,(RTD("cqg.rtd",,"ContractData",$Q29,$T$2,,"T")))</f>
        <v>-104.6</v>
      </c>
    </row>
    <row r="30" spans="2:22" x14ac:dyDescent="0.3">
      <c r="B30" s="1" t="s">
        <v>34</v>
      </c>
      <c r="C30" s="1" t="str">
        <f>TRIM(_xlfn.REGEXREPLACE(RTD("cqg.rtd", ,"ContractData",B30, "LongDescription",, "T"), "\(Globex\),\s?[A-Z][a-z]{2}\s\d{2}", ""))</f>
        <v>RBOB Gasoline</v>
      </c>
      <c r="D30" s="1" t="str" cm="1">
        <f t="array" ref="D30">_xlfn.REGEXEXTRACT(RTD("cqg.rtd", ,"ContractData",B30, "LongDescription",, "T"), "[A-Z][a-z]{2}\s\d{2}")</f>
        <v>Jun 26</v>
      </c>
      <c r="E30" s="1" t="str" cm="1">
        <f t="array" ref="E30">FormatPrice($B30,(RTD("cqg.rtd",,"ContractData",$B30,$E$2,,"T")))</f>
        <v>2.9661</v>
      </c>
      <c r="F30" s="1" t="str" cm="1">
        <f t="array" ref="F30">FormatPrice($B30,(RTD("cqg.rtd",,"ContractData",$B30,$F$2,,"T")))</f>
        <v>-.1529</v>
      </c>
      <c r="G30" s="2">
        <f>IFERROR(RTD("cqg.rtd", ,"ContractData",B30, "PerCentNetLastTrade",, "T")/100,"")</f>
        <v>-4.9022122475152294E-2</v>
      </c>
      <c r="H30" s="1" t="str" cm="1">
        <f t="array" ref="H30">FormatPrice($B30,(RTD("cqg.rtd",,"ContractData",$B30,$H$2,,"T")))</f>
        <v>3.1979</v>
      </c>
      <c r="I30" s="1" t="str" cm="1">
        <f t="array" ref="I30">FormatPrice($B30,(RTD("cqg.rtd",,"ContractData",$B30,$I$2,,"T")))</f>
        <v>3.2023</v>
      </c>
      <c r="J30" s="1" t="str" cm="1">
        <f t="array" ref="J30">FormatPrice($B30,(RTD("cqg.rtd",,"ContractData",$B30,$J$2,,"T")))</f>
        <v>2.8529</v>
      </c>
      <c r="K30" s="1">
        <f>RTD("cqg.rtd", ,"ContractData",B30, "MT_LastBidVolume",, "T")</f>
        <v>1</v>
      </c>
      <c r="L30" s="1" t="str" cm="1">
        <f t="array" ref="L30">FormatPrice($B30,(RTD("cqg.rtd",,"ContractData",$B30,$L$2,,"T")))</f>
        <v>2.9636</v>
      </c>
      <c r="M30" s="1" t="str" cm="1">
        <f t="array" ref="M30">FormatPrice($B30,(RTD("cqg.rtd",,"ContractData",$B30,$M$2,,"T")))</f>
        <v>2.9669</v>
      </c>
      <c r="N30" s="1">
        <f>RTD("cqg.rtd", ,"ContractData",B30, "MT_LastBidVolume",, "T")</f>
        <v>1</v>
      </c>
      <c r="O30" s="4">
        <f>RTD("cqg.rtd",,"ContractData",$B30,$O$2,,"T")</f>
        <v>17353</v>
      </c>
    </row>
    <row r="31" spans="2:22" x14ac:dyDescent="0.3">
      <c r="B31" s="1" t="s">
        <v>47</v>
      </c>
      <c r="C31" s="1" t="str">
        <f>TRIM(_xlfn.REGEXREPLACE(RTD("cqg.rtd", ,"ContractData",B31, "LongDescription",, "T"), "\(Globex\),\s?[A-Z][a-z]{2}\s\d{2}", ""))</f>
        <v>Natural Gas</v>
      </c>
      <c r="D31" s="1" t="str" cm="1">
        <f t="array" ref="D31">_xlfn.REGEXEXTRACT(RTD("cqg.rtd", ,"ContractData",B31, "LongDescription",, "T"), "[A-Z][a-z]{2}\s\d{2}")</f>
        <v>May 26</v>
      </c>
      <c r="E31" s="1" t="str" cm="1">
        <f t="array" ref="E31">FormatPrice($B31,(RTD("cqg.rtd",,"ContractData",$B31,$E$2,,"T")))</f>
        <v>2.934</v>
      </c>
      <c r="F31" s="1" t="str" cm="1">
        <f t="array" ref="F31">FormatPrice($B31,(RTD("cqg.rtd",,"ContractData",$B31,$F$2,,"T")))</f>
        <v>-.130</v>
      </c>
      <c r="G31" s="2">
        <f>IFERROR(RTD("cqg.rtd", ,"ContractData",B31, "PerCentNetLastTrade",, "T")/100,"")</f>
        <v>-4.2428198433420369E-2</v>
      </c>
      <c r="H31" s="1" t="str" cm="1">
        <f t="array" ref="H31">FormatPrice($B31,(RTD("cqg.rtd",,"ContractData",$B31,$H$2,,"T")))</f>
        <v>3.099</v>
      </c>
      <c r="I31" s="1" t="str" cm="1">
        <f t="array" ref="I31">FormatPrice($B31,(RTD("cqg.rtd",,"ContractData",$B31,$I$2,,"T")))</f>
        <v>3.134</v>
      </c>
      <c r="J31" s="1" t="str" cm="1">
        <f t="array" ref="J31">FormatPrice($B31,(RTD("cqg.rtd",,"ContractData",$B31,$J$2,,"T")))</f>
        <v>2.930</v>
      </c>
      <c r="K31" s="1">
        <f>RTD("cqg.rtd", ,"ContractData",B31, "MT_LastBidVolume",, "T")</f>
        <v>3</v>
      </c>
      <c r="L31" s="1" t="str" cm="1">
        <f t="array" ref="L31">FormatPrice($B31,(RTD("cqg.rtd",,"ContractData",$B31,$L$2,,"T")))</f>
        <v>2.933</v>
      </c>
      <c r="M31" s="1" t="str" cm="1">
        <f t="array" ref="M31">FormatPrice($B31,(RTD("cqg.rtd",,"ContractData",$B31,$M$2,,"T")))</f>
        <v>2.935</v>
      </c>
      <c r="N31" s="1">
        <f>RTD("cqg.rtd", ,"ContractData",B31, "MT_LastBidVolume",, "T")</f>
        <v>3</v>
      </c>
      <c r="O31" s="4">
        <f>RTD("cqg.rtd",,"ContractData",$B31,$O$2,,"T")</f>
        <v>38237</v>
      </c>
      <c r="Q31" s="5" t="s">
        <v>81</v>
      </c>
      <c r="R31" s="5" t="s">
        <v>45</v>
      </c>
      <c r="S31" s="5" t="s">
        <v>48</v>
      </c>
      <c r="T31" s="5" t="s">
        <v>35</v>
      </c>
      <c r="U31" s="6" t="s">
        <v>49</v>
      </c>
    </row>
    <row r="32" spans="2:22" x14ac:dyDescent="0.3">
      <c r="B32" s="9" t="s">
        <v>18</v>
      </c>
      <c r="C32" s="5" t="s">
        <v>45</v>
      </c>
      <c r="D32" s="5" t="s">
        <v>48</v>
      </c>
      <c r="E32" s="5" t="s">
        <v>35</v>
      </c>
      <c r="F32" s="6" t="s">
        <v>49</v>
      </c>
      <c r="G32" s="7" t="s">
        <v>0</v>
      </c>
      <c r="H32" s="5" t="s">
        <v>1</v>
      </c>
      <c r="I32" s="5" t="s">
        <v>2</v>
      </c>
      <c r="J32" s="5" t="s">
        <v>3</v>
      </c>
      <c r="K32" s="5" t="s">
        <v>4</v>
      </c>
      <c r="L32" s="5" t="s">
        <v>5</v>
      </c>
      <c r="M32" s="5" t="s">
        <v>6</v>
      </c>
      <c r="N32" s="5" t="s">
        <v>7</v>
      </c>
      <c r="O32" s="8" t="s">
        <v>17</v>
      </c>
      <c r="Q32" s="1" t="s">
        <v>82</v>
      </c>
      <c r="R32" s="1" t="str">
        <f>TRIM(_xlfn.REGEXREPLACE(RTD("cqg.rtd", ,"ContractData",Q32, "LongDescription",, "T"), "\b(Option)\b,\s?[A-Z][a-z]{2}\s\d{2}", ""))</f>
        <v>E-Mini S&amp;P 500 66750 Call</v>
      </c>
      <c r="S32" s="1" t="str" cm="1">
        <f t="array" ref="S32">IFERROR(_xlfn.REGEXEXTRACT(RTD("cqg.rtd", ,"ContractData",Q32, "LongDescription",, "T"), "[A-Z][a-z]{2}\s\d{2}"),"")</f>
        <v>Jun 26</v>
      </c>
      <c r="T32" s="1" t="str" cm="1">
        <f t="array" ref="T32">FormatPrice($Q32,(RTD("cqg.rtd",,"ContractData",$Q32,$E$2,,"T")))</f>
        <v>205.00</v>
      </c>
      <c r="U32" s="1" t="str" cm="1">
        <f t="array" ref="U32">FormatPrice($Q32,(RTD("cqg.rtd",,"ContractData",$Q32,$T$2,,"T")))</f>
        <v>-6.50</v>
      </c>
    </row>
    <row r="33" spans="2:21" x14ac:dyDescent="0.3">
      <c r="B33" s="1" t="s">
        <v>39</v>
      </c>
      <c r="C33" s="1" t="str">
        <f>PROPER(RTD("cqg.rtd",,"ContractData",$B33,$C$32,,"T"))</f>
        <v>Apple Inc.</v>
      </c>
      <c r="E33" s="1" t="str" cm="1">
        <f t="array" ref="E33">FormatPrice($B33,(RTD("cqg.rtd",,"ContractData",$B33,$E$2,,"T")))</f>
        <v>247.99</v>
      </c>
      <c r="F33" s="1" t="str" cm="1">
        <f t="array" ref="F33">FormatPrice($B33,(RTD("cqg.rtd",,"ContractData",$B33,$F$2,,"T")))</f>
        <v>.00</v>
      </c>
      <c r="G33" s="2" t="str">
        <f>IFERROR(RTD("cqg.rtd", ,"ContractData",B33, "PerCentNetLastTrade",, "T")/100,"")</f>
        <v/>
      </c>
      <c r="H33" s="1" t="str" cm="1">
        <f t="array" ref="H33">FormatPrice($B33,(RTD("cqg.rtd",,"ContractData",$B33,$H$2,,"T")))</f>
        <v/>
      </c>
      <c r="I33" s="1" t="str" cm="1">
        <f t="array" ref="I33">FormatPrice($B33,(RTD("cqg.rtd",,"ContractData",$B33,$I$2,,"T")))</f>
        <v/>
      </c>
      <c r="J33" s="1" t="str" cm="1">
        <f t="array" ref="J33">FormatPrice($B33,(RTD("cqg.rtd",,"ContractData",$B33,$J$2,,"T")))</f>
        <v/>
      </c>
      <c r="K33" s="1">
        <f>RTD("cqg.rtd", ,"ContractData",B33, "MT_LastBidVolume",, "T")</f>
        <v>100</v>
      </c>
      <c r="L33" s="1" t="str" cm="1">
        <f t="array" ref="L33">FormatPrice($B33,(RTD("cqg.rtd",,"ContractData",$B33,$L$2,,"T")))</f>
        <v>251.71</v>
      </c>
      <c r="M33" s="1" t="str" cm="1">
        <f t="array" ref="M33">FormatPrice($B33,(RTD("cqg.rtd",,"ContractData",$B33,$M$2,,"T")))</f>
        <v>252.20</v>
      </c>
      <c r="N33" s="1">
        <f>RTD("cqg.rtd", ,"ContractData",B33, "MT_LastBidVolume",, "T")</f>
        <v>100</v>
      </c>
      <c r="O33" s="4">
        <f>RTD("cqg.rtd",,"ContractData",$B33,$O$2,,"T")</f>
        <v>976659.24596800003</v>
      </c>
      <c r="Q33" s="1" t="s">
        <v>87</v>
      </c>
      <c r="R33" s="1" t="str">
        <f>TRIM(_xlfn.REGEXREPLACE(RTD("cqg.rtd", ,"ContractData",Q33, "LongDescription",, "T"), "\b(Index Options)\b,\s?[A-Z][a-z]{2}\s\d{2}", ""))</f>
        <v>E-mini NASDAQ-100 24500 Call</v>
      </c>
      <c r="S33" s="1" t="str" cm="1">
        <f t="array" ref="S33">IFERROR(_xlfn.REGEXEXTRACT(RTD("cqg.rtd", ,"ContractData",Q33, "LongDescription",, "T"), "[A-Z][a-z]{2}\s\d{2}"),"")</f>
        <v>Jun 26</v>
      </c>
      <c r="T33" s="1" t="str" cm="1">
        <f t="array" ref="T33">FormatPrice($Q33,(RTD("cqg.rtd",,"ContractData",$Q33,$E$2,,"T")))</f>
        <v>1140.00</v>
      </c>
      <c r="U33" s="1" t="str" cm="1">
        <f t="array" ref="U33">FormatPrice($Q33,(RTD("cqg.rtd",,"ContractData",$Q33,$T$2,,"T")))</f>
        <v>165.50</v>
      </c>
    </row>
    <row r="34" spans="2:21" x14ac:dyDescent="0.3">
      <c r="B34" s="1" t="s">
        <v>40</v>
      </c>
      <c r="C34" s="1" t="str">
        <f>PROPER(RTD("cqg.rtd",,"ContractData",$B34,$C$32,,"T"))</f>
        <v>Amazon.Com Inc</v>
      </c>
      <c r="E34" s="1" t="str" cm="1">
        <f t="array" ref="E34">FormatPrice($B34,(RTD("cqg.rtd",,"ContractData",$B34,$E$2,,"T")))</f>
        <v>205.37</v>
      </c>
      <c r="F34" s="1" t="str" cm="1">
        <f t="array" ref="F34">FormatPrice($B34,(RTD("cqg.rtd",,"ContractData",$B34,$F$2,,"T")))</f>
        <v>.00</v>
      </c>
      <c r="G34" s="2" t="str">
        <f>IFERROR(RTD("cqg.rtd", ,"ContractData",B34, "PerCentNetLastTrade",, "T")/100,"")</f>
        <v/>
      </c>
      <c r="H34" s="1" t="str" cm="1">
        <f t="array" ref="H34">FormatPrice($B34,(RTD("cqg.rtd",,"ContractData",$B34,$H$2,,"T")))</f>
        <v/>
      </c>
      <c r="I34" s="1" t="str" cm="1">
        <f t="array" ref="I34">FormatPrice($B34,(RTD("cqg.rtd",,"ContractData",$B34,$I$2,,"T")))</f>
        <v/>
      </c>
      <c r="J34" s="1" t="str" cm="1">
        <f t="array" ref="J34">FormatPrice($B34,(RTD("cqg.rtd",,"ContractData",$B34,$J$2,,"T")))</f>
        <v/>
      </c>
      <c r="K34" s="1">
        <f>RTD("cqg.rtd", ,"ContractData",B34, "MT_LastBidVolume",, "T")</f>
        <v>100</v>
      </c>
      <c r="L34" s="1" t="str" cm="1">
        <f t="array" ref="L34">FormatPrice($B34,(RTD("cqg.rtd",,"ContractData",$B34,$L$2,,"T")))</f>
        <v>207.80</v>
      </c>
      <c r="M34" s="1" t="str" cm="1">
        <f t="array" ref="M34">FormatPrice($B34,(RTD("cqg.rtd",,"ContractData",$B34,$M$2,,"T")))</f>
        <v>207.96</v>
      </c>
      <c r="N34" s="1">
        <f>RTD("cqg.rtd", ,"ContractData",B34, "MT_LastBidVolume",, "T")</f>
        <v>100</v>
      </c>
      <c r="O34" s="4">
        <f>RTD("cqg.rtd",,"ContractData",$B34,$O$2,,"T")</f>
        <v>1229057.1284330001</v>
      </c>
    </row>
    <row r="35" spans="2:21" x14ac:dyDescent="0.3">
      <c r="B35" s="1" t="s">
        <v>42</v>
      </c>
      <c r="C35" s="1" t="str">
        <f>PROPER(RTD("cqg.rtd",,"ContractData",$B35,$C$32,,"T"))</f>
        <v>Alphabet Cl A Cmn</v>
      </c>
      <c r="E35" s="1" t="str" cm="1">
        <f t="array" ref="E35">FormatPrice($B35,(RTD("cqg.rtd",,"ContractData",$B35,$E$2,,"T")))</f>
        <v>301.00</v>
      </c>
      <c r="F35" s="1" t="str" cm="1">
        <f t="array" ref="F35">FormatPrice($B35,(RTD("cqg.rtd",,"ContractData",$B35,$F$2,,"T")))</f>
        <v>.00</v>
      </c>
      <c r="G35" s="2" t="str">
        <f>IFERROR(RTD("cqg.rtd", ,"ContractData",B35, "PerCentNetLastTrade",, "T")/100,"")</f>
        <v/>
      </c>
      <c r="H35" s="1" t="str" cm="1">
        <f t="array" ref="H35">FormatPrice($B35,(RTD("cqg.rtd",,"ContractData",$B35,$H$2,,"T")))</f>
        <v/>
      </c>
      <c r="I35" s="1" t="str" cm="1">
        <f t="array" ref="I35">FormatPrice($B35,(RTD("cqg.rtd",,"ContractData",$B35,$I$2,,"T")))</f>
        <v/>
      </c>
      <c r="J35" s="1" t="str" cm="1">
        <f t="array" ref="J35">FormatPrice($B35,(RTD("cqg.rtd",,"ContractData",$B35,$J$2,,"T")))</f>
        <v/>
      </c>
      <c r="K35" s="1">
        <f>RTD("cqg.rtd", ,"ContractData",B35, "MT_LastBidVolume",, "T")</f>
        <v>100</v>
      </c>
      <c r="L35" s="1" t="str" cm="1">
        <f t="array" ref="L35">FormatPrice($B35,(RTD("cqg.rtd",,"ContractData",$B35,$L$2,,"T")))</f>
        <v>304.29</v>
      </c>
      <c r="M35" s="1" t="str" cm="1">
        <f t="array" ref="M35">FormatPrice($B35,(RTD("cqg.rtd",,"ContractData",$B35,$M$2,,"T")))</f>
        <v>304.63</v>
      </c>
      <c r="N35" s="1">
        <f>RTD("cqg.rtd", ,"ContractData",B35, "MT_LastBidVolume",, "T")</f>
        <v>100</v>
      </c>
      <c r="O35" s="4">
        <f>RTD("cqg.rtd",,"ContractData",$B35,$O$2,,"T")</f>
        <v>1038679.269772</v>
      </c>
    </row>
    <row r="36" spans="2:21" x14ac:dyDescent="0.3">
      <c r="B36" s="1" t="s">
        <v>43</v>
      </c>
      <c r="C36" s="1" t="str">
        <f>PROPER(RTD("cqg.rtd",,"ContractData",$B36,$C$32,,"T"))</f>
        <v>Meta Platforms, Inc.</v>
      </c>
      <c r="E36" s="1" t="str" cm="1">
        <f t="array" ref="E36">FormatPrice($B36,(RTD("cqg.rtd",,"ContractData",$B36,$E$2,,"T")))</f>
        <v>593.66</v>
      </c>
      <c r="F36" s="1" t="str" cm="1">
        <f t="array" ref="F36">FormatPrice($B36,(RTD("cqg.rtd",,"ContractData",$B36,$F$2,,"T")))</f>
        <v>.00</v>
      </c>
      <c r="G36" s="2" t="str">
        <f>IFERROR(RTD("cqg.rtd", ,"ContractData",B36, "PerCentNetLastTrade",, "T")/100,"")</f>
        <v/>
      </c>
      <c r="H36" s="1" t="str" cm="1">
        <f t="array" ref="H36">FormatPrice($B36,(RTD("cqg.rtd",,"ContractData",$B36,$H$2,,"T")))</f>
        <v/>
      </c>
      <c r="I36" s="1" t="str" cm="1">
        <f t="array" ref="I36">FormatPrice($B36,(RTD("cqg.rtd",,"ContractData",$B36,$I$2,,"T")))</f>
        <v/>
      </c>
      <c r="J36" s="1" t="str" cm="1">
        <f t="array" ref="J36">FormatPrice($B36,(RTD("cqg.rtd",,"ContractData",$B36,$J$2,,"T")))</f>
        <v/>
      </c>
      <c r="K36" s="1">
        <f>RTD("cqg.rtd", ,"ContractData",B36, "MT_LastBidVolume",, "T")</f>
        <v>80</v>
      </c>
      <c r="L36" s="1" t="str" cm="1">
        <f t="array" ref="L36">FormatPrice($B36,(RTD("cqg.rtd",,"ContractData",$B36,$L$2,,"T")))</f>
        <v>601.25</v>
      </c>
      <c r="M36" s="1" t="str" cm="1">
        <f t="array" ref="M36">FormatPrice($B36,(RTD("cqg.rtd",,"ContractData",$B36,$M$2,,"T")))</f>
        <v>603.00</v>
      </c>
      <c r="N36" s="1">
        <f>RTD("cqg.rtd", ,"ContractData",B36, "MT_LastBidVolume",, "T")</f>
        <v>80</v>
      </c>
      <c r="O36" s="4">
        <f>RTD("cqg.rtd",,"ContractData",$B36,$O$2,,"T")</f>
        <v>478764.95898699999</v>
      </c>
    </row>
    <row r="37" spans="2:21" x14ac:dyDescent="0.3">
      <c r="B37" s="1" t="s">
        <v>37</v>
      </c>
      <c r="C37" s="1" t="str">
        <f>PROPER(RTD("cqg.rtd",,"ContractData",$B37,$C$32,,"T"))</f>
        <v>Microsoft Corp</v>
      </c>
      <c r="E37" s="1" t="str" cm="1">
        <f t="array" ref="E37">FormatPrice($B37,(RTD("cqg.rtd",,"ContractData",$B37,$E$2,,"T")))</f>
        <v>381.85</v>
      </c>
      <c r="F37" s="1" t="str" cm="1">
        <f t="array" ref="F37">FormatPrice($B37,(RTD("cqg.rtd",,"ContractData",$B37,$F$2,,"T")))</f>
        <v>-.02</v>
      </c>
      <c r="G37" s="2" t="str">
        <f>IFERROR(RTD("cqg.rtd", ,"ContractData",B37, "PerCentNetLastTrade",, "T")/100,"")</f>
        <v/>
      </c>
      <c r="H37" s="1" t="str" cm="1">
        <f t="array" ref="H37">FormatPrice($B37,(RTD("cqg.rtd",,"ContractData",$B37,$H$2,,"T")))</f>
        <v/>
      </c>
      <c r="I37" s="1" t="str" cm="1">
        <f t="array" ref="I37">FormatPrice($B37,(RTD("cqg.rtd",,"ContractData",$B37,$I$2,,"T")))</f>
        <v/>
      </c>
      <c r="J37" s="1" t="str" cm="1">
        <f t="array" ref="J37">FormatPrice($B37,(RTD("cqg.rtd",,"ContractData",$B37,$J$2,,"T")))</f>
        <v/>
      </c>
      <c r="K37" s="1">
        <f>RTD("cqg.rtd", ,"ContractData",B37, "MT_LastBidVolume",, "T")</f>
        <v>80</v>
      </c>
      <c r="L37" s="1" t="str" cm="1">
        <f t="array" ref="L37">FormatPrice($B37,(RTD("cqg.rtd",,"ContractData",$B37,$L$2,,"T")))</f>
        <v>383.75</v>
      </c>
      <c r="M37" s="1" t="str" cm="1">
        <f t="array" ref="M37">FormatPrice($B37,(RTD("cqg.rtd",,"ContractData",$B37,$M$2,,"T")))</f>
        <v>383.98</v>
      </c>
      <c r="N37" s="1">
        <f>RTD("cqg.rtd", ,"ContractData",B37, "MT_LastBidVolume",, "T")</f>
        <v>80</v>
      </c>
      <c r="O37" s="4">
        <f>RTD("cqg.rtd",,"ContractData",$B37,$O$2,,"T")</f>
        <v>983421.40152499999</v>
      </c>
    </row>
    <row r="38" spans="2:21" x14ac:dyDescent="0.3">
      <c r="B38" s="1" t="s">
        <v>41</v>
      </c>
      <c r="C38" s="1" t="str">
        <f>PROPER(RTD("cqg.rtd",,"ContractData",$B38,$C$32,,"T"))</f>
        <v>Nvidia Corporation</v>
      </c>
      <c r="E38" s="1" t="str" cm="1">
        <f t="array" ref="E38">FormatPrice($B38,(RTD("cqg.rtd",,"ContractData",$B38,$E$2,,"T")))</f>
        <v>172.93</v>
      </c>
      <c r="F38" s="1" t="str" cm="1">
        <f t="array" ref="F38">FormatPrice($B38,(RTD("cqg.rtd",,"ContractData",$B38,$F$2,,"T")))</f>
        <v>.23</v>
      </c>
      <c r="G38" s="2" t="str">
        <f>IFERROR(RTD("cqg.rtd", ,"ContractData",B38, "PerCentNetLastTrade",, "T")/100,"")</f>
        <v/>
      </c>
      <c r="H38" s="1" t="str" cm="1">
        <f t="array" ref="H38">FormatPrice($B38,(RTD("cqg.rtd",,"ContractData",$B38,$H$2,,"T")))</f>
        <v/>
      </c>
      <c r="I38" s="1" t="str" cm="1">
        <f t="array" ref="I38">FormatPrice($B38,(RTD("cqg.rtd",,"ContractData",$B38,$I$2,,"T")))</f>
        <v/>
      </c>
      <c r="J38" s="1" t="str" cm="1">
        <f t="array" ref="J38">FormatPrice($B38,(RTD("cqg.rtd",,"ContractData",$B38,$J$2,,"T")))</f>
        <v/>
      </c>
      <c r="K38" s="1">
        <f>RTD("cqg.rtd", ,"ContractData",B38, "MT_LastBidVolume",, "T")</f>
        <v>400</v>
      </c>
      <c r="L38" s="1" t="str" cm="1">
        <f t="array" ref="L38">FormatPrice($B38,(RTD("cqg.rtd",,"ContractData",$B38,$L$2,,"T")))</f>
        <v>176.52</v>
      </c>
      <c r="M38" s="1" t="str" cm="1">
        <f t="array" ref="M38">FormatPrice($B38,(RTD("cqg.rtd",,"ContractData",$B38,$M$2,,"T")))</f>
        <v>176.56</v>
      </c>
      <c r="N38" s="1">
        <f>RTD("cqg.rtd", ,"ContractData",B38, "MT_LastBidVolume",, "T")</f>
        <v>400</v>
      </c>
      <c r="O38" s="4">
        <f>RTD("cqg.rtd",,"ContractData",$B38,$O$2,,"T")</f>
        <v>9720538.6846009996</v>
      </c>
    </row>
    <row r="39" spans="2:21" x14ac:dyDescent="0.3">
      <c r="B39" s="1" t="s">
        <v>44</v>
      </c>
      <c r="C39" s="1" t="str">
        <f>PROPER(RTD("cqg.rtd",,"ContractData",$B39,$C$32,,"T"))</f>
        <v>Tesla, Inc.</v>
      </c>
      <c r="E39" s="1" t="str" cm="1">
        <f t="array" ref="E39">FormatPrice($B39,(RTD("cqg.rtd",,"ContractData",$B39,$E$2,,"T")))</f>
        <v>367.96</v>
      </c>
      <c r="F39" s="1" t="str" cm="1">
        <f t="array" ref="F39">FormatPrice($B39,(RTD("cqg.rtd",,"ContractData",$B39,$F$2,,"T")))</f>
        <v>.00</v>
      </c>
      <c r="G39" s="2" t="str">
        <f>IFERROR(RTD("cqg.rtd", ,"ContractData",B39, "PerCentNetLastTrade",, "T")/100,"")</f>
        <v/>
      </c>
      <c r="H39" s="1" t="str" cm="1">
        <f t="array" ref="H39">FormatPrice($B39,(RTD("cqg.rtd",,"ContractData",$B39,$H$2,,"T")))</f>
        <v/>
      </c>
      <c r="I39" s="1" t="str" cm="1">
        <f t="array" ref="I39">FormatPrice($B39,(RTD("cqg.rtd",,"ContractData",$B39,$I$2,,"T")))</f>
        <v/>
      </c>
      <c r="J39" s="1" t="str" cm="1">
        <f t="array" ref="J39">FormatPrice($B39,(RTD("cqg.rtd",,"ContractData",$B39,$J$2,,"T")))</f>
        <v/>
      </c>
      <c r="K39" s="1">
        <f>RTD("cqg.rtd", ,"ContractData",B39, "MT_LastBidVolume",, "T")</f>
        <v>80</v>
      </c>
      <c r="L39" s="1" t="str" cm="1">
        <f t="array" ref="L39">FormatPrice($B39,(RTD("cqg.rtd",,"ContractData",$B39,$L$2,,"T")))</f>
        <v>369.29</v>
      </c>
      <c r="M39" s="1" t="str" cm="1">
        <f t="array" ref="M39">FormatPrice($B39,(RTD("cqg.rtd",,"ContractData",$B39,$M$2,,"T")))</f>
        <v>369.38</v>
      </c>
      <c r="N39" s="1">
        <f>RTD("cqg.rtd", ,"ContractData",B39, "MT_LastBidVolume",, "T")</f>
        <v>80</v>
      </c>
      <c r="O39" s="4">
        <f>RTD("cqg.rtd",,"ContractData",$B39,$O$2,,"T")</f>
        <v>4054221.340851</v>
      </c>
    </row>
    <row r="40" spans="2:21" x14ac:dyDescent="0.3">
      <c r="B40" s="9" t="s">
        <v>50</v>
      </c>
      <c r="C40" s="5" t="s">
        <v>45</v>
      </c>
      <c r="D40" s="5" t="s">
        <v>48</v>
      </c>
      <c r="E40" s="5" t="s">
        <v>35</v>
      </c>
      <c r="F40" s="6" t="s">
        <v>49</v>
      </c>
      <c r="G40" s="7" t="s">
        <v>0</v>
      </c>
      <c r="H40" s="5" t="s">
        <v>1</v>
      </c>
      <c r="I40" s="5" t="s">
        <v>2</v>
      </c>
      <c r="J40" s="5" t="s">
        <v>3</v>
      </c>
      <c r="K40" s="5" t="s">
        <v>4</v>
      </c>
      <c r="L40" s="5" t="s">
        <v>5</v>
      </c>
      <c r="M40" s="5" t="s">
        <v>6</v>
      </c>
      <c r="N40" s="5" t="s">
        <v>7</v>
      </c>
      <c r="O40" s="8" t="s">
        <v>17</v>
      </c>
    </row>
    <row r="41" spans="2:21" x14ac:dyDescent="0.3">
      <c r="B41" t="s">
        <v>51</v>
      </c>
      <c r="C41" s="1" t="str">
        <f>TRIM(_xlfn.REGEXREPLACE(RTD("cqg.rtd", ,"ContractData",B41, "LongDescription",, "T"), "\b(Select|Sector|SPDR|SectorSPDR|Fund)\b", ""))</f>
        <v>Communication Services</v>
      </c>
      <c r="E41" s="1" t="str" cm="1">
        <f t="array" ref="E41">FormatPrice($B41,(RTD("cqg.rtd",,"ContractData",$B41,$E$2,,"T")))</f>
        <v>112.23</v>
      </c>
      <c r="F41" s="1" t="str" cm="1">
        <f t="array" ref="F41">FormatPrice($B41,(RTD("cqg.rtd",,"ContractData",$B41,$F$2,,"T")))</f>
        <v>.00</v>
      </c>
      <c r="G41" s="2" t="str">
        <f>IFERROR(RTD("cqg.rtd", ,"ContractData",B41, "PerCentNetLastTrade",, "T")/100,"")</f>
        <v/>
      </c>
      <c r="H41" s="1" t="str" cm="1">
        <f t="array" ref="H41">FormatPrice($B41,(RTD("cqg.rtd",,"ContractData",$B41,$H$2,,"T")))</f>
        <v/>
      </c>
      <c r="I41" s="1" t="str" cm="1">
        <f t="array" ref="I41">FormatPrice($B41,(RTD("cqg.rtd",,"ContractData",$B41,$I$2,,"T")))</f>
        <v/>
      </c>
      <c r="J41" s="1" t="str" cm="1">
        <f t="array" ref="J41">FormatPrice($B41,(RTD("cqg.rtd",,"ContractData",$B41,$J$2,,"T")))</f>
        <v/>
      </c>
      <c r="K41" s="1">
        <f>RTD("cqg.rtd", ,"ContractData",B41, "MT_LastBidVolume",, "T")</f>
        <v>200</v>
      </c>
      <c r="L41" s="1" t="str" cm="1">
        <f t="array" ref="L41">FormatPrice($B41,(RTD("cqg.rtd",,"ContractData",$B41,$L$2,,"T")))</f>
        <v>113.09</v>
      </c>
      <c r="M41" s="1" t="str" cm="1">
        <f t="array" ref="M41">FormatPrice($B41,(RTD("cqg.rtd",,"ContractData",$B41,$M$2,,"T")))</f>
        <v>113.54</v>
      </c>
      <c r="N41" s="1">
        <f>RTD("cqg.rtd", ,"ContractData",B41, "MT_LastBidVolume",, "T")</f>
        <v>200</v>
      </c>
      <c r="O41" s="4">
        <f>RTD("cqg.rtd",,"ContractData",$B41,$O$2,,"T")</f>
        <v>9314.6667899999993</v>
      </c>
    </row>
    <row r="42" spans="2:21" x14ac:dyDescent="0.3">
      <c r="B42" t="s">
        <v>52</v>
      </c>
      <c r="C42" s="1" t="str">
        <f>TRIM(_xlfn.REGEXREPLACE(RTD("cqg.rtd", ,"ContractData",B42, "LongDescription",, "T"), "\b(Select|Sector|SPDR|SectorSPDR|Fund)\b", ""))</f>
        <v>Consumer Discretionary</v>
      </c>
      <c r="E42" s="1" t="str" cm="1">
        <f t="array" ref="E42">FormatPrice($B42,(RTD("cqg.rtd",,"ContractData",$B42,$E$2,,"T")))</f>
        <v>107.74</v>
      </c>
      <c r="F42" s="1" t="str" cm="1">
        <f t="array" ref="F42">FormatPrice($B42,(RTD("cqg.rtd",,"ContractData",$B42,$F$2,,"T")))</f>
        <v>.00</v>
      </c>
      <c r="G42" s="2" t="str">
        <f>IFERROR(RTD("cqg.rtd", ,"ContractData",B42, "PerCentNetLastTrade",, "T")/100,"")</f>
        <v/>
      </c>
      <c r="H42" s="1" t="str" cm="1">
        <f t="array" ref="H42">FormatPrice($B42,(RTD("cqg.rtd",,"ContractData",$B42,$H$2,,"T")))</f>
        <v/>
      </c>
      <c r="I42" s="1" t="str" cm="1">
        <f t="array" ref="I42">FormatPrice($B42,(RTD("cqg.rtd",,"ContractData",$B42,$I$2,,"T")))</f>
        <v/>
      </c>
      <c r="J42" s="1" t="str" cm="1">
        <f t="array" ref="J42">FormatPrice($B42,(RTD("cqg.rtd",,"ContractData",$B42,$J$2,,"T")))</f>
        <v/>
      </c>
      <c r="K42" s="1">
        <f>RTD("cqg.rtd", ,"ContractData",B42, "MT_LastBidVolume",, "T")</f>
        <v>1400</v>
      </c>
      <c r="L42" s="1" t="str" cm="1">
        <f t="array" ref="L42">FormatPrice($B42,(RTD("cqg.rtd",,"ContractData",$B42,$L$2,,"T")))</f>
        <v>109.05</v>
      </c>
      <c r="M42" s="1" t="str" cm="1">
        <f t="array" ref="M42">FormatPrice($B42,(RTD("cqg.rtd",,"ContractData",$B42,$M$2,,"T")))</f>
        <v>109.40</v>
      </c>
      <c r="N42" s="1">
        <f>RTD("cqg.rtd", ,"ContractData",B42, "MT_LastBidVolume",, "T")</f>
        <v>1400</v>
      </c>
      <c r="O42" s="4">
        <f>RTD("cqg.rtd",,"ContractData",$B42,$O$2,,"T")</f>
        <v>52287.445242000002</v>
      </c>
    </row>
    <row r="43" spans="2:21" x14ac:dyDescent="0.3">
      <c r="B43" t="s">
        <v>53</v>
      </c>
      <c r="C43" s="1" t="str">
        <f>TRIM(_xlfn.REGEXREPLACE(RTD("cqg.rtd", ,"ContractData",B43, "LongDescription",, "T"), "\b(Select|Sector|SPDR|SectorSPDR|Fund)\b", ""))</f>
        <v>Consumer Staples</v>
      </c>
      <c r="E43" s="1" t="str" cm="1">
        <f t="array" ref="E43">FormatPrice($B43,(RTD("cqg.rtd",,"ContractData",$B43,$E$2,,"T")))</f>
        <v>81.29</v>
      </c>
      <c r="F43" s="1" t="str" cm="1">
        <f t="array" ref="F43">FormatPrice($B43,(RTD("cqg.rtd",,"ContractData",$B43,$F$2,,"T")))</f>
        <v>.00</v>
      </c>
      <c r="G43" s="2" t="str">
        <f>IFERROR(RTD("cqg.rtd", ,"ContractData",B43, "PerCentNetLastTrade",, "T")/100,"")</f>
        <v/>
      </c>
      <c r="H43" s="1" t="str" cm="1">
        <f t="array" ref="H43">FormatPrice($B43,(RTD("cqg.rtd",,"ContractData",$B43,$H$2,,"T")))</f>
        <v/>
      </c>
      <c r="I43" s="1" t="str" cm="1">
        <f t="array" ref="I43">FormatPrice($B43,(RTD("cqg.rtd",,"ContractData",$B43,$I$2,,"T")))</f>
        <v/>
      </c>
      <c r="J43" s="1" t="str" cm="1">
        <f t="array" ref="J43">FormatPrice($B43,(RTD("cqg.rtd",,"ContractData",$B43,$J$2,,"T")))</f>
        <v/>
      </c>
      <c r="K43" s="1">
        <f>RTD("cqg.rtd", ,"ContractData",B43, "MT_LastBidVolume",, "T")</f>
        <v>100</v>
      </c>
      <c r="L43" s="1" t="str" cm="1">
        <f t="array" ref="L43">FormatPrice($B43,(RTD("cqg.rtd",,"ContractData",$B43,$L$2,,"T")))</f>
        <v>81.60</v>
      </c>
      <c r="M43" s="1" t="str" cm="1">
        <f t="array" ref="M43">FormatPrice($B43,(RTD("cqg.rtd",,"ContractData",$B43,$M$2,,"T")))</f>
        <v>81.94</v>
      </c>
      <c r="N43" s="1">
        <f>RTD("cqg.rtd", ,"ContractData",B43, "MT_LastBidVolume",, "T")</f>
        <v>100</v>
      </c>
      <c r="O43" s="4">
        <f>RTD("cqg.rtd",,"ContractData",$B43,$O$2,,"T")</f>
        <v>84173.942628999997</v>
      </c>
    </row>
    <row r="44" spans="2:21" x14ac:dyDescent="0.3">
      <c r="B44" t="s">
        <v>54</v>
      </c>
      <c r="C44" s="1" t="str">
        <f>TRIM(_xlfn.REGEXREPLACE(RTD("cqg.rtd", ,"ContractData",B44, "LongDescription",, "T"), "\b(Select|Sector|SPDR|SectorSPDR|Fund)\b", ""))</f>
        <v>Energy</v>
      </c>
      <c r="E44" s="1" t="str" cm="1">
        <f t="array" ref="E44">FormatPrice($B44,(RTD("cqg.rtd",,"ContractData",$B44,$E$2,,"T")))</f>
        <v>59.31</v>
      </c>
      <c r="F44" s="1" t="str" cm="1">
        <f t="array" ref="F44">FormatPrice($B44,(RTD("cqg.rtd",,"ContractData",$B44,$F$2,,"T")))</f>
        <v>.00</v>
      </c>
      <c r="G44" s="2" t="str">
        <f>IFERROR(RTD("cqg.rtd", ,"ContractData",B44, "PerCentNetLastTrade",, "T")/100,"")</f>
        <v/>
      </c>
      <c r="H44" s="1" t="str" cm="1">
        <f t="array" ref="H44">FormatPrice($B44,(RTD("cqg.rtd",,"ContractData",$B44,$H$2,,"T")))</f>
        <v/>
      </c>
      <c r="I44" s="1" t="str" cm="1">
        <f t="array" ref="I44">FormatPrice($B44,(RTD("cqg.rtd",,"ContractData",$B44,$I$2,,"T")))</f>
        <v/>
      </c>
      <c r="J44" s="1" t="str" cm="1">
        <f t="array" ref="J44">FormatPrice($B44,(RTD("cqg.rtd",,"ContractData",$B44,$J$2,,"T")))</f>
        <v/>
      </c>
      <c r="K44" s="1">
        <f>RTD("cqg.rtd", ,"ContractData",B44, "MT_LastBidVolume",, "T")</f>
        <v>2300</v>
      </c>
      <c r="L44" s="1" t="str" cm="1">
        <f t="array" ref="L44">FormatPrice($B44,(RTD("cqg.rtd",,"ContractData",$B44,$L$2,,"T")))</f>
        <v>58.50</v>
      </c>
      <c r="M44" s="1" t="str" cm="1">
        <f t="array" ref="M44">FormatPrice($B44,(RTD("cqg.rtd",,"ContractData",$B44,$M$2,,"T")))</f>
        <v>58.55</v>
      </c>
      <c r="N44" s="1">
        <f>RTD("cqg.rtd", ,"ContractData",B44, "MT_LastBidVolume",, "T")</f>
        <v>2300</v>
      </c>
      <c r="O44" s="4">
        <f>RTD("cqg.rtd",,"ContractData",$B44,$O$2,,"T")</f>
        <v>2072885.8814709999</v>
      </c>
    </row>
    <row r="45" spans="2:21" x14ac:dyDescent="0.3">
      <c r="B45" t="s">
        <v>55</v>
      </c>
      <c r="C45" s="1" t="str">
        <f>TRIM(_xlfn.REGEXREPLACE(RTD("cqg.rtd", ,"ContractData",B45, "LongDescription",, "T"), "\b(Select|Sector|SPDR|SectorSPDR|Fund)\b", ""))</f>
        <v>Financial</v>
      </c>
      <c r="E45" s="1" t="str" cm="1">
        <f t="array" ref="E45">FormatPrice($B45,(RTD("cqg.rtd",,"ContractData",$B45,$E$2,,"T")))</f>
        <v>49.08</v>
      </c>
      <c r="F45" s="1" t="str" cm="1">
        <f t="array" ref="F45">FormatPrice($B45,(RTD("cqg.rtd",,"ContractData",$B45,$F$2,,"T")))</f>
        <v>.00</v>
      </c>
      <c r="G45" s="2" t="str">
        <f>IFERROR(RTD("cqg.rtd", ,"ContractData",B45, "PerCentNetLastTrade",, "T")/100,"")</f>
        <v/>
      </c>
      <c r="H45" s="1" t="str" cm="1">
        <f t="array" ref="H45">FormatPrice($B45,(RTD("cqg.rtd",,"ContractData",$B45,$H$2,,"T")))</f>
        <v/>
      </c>
      <c r="I45" s="1" t="str" cm="1">
        <f t="array" ref="I45">FormatPrice($B45,(RTD("cqg.rtd",,"ContractData",$B45,$I$2,,"T")))</f>
        <v/>
      </c>
      <c r="J45" s="1" t="str" cm="1">
        <f t="array" ref="J45">FormatPrice($B45,(RTD("cqg.rtd",,"ContractData",$B45,$J$2,,"T")))</f>
        <v/>
      </c>
      <c r="K45" s="1">
        <f>RTD("cqg.rtd", ,"ContractData",B45, "MT_LastBidVolume",, "T")</f>
        <v>2300</v>
      </c>
      <c r="L45" s="1" t="str" cm="1">
        <f t="array" ref="L45">FormatPrice($B45,(RTD("cqg.rtd",,"ContractData",$B45,$L$2,,"T")))</f>
        <v>49.72</v>
      </c>
      <c r="M45" s="1" t="str" cm="1">
        <f t="array" ref="M45">FormatPrice($B45,(RTD("cqg.rtd",,"ContractData",$B45,$M$2,,"T")))</f>
        <v>49.78</v>
      </c>
      <c r="N45" s="1">
        <f>RTD("cqg.rtd", ,"ContractData",B45, "MT_LastBidVolume",, "T")</f>
        <v>2300</v>
      </c>
      <c r="O45" s="4">
        <f>RTD("cqg.rtd",,"ContractData",$B45,$O$2,,"T")</f>
        <v>964401.06266599998</v>
      </c>
    </row>
    <row r="46" spans="2:21" x14ac:dyDescent="0.3">
      <c r="B46" t="s">
        <v>56</v>
      </c>
      <c r="C46" s="1" t="str">
        <f>TRIM(_xlfn.REGEXREPLACE(RTD("cqg.rtd", ,"ContractData",B46, "LongDescription",, "T"), "\b(Select|Sector|SPDR|SectorSPDR|Fund)\b", ""))</f>
        <v>Health Care</v>
      </c>
      <c r="E46" s="1" t="str" cm="1">
        <f t="array" ref="E46">FormatPrice($B46,(RTD("cqg.rtd",,"ContractData",$B46,$E$2,,"T")))</f>
        <v>145.33</v>
      </c>
      <c r="F46" s="1" t="str" cm="1">
        <f t="array" ref="F46">FormatPrice($B46,(RTD("cqg.rtd",,"ContractData",$B46,$F$2,,"T")))</f>
        <v>.00</v>
      </c>
      <c r="G46" s="2" t="str">
        <f>IFERROR(RTD("cqg.rtd", ,"ContractData",B46, "PerCentNetLastTrade",, "T")/100,"")</f>
        <v/>
      </c>
      <c r="H46" s="1" t="str" cm="1">
        <f t="array" ref="H46">FormatPrice($B46,(RTD("cqg.rtd",,"ContractData",$B46,$H$2,,"T")))</f>
        <v/>
      </c>
      <c r="I46" s="1" t="str" cm="1">
        <f t="array" ref="I46">FormatPrice($B46,(RTD("cqg.rtd",,"ContractData",$B46,$I$2,,"T")))</f>
        <v/>
      </c>
      <c r="J46" s="1" t="str" cm="1">
        <f t="array" ref="J46">FormatPrice($B46,(RTD("cqg.rtd",,"ContractData",$B46,$J$2,,"T")))</f>
        <v/>
      </c>
      <c r="K46" s="1">
        <f>RTD("cqg.rtd", ,"ContractData",B46, "MT_LastBidVolume",, "T")</f>
        <v>100</v>
      </c>
      <c r="L46" s="1" t="str" cm="1">
        <f t="array" ref="L46">FormatPrice($B46,(RTD("cqg.rtd",,"ContractData",$B46,$L$2,,"T")))</f>
        <v>146.74</v>
      </c>
      <c r="M46" s="1" t="str" cm="1">
        <f t="array" ref="M46">FormatPrice($B46,(RTD("cqg.rtd",,"ContractData",$B46,$M$2,,"T")))</f>
        <v>147.03</v>
      </c>
      <c r="N46" s="1">
        <f>RTD("cqg.rtd", ,"ContractData",B46, "MT_LastBidVolume",, "T")</f>
        <v>100</v>
      </c>
      <c r="O46" s="4">
        <f>RTD("cqg.rtd",,"ContractData",$B46,$O$2,,"T")</f>
        <v>68778.929094000006</v>
      </c>
    </row>
    <row r="47" spans="2:21" x14ac:dyDescent="0.3">
      <c r="B47" t="s">
        <v>57</v>
      </c>
      <c r="C47" s="1" t="str">
        <f>TRIM(_xlfn.REGEXREPLACE(RTD("cqg.rtd", ,"ContractData",B47, "LongDescription",, "T"), "\b(Select|Sector|SPDR|SectorSPDR|Fund)\b", ""))</f>
        <v>Industrial</v>
      </c>
      <c r="E47" s="1" t="str" cm="1">
        <f t="array" ref="E47">FormatPrice($B47,(RTD("cqg.rtd",,"ContractData",$B47,$E$2,,"T")))</f>
        <v>161.67</v>
      </c>
      <c r="F47" s="1" t="str" cm="1">
        <f t="array" ref="F47">FormatPrice($B47,(RTD("cqg.rtd",,"ContractData",$B47,$F$2,,"T")))</f>
        <v>.00</v>
      </c>
      <c r="G47" s="2" t="str">
        <f>IFERROR(RTD("cqg.rtd", ,"ContractData",B47, "PerCentNetLastTrade",, "T")/100,"")</f>
        <v/>
      </c>
      <c r="H47" s="1" t="str" cm="1">
        <f t="array" ref="H47">FormatPrice($B47,(RTD("cqg.rtd",,"ContractData",$B47,$H$2,,"T")))</f>
        <v/>
      </c>
      <c r="I47" s="1" t="str" cm="1">
        <f t="array" ref="I47">FormatPrice($B47,(RTD("cqg.rtd",,"ContractData",$B47,$I$2,,"T")))</f>
        <v/>
      </c>
      <c r="J47" s="1" t="str" cm="1">
        <f t="array" ref="J47">FormatPrice($B47,(RTD("cqg.rtd",,"ContractData",$B47,$J$2,,"T")))</f>
        <v/>
      </c>
      <c r="K47" s="1">
        <f>RTD("cqg.rtd", ,"ContractData",B47, "MT_LastBidVolume",, "T")</f>
        <v>100</v>
      </c>
      <c r="L47" s="1" t="str" cm="1">
        <f t="array" ref="L47">FormatPrice($B47,(RTD("cqg.rtd",,"ContractData",$B47,$L$2,,"T")))</f>
        <v>164.19</v>
      </c>
      <c r="M47" s="1" t="str" cm="1">
        <f t="array" ref="M47">FormatPrice($B47,(RTD("cqg.rtd",,"ContractData",$B47,$M$2,,"T")))</f>
        <v>164.78</v>
      </c>
      <c r="N47" s="1">
        <f>RTD("cqg.rtd", ,"ContractData",B47, "MT_LastBidVolume",, "T")</f>
        <v>100</v>
      </c>
      <c r="O47" s="4">
        <f>RTD("cqg.rtd",,"ContractData",$B47,$O$2,,"T")</f>
        <v>47997.361273000002</v>
      </c>
    </row>
    <row r="48" spans="2:21" x14ac:dyDescent="0.3">
      <c r="B48" t="s">
        <v>58</v>
      </c>
      <c r="C48" s="1" t="str">
        <f>TRIM(_xlfn.REGEXREPLACE(RTD("cqg.rtd", ,"ContractData",B48, "LongDescription",, "T"), "\b(Select|Sector|SPDR|SectorSPDR|Fund)\b", ""))</f>
        <v>Materials</v>
      </c>
      <c r="E48" s="1" t="str" cm="1">
        <f t="array" ref="E48">FormatPrice($B48,(RTD("cqg.rtd",,"ContractData",$B48,$E$2,,"T")))</f>
        <v>46.98</v>
      </c>
      <c r="F48" s="1" t="str" cm="1">
        <f t="array" ref="F48">FormatPrice($B48,(RTD("cqg.rtd",,"ContractData",$B48,$F$2,,"T")))</f>
        <v>.00</v>
      </c>
      <c r="G48" s="2" t="str">
        <f>IFERROR(RTD("cqg.rtd", ,"ContractData",B48, "PerCentNetLastTrade",, "T")/100,"")</f>
        <v/>
      </c>
      <c r="H48" s="1" t="str" cm="1">
        <f t="array" ref="H48">FormatPrice($B48,(RTD("cqg.rtd",,"ContractData",$B48,$H$2,,"T")))</f>
        <v/>
      </c>
      <c r="I48" s="1" t="str" cm="1">
        <f t="array" ref="I48">FormatPrice($B48,(RTD("cqg.rtd",,"ContractData",$B48,$I$2,,"T")))</f>
        <v/>
      </c>
      <c r="J48" s="1" t="str" cm="1">
        <f t="array" ref="J48">FormatPrice($B48,(RTD("cqg.rtd",,"ContractData",$B48,$J$2,,"T")))</f>
        <v/>
      </c>
      <c r="K48" s="1">
        <f>RTD("cqg.rtd", ,"ContractData",B48, "MT_LastBidVolume",, "T")</f>
        <v>100</v>
      </c>
      <c r="L48" s="1" t="str" cm="1">
        <f t="array" ref="L48">FormatPrice($B48,(RTD("cqg.rtd",,"ContractData",$B48,$L$2,,"T")))</f>
        <v>47.45</v>
      </c>
      <c r="M48" s="1" t="str" cm="1">
        <f t="array" ref="M48">FormatPrice($B48,(RTD("cqg.rtd",,"ContractData",$B48,$M$2,,"T")))</f>
        <v>47.64</v>
      </c>
      <c r="N48" s="1">
        <f>RTD("cqg.rtd", ,"ContractData",B48, "MT_LastBidVolume",, "T")</f>
        <v>100</v>
      </c>
      <c r="O48" s="4">
        <f>RTD("cqg.rtd",,"ContractData",$B48,$O$2,,"T")</f>
        <v>82592.495301999996</v>
      </c>
    </row>
    <row r="49" spans="2:15" x14ac:dyDescent="0.3">
      <c r="B49" t="s">
        <v>59</v>
      </c>
      <c r="C49" s="1" t="str">
        <f>TRIM(_xlfn.REGEXREPLACE(RTD("cqg.rtd", ,"ContractData",B49, "LongDescription",, "T"), "\b(Select|Sector|SPDR|SectorSPDR|Fund)\b", ""))</f>
        <v>Real Estate</v>
      </c>
      <c r="E49" s="1" t="str" cm="1">
        <f t="array" ref="E49">FormatPrice($B49,(RTD("cqg.rtd",,"ContractData",$B49,$E$2,,"T")))</f>
        <v>40.59</v>
      </c>
      <c r="F49" s="1" t="str" cm="1">
        <f t="array" ref="F49">FormatPrice($B49,(RTD("cqg.rtd",,"ContractData",$B49,$F$2,,"T")))</f>
        <v>.00</v>
      </c>
      <c r="G49" s="2" t="str">
        <f>IFERROR(RTD("cqg.rtd", ,"ContractData",B49, "PerCentNetLastTrade",, "T")/100,"")</f>
        <v/>
      </c>
      <c r="H49" s="1" t="str" cm="1">
        <f t="array" ref="H49">FormatPrice($B49,(RTD("cqg.rtd",,"ContractData",$B49,$H$2,,"T")))</f>
        <v/>
      </c>
      <c r="I49" s="1" t="str" cm="1">
        <f t="array" ref="I49">FormatPrice($B49,(RTD("cqg.rtd",,"ContractData",$B49,$I$2,,"T")))</f>
        <v/>
      </c>
      <c r="J49" s="1" t="str" cm="1">
        <f t="array" ref="J49">FormatPrice($B49,(RTD("cqg.rtd",,"ContractData",$B49,$J$2,,"T")))</f>
        <v/>
      </c>
      <c r="K49" s="1">
        <f>RTD("cqg.rtd", ,"ContractData",B49, "MT_LastBidVolume",, "T")</f>
        <v>1900</v>
      </c>
      <c r="L49" s="1" t="str" cm="1">
        <f t="array" ref="L49">FormatPrice($B49,(RTD("cqg.rtd",,"ContractData",$B49,$L$2,,"T")))</f>
        <v>41.00</v>
      </c>
      <c r="M49" s="1" t="str" cm="1">
        <f t="array" ref="M49">FormatPrice($B49,(RTD("cqg.rtd",,"ContractData",$B49,$M$2,,"T")))</f>
        <v>41.30</v>
      </c>
      <c r="N49" s="1">
        <f>RTD("cqg.rtd", ,"ContractData",B49, "MT_LastBidVolume",, "T")</f>
        <v>1900</v>
      </c>
      <c r="O49" s="4">
        <f>RTD("cqg.rtd",,"ContractData",$B49,$O$2,,"T")</f>
        <v>97330.029561999996</v>
      </c>
    </row>
    <row r="50" spans="2:15" x14ac:dyDescent="0.3">
      <c r="B50" t="s">
        <v>60</v>
      </c>
      <c r="C50" s="1" t="str">
        <f>TRIM(_xlfn.REGEXREPLACE(RTD("cqg.rtd", ,"ContractData",B50, "LongDescription",, "T"), "\b(Select|Sector|SPDR|SectorSPDR|Fund)\b", ""))</f>
        <v>Utilities</v>
      </c>
      <c r="E50" s="1" t="str" cm="1">
        <f t="array" ref="E50">FormatPrice($B50,(RTD("cqg.rtd",,"ContractData",$B50,$E$2,,"T")))</f>
        <v>44.65</v>
      </c>
      <c r="F50" s="1" t="str" cm="1">
        <f t="array" ref="F50">FormatPrice($B50,(RTD("cqg.rtd",,"ContractData",$B50,$F$2,,"T")))</f>
        <v>.00</v>
      </c>
      <c r="G50" s="2" t="str">
        <f>IFERROR(RTD("cqg.rtd", ,"ContractData",B50, "PerCentNetLastTrade",, "T")/100,"")</f>
        <v/>
      </c>
      <c r="H50" s="1" t="str" cm="1">
        <f t="array" ref="H50">FormatPrice($B50,(RTD("cqg.rtd",,"ContractData",$B50,$H$2,,"T")))</f>
        <v/>
      </c>
      <c r="I50" s="1" t="str" cm="1">
        <f t="array" ref="I50">FormatPrice($B50,(RTD("cqg.rtd",,"ContractData",$B50,$I$2,,"T")))</f>
        <v/>
      </c>
      <c r="J50" s="1" t="str" cm="1">
        <f t="array" ref="J50">FormatPrice($B50,(RTD("cqg.rtd",,"ContractData",$B50,$J$2,,"T")))</f>
        <v/>
      </c>
      <c r="K50" s="1">
        <f>RTD("cqg.rtd", ,"ContractData",B50, "MT_LastBidVolume",, "T")</f>
        <v>100</v>
      </c>
      <c r="L50" s="1" t="str" cm="1">
        <f t="array" ref="L50">FormatPrice($B50,(RTD("cqg.rtd",,"ContractData",$B50,$L$2,,"T")))</f>
        <v>44.90</v>
      </c>
      <c r="M50" s="1" t="str" cm="1">
        <f t="array" ref="M50">FormatPrice($B50,(RTD("cqg.rtd",,"ContractData",$B50,$M$2,,"T")))</f>
        <v>45.02</v>
      </c>
      <c r="N50" s="1">
        <f>RTD("cqg.rtd", ,"ContractData",B50, "MT_LastBidVolume",, "T")</f>
        <v>100</v>
      </c>
      <c r="O50" s="4">
        <f>RTD("cqg.rtd",,"ContractData",$B50,$O$2,,"T")</f>
        <v>225078.59642099999</v>
      </c>
    </row>
    <row r="51" spans="2:15" x14ac:dyDescent="0.3">
      <c r="B51" t="s">
        <v>61</v>
      </c>
      <c r="C51" s="1" t="str">
        <f>TRIM(_xlfn.REGEXREPLACE(RTD("cqg.rtd", ,"ContractData",B51, "LongDescription",, "T"), "\b(Select|Sector|SPDR|SectorSPDR|Fund)\b", ""))</f>
        <v>Technology</v>
      </c>
      <c r="E51" s="1" t="str" cm="1">
        <f t="array" ref="E51">FormatPrice($B51,(RTD("cqg.rtd",,"ContractData",$B51,$E$2,,"T")))</f>
        <v>135.34</v>
      </c>
      <c r="F51" s="1" t="str" cm="1">
        <f t="array" ref="F51">FormatPrice($B51,(RTD("cqg.rtd",,"ContractData",$B51,$F$2,,"T")))</f>
        <v>.05</v>
      </c>
      <c r="G51" s="2" t="str">
        <f>IFERROR(RTD("cqg.rtd", ,"ContractData",B51, "PerCentNetLastTrade",, "T")/100,"")</f>
        <v/>
      </c>
      <c r="H51" s="1" t="str" cm="1">
        <f t="array" ref="H51">FormatPrice($B51,(RTD("cqg.rtd",,"ContractData",$B51,$H$2,,"T")))</f>
        <v/>
      </c>
      <c r="I51" s="1" t="str" cm="1">
        <f t="array" ref="I51">FormatPrice($B51,(RTD("cqg.rtd",,"ContractData",$B51,$I$2,,"T")))</f>
        <v/>
      </c>
      <c r="J51" s="1" t="str" cm="1">
        <f t="array" ref="J51">FormatPrice($B51,(RTD("cqg.rtd",,"ContractData",$B51,$J$2,,"T")))</f>
        <v/>
      </c>
      <c r="K51" s="1">
        <f>RTD("cqg.rtd", ,"ContractData",B51, "MT_LastBidVolume",, "T")</f>
        <v>720</v>
      </c>
      <c r="L51" s="1" t="str" cm="1">
        <f t="array" ref="L51">FormatPrice($B51,(RTD("cqg.rtd",,"ContractData",$B51,$L$2,,"T")))</f>
        <v>137.30</v>
      </c>
      <c r="M51" s="1" t="str" cm="1">
        <f t="array" ref="M51">FormatPrice($B51,(RTD("cqg.rtd",,"ContractData",$B51,$M$2,,"T")))</f>
        <v>137.60</v>
      </c>
      <c r="N51" s="1">
        <f>RTD("cqg.rtd", ,"ContractData",B51, "MT_LastBidVolume",, "T")</f>
        <v>720</v>
      </c>
      <c r="O51" s="4">
        <f>RTD("cqg.rtd",,"ContractData",$B51,$O$2,,"T")</f>
        <v>218997.80727300001</v>
      </c>
    </row>
  </sheetData>
  <sortState xmlns:xlrd2="http://schemas.microsoft.com/office/spreadsheetml/2017/richdata2" ref="B33:B39">
    <sortCondition ref="B33:B39"/>
  </sortState>
  <mergeCells count="1">
    <mergeCell ref="U2:V3"/>
  </mergeCells>
  <conditionalFormatting sqref="G3:G51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  <pageSetup orientation="portrait" r:id="rId1"/>
  <ignoredErrors>
    <ignoredError sqref="C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2024-01-04T17:22:00Z</dcterms:created>
  <dcterms:modified xsi:type="dcterms:W3CDTF">2026-03-23T12:37:22Z</dcterms:modified>
</cp:coreProperties>
</file>