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Agriculture FILTER Dashboard/"/>
    </mc:Choice>
  </mc:AlternateContent>
  <xr:revisionPtr revIDLastSave="2" documentId="8_{13D4F2D4-865D-41ED-ADE3-8D46EA581A09}" xr6:coauthVersionLast="47" xr6:coauthVersionMax="47" xr10:uidLastSave="{BEC17011-E40C-4C9E-93F4-42B112F83EB2}"/>
  <bookViews>
    <workbookView xWindow="-120" yWindow="-120" windowWidth="29040" windowHeight="16440" xr2:uid="{833426B3-0EE0-4FF6-BE7C-BE0EBC8122D6}"/>
  </bookViews>
  <sheets>
    <sheet name="Main Display" sheetId="2" r:id="rId1"/>
    <sheet name="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41" i="2" l="1"/>
  <c r="Y42" i="2"/>
  <c r="AB35" i="2"/>
  <c r="AA35" i="2"/>
  <c r="Z35" i="2"/>
  <c r="Y35" i="2"/>
  <c r="X35" i="2"/>
  <c r="W35" i="2"/>
  <c r="V35" i="2"/>
  <c r="U35" i="2"/>
  <c r="R35" i="2"/>
  <c r="AB34" i="2"/>
  <c r="AA34" i="2"/>
  <c r="Z34" i="2"/>
  <c r="Y34" i="2"/>
  <c r="X34" i="2"/>
  <c r="W34" i="2"/>
  <c r="V34" i="2"/>
  <c r="U34" i="2"/>
  <c r="R34" i="2"/>
  <c r="AB33" i="2"/>
  <c r="AA33" i="2"/>
  <c r="Z33" i="2"/>
  <c r="Y33" i="2"/>
  <c r="X33" i="2"/>
  <c r="W33" i="2"/>
  <c r="V33" i="2"/>
  <c r="U33" i="2"/>
  <c r="R33" i="2"/>
  <c r="A160" i="1"/>
  <c r="B160" i="1" s="1"/>
  <c r="B159" i="1"/>
  <c r="D159" i="1" s="1"/>
  <c r="B158" i="1"/>
  <c r="A159" i="1"/>
  <c r="C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D136" i="1" s="1"/>
  <c r="B135" i="1"/>
  <c r="D135" i="1" s="1"/>
  <c r="B134" i="1"/>
  <c r="D134" i="1" s="1"/>
  <c r="B133" i="1"/>
  <c r="A146" i="1"/>
  <c r="A147" i="1" s="1"/>
  <c r="D145" i="1"/>
  <c r="A145" i="1"/>
  <c r="D144" i="1"/>
  <c r="D143" i="1"/>
  <c r="D142" i="1"/>
  <c r="D141" i="1"/>
  <c r="D140" i="1"/>
  <c r="D139" i="1"/>
  <c r="D138" i="1"/>
  <c r="C137" i="1"/>
  <c r="C133" i="1"/>
  <c r="D133" i="1"/>
  <c r="A134" i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B25" i="2"/>
  <c r="AA25" i="2"/>
  <c r="Z25" i="2"/>
  <c r="Y25" i="2"/>
  <c r="X25" i="2"/>
  <c r="W25" i="2"/>
  <c r="V25" i="2"/>
  <c r="U25" i="2"/>
  <c r="R25" i="2"/>
  <c r="AB24" i="2"/>
  <c r="AA24" i="2"/>
  <c r="Z24" i="2"/>
  <c r="Y24" i="2"/>
  <c r="X24" i="2"/>
  <c r="W24" i="2"/>
  <c r="V24" i="2"/>
  <c r="U24" i="2"/>
  <c r="R24" i="2"/>
  <c r="AB23" i="2"/>
  <c r="AA23" i="2"/>
  <c r="Z23" i="2"/>
  <c r="Y23" i="2"/>
  <c r="X23" i="2"/>
  <c r="W23" i="2"/>
  <c r="V23" i="2"/>
  <c r="U23" i="2"/>
  <c r="R23" i="2"/>
  <c r="AB15" i="2"/>
  <c r="AA15" i="2"/>
  <c r="Z15" i="2"/>
  <c r="Y15" i="2"/>
  <c r="X15" i="2"/>
  <c r="W15" i="2"/>
  <c r="V15" i="2"/>
  <c r="U15" i="2"/>
  <c r="AB14" i="2"/>
  <c r="AA14" i="2"/>
  <c r="Z14" i="2"/>
  <c r="Y14" i="2"/>
  <c r="X14" i="2"/>
  <c r="W14" i="2"/>
  <c r="V14" i="2"/>
  <c r="U14" i="2"/>
  <c r="AB13" i="2"/>
  <c r="AA13" i="2"/>
  <c r="Z13" i="2"/>
  <c r="Y13" i="2"/>
  <c r="X13" i="2"/>
  <c r="W13" i="2"/>
  <c r="V13" i="2"/>
  <c r="U13" i="2"/>
  <c r="D132" i="1"/>
  <c r="C132" i="1"/>
  <c r="D131" i="1"/>
  <c r="C131" i="1"/>
  <c r="D130" i="1"/>
  <c r="C130" i="1"/>
  <c r="D129" i="1"/>
  <c r="C129" i="1"/>
  <c r="D128" i="1"/>
  <c r="C128" i="1"/>
  <c r="D127" i="1"/>
  <c r="C127" i="1"/>
  <c r="D126" i="1"/>
  <c r="C126" i="1"/>
  <c r="D125" i="1"/>
  <c r="C125" i="1"/>
  <c r="D124" i="1"/>
  <c r="C124" i="1"/>
  <c r="D123" i="1"/>
  <c r="C123" i="1"/>
  <c r="D122" i="1"/>
  <c r="C122" i="1"/>
  <c r="D121" i="1"/>
  <c r="C121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A132" i="1"/>
  <c r="A131" i="1"/>
  <c r="A122" i="1"/>
  <c r="A123" i="1" s="1"/>
  <c r="A124" i="1" s="1"/>
  <c r="A125" i="1" s="1"/>
  <c r="A126" i="1" s="1"/>
  <c r="A127" i="1" s="1"/>
  <c r="A128" i="1" s="1"/>
  <c r="A129" i="1" s="1"/>
  <c r="A130" i="1" s="1"/>
  <c r="B120" i="1"/>
  <c r="D120" i="1" s="1"/>
  <c r="B119" i="1"/>
  <c r="B118" i="1"/>
  <c r="B117" i="1"/>
  <c r="B116" i="1"/>
  <c r="B115" i="1"/>
  <c r="B114" i="1"/>
  <c r="B113" i="1"/>
  <c r="B112" i="1"/>
  <c r="R15" i="2"/>
  <c r="R14" i="2"/>
  <c r="R13" i="2"/>
  <c r="A120" i="1"/>
  <c r="A118" i="1"/>
  <c r="A119" i="1" s="1"/>
  <c r="A113" i="1"/>
  <c r="D112" i="1"/>
  <c r="A112" i="1"/>
  <c r="B111" i="1"/>
  <c r="D111" i="1" s="1"/>
  <c r="B110" i="1"/>
  <c r="D110" i="1" s="1"/>
  <c r="B109" i="1"/>
  <c r="D109" i="1" s="1"/>
  <c r="B108" i="1"/>
  <c r="D108" i="1" s="1"/>
  <c r="B107" i="1"/>
  <c r="D107" i="1" s="1"/>
  <c r="D106" i="1"/>
  <c r="B106" i="1"/>
  <c r="C106" i="1" s="1"/>
  <c r="B105" i="1"/>
  <c r="D105" i="1" s="1"/>
  <c r="C104" i="1"/>
  <c r="B104" i="1"/>
  <c r="D104" i="1" s="1"/>
  <c r="B103" i="1"/>
  <c r="D103" i="1" s="1"/>
  <c r="D102" i="1"/>
  <c r="B102" i="1"/>
  <c r="C102" i="1" s="1"/>
  <c r="B101" i="1"/>
  <c r="D101" i="1" s="1"/>
  <c r="D100" i="1"/>
  <c r="C100" i="1"/>
  <c r="B100" i="1"/>
  <c r="A101" i="1"/>
  <c r="A102" i="1" s="1"/>
  <c r="A103" i="1" s="1"/>
  <c r="A104" i="1" s="1"/>
  <c r="A105" i="1" s="1"/>
  <c r="A106" i="1" s="1"/>
  <c r="A107" i="1" s="1"/>
  <c r="A108" i="1" s="1"/>
  <c r="A109" i="1" s="1"/>
  <c r="A110" i="1" s="1"/>
  <c r="D42" i="2"/>
  <c r="D41" i="2"/>
  <c r="D40" i="2"/>
  <c r="D34" i="2"/>
  <c r="D33" i="2"/>
  <c r="D32" i="2"/>
  <c r="D25" i="2"/>
  <c r="D24" i="2"/>
  <c r="D23" i="2"/>
  <c r="D15" i="2"/>
  <c r="D14" i="2"/>
  <c r="D13" i="2"/>
  <c r="L13" i="2"/>
  <c r="AB5" i="2"/>
  <c r="AA5" i="2"/>
  <c r="Z5" i="2"/>
  <c r="Y5" i="2"/>
  <c r="X5" i="2"/>
  <c r="W5" i="2"/>
  <c r="V5" i="2"/>
  <c r="U5" i="2"/>
  <c r="R5" i="2"/>
  <c r="AB4" i="2"/>
  <c r="AA4" i="2"/>
  <c r="Z4" i="2"/>
  <c r="Y4" i="2"/>
  <c r="X4" i="2"/>
  <c r="W4" i="2"/>
  <c r="V4" i="2"/>
  <c r="U4" i="2"/>
  <c r="R4" i="2"/>
  <c r="AB3" i="2"/>
  <c r="AA3" i="2"/>
  <c r="Z3" i="2"/>
  <c r="Y3" i="2"/>
  <c r="X3" i="2"/>
  <c r="W3" i="2"/>
  <c r="V3" i="2"/>
  <c r="U3" i="2"/>
  <c r="B96" i="1"/>
  <c r="C96" i="1" s="1"/>
  <c r="A96" i="1"/>
  <c r="A97" i="1" s="1"/>
  <c r="B95" i="1"/>
  <c r="D95" i="1" s="1"/>
  <c r="D94" i="1"/>
  <c r="C94" i="1"/>
  <c r="B94" i="1"/>
  <c r="B93" i="1"/>
  <c r="D93" i="1" s="1"/>
  <c r="B92" i="1"/>
  <c r="D92" i="1" s="1"/>
  <c r="B91" i="1"/>
  <c r="D91" i="1" s="1"/>
  <c r="D90" i="1"/>
  <c r="C90" i="1"/>
  <c r="B90" i="1"/>
  <c r="B89" i="1"/>
  <c r="D89" i="1" s="1"/>
  <c r="B88" i="1"/>
  <c r="D88" i="1" s="1"/>
  <c r="B87" i="1"/>
  <c r="D87" i="1" s="1"/>
  <c r="D86" i="1"/>
  <c r="C86" i="1"/>
  <c r="B86" i="1"/>
  <c r="B85" i="1"/>
  <c r="D85" i="1" s="1"/>
  <c r="D84" i="1"/>
  <c r="C84" i="1"/>
  <c r="B84" i="1"/>
  <c r="A85" i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N42" i="2"/>
  <c r="M42" i="2"/>
  <c r="L42" i="2"/>
  <c r="K42" i="2"/>
  <c r="J42" i="2"/>
  <c r="I42" i="2"/>
  <c r="H42" i="2"/>
  <c r="G42" i="2"/>
  <c r="N41" i="2"/>
  <c r="M41" i="2"/>
  <c r="L41" i="2"/>
  <c r="K41" i="2"/>
  <c r="J41" i="2"/>
  <c r="I41" i="2"/>
  <c r="H41" i="2"/>
  <c r="G41" i="2"/>
  <c r="N40" i="2"/>
  <c r="M40" i="2"/>
  <c r="L40" i="2"/>
  <c r="K40" i="2"/>
  <c r="J40" i="2"/>
  <c r="I40" i="2"/>
  <c r="H40" i="2"/>
  <c r="G40" i="2"/>
  <c r="N34" i="2"/>
  <c r="M34" i="2"/>
  <c r="L34" i="2"/>
  <c r="K34" i="2"/>
  <c r="J34" i="2"/>
  <c r="I34" i="2"/>
  <c r="H34" i="2"/>
  <c r="G34" i="2"/>
  <c r="N33" i="2"/>
  <c r="M33" i="2"/>
  <c r="L33" i="2"/>
  <c r="K33" i="2"/>
  <c r="J33" i="2"/>
  <c r="I33" i="2"/>
  <c r="H33" i="2"/>
  <c r="G33" i="2"/>
  <c r="N32" i="2"/>
  <c r="M32" i="2"/>
  <c r="L32" i="2"/>
  <c r="K32" i="2"/>
  <c r="J32" i="2"/>
  <c r="I32" i="2"/>
  <c r="H32" i="2"/>
  <c r="G32" i="2"/>
  <c r="D83" i="1"/>
  <c r="C83" i="1"/>
  <c r="D82" i="1"/>
  <c r="C82" i="1"/>
  <c r="D81" i="1"/>
  <c r="C81" i="1"/>
  <c r="D80" i="1"/>
  <c r="C80" i="1"/>
  <c r="D79" i="1"/>
  <c r="C79" i="1"/>
  <c r="D78" i="1"/>
  <c r="C78" i="1"/>
  <c r="D77" i="1"/>
  <c r="C77" i="1"/>
  <c r="D76" i="1"/>
  <c r="C76" i="1"/>
  <c r="D75" i="1"/>
  <c r="C75" i="1"/>
  <c r="D74" i="1"/>
  <c r="C74" i="1"/>
  <c r="D73" i="1"/>
  <c r="C73" i="1"/>
  <c r="B83" i="1"/>
  <c r="B82" i="1"/>
  <c r="B81" i="1"/>
  <c r="B80" i="1"/>
  <c r="B79" i="1"/>
  <c r="B78" i="1"/>
  <c r="B77" i="1"/>
  <c r="B76" i="1"/>
  <c r="B75" i="1"/>
  <c r="B74" i="1"/>
  <c r="B73" i="1"/>
  <c r="B72" i="1"/>
  <c r="C72" i="1" s="1"/>
  <c r="D72" i="1"/>
  <c r="A73" i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49" i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48" i="1"/>
  <c r="M9" i="2"/>
  <c r="N25" i="2"/>
  <c r="M25" i="2"/>
  <c r="L25" i="2"/>
  <c r="K25" i="2"/>
  <c r="J25" i="2"/>
  <c r="I25" i="2"/>
  <c r="H25" i="2"/>
  <c r="G25" i="2"/>
  <c r="N24" i="2"/>
  <c r="M24" i="2"/>
  <c r="L24" i="2"/>
  <c r="K24" i="2"/>
  <c r="J24" i="2"/>
  <c r="I24" i="2"/>
  <c r="H24" i="2"/>
  <c r="G24" i="2"/>
  <c r="N23" i="2"/>
  <c r="M23" i="2"/>
  <c r="L23" i="2"/>
  <c r="K23" i="2"/>
  <c r="J23" i="2"/>
  <c r="I23" i="2"/>
  <c r="H23" i="2"/>
  <c r="G23" i="2"/>
  <c r="A24" i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23" i="1"/>
  <c r="N15" i="2"/>
  <c r="M15" i="2"/>
  <c r="L15" i="2"/>
  <c r="K15" i="2"/>
  <c r="J15" i="2"/>
  <c r="I15" i="2"/>
  <c r="H15" i="2"/>
  <c r="G15" i="2"/>
  <c r="N14" i="2"/>
  <c r="M14" i="2"/>
  <c r="L14" i="2"/>
  <c r="K14" i="2"/>
  <c r="J14" i="2"/>
  <c r="I14" i="2"/>
  <c r="H14" i="2"/>
  <c r="G14" i="2"/>
  <c r="N13" i="2"/>
  <c r="K13" i="2"/>
  <c r="J13" i="2"/>
  <c r="I13" i="2"/>
  <c r="H13" i="2"/>
  <c r="G13" i="2"/>
  <c r="M13" i="2"/>
  <c r="M5" i="2"/>
  <c r="M4" i="2"/>
  <c r="N10" i="2"/>
  <c r="M10" i="2"/>
  <c r="L10" i="2"/>
  <c r="K10" i="2"/>
  <c r="J10" i="2"/>
  <c r="I10" i="2"/>
  <c r="H10" i="2"/>
  <c r="G10" i="2"/>
  <c r="N5" i="2"/>
  <c r="L5" i="2"/>
  <c r="K5" i="2"/>
  <c r="J5" i="2"/>
  <c r="I5" i="2"/>
  <c r="H5" i="2"/>
  <c r="G5" i="2"/>
  <c r="N4" i="2"/>
  <c r="L4" i="2"/>
  <c r="K4" i="2"/>
  <c r="J4" i="2"/>
  <c r="I4" i="2"/>
  <c r="H4" i="2"/>
  <c r="G4" i="2"/>
  <c r="D10" i="2"/>
  <c r="D5" i="2"/>
  <c r="D4" i="2"/>
  <c r="D160" i="1" l="1"/>
  <c r="C160" i="1"/>
  <c r="A161" i="1"/>
  <c r="D158" i="1"/>
  <c r="C159" i="1"/>
  <c r="A148" i="1"/>
  <c r="C145" i="1"/>
  <c r="D137" i="1"/>
  <c r="C134" i="1"/>
  <c r="C135" i="1"/>
  <c r="C139" i="1"/>
  <c r="C143" i="1"/>
  <c r="C138" i="1"/>
  <c r="C136" i="1"/>
  <c r="C140" i="1"/>
  <c r="C144" i="1"/>
  <c r="C141" i="1"/>
  <c r="C142" i="1"/>
  <c r="C120" i="1"/>
  <c r="D119" i="1"/>
  <c r="C119" i="1"/>
  <c r="C113" i="1"/>
  <c r="D113" i="1"/>
  <c r="A114" i="1"/>
  <c r="C112" i="1"/>
  <c r="C111" i="1"/>
  <c r="C108" i="1"/>
  <c r="C103" i="1"/>
  <c r="C107" i="1"/>
  <c r="C101" i="1"/>
  <c r="C105" i="1"/>
  <c r="C109" i="1"/>
  <c r="C110" i="1"/>
  <c r="C35" i="2" a="1"/>
  <c r="D36" i="2" s="1"/>
  <c r="AB8" i="2"/>
  <c r="AA8" i="2"/>
  <c r="Z8" i="2"/>
  <c r="Y8" i="2"/>
  <c r="X8" i="2"/>
  <c r="R8" i="2"/>
  <c r="R3" i="2"/>
  <c r="U8" i="2"/>
  <c r="V8" i="2"/>
  <c r="W8" i="2"/>
  <c r="B97" i="1"/>
  <c r="A98" i="1"/>
  <c r="D96" i="1"/>
  <c r="C88" i="1"/>
  <c r="C92" i="1"/>
  <c r="C85" i="1"/>
  <c r="C89" i="1"/>
  <c r="C93" i="1"/>
  <c r="C87" i="1"/>
  <c r="C91" i="1"/>
  <c r="C95" i="1"/>
  <c r="C47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C1" i="1"/>
  <c r="A2" i="1"/>
  <c r="Q6" i="2" l="1" a="1"/>
  <c r="Z7" i="2" s="1"/>
  <c r="B161" i="1"/>
  <c r="A162" i="1"/>
  <c r="C146" i="1"/>
  <c r="D146" i="1"/>
  <c r="D147" i="1"/>
  <c r="C147" i="1"/>
  <c r="A149" i="1"/>
  <c r="D118" i="1"/>
  <c r="C118" i="1"/>
  <c r="A115" i="1"/>
  <c r="Q6" i="2"/>
  <c r="U6" i="2" s="1"/>
  <c r="X7" i="2"/>
  <c r="W7" i="2"/>
  <c r="R7" i="2"/>
  <c r="AB7" i="2"/>
  <c r="U7" i="2"/>
  <c r="AA7" i="2"/>
  <c r="C35" i="2"/>
  <c r="D35" i="2" s="1"/>
  <c r="D37" i="2"/>
  <c r="V6" i="2"/>
  <c r="B98" i="1"/>
  <c r="A99" i="1"/>
  <c r="D97" i="1"/>
  <c r="C97" i="1"/>
  <c r="C6" i="2" a="1"/>
  <c r="A3" i="1"/>
  <c r="B71" i="1"/>
  <c r="B70" i="1"/>
  <c r="C70" i="1" s="1"/>
  <c r="B69" i="1"/>
  <c r="C69" i="1" s="1"/>
  <c r="B68" i="1"/>
  <c r="B67" i="1"/>
  <c r="B66" i="1"/>
  <c r="B65" i="1"/>
  <c r="B64" i="1"/>
  <c r="B63" i="1"/>
  <c r="B62" i="1"/>
  <c r="C62" i="1" s="1"/>
  <c r="B61" i="1"/>
  <c r="C61" i="1" s="1"/>
  <c r="B60" i="1"/>
  <c r="C60" i="1" s="1"/>
  <c r="B59" i="1"/>
  <c r="B58" i="1"/>
  <c r="B57" i="1"/>
  <c r="C57" i="1" s="1"/>
  <c r="B56" i="1"/>
  <c r="B55" i="1"/>
  <c r="B54" i="1"/>
  <c r="C54" i="1" s="1"/>
  <c r="B53" i="1"/>
  <c r="B52" i="1"/>
  <c r="B51" i="1"/>
  <c r="B50" i="1"/>
  <c r="C50" i="1" s="1"/>
  <c r="B49" i="1"/>
  <c r="B48" i="1"/>
  <c r="B47" i="1"/>
  <c r="B45" i="1"/>
  <c r="C45" i="1" s="1"/>
  <c r="B46" i="1"/>
  <c r="C46" i="1" s="1"/>
  <c r="B44" i="1"/>
  <c r="C44" i="1" s="1"/>
  <c r="B43" i="1"/>
  <c r="C43" i="1" s="1"/>
  <c r="B42" i="1"/>
  <c r="C42" i="1" s="1"/>
  <c r="B41" i="1"/>
  <c r="B40" i="1"/>
  <c r="B39" i="1"/>
  <c r="C39" i="1" s="1"/>
  <c r="B38" i="1"/>
  <c r="C38" i="1" s="1"/>
  <c r="B37" i="1"/>
  <c r="B36" i="1"/>
  <c r="B35" i="1"/>
  <c r="C35" i="1" s="1"/>
  <c r="B34" i="1"/>
  <c r="C34" i="1" s="1"/>
  <c r="B33" i="1"/>
  <c r="C33" i="1" s="1"/>
  <c r="B32" i="1"/>
  <c r="C32" i="1" s="1"/>
  <c r="B31" i="1"/>
  <c r="B30" i="1"/>
  <c r="B29" i="1"/>
  <c r="B28" i="1"/>
  <c r="C28" i="1" s="1"/>
  <c r="B27" i="1"/>
  <c r="B26" i="1"/>
  <c r="C26" i="1" s="1"/>
  <c r="B25" i="1"/>
  <c r="C25" i="1" s="1"/>
  <c r="B24" i="1"/>
  <c r="B23" i="1"/>
  <c r="D22" i="1"/>
  <c r="B22" i="1"/>
  <c r="B3" i="1"/>
  <c r="B2" i="1"/>
  <c r="B1" i="1"/>
  <c r="V7" i="2" l="1"/>
  <c r="Y7" i="2"/>
  <c r="W6" i="2"/>
  <c r="Z6" i="2"/>
  <c r="AA6" i="2"/>
  <c r="AB6" i="2"/>
  <c r="Y6" i="2"/>
  <c r="R6" i="2"/>
  <c r="X6" i="2"/>
  <c r="A163" i="1"/>
  <c r="B162" i="1"/>
  <c r="D161" i="1"/>
  <c r="C161" i="1"/>
  <c r="A150" i="1"/>
  <c r="D148" i="1"/>
  <c r="C148" i="1"/>
  <c r="A116" i="1"/>
  <c r="D114" i="1"/>
  <c r="C114" i="1"/>
  <c r="B99" i="1"/>
  <c r="C98" i="1"/>
  <c r="D98" i="1"/>
  <c r="C49" i="1"/>
  <c r="C51" i="1"/>
  <c r="C63" i="1"/>
  <c r="C52" i="1"/>
  <c r="C64" i="1"/>
  <c r="C55" i="1"/>
  <c r="C67" i="1"/>
  <c r="C53" i="1"/>
  <c r="C65" i="1"/>
  <c r="C66" i="1"/>
  <c r="C56" i="1"/>
  <c r="C68" i="1"/>
  <c r="C58" i="1"/>
  <c r="C59" i="1"/>
  <c r="C71" i="1"/>
  <c r="C48" i="1"/>
  <c r="C37" i="1"/>
  <c r="C31" i="1"/>
  <c r="C41" i="1"/>
  <c r="C24" i="1"/>
  <c r="C27" i="1"/>
  <c r="C29" i="1"/>
  <c r="C36" i="1"/>
  <c r="C30" i="1"/>
  <c r="D30" i="1"/>
  <c r="D36" i="1"/>
  <c r="C23" i="1"/>
  <c r="C40" i="1"/>
  <c r="M8" i="2"/>
  <c r="M7" i="2"/>
  <c r="N8" i="2"/>
  <c r="H7" i="2"/>
  <c r="K8" i="2"/>
  <c r="J8" i="2"/>
  <c r="I8" i="2"/>
  <c r="D7" i="2"/>
  <c r="L8" i="2"/>
  <c r="H8" i="2"/>
  <c r="G8" i="2"/>
  <c r="N7" i="2"/>
  <c r="D8" i="2"/>
  <c r="I7" i="2"/>
  <c r="G7" i="2"/>
  <c r="L7" i="2"/>
  <c r="K7" i="2"/>
  <c r="J7" i="2"/>
  <c r="C6" i="2"/>
  <c r="D61" i="1"/>
  <c r="D23" i="1"/>
  <c r="D32" i="1"/>
  <c r="D42" i="1"/>
  <c r="D62" i="1"/>
  <c r="D33" i="1"/>
  <c r="D43" i="1"/>
  <c r="D53" i="1"/>
  <c r="D24" i="1"/>
  <c r="D34" i="1"/>
  <c r="D44" i="1"/>
  <c r="D54" i="1"/>
  <c r="C3" i="2"/>
  <c r="D25" i="1"/>
  <c r="D35" i="1"/>
  <c r="D46" i="1"/>
  <c r="D1" i="1"/>
  <c r="D26" i="1"/>
  <c r="D45" i="1"/>
  <c r="D55" i="1"/>
  <c r="D65" i="1"/>
  <c r="D2" i="1"/>
  <c r="D28" i="1"/>
  <c r="D48" i="1"/>
  <c r="D57" i="1"/>
  <c r="D3" i="1"/>
  <c r="D37" i="1"/>
  <c r="D69" i="1"/>
  <c r="D68" i="1"/>
  <c r="D29" i="1"/>
  <c r="D38" i="1"/>
  <c r="D49" i="1"/>
  <c r="D39" i="1"/>
  <c r="D50" i="1"/>
  <c r="D59" i="1"/>
  <c r="D70" i="1"/>
  <c r="D71" i="1"/>
  <c r="D27" i="1"/>
  <c r="D47" i="1"/>
  <c r="D56" i="1"/>
  <c r="D66" i="1"/>
  <c r="D67" i="1"/>
  <c r="D58" i="1"/>
  <c r="D40" i="1"/>
  <c r="D51" i="1"/>
  <c r="D60" i="1"/>
  <c r="D31" i="1"/>
  <c r="D41" i="1"/>
  <c r="D52" i="1"/>
  <c r="D63" i="1"/>
  <c r="A4" i="1"/>
  <c r="D64" i="1"/>
  <c r="D162" i="1" l="1"/>
  <c r="C162" i="1"/>
  <c r="A164" i="1"/>
  <c r="B163" i="1"/>
  <c r="A151" i="1"/>
  <c r="D149" i="1"/>
  <c r="C149" i="1"/>
  <c r="C115" i="1"/>
  <c r="D115" i="1"/>
  <c r="A117" i="1"/>
  <c r="C99" i="1"/>
  <c r="C43" i="2" s="1" a="1"/>
  <c r="D99" i="1"/>
  <c r="L36" i="2"/>
  <c r="H36" i="2"/>
  <c r="J36" i="2"/>
  <c r="M37" i="2"/>
  <c r="H37" i="2"/>
  <c r="N37" i="2"/>
  <c r="K37" i="2"/>
  <c r="I36" i="2"/>
  <c r="L37" i="2"/>
  <c r="I37" i="2"/>
  <c r="N36" i="2"/>
  <c r="G37" i="2"/>
  <c r="K36" i="2"/>
  <c r="J37" i="2"/>
  <c r="G36" i="2"/>
  <c r="M36" i="2"/>
  <c r="C26" i="2" a="1"/>
  <c r="C16" i="2" a="1"/>
  <c r="L3" i="2"/>
  <c r="K3" i="2"/>
  <c r="D3" i="2"/>
  <c r="J3" i="2"/>
  <c r="I3" i="2"/>
  <c r="H3" i="2"/>
  <c r="G3" i="2"/>
  <c r="N3" i="2"/>
  <c r="M3" i="2"/>
  <c r="L6" i="2"/>
  <c r="M6" i="2"/>
  <c r="K6" i="2"/>
  <c r="J6" i="2"/>
  <c r="I6" i="2"/>
  <c r="H6" i="2"/>
  <c r="G6" i="2"/>
  <c r="D6" i="2"/>
  <c r="N6" i="2"/>
  <c r="A5" i="1"/>
  <c r="B4" i="1"/>
  <c r="D163" i="1" l="1"/>
  <c r="C163" i="1"/>
  <c r="B164" i="1"/>
  <c r="A165" i="1"/>
  <c r="D150" i="1"/>
  <c r="C150" i="1"/>
  <c r="A152" i="1"/>
  <c r="C116" i="1"/>
  <c r="D116" i="1"/>
  <c r="D117" i="1"/>
  <c r="C117" i="1"/>
  <c r="K18" i="2"/>
  <c r="D18" i="2"/>
  <c r="D17" i="2"/>
  <c r="C26" i="2"/>
  <c r="D26" i="2" s="1"/>
  <c r="D28" i="2"/>
  <c r="D27" i="2"/>
  <c r="D46" i="2"/>
  <c r="D45" i="2"/>
  <c r="D44" i="2"/>
  <c r="C43" i="2"/>
  <c r="D43" i="2" s="1"/>
  <c r="N46" i="2"/>
  <c r="K45" i="2"/>
  <c r="M45" i="2"/>
  <c r="M46" i="2"/>
  <c r="J45" i="2"/>
  <c r="L46" i="2"/>
  <c r="I45" i="2"/>
  <c r="K46" i="2"/>
  <c r="H45" i="2"/>
  <c r="J46" i="2"/>
  <c r="G45" i="2"/>
  <c r="I46" i="2"/>
  <c r="G46" i="2"/>
  <c r="N45" i="2"/>
  <c r="L45" i="2"/>
  <c r="H46" i="2"/>
  <c r="M44" i="2"/>
  <c r="J44" i="2"/>
  <c r="L44" i="2"/>
  <c r="K44" i="2"/>
  <c r="N44" i="2"/>
  <c r="H44" i="2"/>
  <c r="I44" i="2"/>
  <c r="G44" i="2"/>
  <c r="M27" i="2"/>
  <c r="I27" i="2"/>
  <c r="H35" i="2"/>
  <c r="G35" i="2"/>
  <c r="I35" i="2"/>
  <c r="M35" i="2"/>
  <c r="K35" i="2"/>
  <c r="N35" i="2"/>
  <c r="J35" i="2"/>
  <c r="L35" i="2"/>
  <c r="K28" i="2"/>
  <c r="H27" i="2"/>
  <c r="H28" i="2"/>
  <c r="N28" i="2"/>
  <c r="M28" i="2"/>
  <c r="G28" i="2"/>
  <c r="L27" i="2"/>
  <c r="K27" i="2"/>
  <c r="J28" i="2"/>
  <c r="I28" i="2"/>
  <c r="H17" i="2"/>
  <c r="L28" i="2"/>
  <c r="N27" i="2"/>
  <c r="J27" i="2"/>
  <c r="G27" i="2"/>
  <c r="G26" i="2"/>
  <c r="K26" i="2"/>
  <c r="H18" i="2"/>
  <c r="J17" i="2"/>
  <c r="N17" i="2"/>
  <c r="I18" i="2"/>
  <c r="G17" i="2"/>
  <c r="L17" i="2"/>
  <c r="C16" i="2"/>
  <c r="H16" i="2" s="1"/>
  <c r="N18" i="2"/>
  <c r="K17" i="2"/>
  <c r="J18" i="2"/>
  <c r="G18" i="2"/>
  <c r="I17" i="2"/>
  <c r="M18" i="2"/>
  <c r="M17" i="2"/>
  <c r="L18" i="2"/>
  <c r="D4" i="1"/>
  <c r="B5" i="1"/>
  <c r="A6" i="1"/>
  <c r="Q16" i="2" l="1" a="1"/>
  <c r="Q16" i="2" s="1"/>
  <c r="R16" i="2" s="1"/>
  <c r="H26" i="2"/>
  <c r="N26" i="2"/>
  <c r="AB17" i="2"/>
  <c r="AA17" i="2"/>
  <c r="Z17" i="2"/>
  <c r="Y17" i="2"/>
  <c r="X17" i="2"/>
  <c r="W17" i="2"/>
  <c r="V17" i="2"/>
  <c r="U17" i="2"/>
  <c r="R17" i="2"/>
  <c r="B165" i="1"/>
  <c r="A166" i="1"/>
  <c r="D164" i="1"/>
  <c r="C164" i="1"/>
  <c r="D151" i="1"/>
  <c r="C151" i="1"/>
  <c r="A153" i="1"/>
  <c r="I26" i="2"/>
  <c r="M16" i="2"/>
  <c r="L26" i="2"/>
  <c r="J26" i="2"/>
  <c r="M26" i="2"/>
  <c r="J16" i="2"/>
  <c r="D16" i="2"/>
  <c r="K43" i="2"/>
  <c r="M43" i="2"/>
  <c r="H43" i="2"/>
  <c r="L43" i="2"/>
  <c r="G43" i="2"/>
  <c r="J43" i="2"/>
  <c r="I43" i="2"/>
  <c r="N43" i="2"/>
  <c r="L16" i="2"/>
  <c r="N16" i="2"/>
  <c r="G16" i="2"/>
  <c r="I16" i="2"/>
  <c r="K16" i="2"/>
  <c r="D5" i="1"/>
  <c r="A7" i="1"/>
  <c r="B6" i="1"/>
  <c r="AB16" i="2" l="1"/>
  <c r="AA16" i="2"/>
  <c r="Z16" i="2"/>
  <c r="X16" i="2"/>
  <c r="V16" i="2"/>
  <c r="Y16" i="2"/>
  <c r="W16" i="2"/>
  <c r="U16" i="2"/>
  <c r="B166" i="1"/>
  <c r="A167" i="1"/>
  <c r="D165" i="1"/>
  <c r="C165" i="1"/>
  <c r="C152" i="1"/>
  <c r="D152" i="1"/>
  <c r="A154" i="1"/>
  <c r="D6" i="1"/>
  <c r="B7" i="1"/>
  <c r="A8" i="1"/>
  <c r="D166" i="1" l="1"/>
  <c r="C166" i="1"/>
  <c r="B167" i="1"/>
  <c r="A168" i="1"/>
  <c r="A155" i="1"/>
  <c r="D153" i="1"/>
  <c r="C153" i="1"/>
  <c r="B8" i="1"/>
  <c r="A9" i="1"/>
  <c r="D7" i="1"/>
  <c r="A169" i="1" l="1"/>
  <c r="B168" i="1"/>
  <c r="D167" i="1"/>
  <c r="C167" i="1"/>
  <c r="A156" i="1"/>
  <c r="D154" i="1"/>
  <c r="C154" i="1"/>
  <c r="A10" i="1"/>
  <c r="B9" i="1"/>
  <c r="D8" i="1"/>
  <c r="D168" i="1" l="1"/>
  <c r="C168" i="1"/>
  <c r="A170" i="1"/>
  <c r="B169" i="1"/>
  <c r="A157" i="1"/>
  <c r="D155" i="1"/>
  <c r="C155" i="1"/>
  <c r="D9" i="1"/>
  <c r="B10" i="1"/>
  <c r="A11" i="1"/>
  <c r="D169" i="1" l="1"/>
  <c r="C169" i="1"/>
  <c r="B170" i="1"/>
  <c r="A171" i="1"/>
  <c r="D156" i="1"/>
  <c r="C156" i="1"/>
  <c r="D10" i="1"/>
  <c r="B11" i="1"/>
  <c r="A12" i="1"/>
  <c r="B171" i="1" l="1"/>
  <c r="A172" i="1"/>
  <c r="D170" i="1"/>
  <c r="C170" i="1"/>
  <c r="D157" i="1"/>
  <c r="C157" i="1"/>
  <c r="Q26" i="2" s="1" a="1"/>
  <c r="A13" i="1"/>
  <c r="B12" i="1"/>
  <c r="D11" i="1"/>
  <c r="Z27" i="2" l="1"/>
  <c r="W27" i="2"/>
  <c r="U27" i="2"/>
  <c r="AB27" i="2"/>
  <c r="Q26" i="2"/>
  <c r="AA27" i="2"/>
  <c r="R27" i="2"/>
  <c r="Y27" i="2"/>
  <c r="X27" i="2"/>
  <c r="V27" i="2"/>
  <c r="A173" i="1"/>
  <c r="B172" i="1"/>
  <c r="D171" i="1"/>
  <c r="C171" i="1"/>
  <c r="D12" i="1"/>
  <c r="B13" i="1"/>
  <c r="A14" i="1"/>
  <c r="W26" i="2" l="1"/>
  <c r="X26" i="2"/>
  <c r="U26" i="2"/>
  <c r="Y26" i="2"/>
  <c r="AB26" i="2"/>
  <c r="R26" i="2"/>
  <c r="V26" i="2"/>
  <c r="AA26" i="2"/>
  <c r="Z26" i="2"/>
  <c r="D172" i="1"/>
  <c r="C172" i="1"/>
  <c r="B173" i="1"/>
  <c r="A174" i="1"/>
  <c r="B14" i="1"/>
  <c r="A15" i="1"/>
  <c r="D13" i="1"/>
  <c r="A175" i="1" l="1"/>
  <c r="B174" i="1"/>
  <c r="D173" i="1"/>
  <c r="C173" i="1"/>
  <c r="B15" i="1"/>
  <c r="A16" i="1"/>
  <c r="D14" i="1"/>
  <c r="D174" i="1" l="1"/>
  <c r="C174" i="1"/>
  <c r="A176" i="1"/>
  <c r="B175" i="1"/>
  <c r="A17" i="1"/>
  <c r="B16" i="1"/>
  <c r="D15" i="1"/>
  <c r="D175" i="1" l="1"/>
  <c r="C175" i="1"/>
  <c r="B176" i="1"/>
  <c r="A177" i="1"/>
  <c r="D16" i="1"/>
  <c r="B17" i="1"/>
  <c r="A18" i="1"/>
  <c r="B177" i="1" l="1"/>
  <c r="A178" i="1"/>
  <c r="D176" i="1"/>
  <c r="C176" i="1"/>
  <c r="B18" i="1"/>
  <c r="A19" i="1"/>
  <c r="D17" i="1"/>
  <c r="A179" i="1" l="1"/>
  <c r="B178" i="1"/>
  <c r="C177" i="1"/>
  <c r="D177" i="1"/>
  <c r="A20" i="1"/>
  <c r="B19" i="1"/>
  <c r="D18" i="1"/>
  <c r="D178" i="1" l="1"/>
  <c r="C178" i="1"/>
  <c r="B179" i="1"/>
  <c r="A180" i="1"/>
  <c r="B20" i="1"/>
  <c r="A21" i="1"/>
  <c r="B21" i="1" s="1"/>
  <c r="D19" i="1"/>
  <c r="A181" i="1" l="1"/>
  <c r="B180" i="1"/>
  <c r="D179" i="1"/>
  <c r="C179" i="1"/>
  <c r="D20" i="1"/>
  <c r="D21" i="1"/>
  <c r="D180" i="1" l="1"/>
  <c r="C180" i="1"/>
  <c r="A182" i="1"/>
  <c r="B182" i="1" s="1"/>
  <c r="B181" i="1"/>
  <c r="D181" i="1" l="1"/>
  <c r="C181" i="1"/>
  <c r="D182" i="1"/>
  <c r="C182" i="1"/>
  <c r="Q36" i="2" l="1" a="1"/>
  <c r="U37" i="2" l="1"/>
  <c r="Q36" i="2"/>
  <c r="AB37" i="2"/>
  <c r="W37" i="2"/>
  <c r="V37" i="2"/>
  <c r="R37" i="2"/>
  <c r="Z37" i="2"/>
  <c r="AA37" i="2"/>
  <c r="X37" i="2"/>
  <c r="Y37" i="2"/>
  <c r="X36" i="2" l="1"/>
  <c r="U36" i="2"/>
  <c r="AA36" i="2"/>
  <c r="W36" i="2"/>
  <c r="Z36" i="2"/>
  <c r="V36" i="2"/>
  <c r="R36" i="2"/>
  <c r="Y36" i="2"/>
  <c r="AB36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<sst xmlns="http://schemas.openxmlformats.org/spreadsheetml/2006/main" count="165" uniqueCount="53">
  <si>
    <t>SEP</t>
  </si>
  <si>
    <t>Soybeans</t>
  </si>
  <si>
    <t>Front</t>
  </si>
  <si>
    <t>Second</t>
  </si>
  <si>
    <t>ZSE?2</t>
  </si>
  <si>
    <t>Third</t>
  </si>
  <si>
    <t>ZSE?3</t>
  </si>
  <si>
    <t>Symbol</t>
  </si>
  <si>
    <t>Description</t>
  </si>
  <si>
    <t>NC LT</t>
  </si>
  <si>
    <t>Open</t>
  </si>
  <si>
    <t>High</t>
  </si>
  <si>
    <t>Low</t>
  </si>
  <si>
    <t>Expiration</t>
  </si>
  <si>
    <t>First Notice</t>
  </si>
  <si>
    <t>Aug</t>
  </si>
  <si>
    <t>LTrade</t>
  </si>
  <si>
    <t>Wheat</t>
  </si>
  <si>
    <t>ZWA?1</t>
  </si>
  <si>
    <t>ZWA?2</t>
  </si>
  <si>
    <t>ZWA?3</t>
  </si>
  <si>
    <t>Meal</t>
  </si>
  <si>
    <t>ZME?1</t>
  </si>
  <si>
    <t>ZME?2</t>
  </si>
  <si>
    <t>ZME?3</t>
  </si>
  <si>
    <t>Soybean</t>
  </si>
  <si>
    <t>Oil</t>
  </si>
  <si>
    <t>ZLE?1</t>
  </si>
  <si>
    <t>ZLE?2</t>
  </si>
  <si>
    <t>ZLE?3</t>
  </si>
  <si>
    <t>Sep</t>
  </si>
  <si>
    <t>Dec</t>
  </si>
  <si>
    <t>Corn</t>
  </si>
  <si>
    <t>C_Volume</t>
  </si>
  <si>
    <t>Live</t>
  </si>
  <si>
    <t>Cattle</t>
  </si>
  <si>
    <t>GLE?1</t>
  </si>
  <si>
    <t>GLE?2</t>
  </si>
  <si>
    <t>GLE?3</t>
  </si>
  <si>
    <t>Feeder</t>
  </si>
  <si>
    <t>GF?1</t>
  </si>
  <si>
    <t>GF?2</t>
  </si>
  <si>
    <t>GF?3</t>
  </si>
  <si>
    <t>May</t>
  </si>
  <si>
    <t>Milk</t>
  </si>
  <si>
    <t>GDC?1</t>
  </si>
  <si>
    <t>GDC?2</t>
  </si>
  <si>
    <t>GDC?3</t>
  </si>
  <si>
    <t>Class III</t>
  </si>
  <si>
    <t>JQ?1</t>
  </si>
  <si>
    <t>JQ?2</t>
  </si>
  <si>
    <t>JQ?3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</si>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</sst>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entury Gothic"/>
      <family val="2"/>
    </font>
    <font>
      <sz val="14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Alignment="1">
      <alignment horizontal="center" shrinkToFit="1"/>
    </xf>
    <xf numFmtId="3" fontId="0" fillId="0" borderId="0" xfId="0" applyNumberFormat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1159</v>
        <stp/>
        <stp>ContractData</stp>
        <stp>ZSE?1</stp>
        <stp>Low</stp>
        <stp/>
        <stp>T</stp>
        <tr r="K3" s="2"/>
      </tp>
      <tp>
        <v>1168.25</v>
        <stp/>
        <stp>ContractData</stp>
        <stp>ZSE?3</stp>
        <stp>Low</stp>
        <stp/>
        <stp>T</stp>
        <tr r="K5" s="2"/>
      </tp>
      <tp>
        <v>1174.5</v>
        <stp/>
        <stp>ContractData</stp>
        <stp>ZSE?2</stp>
        <stp>Low</stp>
        <stp/>
        <stp>T</stp>
        <tr r="K4" s="2"/>
      </tp>
      <tp>
        <v>1147.75</v>
        <stp/>
        <stp>ContractData</stp>
        <stp>ZSE?4</stp>
        <stp>Low</stp>
        <stp/>
        <stp>T</stp>
        <tr r="K6" s="2"/>
      </tp>
      <tp>
        <v>46266</v>
        <stp/>
        <stp>ContractData</stp>
        <stp>JQ?5</stp>
        <stp>ExpirationDate</stp>
        <stp/>
        <stp>T</stp>
        <tr r="AB36" s="2"/>
      </tp>
      <tp t="s">
        <v/>
        <stp/>
        <stp>ContractData</stp>
        <stp>ZME?20</stp>
        <stp>High</stp>
        <stp/>
        <stp>T</stp>
        <tr r="J18" s="2"/>
      </tp>
      <tp t="s">
        <v/>
        <stp/>
        <stp>ContractData</stp>
        <stp>ZLE?20</stp>
        <stp>High</stp>
        <stp/>
        <stp>T</stp>
        <tr r="J28" s="2"/>
      </tp>
      <tp t="s">
        <v/>
        <stp/>
        <stp>ContractData</stp>
        <stp>ZSE?11</stp>
        <stp>High</stp>
        <stp/>
        <stp>T</stp>
        <tr r="J7" s="2"/>
      </tp>
      <tp t="s">
        <v/>
        <stp/>
        <stp>ContractData</stp>
        <stp>ZSE?18</stp>
        <stp>High</stp>
        <stp/>
        <stp>T</stp>
        <tr r="J8" s="2"/>
      </tp>
      <tp t="s">
        <v/>
        <stp/>
        <stp>ContractData</stp>
        <stp>ZCE?14</stp>
        <stp>High</stp>
        <stp/>
        <stp>T</stp>
        <tr r="J45" s="2"/>
      </tp>
      <tp t="s">
        <v/>
        <stp/>
        <stp>ContractData</stp>
        <stp>ZCE?16</stp>
        <stp>High</stp>
        <stp/>
        <stp>T</stp>
        <tr r="J46" s="2"/>
      </tp>
      <tp t="s">
        <v/>
        <stp/>
        <stp>ContractData</stp>
        <stp>ZME?12</stp>
        <stp>High</stp>
        <stp/>
        <stp>T</stp>
        <tr r="J17" s="2"/>
      </tp>
      <tp t="s">
        <v/>
        <stp/>
        <stp>ContractData</stp>
        <stp>ZLE?12</stp>
        <stp>High</stp>
        <stp/>
        <stp>T</stp>
        <tr r="J27" s="2"/>
      </tp>
      <tp t="s">
        <v/>
        <stp/>
        <stp>ContractData</stp>
        <stp>GDC?17</stp>
        <stp>High</stp>
        <stp/>
        <stp>T</stp>
        <tr r="X27" s="2"/>
      </tp>
      <tp t="s">
        <v/>
        <stp/>
        <stp>ContractData</stp>
        <stp>GLE?11</stp>
        <stp>High</stp>
        <stp/>
        <stp>T</stp>
        <tr r="X7" s="2"/>
      </tp>
      <tp t="s">
        <v/>
        <stp/>
        <stp>ContractData</stp>
        <stp>JQ?17</stp>
        <stp>Low</stp>
        <stp/>
        <stp>T</stp>
        <tr r="Y37" s="2"/>
      </tp>
      <tp>
        <v>0</v>
        <stp/>
        <stp>ContractData</stp>
        <stp>JQ?5</stp>
        <stp>T_CVol</stp>
        <stp/>
        <stp>T</stp>
        <tr r="Z36" s="2"/>
      </tp>
      <tp>
        <v>599.25</v>
        <stp/>
        <stp>ContractData</stp>
        <stp>ZWA?1</stp>
        <stp>Low</stp>
        <stp/>
        <stp>T</stp>
        <tr r="K40" s="2"/>
        <tr r="K32" s="2"/>
      </tp>
      <tp>
        <v>620.25</v>
        <stp/>
        <stp>ContractData</stp>
        <stp>ZWA?3</stp>
        <stp>Low</stp>
        <stp/>
        <stp>T</stp>
        <tr r="K34" s="2"/>
        <tr r="K42" s="2"/>
      </tp>
      <tp>
        <v>607.25</v>
        <stp/>
        <stp>ContractData</stp>
        <stp>ZWA?2</stp>
        <stp>Low</stp>
        <stp/>
        <stp>T</stp>
        <tr r="K33" s="2"/>
        <tr r="K41" s="2"/>
      </tp>
      <tp>
        <v>639</v>
        <stp/>
        <stp>ContractData</stp>
        <stp>ZWA?4</stp>
        <stp>Low</stp>
        <stp/>
        <stp>T</stp>
        <tr r="K35" s="2"/>
      </tp>
      <tp>
        <v>676</v>
        <stp/>
        <stp>ContractData</stp>
        <stp>ZWA?9</stp>
        <stp>Low</stp>
        <stp/>
        <stp>T</stp>
        <tr r="K36" s="2"/>
      </tp>
      <tp>
        <v>34</v>
        <stp/>
        <stp>ContractData</stp>
        <stp>JQ?3</stp>
        <stp>T_CVol</stp>
        <stp/>
        <stp>T</stp>
        <tr r="Z35" s="2"/>
      </tp>
      <tp>
        <v>819</v>
        <stp/>
        <stp>ContractData</stp>
        <stp>GF?3</stp>
        <stp>T_CVol</stp>
        <stp/>
        <stp>T</stp>
        <tr r="Z15" s="2"/>
      </tp>
      <tp>
        <v>46142</v>
        <stp/>
        <stp>ContractData</stp>
        <stp>GF?1</stp>
        <stp>ExpirationDate</stp>
        <stp/>
        <stp>T</stp>
        <tr r="AB13" s="2"/>
      </tp>
      <tp>
        <v>46140</v>
        <stp/>
        <stp>ContractData</stp>
        <stp>JQ?1</stp>
        <stp>ExpirationDate</stp>
        <stp/>
        <stp>T</stp>
        <tr r="AB33" s="2"/>
      </tp>
      <tp>
        <v>32</v>
        <stp/>
        <stp>ContractData</stp>
        <stp>JQ?2</stp>
        <stp>T_CVol</stp>
        <stp/>
        <stp>T</stp>
        <tr r="Z34" s="2"/>
      </tp>
      <tp>
        <v>665</v>
        <stp/>
        <stp>ContractData</stp>
        <stp>GF?2</stp>
        <stp>T_CVol</stp>
        <stp/>
        <stp>T</stp>
        <tr r="Z14" s="2"/>
        <tr r="Z16" s="2"/>
      </tp>
      <tp>
        <v>46163</v>
        <stp/>
        <stp>ContractData</stp>
        <stp>GF?2</stp>
        <stp>ExpirationDate</stp>
        <stp/>
        <stp>T</stp>
        <tr r="AB16" s="2"/>
        <tr r="AB14" s="2"/>
      </tp>
      <tp>
        <v>46175</v>
        <stp/>
        <stp>ContractData</stp>
        <stp>JQ?2</stp>
        <stp>ExpirationDate</stp>
        <stp/>
        <stp>T</stp>
        <tr r="AB34" s="2"/>
      </tp>
      <tp t="s">
        <v/>
        <stp/>
        <stp>ContractData</stp>
        <stp>GDC?17</stp>
        <stp>Open</stp>
        <stp/>
        <stp>T</stp>
        <tr r="W27" s="2"/>
      </tp>
      <tp t="s">
        <v/>
        <stp/>
        <stp>ContractData</stp>
        <stp>GLE?11</stp>
        <stp>Open</stp>
        <stp/>
        <stp>T</stp>
        <tr r="W7" s="2"/>
      </tp>
      <tp t="s">
        <v/>
        <stp/>
        <stp>ContractData</stp>
        <stp>ZME?20</stp>
        <stp>Open</stp>
        <stp/>
        <stp>T</stp>
        <tr r="I18" s="2"/>
      </tp>
      <tp t="s">
        <v/>
        <stp/>
        <stp>ContractData</stp>
        <stp>ZLE?20</stp>
        <stp>Open</stp>
        <stp/>
        <stp>T</stp>
        <tr r="I28" s="2"/>
      </tp>
      <tp t="s">
        <v/>
        <stp/>
        <stp>ContractData</stp>
        <stp>ZSE?11</stp>
        <stp>Open</stp>
        <stp/>
        <stp>T</stp>
        <tr r="I7" s="2"/>
      </tp>
      <tp t="s">
        <v/>
        <stp/>
        <stp>ContractData</stp>
        <stp>ZSE?18</stp>
        <stp>Open</stp>
        <stp/>
        <stp>T</stp>
        <tr r="I8" s="2"/>
      </tp>
      <tp t="s">
        <v/>
        <stp/>
        <stp>ContractData</stp>
        <stp>ZCE?16</stp>
        <stp>Open</stp>
        <stp/>
        <stp>T</stp>
        <tr r="I46" s="2"/>
      </tp>
      <tp t="s">
        <v/>
        <stp/>
        <stp>ContractData</stp>
        <stp>ZCE?14</stp>
        <stp>Open</stp>
        <stp/>
        <stp>T</stp>
        <tr r="I45" s="2"/>
      </tp>
      <tp t="s">
        <v/>
        <stp/>
        <stp>ContractData</stp>
        <stp>ZME?12</stp>
        <stp>Open</stp>
        <stp/>
        <stp>T</stp>
        <tr r="I17" s="2"/>
      </tp>
      <tp t="s">
        <v/>
        <stp/>
        <stp>ContractData</stp>
        <stp>ZLE?12</stp>
        <stp>Open</stp>
        <stp/>
        <stp>T</stp>
        <tr r="I27" s="2"/>
      </tp>
      <tp>
        <v>2</v>
        <stp/>
        <stp>ContractData</stp>
        <stp>JQ?1</stp>
        <stp>T_CVol</stp>
        <stp/>
        <stp>T</stp>
        <tr r="Z33" s="2"/>
      </tp>
      <tp>
        <v>98</v>
        <stp/>
        <stp>ContractData</stp>
        <stp>GF?1</stp>
        <stp>T_CVol</stp>
        <stp/>
        <stp>T</stp>
        <tr r="Z13" s="2"/>
      </tp>
      <tp>
        <v>46261</v>
        <stp/>
        <stp>ContractData</stp>
        <stp>GF?3</stp>
        <stp>ExpirationDate</stp>
        <stp/>
        <stp>T</stp>
        <tr r="AB15" s="2"/>
      </tp>
      <tp>
        <v>46203</v>
        <stp/>
        <stp>ContractData</stp>
        <stp>JQ?3</stp>
        <stp>ExpirationDate</stp>
        <stp/>
        <stp>T</stp>
        <tr r="AB35" s="2"/>
      </tp>
      <tp>
        <v>18.05</v>
        <stp/>
        <stp>ContractData</stp>
        <stp>GDC?17</stp>
        <stp>LastTrade</stp>
        <stp/>
        <stp>T</stp>
        <tr r="U27" s="2"/>
      </tp>
      <tp t="s">
        <v/>
        <stp/>
        <stp>ContractData</stp>
        <stp>GLE?11</stp>
        <stp>LastTrade</stp>
        <stp/>
        <stp>T</stp>
        <tr r="U7" s="2"/>
      </tp>
      <tp t="s">
        <v/>
        <stp/>
        <stp>ContractData</stp>
        <stp>JQ?17</stp>
        <stp>High</stp>
        <stp/>
        <stp>T</stp>
        <tr r="X37" s="2"/>
      </tp>
      <tp t="s">
        <v/>
        <stp/>
        <stp>ContractData</stp>
        <stp>GF?10</stp>
        <stp>High</stp>
        <stp/>
        <stp>T</stp>
        <tr r="X17" s="2"/>
      </tp>
      <tp t="s">
        <v/>
        <stp/>
        <stp>ContractData</stp>
        <stp>JQ?17</stp>
        <stp>Open</stp>
        <stp/>
        <stp>T</stp>
        <tr r="W37" s="2"/>
      </tp>
      <tp t="s">
        <v/>
        <stp/>
        <stp>ContractData</stp>
        <stp>GF?10</stp>
        <stp>Open</stp>
        <stp/>
        <stp>T</stp>
        <tr r="W17" s="2"/>
      </tp>
      <tp>
        <v>481</v>
        <stp/>
        <stp>ContractData</stp>
        <stp>ZCE?4</stp>
        <stp>Low</stp>
        <stp/>
        <stp>T</stp>
        <tr r="K43" s="2"/>
      </tp>
      <tp>
        <v>490.75</v>
        <stp/>
        <stp>ContractData</stp>
        <stp>ZCE?9</stp>
        <stp>Low</stp>
        <stp/>
        <stp>T</stp>
        <tr r="K44" s="2"/>
      </tp>
      <tp>
        <v>1144</v>
        <stp/>
        <stp>ContractData</stp>
        <stp>ZSE?11</stp>
        <stp>LastTrade</stp>
        <stp/>
        <stp>T</stp>
        <tr r="G7" s="2"/>
      </tp>
      <tp t="s">
        <v/>
        <stp/>
        <stp>ContractData</stp>
        <stp>ZSE?18</stp>
        <stp>LastTrade</stp>
        <stp/>
        <stp>T</stp>
        <tr r="G8" s="2"/>
      </tp>
      <tp>
        <v>483.5</v>
        <stp/>
        <stp>ContractData</stp>
        <stp>ZCE?14</stp>
        <stp>LastTrade</stp>
        <stp/>
        <stp>T</stp>
        <tr r="G45" s="2"/>
      </tp>
      <tp t="s">
        <v/>
        <stp/>
        <stp>ContractData</stp>
        <stp>ZCE?16</stp>
        <stp>LastTrade</stp>
        <stp/>
        <stp>T</stp>
        <tr r="G46" s="2"/>
      </tp>
      <tp>
        <v>313.10000000000002</v>
        <stp/>
        <stp>ContractData</stp>
        <stp>ZME?12</stp>
        <stp>LastTrade</stp>
        <stp/>
        <stp>T</stp>
        <tr r="G17" s="2"/>
      </tp>
      <tp>
        <v>58.25</v>
        <stp/>
        <stp>ContractData</stp>
        <stp>ZLE?12</stp>
        <stp>LastTrade</stp>
        <stp/>
        <stp>T</stp>
        <tr r="G27" s="2"/>
      </tp>
      <tp t="s">
        <v/>
        <stp/>
        <stp>ContractData</stp>
        <stp>GDC?17</stp>
        <stp>NetLastTrade</stp>
        <stp/>
        <stp>T</stp>
        <tr r="V27" s="2"/>
      </tp>
      <tp t="s">
        <v/>
        <stp/>
        <stp>ContractData</stp>
        <stp>GLE?11</stp>
        <stp>NetLastTrade</stp>
        <stp/>
        <stp>T</stp>
        <tr r="V7" s="2"/>
      </tp>
      <tp>
        <v>4.25</v>
        <stp/>
        <stp>ContractData</stp>
        <stp>ZSE?11</stp>
        <stp>NetLastTrade</stp>
        <stp/>
        <stp>T</stp>
        <tr r="H7" s="2"/>
      </tp>
      <tp t="s">
        <v/>
        <stp/>
        <stp>ContractData</stp>
        <stp>ZSE?18</stp>
        <stp>NetLastTrade</stp>
        <stp/>
        <stp>T</stp>
        <tr r="H8" s="2"/>
      </tp>
      <tp t="s">
        <v/>
        <stp/>
        <stp>ContractData</stp>
        <stp>ZCE?16</stp>
        <stp>NetLastTrade</stp>
        <stp/>
        <stp>T</stp>
        <tr r="H46" s="2"/>
      </tp>
      <tp>
        <v>0.5</v>
        <stp/>
        <stp>ContractData</stp>
        <stp>ZCE?14</stp>
        <stp>NetLastTrade</stp>
        <stp/>
        <stp>T</stp>
        <tr r="H45" s="2"/>
      </tp>
      <tp>
        <v>-2.0399999999999991</v>
        <stp/>
        <stp>ContractData</stp>
        <stp>ZLE?12</stp>
        <stp>NetLastTrade</stp>
        <stp/>
        <stp>T</stp>
        <tr r="H27" s="2"/>
      </tp>
      <tp>
        <v>2.1999999999999886</v>
        <stp/>
        <stp>ContractData</stp>
        <stp>ZME?12</stp>
        <stp>NetLastTrade</stp>
        <stp/>
        <stp>T</stp>
        <tr r="H17" s="2"/>
      </tp>
      <tp t="s">
        <v/>
        <stp/>
        <stp>ContractData</stp>
        <stp>ZLE?20</stp>
        <stp>NetLastTrade</stp>
        <stp/>
        <stp>T</stp>
        <tr r="H28" s="2"/>
      </tp>
      <tp t="s">
        <v/>
        <stp/>
        <stp>ContractData</stp>
        <stp>ZME?20</stp>
        <stp>NetLastTrade</stp>
        <stp/>
        <stp>T</stp>
        <tr r="H18" s="2"/>
      </tp>
      <tp t="s">
        <v/>
        <stp/>
        <stp>ContractData</stp>
        <stp>GF?10</stp>
        <stp>Low</stp>
        <stp/>
        <stp>T</stp>
        <tr r="Y17" s="2"/>
      </tp>
      <tp t="s">
        <v/>
        <stp/>
        <stp>ContractData</stp>
        <stp>ZME?20</stp>
        <stp>LastTrade</stp>
        <stp/>
        <stp>T</stp>
        <tr r="G18" s="2"/>
      </tp>
      <tp t="s">
        <v/>
        <stp/>
        <stp>ContractData</stp>
        <stp>ZLE?20</stp>
        <stp>LastTrade</stp>
        <stp/>
        <stp>T</stp>
        <tr r="G28" s="2"/>
      </tp>
      <tp t="s">
        <v/>
        <stp/>
        <stp>ContractData</stp>
        <stp>GDC?5</stp>
        <stp>Low</stp>
        <stp/>
        <stp>T</stp>
        <tr r="Y26" s="2"/>
      </tp>
      <tp>
        <v>16.84</v>
        <stp/>
        <stp>ContractData</stp>
        <stp>GDC?1</stp>
        <stp>Low</stp>
        <stp/>
        <stp>T</stp>
        <tr r="Y23" s="2"/>
      </tp>
      <tp>
        <v>17.43</v>
        <stp/>
        <stp>ContractData</stp>
        <stp>GDC?2</stp>
        <stp>Low</stp>
        <stp/>
        <stp>T</stp>
        <tr r="Y24" s="2"/>
      </tp>
      <tp>
        <v>18.010000000000002</v>
        <stp/>
        <stp>ContractData</stp>
        <stp>GDC?3</stp>
        <stp>Low</stp>
        <stp/>
        <stp>T</stp>
        <tr r="Y25" s="2"/>
      </tp>
      <tp t="s">
        <v/>
        <stp/>
        <stp>ContractData</stp>
        <stp>JQ?17</stp>
        <stp>NetLastTrade</stp>
        <stp/>
        <stp>T</stp>
        <tr r="V37" s="2"/>
      </tp>
      <tp t="s">
        <v/>
        <stp/>
        <stp>ContractData</stp>
        <stp>GF?10</stp>
        <stp>NetLastTrade</stp>
        <stp/>
        <stp>T</stp>
        <tr r="V17" s="2"/>
      </tp>
      <tp>
        <v>320.70000000000005</v>
        <stp/>
        <stp>ContractData</stp>
        <stp>ZME?1</stp>
        <stp>Low</stp>
        <stp/>
        <stp>T</stp>
        <tr r="K13" s="2"/>
      </tp>
      <tp>
        <v>311.20000000000005</v>
        <stp/>
        <stp>ContractData</stp>
        <stp>ZME?3</stp>
        <stp>Low</stp>
        <stp/>
        <stp>T</stp>
        <tr r="K15" s="2"/>
      </tp>
      <tp>
        <v>316.10000000000002</v>
        <stp/>
        <stp>ContractData</stp>
        <stp>ZME?2</stp>
        <stp>Low</stp>
        <stp/>
        <stp>T</stp>
        <tr r="K14" s="2"/>
      </tp>
      <tp>
        <v>307.8</v>
        <stp/>
        <stp>ContractData</stp>
        <stp>ZME?4</stp>
        <stp>Low</stp>
        <stp/>
        <stp>T</stp>
        <tr r="K16" s="2"/>
      </tp>
      <tp>
        <v>232.47499999999999</v>
        <stp/>
        <stp>ContractData</stp>
        <stp>GLE?5</stp>
        <stp>Low</stp>
        <stp/>
        <stp>T</stp>
        <tr r="Y6" s="2"/>
      </tp>
      <tp>
        <v>245.15</v>
        <stp/>
        <stp>ContractData</stp>
        <stp>GLE?1</stp>
        <stp>Low</stp>
        <stp/>
        <stp>T</stp>
        <tr r="Y3" s="2"/>
      </tp>
      <tp>
        <v>240.92500000000001</v>
        <stp/>
        <stp>ContractData</stp>
        <stp>GLE?2</stp>
        <stp>Low</stp>
        <stp/>
        <stp>T</stp>
        <tr r="Y4" s="2"/>
      </tp>
      <tp>
        <v>237</v>
        <stp/>
        <stp>ContractData</stp>
        <stp>GLE?3</stp>
        <stp>Low</stp>
        <stp/>
        <stp>T</stp>
        <tr r="Y5" s="2"/>
      </tp>
      <tp>
        <v>71.08</v>
        <stp/>
        <stp>ContractData</stp>
        <stp>ZLE?1</stp>
        <stp>Low</stp>
        <stp/>
        <stp>T</stp>
        <tr r="K23" s="2"/>
      </tp>
      <tp>
        <v>68.790000000000006</v>
        <stp/>
        <stp>ContractData</stp>
        <stp>ZLE?3</stp>
        <stp>Low</stp>
        <stp/>
        <stp>T</stp>
        <tr r="K25" s="2"/>
      </tp>
      <tp>
        <v>70.430000000000007</v>
        <stp/>
        <stp>ContractData</stp>
        <stp>ZLE?2</stp>
        <stp>Low</stp>
        <stp/>
        <stp>T</stp>
        <tr r="K24" s="2"/>
      </tp>
      <tp>
        <v>67.290000000000006</v>
        <stp/>
        <stp>ContractData</stp>
        <stp>ZLE?4</stp>
        <stp>Low</stp>
        <stp/>
        <stp>T</stp>
        <tr r="K26" s="2"/>
      </tp>
      <tp t="s">
        <v>NOV</v>
        <stp/>
        <stp>ContractData</stp>
        <stp>GF?6</stp>
        <stp>ContractMonth</stp>
        <stp/>
        <stp>T</stp>
        <tr r="C116" s="1"/>
      </tp>
      <tp t="s">
        <v>DEC</v>
        <stp/>
        <stp>ContractData</stp>
        <stp>HE?6</stp>
        <stp>ContractMonth</stp>
        <stp/>
        <stp>T</stp>
        <tr r="C126" s="1"/>
      </tp>
      <tp t="s">
        <v>SEP</v>
        <stp/>
        <stp>ContractData</stp>
        <stp>JQ?6</stp>
        <stp>ContractMonth</stp>
        <stp/>
        <stp>T</stp>
        <tr r="C163" s="1"/>
      </tp>
      <tp t="s">
        <v>JAN</v>
        <stp/>
        <stp>ContractData</stp>
        <stp>GF?7</stp>
        <stp>ContractMonth</stp>
        <stp/>
        <stp>T</stp>
        <tr r="C117" s="1"/>
      </tp>
      <tp t="s">
        <v>FEB</v>
        <stp/>
        <stp>ContractData</stp>
        <stp>HE?7</stp>
        <stp>ContractMonth</stp>
        <stp/>
        <stp>T</stp>
        <tr r="C127" s="1"/>
      </tp>
      <tp t="s">
        <v>OCT</v>
        <stp/>
        <stp>ContractData</stp>
        <stp>JQ?7</stp>
        <stp>ContractMonth</stp>
        <stp/>
        <stp>T</stp>
        <tr r="C164" s="1"/>
      </tp>
      <tp t="s">
        <v>SEP</v>
        <stp/>
        <stp>ContractData</stp>
        <stp>GF?4</stp>
        <stp>ContractMonth</stp>
        <stp/>
        <stp>T</stp>
        <tr r="C114" s="1"/>
      </tp>
      <tp t="s">
        <v>AUG</v>
        <stp/>
        <stp>ContractData</stp>
        <stp>HE?4</stp>
        <stp>ContractMonth</stp>
        <stp/>
        <stp>T</stp>
        <tr r="C124" s="1"/>
      </tp>
      <tp t="s">
        <v>JUL</v>
        <stp/>
        <stp>ContractData</stp>
        <stp>JQ?4</stp>
        <stp>ContractMonth</stp>
        <stp/>
        <stp>T</stp>
        <tr r="C161" s="1"/>
      </tp>
      <tp t="s">
        <v>OCT</v>
        <stp/>
        <stp>ContractData</stp>
        <stp>GF?5</stp>
        <stp>ContractMonth</stp>
        <stp/>
        <stp>T</stp>
        <tr r="C115" s="1"/>
      </tp>
      <tp t="s">
        <v>OCT</v>
        <stp/>
        <stp>ContractData</stp>
        <stp>HE?5</stp>
        <stp>ContractMonth</stp>
        <stp/>
        <stp>T</stp>
        <tr r="C125" s="1"/>
      </tp>
      <tp t="s">
        <v>AUG</v>
        <stp/>
        <stp>ContractData</stp>
        <stp>JQ?5</stp>
        <stp>ContractMonth</stp>
        <stp/>
        <stp>T</stp>
        <tr r="C162" s="1"/>
      </tp>
      <tp t="s">
        <v>MAY</v>
        <stp/>
        <stp>ContractData</stp>
        <stp>GF?2</stp>
        <stp>ContractMonth</stp>
        <stp/>
        <stp>T</stp>
        <tr r="C112" s="1"/>
      </tp>
      <tp t="s">
        <v>JUN</v>
        <stp/>
        <stp>ContractData</stp>
        <stp>HE?2</stp>
        <stp>ContractMonth</stp>
        <stp/>
        <stp>T</stp>
        <tr r="C122" s="1"/>
      </tp>
      <tp t="s">
        <v>MAY</v>
        <stp/>
        <stp>ContractData</stp>
        <stp>JQ?2</stp>
        <stp>ContractMonth</stp>
        <stp/>
        <stp>T</stp>
        <tr r="C159" s="1"/>
      </tp>
      <tp t="s">
        <v>AUG</v>
        <stp/>
        <stp>ContractData</stp>
        <stp>GF?3</stp>
        <stp>ContractMonth</stp>
        <stp/>
        <stp>T</stp>
        <tr r="C113" s="1"/>
      </tp>
      <tp t="s">
        <v>JUL</v>
        <stp/>
        <stp>ContractData</stp>
        <stp>HE?3</stp>
        <stp>ContractMonth</stp>
        <stp/>
        <stp>T</stp>
        <tr r="C123" s="1"/>
      </tp>
      <tp t="s">
        <v>JUN</v>
        <stp/>
        <stp>ContractData</stp>
        <stp>JQ?3</stp>
        <stp>ContractMonth</stp>
        <stp/>
        <stp>T</stp>
        <tr r="C160" s="1"/>
      </tp>
      <tp t="s">
        <v>APR</v>
        <stp/>
        <stp>ContractData</stp>
        <stp>GF?1</stp>
        <stp>ContractMonth</stp>
        <stp/>
        <stp>T</stp>
        <tr r="C111" s="1"/>
      </tp>
      <tp t="s">
        <v>MAY</v>
        <stp/>
        <stp>ContractData</stp>
        <stp>HE?1</stp>
        <stp>ContractMonth</stp>
        <stp/>
        <stp>T</stp>
        <tr r="C121" s="1"/>
      </tp>
      <tp t="s">
        <v>APR</v>
        <stp/>
        <stp>ContractData</stp>
        <stp>JQ?1</stp>
        <stp>ContractMonth</stp>
        <stp/>
        <stp>T</stp>
        <tr r="C158" s="1"/>
      </tp>
      <tp t="s">
        <v>MAR</v>
        <stp/>
        <stp>ContractData</stp>
        <stp>GF?8</stp>
        <stp>ContractMonth</stp>
        <stp/>
        <stp>T</stp>
        <tr r="C118" s="1"/>
      </tp>
      <tp t="s">
        <v>APR</v>
        <stp/>
        <stp>ContractData</stp>
        <stp>HE?8</stp>
        <stp>ContractMonth</stp>
        <stp/>
        <stp>T</stp>
        <tr r="C128" s="1"/>
      </tp>
      <tp t="s">
        <v>NOV</v>
        <stp/>
        <stp>ContractData</stp>
        <stp>JQ?8</stp>
        <stp>ContractMonth</stp>
        <stp/>
        <stp>T</stp>
        <tr r="C165" s="1"/>
      </tp>
      <tp t="s">
        <v>APR</v>
        <stp/>
        <stp>ContractData</stp>
        <stp>GF?9</stp>
        <stp>ContractMonth</stp>
        <stp/>
        <stp>T</stp>
        <tr r="C119" s="1"/>
      </tp>
      <tp t="s">
        <v>MAY</v>
        <stp/>
        <stp>ContractData</stp>
        <stp>HE?9</stp>
        <stp>ContractMonth</stp>
        <stp/>
        <stp>T</stp>
        <tr r="C129" s="1"/>
      </tp>
      <tp t="s">
        <v>DEC</v>
        <stp/>
        <stp>ContractData</stp>
        <stp>JQ?9</stp>
        <stp>ContractMonth</stp>
        <stp/>
        <stp>T</stp>
        <tr r="C166" s="1"/>
      </tp>
      <tp>
        <v>18.04</v>
        <stp/>
        <stp>ContractData</stp>
        <stp>JQ?3</stp>
        <stp>Low</stp>
        <stp/>
        <stp>T</stp>
        <tr r="Y35" s="2"/>
      </tp>
      <tp>
        <v>17.5</v>
        <stp/>
        <stp>ContractData</stp>
        <stp>JQ?2</stp>
        <stp>Low</stp>
        <stp/>
        <stp>T</stp>
        <tr r="Y34" s="2"/>
      </tp>
      <tp>
        <v>16.84</v>
        <stp/>
        <stp>ContractData</stp>
        <stp>JQ?1</stp>
        <stp>Low</stp>
        <stp/>
        <stp>T</stp>
        <tr r="Y33" s="2"/>
      </tp>
      <tp t="s">
        <v/>
        <stp/>
        <stp>ContractData</stp>
        <stp>JQ?5</stp>
        <stp>Low</stp>
        <stp/>
        <stp>T</stp>
        <tr r="Y36" s="2"/>
      </tp>
      <tp t="s">
        <v>MAY</v>
        <stp/>
        <stp>ContractData</stp>
        <stp>JQ?14</stp>
        <stp>ContractMonth</stp>
        <stp/>
        <stp>T</stp>
        <tr r="C171" s="1"/>
      </tp>
      <tp t="s">
        <v>JUN</v>
        <stp/>
        <stp>ContractData</stp>
        <stp>JQ?15</stp>
        <stp>ContractMonth</stp>
        <stp/>
        <stp>T</stp>
        <tr r="C172" s="1"/>
      </tp>
      <tp t="s">
        <v>JUL</v>
        <stp/>
        <stp>ContractData</stp>
        <stp>JQ?16</stp>
        <stp>ContractMonth</stp>
        <stp/>
        <stp>T</stp>
        <tr r="C173" s="1"/>
      </tp>
      <tp t="s">
        <v>AUG</v>
        <stp/>
        <stp>ContractData</stp>
        <stp>JQ?17</stp>
        <stp>ContractMonth</stp>
        <stp/>
        <stp>T</stp>
        <tr r="C174" s="1"/>
      </tp>
      <tp t="s">
        <v>JAN</v>
        <stp/>
        <stp>ContractData</stp>
        <stp>JQ?10</stp>
        <stp>ContractMonth</stp>
        <stp/>
        <stp>T</stp>
        <tr r="C167" s="1"/>
      </tp>
      <tp t="s">
        <v>AUG</v>
        <stp/>
        <stp>ContractData</stp>
        <stp>HE?12</stp>
        <stp>ContractMonth</stp>
        <stp/>
        <stp>T</stp>
        <tr r="C132" s="1"/>
      </tp>
      <tp t="s">
        <v>FEB</v>
        <stp/>
        <stp>ContractData</stp>
        <stp>JQ?11</stp>
        <stp>ContractMonth</stp>
        <stp/>
        <stp>T</stp>
        <tr r="C168" s="1"/>
      </tp>
      <tp t="s">
        <v>MAR</v>
        <stp/>
        <stp>ContractData</stp>
        <stp>JQ?12</stp>
        <stp>ContractMonth</stp>
        <stp/>
        <stp>T</stp>
        <tr r="C169" s="1"/>
      </tp>
      <tp t="s">
        <v>JUN</v>
        <stp/>
        <stp>ContractData</stp>
        <stp>HE?10</stp>
        <stp>ContractMonth</stp>
        <stp/>
        <stp>T</stp>
        <tr r="C130" s="1"/>
      </tp>
      <tp t="s">
        <v>APR</v>
        <stp/>
        <stp>ContractData</stp>
        <stp>JQ?13</stp>
        <stp>ContractMonth</stp>
        <stp/>
        <stp>T</stp>
        <tr r="C170" s="1"/>
      </tp>
      <tp t="s">
        <v>JUL</v>
        <stp/>
        <stp>ContractData</stp>
        <stp>HE?11</stp>
        <stp>ContractMonth</stp>
        <stp/>
        <stp>T</stp>
        <tr r="C131" s="1"/>
      </tp>
      <tp t="s">
        <v>MAY</v>
        <stp/>
        <stp>ContractData</stp>
        <stp>GF?10</stp>
        <stp>ContractMonth</stp>
        <stp/>
        <stp>T</stp>
        <tr r="C120" s="1"/>
      </tp>
      <tp t="s">
        <v>SEP</v>
        <stp/>
        <stp>ContractData</stp>
        <stp>JQ?18</stp>
        <stp>ContractMonth</stp>
        <stp/>
        <stp>T</stp>
        <tr r="C175" s="1"/>
      </tp>
      <tp t="s">
        <v>OCT</v>
        <stp/>
        <stp>ContractData</stp>
        <stp>JQ?19</stp>
        <stp>ContractMonth</stp>
        <stp/>
        <stp>T</stp>
        <tr r="C176" s="1"/>
      </tp>
      <tp t="s">
        <v>MAR</v>
        <stp/>
        <stp>ContractData</stp>
        <stp>JQ?24</stp>
        <stp>ContractMonth</stp>
        <stp/>
        <stp>T</stp>
        <tr r="C181" s="1"/>
      </tp>
      <tp t="s">
        <v>APR</v>
        <stp/>
        <stp>ContractData</stp>
        <stp>JQ?25</stp>
        <stp>ContractMonth</stp>
        <stp/>
        <stp>T</stp>
        <tr r="C182" s="1"/>
      </tp>
      <tp t="s">
        <v>NOV</v>
        <stp/>
        <stp>ContractData</stp>
        <stp>JQ?20</stp>
        <stp>ContractMonth</stp>
        <stp/>
        <stp>T</stp>
        <tr r="C177" s="1"/>
      </tp>
      <tp t="s">
        <v>DEC</v>
        <stp/>
        <stp>ContractData</stp>
        <stp>JQ?21</stp>
        <stp>ContractMonth</stp>
        <stp/>
        <stp>T</stp>
        <tr r="C178" s="1"/>
      </tp>
      <tp t="s">
        <v>JAN</v>
        <stp/>
        <stp>ContractData</stp>
        <stp>JQ?22</stp>
        <stp>ContractMonth</stp>
        <stp/>
        <stp>T</stp>
        <tr r="C179" s="1"/>
      </tp>
      <tp t="s">
        <v>FEB</v>
        <stp/>
        <stp>ContractData</stp>
        <stp>JQ?23</stp>
        <stp>ContractMonth</stp>
        <stp/>
        <stp>T</stp>
        <tr r="C180" s="1"/>
      </tp>
      <tp>
        <v>354.65000000000003</v>
        <stp/>
        <stp>ContractData</stp>
        <stp>GF?3</stp>
        <stp>Low</stp>
        <stp/>
        <stp>T</stp>
        <tr r="Y15" s="2"/>
      </tp>
      <tp>
        <v>354.05</v>
        <stp/>
        <stp>ContractData</stp>
        <stp>GF?2</stp>
        <stp>Low</stp>
        <stp/>
        <stp>T</stp>
        <tr r="Y16" s="2"/>
        <tr r="Y14" s="2"/>
      </tp>
      <tp>
        <v>365.07499999999999</v>
        <stp/>
        <stp>ContractData</stp>
        <stp>GF?1</stp>
        <stp>Low</stp>
        <stp/>
        <stp>T</stp>
        <tr r="Y13" s="2"/>
      </tp>
      <tp t="s">
        <v>DEC</v>
        <stp/>
        <stp>ContractData</stp>
        <stp>ZWA?4</stp>
        <stp>ContractMonth</stp>
        <stp/>
        <stp>T</stp>
        <tr r="C75" s="1"/>
      </tp>
      <tp t="s">
        <v>SEP</v>
        <stp/>
        <stp>ContractData</stp>
        <stp>ZSE?4</stp>
        <stp>ContractMonth</stp>
        <stp/>
        <stp>T</stp>
        <tr r="C4" s="1"/>
      </tp>
      <tp t="s">
        <v>SEP</v>
        <stp/>
        <stp>ContractData</stp>
        <stp>ZME?4</stp>
        <stp>ContractMonth</stp>
        <stp/>
        <stp>T</stp>
        <tr r="C25" s="1"/>
      </tp>
      <tp t="s">
        <v>SEP</v>
        <stp/>
        <stp>ContractData</stp>
        <stp>ZLE?4</stp>
        <stp>ContractMonth</stp>
        <stp/>
        <stp>T</stp>
        <tr r="C50" s="1"/>
      </tp>
      <tp t="s">
        <v>DEC</v>
        <stp/>
        <stp>ContractData</stp>
        <stp>ZCE?4</stp>
        <stp>ContractMonth</stp>
        <stp/>
        <stp>T</stp>
        <tr r="C87" s="1"/>
      </tp>
      <tp t="s">
        <v>MAR</v>
        <stp/>
        <stp>ContractData</stp>
        <stp>ZWA?5</stp>
        <stp>ContractMonth</stp>
        <stp/>
        <stp>T</stp>
        <tr r="C76" s="1"/>
      </tp>
      <tp t="s">
        <v>NOV</v>
        <stp/>
        <stp>ContractData</stp>
        <stp>ZSE?5</stp>
        <stp>ContractMonth</stp>
        <stp/>
        <stp>T</stp>
        <tr r="C5" s="1"/>
      </tp>
      <tp t="s">
        <v>OCT</v>
        <stp/>
        <stp>ContractData</stp>
        <stp>ZME?5</stp>
        <stp>ContractMonth</stp>
        <stp/>
        <stp>T</stp>
        <tr r="C26" s="1"/>
      </tp>
      <tp t="s">
        <v>OCT</v>
        <stp/>
        <stp>ContractData</stp>
        <stp>ZLE?5</stp>
        <stp>ContractMonth</stp>
        <stp/>
        <stp>T</stp>
        <tr r="C51" s="1"/>
      </tp>
      <tp t="s">
        <v>MAR</v>
        <stp/>
        <stp>ContractData</stp>
        <stp>ZCE?5</stp>
        <stp>ContractMonth</stp>
        <stp/>
        <stp>T</stp>
        <tr r="C88" s="1"/>
      </tp>
      <tp t="s">
        <v>MAY</v>
        <stp/>
        <stp>ContractData</stp>
        <stp>ZWA?6</stp>
        <stp>ContractMonth</stp>
        <stp/>
        <stp>T</stp>
        <tr r="C77" s="1"/>
      </tp>
      <tp t="s">
        <v>JAN</v>
        <stp/>
        <stp>ContractData</stp>
        <stp>ZSE?6</stp>
        <stp>ContractMonth</stp>
        <stp/>
        <stp>T</stp>
        <tr r="C6" s="1"/>
      </tp>
      <tp t="s">
        <v>DEC</v>
        <stp/>
        <stp>ContractData</stp>
        <stp>ZME?6</stp>
        <stp>ContractMonth</stp>
        <stp/>
        <stp>T</stp>
        <tr r="C27" s="1"/>
      </tp>
      <tp t="s">
        <v>DEC</v>
        <stp/>
        <stp>ContractData</stp>
        <stp>ZLE?6</stp>
        <stp>ContractMonth</stp>
        <stp/>
        <stp>T</stp>
        <tr r="C52" s="1"/>
      </tp>
      <tp t="s">
        <v>MAY</v>
        <stp/>
        <stp>ContractData</stp>
        <stp>ZCE?6</stp>
        <stp>ContractMonth</stp>
        <stp/>
        <stp>T</stp>
        <tr r="C89" s="1"/>
      </tp>
      <tp t="s">
        <v>JUL</v>
        <stp/>
        <stp>ContractData</stp>
        <stp>ZWA?7</stp>
        <stp>ContractMonth</stp>
        <stp/>
        <stp>T</stp>
        <tr r="C78" s="1"/>
      </tp>
      <tp t="s">
        <v>MAR</v>
        <stp/>
        <stp>ContractData</stp>
        <stp>ZSE?7</stp>
        <stp>ContractMonth</stp>
        <stp/>
        <stp>T</stp>
        <tr r="C7" s="1"/>
      </tp>
      <tp t="s">
        <v>JAN</v>
        <stp/>
        <stp>ContractData</stp>
        <stp>ZME?7</stp>
        <stp>ContractMonth</stp>
        <stp/>
        <stp>T</stp>
        <tr r="C28" s="1"/>
      </tp>
      <tp t="s">
        <v>JAN</v>
        <stp/>
        <stp>ContractData</stp>
        <stp>ZLE?7</stp>
        <stp>ContractMonth</stp>
        <stp/>
        <stp>T</stp>
        <tr r="C53" s="1"/>
      </tp>
      <tp t="s">
        <v>JUL</v>
        <stp/>
        <stp>ContractData</stp>
        <stp>ZCE?7</stp>
        <stp>ContractMonth</stp>
        <stp/>
        <stp>T</stp>
        <tr r="C90" s="1"/>
      </tp>
      <tp t="s">
        <v>MAY</v>
        <stp/>
        <stp>ContractData</stp>
        <stp>ZWA?1</stp>
        <stp>ContractMonth</stp>
        <stp/>
        <stp>T</stp>
        <tr r="C72" s="1"/>
      </tp>
      <tp t="s">
        <v>MAY</v>
        <stp/>
        <stp>ContractData</stp>
        <stp>ZSE?1</stp>
        <stp>ContractMonth</stp>
        <stp/>
        <stp>T</stp>
        <tr r="C1" s="1"/>
      </tp>
      <tp t="s">
        <v>MAY</v>
        <stp/>
        <stp>ContractData</stp>
        <stp>ZME?1</stp>
        <stp>ContractMonth</stp>
        <stp/>
        <stp>T</stp>
        <tr r="C22" s="1"/>
      </tp>
      <tp t="s">
        <v>MAY</v>
        <stp/>
        <stp>ContractData</stp>
        <stp>ZLE?1</stp>
        <stp>ContractMonth</stp>
        <stp/>
        <stp>T</stp>
        <tr r="C47" s="1"/>
      </tp>
      <tp t="s">
        <v>MAY</v>
        <stp/>
        <stp>ContractData</stp>
        <stp>ZCE?1</stp>
        <stp>ContractMonth</stp>
        <stp/>
        <stp>T</stp>
        <tr r="C84" s="1"/>
      </tp>
      <tp t="s">
        <v>JUL</v>
        <stp/>
        <stp>ContractData</stp>
        <stp>ZWA?2</stp>
        <stp>ContractMonth</stp>
        <stp/>
        <stp>T</stp>
        <tr r="C73" s="1"/>
      </tp>
      <tp t="s">
        <v>JUL</v>
        <stp/>
        <stp>ContractData</stp>
        <stp>ZSE?2</stp>
        <stp>ContractMonth</stp>
        <stp/>
        <stp>T</stp>
        <tr r="C2" s="1"/>
      </tp>
      <tp t="s">
        <v>JUL</v>
        <stp/>
        <stp>ContractData</stp>
        <stp>ZME?2</stp>
        <stp>ContractMonth</stp>
        <stp/>
        <stp>T</stp>
        <tr r="C23" s="1"/>
      </tp>
      <tp t="s">
        <v>JUL</v>
        <stp/>
        <stp>ContractData</stp>
        <stp>ZLE?2</stp>
        <stp>ContractMonth</stp>
        <stp/>
        <stp>T</stp>
        <tr r="C48" s="1"/>
      </tp>
      <tp t="s">
        <v>JUL</v>
        <stp/>
        <stp>ContractData</stp>
        <stp>ZCE?2</stp>
        <stp>ContractMonth</stp>
        <stp/>
        <stp>T</stp>
        <tr r="C85" s="1"/>
      </tp>
      <tp t="s">
        <v>SEP</v>
        <stp/>
        <stp>ContractData</stp>
        <stp>ZWA?3</stp>
        <stp>ContractMonth</stp>
        <stp/>
        <stp>T</stp>
        <tr r="C74" s="1"/>
      </tp>
      <tp t="s">
        <v>AUG</v>
        <stp/>
        <stp>ContractData</stp>
        <stp>ZSE?3</stp>
        <stp>ContractMonth</stp>
        <stp/>
        <stp>T</stp>
        <tr r="C3" s="1"/>
      </tp>
      <tp t="s">
        <v>AUG</v>
        <stp/>
        <stp>ContractData</stp>
        <stp>ZME?3</stp>
        <stp>ContractMonth</stp>
        <stp/>
        <stp>T</stp>
        <tr r="C24" s="1"/>
      </tp>
      <tp t="s">
        <v>AUG</v>
        <stp/>
        <stp>ContractData</stp>
        <stp>ZLE?3</stp>
        <stp>ContractMonth</stp>
        <stp/>
        <stp>T</stp>
        <tr r="C49" s="1"/>
      </tp>
      <tp t="s">
        <v>SEP</v>
        <stp/>
        <stp>ContractData</stp>
        <stp>ZCE?3</stp>
        <stp>ContractMonth</stp>
        <stp/>
        <stp>T</stp>
        <tr r="C86" s="1"/>
      </tp>
      <tp t="s">
        <v>SEP</v>
        <stp/>
        <stp>ContractData</stp>
        <stp>ZWA?8</stp>
        <stp>ContractMonth</stp>
        <stp/>
        <stp>T</stp>
        <tr r="C79" s="1"/>
      </tp>
      <tp t="s">
        <v>MAY</v>
        <stp/>
        <stp>ContractData</stp>
        <stp>ZSE?8</stp>
        <stp>ContractMonth</stp>
        <stp/>
        <stp>T</stp>
        <tr r="C8" s="1"/>
      </tp>
      <tp t="s">
        <v>MAR</v>
        <stp/>
        <stp>ContractData</stp>
        <stp>ZME?8</stp>
        <stp>ContractMonth</stp>
        <stp/>
        <stp>T</stp>
        <tr r="C29" s="1"/>
      </tp>
      <tp t="s">
        <v>MAR</v>
        <stp/>
        <stp>ContractData</stp>
        <stp>ZLE?8</stp>
        <stp>ContractMonth</stp>
        <stp/>
        <stp>T</stp>
        <tr r="C54" s="1"/>
      </tp>
      <tp t="s">
        <v>SEP</v>
        <stp/>
        <stp>ContractData</stp>
        <stp>ZCE?8</stp>
        <stp>ContractMonth</stp>
        <stp/>
        <stp>T</stp>
        <tr r="C91" s="1"/>
      </tp>
      <tp t="s">
        <v>DEC</v>
        <stp/>
        <stp>ContractData</stp>
        <stp>ZWA?9</stp>
        <stp>ContractMonth</stp>
        <stp/>
        <stp>T</stp>
        <tr r="C80" s="1"/>
      </tp>
      <tp t="s">
        <v>JUL</v>
        <stp/>
        <stp>ContractData</stp>
        <stp>ZSE?9</stp>
        <stp>ContractMonth</stp>
        <stp/>
        <stp>T</stp>
        <tr r="C9" s="1"/>
      </tp>
      <tp t="s">
        <v>MAY</v>
        <stp/>
        <stp>ContractData</stp>
        <stp>ZME?9</stp>
        <stp>ContractMonth</stp>
        <stp/>
        <stp>T</stp>
        <tr r="C30" s="1"/>
      </tp>
      <tp t="s">
        <v>MAY</v>
        <stp/>
        <stp>ContractData</stp>
        <stp>ZLE?9</stp>
        <stp>ContractMonth</stp>
        <stp/>
        <stp>T</stp>
        <tr r="C55" s="1"/>
      </tp>
      <tp t="s">
        <v>DEC</v>
        <stp/>
        <stp>ContractData</stp>
        <stp>ZCE?9</stp>
        <stp>ContractMonth</stp>
        <stp/>
        <stp>T</stp>
        <tr r="C92" s="1"/>
      </tp>
      <tp t="s">
        <v>AUG</v>
        <stp/>
        <stp>ContractData</stp>
        <stp>GLE?9</stp>
        <stp>ContractMonth</stp>
        <stp/>
        <stp>T</stp>
        <tr r="C108" s="1"/>
      </tp>
      <tp t="s">
        <v>DEC</v>
        <stp/>
        <stp>ContractData</stp>
        <stp>GDC?9</stp>
        <stp>ContractMonth</stp>
        <stp/>
        <stp>T</stp>
        <tr r="C141" s="1"/>
      </tp>
      <tp t="s">
        <v>JUN</v>
        <stp/>
        <stp>ContractData</stp>
        <stp>GLE?8</stp>
        <stp>ContractMonth</stp>
        <stp/>
        <stp>T</stp>
        <tr r="C107" s="1"/>
      </tp>
      <tp t="s">
        <v>NOV</v>
        <stp/>
        <stp>ContractData</stp>
        <stp>GDC?8</stp>
        <stp>ContractMonth</stp>
        <stp/>
        <stp>T</stp>
        <tr r="C140" s="1"/>
      </tp>
      <tp t="s">
        <v>APR</v>
        <stp/>
        <stp>ContractData</stp>
        <stp>GLE?1</stp>
        <stp>ContractMonth</stp>
        <stp/>
        <stp>T</stp>
        <tr r="C100" s="1"/>
      </tp>
      <tp t="s">
        <v>APR</v>
        <stp/>
        <stp>ContractData</stp>
        <stp>GDC?1</stp>
        <stp>ContractMonth</stp>
        <stp/>
        <stp>T</stp>
        <tr r="C133" s="1"/>
      </tp>
      <tp t="s">
        <v>AUG</v>
        <stp/>
        <stp>ContractData</stp>
        <stp>GLE?3</stp>
        <stp>ContractMonth</stp>
        <stp/>
        <stp>T</stp>
        <tr r="C102" s="1"/>
      </tp>
      <tp t="s">
        <v>JUN</v>
        <stp/>
        <stp>ContractData</stp>
        <stp>GDC?3</stp>
        <stp>ContractMonth</stp>
        <stp/>
        <stp>T</stp>
        <tr r="C135" s="1"/>
      </tp>
      <tp t="s">
        <v>JUN</v>
        <stp/>
        <stp>ContractData</stp>
        <stp>GLE?2</stp>
        <stp>ContractMonth</stp>
        <stp/>
        <stp>T</stp>
        <tr r="C101" s="1"/>
      </tp>
      <tp t="s">
        <v>MAY</v>
        <stp/>
        <stp>ContractData</stp>
        <stp>GDC?2</stp>
        <stp>ContractMonth</stp>
        <stp/>
        <stp>T</stp>
        <tr r="C134" s="1"/>
      </tp>
      <tp t="s">
        <v>DEC</v>
        <stp/>
        <stp>ContractData</stp>
        <stp>GLE?5</stp>
        <stp>ContractMonth</stp>
        <stp/>
        <stp>T</stp>
        <tr r="C104" s="1"/>
      </tp>
      <tp t="s">
        <v>AUG</v>
        <stp/>
        <stp>ContractData</stp>
        <stp>GDC?5</stp>
        <stp>ContractMonth</stp>
        <stp/>
        <stp>T</stp>
        <tr r="C137" s="1"/>
      </tp>
      <tp t="s">
        <v>OCT</v>
        <stp/>
        <stp>ContractData</stp>
        <stp>GLE?4</stp>
        <stp>ContractMonth</stp>
        <stp/>
        <stp>T</stp>
        <tr r="C103" s="1"/>
      </tp>
      <tp t="s">
        <v>JUL</v>
        <stp/>
        <stp>ContractData</stp>
        <stp>GDC?4</stp>
        <stp>ContractMonth</stp>
        <stp/>
        <stp>T</stp>
        <tr r="C136" s="1"/>
      </tp>
      <tp t="s">
        <v>APR</v>
        <stp/>
        <stp>ContractData</stp>
        <stp>GLE?7</stp>
        <stp>ContractMonth</stp>
        <stp/>
        <stp>T</stp>
        <tr r="C106" s="1"/>
      </tp>
      <tp t="s">
        <v>OCT</v>
        <stp/>
        <stp>ContractData</stp>
        <stp>GDC?7</stp>
        <stp>ContractMonth</stp>
        <stp/>
        <stp>T</stp>
        <tr r="C139" s="1"/>
      </tp>
      <tp t="s">
        <v>FEB</v>
        <stp/>
        <stp>ContractData</stp>
        <stp>GLE?6</stp>
        <stp>ContractMonth</stp>
        <stp/>
        <stp>T</stp>
        <tr r="C105" s="1"/>
      </tp>
      <tp t="s">
        <v>SEP</v>
        <stp/>
        <stp>ContractData</stp>
        <stp>GDC?6</stp>
        <stp>ContractMonth</stp>
        <stp/>
        <stp>T</stp>
        <tr r="C138" s="1"/>
      </tp>
      <tp t="s">
        <v/>
        <stp/>
        <stp>ContractData</stp>
        <stp>GLE?11</stp>
        <stp>Low</stp>
        <stp/>
        <stp>T</stp>
        <tr r="Y7" s="2"/>
      </tp>
      <tp t="s">
        <v/>
        <stp/>
        <stp>ContractData</stp>
        <stp>ZSE?11</stp>
        <stp>Low</stp>
        <stp/>
        <stp>T</stp>
        <tr r="K7" s="2"/>
      </tp>
      <tp t="s">
        <v/>
        <stp/>
        <stp>ContractData</stp>
        <stp>ZSE?18</stp>
        <stp>Low</stp>
        <stp/>
        <stp>T</stp>
        <tr r="K8" s="2"/>
      </tp>
      <tp t="s">
        <v/>
        <stp/>
        <stp>ContractData</stp>
        <stp>ZCE?14</stp>
        <stp>Low</stp>
        <stp/>
        <stp>T</stp>
        <tr r="K45" s="2"/>
      </tp>
      <tp t="s">
        <v/>
        <stp/>
        <stp>ContractData</stp>
        <stp>ZCE?16</stp>
        <stp>Low</stp>
        <stp/>
        <stp>T</stp>
        <tr r="K46" s="2"/>
      </tp>
      <tp t="s">
        <v/>
        <stp/>
        <stp>ContractData</stp>
        <stp>ZME?12</stp>
        <stp>Low</stp>
        <stp/>
        <stp>T</stp>
        <tr r="K17" s="2"/>
      </tp>
      <tp t="s">
        <v/>
        <stp/>
        <stp>ContractData</stp>
        <stp>ZLE?12</stp>
        <stp>Low</stp>
        <stp/>
        <stp>T</stp>
        <tr r="K27" s="2"/>
      </tp>
      <tp t="s">
        <v/>
        <stp/>
        <stp>ContractData</stp>
        <stp>ZME?20</stp>
        <stp>Low</stp>
        <stp/>
        <stp>T</stp>
        <tr r="K18" s="2"/>
      </tp>
      <tp t="s">
        <v/>
        <stp/>
        <stp>ContractData</stp>
        <stp>ZLE?20</stp>
        <stp>Low</stp>
        <stp/>
        <stp>T</stp>
        <tr r="K28" s="2"/>
      </tp>
      <tp t="s">
        <v/>
        <stp/>
        <stp>ContractData</stp>
        <stp>GDC?17</stp>
        <stp>Low</stp>
        <stp/>
        <stp>T</stp>
        <tr r="Y27" s="2"/>
      </tp>
      <tp t="s">
        <v>Milk Class III (Globex), Apr 28</v>
        <stp/>
        <stp>ContractData</stp>
        <stp>GDC?25</stp>
        <stp>LongDescription</stp>
        <stp/>
        <stp>T</stp>
        <tr r="D157" s="1"/>
      </tp>
      <tp t="s">
        <v>Milk Class III (Globex), Mar 28</v>
        <stp/>
        <stp>ContractData</stp>
        <stp>GDC?24</stp>
        <stp>LongDescription</stp>
        <stp/>
        <stp>T</stp>
        <tr r="D156" s="1"/>
      </tp>
      <tp t="s">
        <v>Milk Class III (Globex), Feb 28</v>
        <stp/>
        <stp>ContractData</stp>
        <stp>GDC?23</stp>
        <stp>LongDescription</stp>
        <stp/>
        <stp>T</stp>
        <tr r="D155" s="1"/>
      </tp>
      <tp t="s">
        <v>Milk Class III (Globex), Jan 28</v>
        <stp/>
        <stp>ContractData</stp>
        <stp>GDC?22</stp>
        <stp>LongDescription</stp>
        <stp/>
        <stp>T</stp>
        <tr r="D154" s="1"/>
      </tp>
      <tp t="s">
        <v>Milk Class III (Globex), Dec 27</v>
        <stp/>
        <stp>ContractData</stp>
        <stp>GDC?21</stp>
        <stp>LongDescription</stp>
        <stp/>
        <stp>T</stp>
        <tr r="D153" s="1"/>
      </tp>
      <tp t="s">
        <v>Milk Class III (Globex), Nov 27</v>
        <stp/>
        <stp>ContractData</stp>
        <stp>GDC?20</stp>
        <stp>LongDescription</stp>
        <stp/>
        <stp>T</stp>
        <tr r="D152" s="1"/>
      </tp>
      <tp t="s">
        <v>Milk Class III (Globex), Aug 27</v>
        <stp/>
        <stp>ContractData</stp>
        <stp>GDC?17</stp>
        <stp>LongDescription</stp>
        <stp/>
        <stp>T</stp>
        <tr r="R27" s="2"/>
        <tr r="D149" s="1"/>
      </tp>
      <tp t="s">
        <v>Milk Class III (Globex), Jul 27</v>
        <stp/>
        <stp>ContractData</stp>
        <stp>GDC?16</stp>
        <stp>LongDescription</stp>
        <stp/>
        <stp>T</stp>
        <tr r="D148" s="1"/>
      </tp>
      <tp t="s">
        <v>Milk Class III (Globex), Jun 27</v>
        <stp/>
        <stp>ContractData</stp>
        <stp>GDC?15</stp>
        <stp>LongDescription</stp>
        <stp/>
        <stp>T</stp>
        <tr r="D147" s="1"/>
      </tp>
      <tp t="s">
        <v>Milk Class III (Globex), May 27</v>
        <stp/>
        <stp>ContractData</stp>
        <stp>GDC?14</stp>
        <stp>LongDescription</stp>
        <stp/>
        <stp>T</stp>
        <tr r="D146" s="1"/>
      </tp>
      <tp t="s">
        <v>Milk Class III (Globex), Apr 27</v>
        <stp/>
        <stp>ContractData</stp>
        <stp>GDC?13</stp>
        <stp>LongDescription</stp>
        <stp/>
        <stp>T</stp>
        <tr r="D145" s="1"/>
      </tp>
      <tp t="s">
        <v>Milk Class III (Globex), Mar 27</v>
        <stp/>
        <stp>ContractData</stp>
        <stp>GDC?12</stp>
        <stp>LongDescription</stp>
        <stp/>
        <stp>T</stp>
        <tr r="D144" s="1"/>
      </tp>
      <tp t="s">
        <v>Milk Class III (Globex), Feb 27</v>
        <stp/>
        <stp>ContractData</stp>
        <stp>GDC?11</stp>
        <stp>LongDescription</stp>
        <stp/>
        <stp>T</stp>
        <tr r="D143" s="1"/>
      </tp>
      <tp t="s">
        <v>Milk Class III (Globex), Jan 27</v>
        <stp/>
        <stp>ContractData</stp>
        <stp>GDC?10</stp>
        <stp>LongDescription</stp>
        <stp/>
        <stp>T</stp>
        <tr r="D142" s="1"/>
      </tp>
      <tp t="s">
        <v>Milk Class III (Globex), Oct 27</v>
        <stp/>
        <stp>ContractData</stp>
        <stp>GDC?19</stp>
        <stp>LongDescription</stp>
        <stp/>
        <stp>T</stp>
        <tr r="D151" s="1"/>
      </tp>
      <tp t="s">
        <v>Milk Class III (Globex), Sep 27</v>
        <stp/>
        <stp>ContractData</stp>
        <stp>GDC?18</stp>
        <stp>LongDescription</stp>
        <stp/>
        <stp>T</stp>
        <tr r="D150" s="1"/>
      </tp>
      <tp>
        <v>13657</v>
        <stp/>
        <stp>ContractData</stp>
        <stp>ZCE?4</stp>
        <stp>T_CVol</stp>
        <stp/>
        <stp>T</stp>
        <tr r="L43" s="2"/>
      </tp>
      <tp>
        <v>2599</v>
        <stp/>
        <stp>ContractData</stp>
        <stp>ZME?4</stp>
        <stp>T_CVol</stp>
        <stp/>
        <stp>T</stp>
        <tr r="L16" s="2"/>
      </tp>
      <tp>
        <v>3250</v>
        <stp/>
        <stp>ContractData</stp>
        <stp>ZLE?4</stp>
        <stp>T_CVol</stp>
        <stp/>
        <stp>T</stp>
        <tr r="L26" s="2"/>
      </tp>
      <tp>
        <v>1723</v>
        <stp/>
        <stp>ContractData</stp>
        <stp>ZSE?4</stp>
        <stp>T_CVol</stp>
        <stp/>
        <stp>T</stp>
        <tr r="L6" s="2"/>
      </tp>
      <tp>
        <v>2650</v>
        <stp/>
        <stp>ContractData</stp>
        <stp>ZWA?4</stp>
        <stp>T_CVol</stp>
        <stp/>
        <stp>T</stp>
        <tr r="L35" s="2"/>
      </tp>
      <tp t="s">
        <v>Wheat (Globex), Mar 28</v>
        <stp/>
        <stp>ContractData</stp>
        <stp>ZWA?10</stp>
        <stp>LongDescription</stp>
        <stp/>
        <stp>T</stp>
        <tr r="D81" s="1"/>
      </tp>
      <tp t="s">
        <v>Wheat (Globex), May 28</v>
        <stp/>
        <stp>ContractData</stp>
        <stp>ZWA?11</stp>
        <stp>LongDescription</stp>
        <stp/>
        <stp>T</stp>
        <tr r="D82" s="1"/>
      </tp>
      <tp t="s">
        <v>Wheat (Globex), Jul 28</v>
        <stp/>
        <stp>ContractData</stp>
        <stp>ZWA?12</stp>
        <stp>LongDescription</stp>
        <stp/>
        <stp>T</stp>
        <tr r="D83" s="1"/>
      </tp>
      <tp>
        <v>46370</v>
        <stp/>
        <stp>ContractData</stp>
        <stp>ZWA?4</stp>
        <stp>ExpirationDate</stp>
        <stp/>
        <stp>T</stp>
        <tr r="N35" s="2"/>
      </tp>
      <tp>
        <v>46279</v>
        <stp/>
        <stp>ContractData</stp>
        <stp>ZSE?4</stp>
        <stp>ExpirationDate</stp>
        <stp/>
        <stp>T</stp>
        <tr r="N6" s="2"/>
      </tp>
      <tp>
        <v>46279</v>
        <stp/>
        <stp>ContractData</stp>
        <stp>ZLE?4</stp>
        <stp>ExpirationDate</stp>
        <stp/>
        <stp>T</stp>
        <tr r="N26" s="2"/>
      </tp>
      <tp>
        <v>46279</v>
        <stp/>
        <stp>ContractData</stp>
        <stp>ZME?4</stp>
        <stp>ExpirationDate</stp>
        <stp/>
        <stp>T</stp>
        <tr r="N16" s="2"/>
      </tp>
      <tp>
        <v>46370</v>
        <stp/>
        <stp>ContractData</stp>
        <stp>ZCE?4</stp>
        <stp>ExpirationDate</stp>
        <stp/>
        <stp>T</stp>
        <tr r="N43" s="2"/>
      </tp>
      <tp>
        <v>7601</v>
        <stp/>
        <stp>ContractData</stp>
        <stp>ZME?1</stp>
        <stp>T_CVol</stp>
        <stp/>
        <stp>T</stp>
        <tr r="L13" s="2"/>
      </tp>
      <tp>
        <v>4861</v>
        <stp/>
        <stp>ContractData</stp>
        <stp>ZLE?1</stp>
        <stp>T_CVol</stp>
        <stp/>
        <stp>T</stp>
        <tr r="L23" s="2"/>
      </tp>
      <tp>
        <v>15155</v>
        <stp/>
        <stp>ContractData</stp>
        <stp>ZSE?1</stp>
        <stp>T_CVol</stp>
        <stp/>
        <stp>T</stp>
        <tr r="L3" s="2"/>
      </tp>
      <tp>
        <v>5867</v>
        <stp/>
        <stp>ContractData</stp>
        <stp>ZWA?1</stp>
        <stp>T_CVol</stp>
        <stp/>
        <stp>T</stp>
        <tr r="L40" s="2"/>
        <tr r="L32" s="2"/>
      </tp>
      <tp>
        <v>46217</v>
        <stp/>
        <stp>ContractData</stp>
        <stp>ZWA?2</stp>
        <stp>ExpirationDate</stp>
        <stp/>
        <stp>T</stp>
        <tr r="N33" s="2"/>
        <tr r="N41" s="2"/>
      </tp>
      <tp>
        <v>46217</v>
        <stp/>
        <stp>ContractData</stp>
        <stp>ZSE?2</stp>
        <stp>ExpirationDate</stp>
        <stp/>
        <stp>T</stp>
        <tr r="N4" s="2"/>
      </tp>
      <tp>
        <v>46217</v>
        <stp/>
        <stp>ContractData</stp>
        <stp>ZLE?2</stp>
        <stp>ExpirationDate</stp>
        <stp/>
        <stp>T</stp>
        <tr r="N24" s="2"/>
      </tp>
      <tp>
        <v>46217</v>
        <stp/>
        <stp>ContractData</stp>
        <stp>ZME?2</stp>
        <stp>ExpirationDate</stp>
        <stp/>
        <stp>T</stp>
        <tr r="N14" s="2"/>
      </tp>
      <tp>
        <v>46279</v>
        <stp/>
        <stp>ContractData</stp>
        <stp>ZWA?3</stp>
        <stp>ExpirationDate</stp>
        <stp/>
        <stp>T</stp>
        <tr r="N34" s="2"/>
        <tr r="N42" s="2"/>
      </tp>
      <tp>
        <v>46248</v>
        <stp/>
        <stp>ContractData</stp>
        <stp>ZSE?3</stp>
        <stp>ExpirationDate</stp>
        <stp/>
        <stp>T</stp>
        <tr r="N5" s="2"/>
      </tp>
      <tp>
        <v>46248</v>
        <stp/>
        <stp>ContractData</stp>
        <stp>ZLE?3</stp>
        <stp>ExpirationDate</stp>
        <stp/>
        <stp>T</stp>
        <tr r="N25" s="2"/>
      </tp>
      <tp>
        <v>46248</v>
        <stp/>
        <stp>ContractData</stp>
        <stp>ZME?3</stp>
        <stp>ExpirationDate</stp>
        <stp/>
        <stp>T</stp>
        <tr r="N15" s="2"/>
      </tp>
      <tp>
        <v>3566</v>
        <stp/>
        <stp>ContractData</stp>
        <stp>ZME?3</stp>
        <stp>T_CVol</stp>
        <stp/>
        <stp>T</stp>
        <tr r="L15" s="2"/>
      </tp>
      <tp>
        <v>2945</v>
        <stp/>
        <stp>ContractData</stp>
        <stp>ZLE?3</stp>
        <stp>T_CVol</stp>
        <stp/>
        <stp>T</stp>
        <tr r="L25" s="2"/>
      </tp>
      <tp>
        <v>2943</v>
        <stp/>
        <stp>ContractData</stp>
        <stp>ZSE?3</stp>
        <stp>T_CVol</stp>
        <stp/>
        <stp>T</stp>
        <tr r="L5" s="2"/>
      </tp>
      <tp>
        <v>5496</v>
        <stp/>
        <stp>ContractData</stp>
        <stp>ZWA?3</stp>
        <stp>T_CVol</stp>
        <stp/>
        <stp>T</stp>
        <tr r="L42" s="2"/>
        <tr r="L34" s="2"/>
      </tp>
      <tp t="s">
        <v>Live Cattle (Globex), Dec 27</v>
        <stp/>
        <stp>ContractData</stp>
        <stp>GLE?11</stp>
        <stp>LongDescription</stp>
        <stp/>
        <stp>T</stp>
        <tr r="R7" s="2"/>
        <tr r="D110" s="1"/>
      </tp>
      <tp t="s">
        <v>Live Cattle (Globex), Oct 27</v>
        <stp/>
        <stp>ContractData</stp>
        <stp>GLE?10</stp>
        <stp>LongDescription</stp>
        <stp/>
        <stp>T</stp>
        <tr r="D109" s="1"/>
      </tp>
      <tp t="s">
        <v>Soybean Oil (Globex), Dec 29</v>
        <stp/>
        <stp>ContractData</stp>
        <stp>ZLE?25</stp>
        <stp>LongDescription</stp>
        <stp/>
        <stp>T</stp>
        <tr r="D71" s="1"/>
      </tp>
      <tp t="s">
        <v>Soybean Meal (Globex), Oct 29</v>
        <stp/>
        <stp>ContractData</stp>
        <stp>ZME?24</stp>
        <stp>LongDescription</stp>
        <stp/>
        <stp>T</stp>
        <tr r="D45" s="1"/>
      </tp>
      <tp t="s">
        <v>Soybean Oil (Globex), Oct 29</v>
        <stp/>
        <stp>ContractData</stp>
        <stp>ZLE?24</stp>
        <stp>LongDescription</stp>
        <stp/>
        <stp>T</stp>
        <tr r="D70" s="1"/>
      </tp>
      <tp t="s">
        <v>Soybean Meal (Globex), Dec 29</v>
        <stp/>
        <stp>ContractData</stp>
        <stp>ZME?25</stp>
        <stp>LongDescription</stp>
        <stp/>
        <stp>T</stp>
        <tr r="D46" s="1"/>
      </tp>
      <tp t="s">
        <v>Soybean Oil (Globex), Jul 29</v>
        <stp/>
        <stp>ContractData</stp>
        <stp>ZLE?23</stp>
        <stp>LongDescription</stp>
        <stp/>
        <stp>T</stp>
        <tr r="D69" s="1"/>
      </tp>
      <tp t="s">
        <v>Soybean Meal (Globex), Dec 28</v>
        <stp/>
        <stp>ContractData</stp>
        <stp>ZME?22</stp>
        <stp>LongDescription</stp>
        <stp/>
        <stp>T</stp>
        <tr r="D43" s="1"/>
      </tp>
      <tp t="s">
        <v>Soybean Oil (Globex), Dec 28</v>
        <stp/>
        <stp>ContractData</stp>
        <stp>ZLE?22</stp>
        <stp>LongDescription</stp>
        <stp/>
        <stp>T</stp>
        <tr r="D68" s="1"/>
      </tp>
      <tp t="s">
        <v>Soybean Meal (Globex), Jul 29</v>
        <stp/>
        <stp>ContractData</stp>
        <stp>ZME?23</stp>
        <stp>LongDescription</stp>
        <stp/>
        <stp>T</stp>
        <tr r="D44" s="1"/>
      </tp>
      <tp t="s">
        <v>Soybean Oil (Globex), Oct 28</v>
        <stp/>
        <stp>ContractData</stp>
        <stp>ZLE?21</stp>
        <stp>LongDescription</stp>
        <stp/>
        <stp>T</stp>
        <tr r="D67" s="1"/>
      </tp>
      <tp t="s">
        <v>Soybean Meal (Globex), Sep 28</v>
        <stp/>
        <stp>ContractData</stp>
        <stp>ZME?20</stp>
        <stp>LongDescription</stp>
        <stp/>
        <stp>T</stp>
        <tr r="D18" s="2"/>
        <tr r="D41" s="1"/>
      </tp>
      <tp t="s">
        <v>Soybean Oil (Globex), Sep 28</v>
        <stp/>
        <stp>ContractData</stp>
        <stp>ZLE?20</stp>
        <stp>LongDescription</stp>
        <stp/>
        <stp>T</stp>
        <tr r="D28" s="2"/>
        <tr r="D66" s="1"/>
      </tp>
      <tp t="s">
        <v>Soybean Meal (Globex), Oct 28</v>
        <stp/>
        <stp>ContractData</stp>
        <stp>ZME?21</stp>
        <stp>LongDescription</stp>
        <stp/>
        <stp>T</stp>
        <tr r="D42" s="1"/>
      </tp>
      <tp t="s">
        <v>Soybeans (Globex), Jul 29</v>
        <stp/>
        <stp>ContractData</stp>
        <stp>ZSE?20</stp>
        <stp>LongDescription</stp>
        <stp/>
        <stp>T</stp>
        <tr r="D20" s="1"/>
      </tp>
      <tp t="s">
        <v>Soybeans (Globex), Nov 29</v>
        <stp/>
        <stp>ContractData</stp>
        <stp>ZSE?21</stp>
        <stp>LongDescription</stp>
        <stp/>
        <stp>T</stp>
        <tr r="D21" s="1"/>
      </tp>
      <tp t="s">
        <v>Corn (Globex), Mar 28</v>
        <stp/>
        <stp>ContractData</stp>
        <stp>ZCE?10</stp>
        <stp>LongDescription</stp>
        <stp/>
        <stp>T</stp>
        <tr r="D93" s="1"/>
      </tp>
      <tp t="s">
        <v>Corn (Globex), May 28</v>
        <stp/>
        <stp>ContractData</stp>
        <stp>ZCE?11</stp>
        <stp>LongDescription</stp>
        <stp/>
        <stp>T</stp>
        <tr r="D94" s="1"/>
      </tp>
      <tp t="s">
        <v>Corn (Globex), Jul 28</v>
        <stp/>
        <stp>ContractData</stp>
        <stp>ZCE?12</stp>
        <stp>LongDescription</stp>
        <stp/>
        <stp>T</stp>
        <tr r="D95" s="1"/>
      </tp>
      <tp t="s">
        <v>Corn (Globex), Sep 28</v>
        <stp/>
        <stp>ContractData</stp>
        <stp>ZCE?13</stp>
        <stp>LongDescription</stp>
        <stp/>
        <stp>T</stp>
        <tr r="D96" s="1"/>
      </tp>
      <tp t="s">
        <v>Corn (Globex), Dec 28</v>
        <stp/>
        <stp>ContractData</stp>
        <stp>ZCE?14</stp>
        <stp>LongDescription</stp>
        <stp/>
        <stp>T</stp>
        <tr r="D97" s="1"/>
        <tr r="D45" s="2"/>
      </tp>
      <tp t="s">
        <v>Corn (Globex), Jul 29</v>
        <stp/>
        <stp>ContractData</stp>
        <stp>ZCE?15</stp>
        <stp>LongDescription</stp>
        <stp/>
        <stp>T</stp>
        <tr r="D98" s="1"/>
      </tp>
      <tp t="s">
        <v>Corn (Globex), Dec 29</v>
        <stp/>
        <stp>ContractData</stp>
        <stp>ZCE?16</stp>
        <stp>LongDescription</stp>
        <stp/>
        <stp>T</stp>
        <tr r="D46" s="2"/>
        <tr r="D99" s="1"/>
      </tp>
      <tp t="s">
        <v>Soybean Oil (Globex), Aug 28</v>
        <stp/>
        <stp>ContractData</stp>
        <stp>ZLE?19</stp>
        <stp>LongDescription</stp>
        <stp/>
        <stp>T</stp>
        <tr r="D65" s="1"/>
      </tp>
      <tp t="s">
        <v>Soybean Meal (Globex), Jul 28</v>
        <stp/>
        <stp>ContractData</stp>
        <stp>ZME?18</stp>
        <stp>LongDescription</stp>
        <stp/>
        <stp>T</stp>
        <tr r="D39" s="1"/>
      </tp>
      <tp t="s">
        <v>Soybean Oil (Globex), Jul 28</v>
        <stp/>
        <stp>ContractData</stp>
        <stp>ZLE?18</stp>
        <stp>LongDescription</stp>
        <stp/>
        <stp>T</stp>
        <tr r="D64" s="1"/>
      </tp>
      <tp t="s">
        <v>Soybean Meal (Globex), Aug 28</v>
        <stp/>
        <stp>ContractData</stp>
        <stp>ZME?19</stp>
        <stp>LongDescription</stp>
        <stp/>
        <stp>T</stp>
        <tr r="D40" s="1"/>
      </tp>
      <tp t="s">
        <v>Soybean Oil (Globex), May 28</v>
        <stp/>
        <stp>ContractData</stp>
        <stp>ZLE?17</stp>
        <stp>LongDescription</stp>
        <stp/>
        <stp>T</stp>
        <tr r="D63" s="1"/>
      </tp>
      <tp t="s">
        <v>Soybean Meal (Globex), Mar 28</v>
        <stp/>
        <stp>ContractData</stp>
        <stp>ZME?16</stp>
        <stp>LongDescription</stp>
        <stp/>
        <stp>T</stp>
        <tr r="D37" s="1"/>
      </tp>
      <tp t="s">
        <v>Soybean Oil (Globex), Mar 28</v>
        <stp/>
        <stp>ContractData</stp>
        <stp>ZLE?16</stp>
        <stp>LongDescription</stp>
        <stp/>
        <stp>T</stp>
        <tr r="D62" s="1"/>
      </tp>
      <tp t="s">
        <v>Soybean Meal (Globex), May 28</v>
        <stp/>
        <stp>ContractData</stp>
        <stp>ZME?17</stp>
        <stp>LongDescription</stp>
        <stp/>
        <stp>T</stp>
        <tr r="D38" s="1"/>
      </tp>
      <tp t="s">
        <v>Soybean Oil (Globex), Jan 28</v>
        <stp/>
        <stp>ContractData</stp>
        <stp>ZLE?15</stp>
        <stp>LongDescription</stp>
        <stp/>
        <stp>T</stp>
        <tr r="D61" s="1"/>
      </tp>
      <tp t="s">
        <v>Soybean Meal (Globex), Dec 27</v>
        <stp/>
        <stp>ContractData</stp>
        <stp>ZME?14</stp>
        <stp>LongDescription</stp>
        <stp/>
        <stp>T</stp>
        <tr r="D35" s="1"/>
      </tp>
      <tp t="s">
        <v>Soybean Oil (Globex), Dec 27</v>
        <stp/>
        <stp>ContractData</stp>
        <stp>ZLE?14</stp>
        <stp>LongDescription</stp>
        <stp/>
        <stp>T</stp>
        <tr r="D60" s="1"/>
      </tp>
      <tp t="s">
        <v>Soybean Meal (Globex), Jan 28</v>
        <stp/>
        <stp>ContractData</stp>
        <stp>ZME?15</stp>
        <stp>LongDescription</stp>
        <stp/>
        <stp>T</stp>
        <tr r="D36" s="1"/>
      </tp>
      <tp t="s">
        <v>Soybean Oil (Globex), Oct 27</v>
        <stp/>
        <stp>ContractData</stp>
        <stp>ZLE?13</stp>
        <stp>LongDescription</stp>
        <stp/>
        <stp>T</stp>
        <tr r="D59" s="1"/>
      </tp>
      <tp t="s">
        <v>Soybean Meal (Globex), Sep 27</v>
        <stp/>
        <stp>ContractData</stp>
        <stp>ZME?12</stp>
        <stp>LongDescription</stp>
        <stp/>
        <stp>T</stp>
        <tr r="D33" s="1"/>
        <tr r="D17" s="2"/>
      </tp>
      <tp t="s">
        <v>Soybean Oil (Globex), Sep 27</v>
        <stp/>
        <stp>ContractData</stp>
        <stp>ZLE?12</stp>
        <stp>LongDescription</stp>
        <stp/>
        <stp>T</stp>
        <tr r="D27" s="2"/>
        <tr r="D58" s="1"/>
      </tp>
      <tp t="s">
        <v>Soybean Meal (Globex), Oct 27</v>
        <stp/>
        <stp>ContractData</stp>
        <stp>ZME?13</stp>
        <stp>LongDescription</stp>
        <stp/>
        <stp>T</stp>
        <tr r="D34" s="1"/>
      </tp>
      <tp t="s">
        <v>Soybean Oil (Globex), Aug 27</v>
        <stp/>
        <stp>ContractData</stp>
        <stp>ZLE?11</stp>
        <stp>LongDescription</stp>
        <stp/>
        <stp>T</stp>
        <tr r="D57" s="1"/>
      </tp>
      <tp t="s">
        <v>Soybean Meal (Globex), Jul 27</v>
        <stp/>
        <stp>ContractData</stp>
        <stp>ZME?10</stp>
        <stp>LongDescription</stp>
        <stp/>
        <stp>T</stp>
        <tr r="D31" s="1"/>
      </tp>
      <tp t="s">
        <v>Soybean Oil (Globex), Jul 27</v>
        <stp/>
        <stp>ContractData</stp>
        <stp>ZLE?10</stp>
        <stp>LongDescription</stp>
        <stp/>
        <stp>T</stp>
        <tr r="D56" s="1"/>
      </tp>
      <tp t="s">
        <v>Soybean Meal (Globex), Aug 27</v>
        <stp/>
        <stp>ContractData</stp>
        <stp>ZME?11</stp>
        <stp>LongDescription</stp>
        <stp/>
        <stp>T</stp>
        <tr r="D32" s="1"/>
      </tp>
      <tp t="s">
        <v>Soybeans (Globex), Aug 27</v>
        <stp/>
        <stp>ContractData</stp>
        <stp>ZSE?10</stp>
        <stp>LongDescription</stp>
        <stp/>
        <stp>T</stp>
        <tr r="D10" s="1"/>
      </tp>
      <tp t="s">
        <v>Soybeans (Globex), Sep 27</v>
        <stp/>
        <stp>ContractData</stp>
        <stp>ZSE?11</stp>
        <stp>LongDescription</stp>
        <stp/>
        <stp>T</stp>
        <tr r="D7" s="2"/>
        <tr r="D11" s="1"/>
      </tp>
      <tp t="s">
        <v>Soybeans (Globex), Nov 27</v>
        <stp/>
        <stp>ContractData</stp>
        <stp>ZSE?12</stp>
        <stp>LongDescription</stp>
        <stp/>
        <stp>T</stp>
        <tr r="D12" s="1"/>
      </tp>
      <tp t="s">
        <v>Soybeans (Globex), Jan 28</v>
        <stp/>
        <stp>ContractData</stp>
        <stp>ZSE?13</stp>
        <stp>LongDescription</stp>
        <stp/>
        <stp>T</stp>
        <tr r="D13" s="1"/>
      </tp>
      <tp t="s">
        <v>Soybeans (Globex), Mar 28</v>
        <stp/>
        <stp>ContractData</stp>
        <stp>ZSE?14</stp>
        <stp>LongDescription</stp>
        <stp/>
        <stp>T</stp>
        <tr r="D14" s="1"/>
      </tp>
      <tp t="s">
        <v>Soybeans (Globex), May 28</v>
        <stp/>
        <stp>ContractData</stp>
        <stp>ZSE?15</stp>
        <stp>LongDescription</stp>
        <stp/>
        <stp>T</stp>
        <tr r="D15" s="1"/>
      </tp>
      <tp t="s">
        <v>Soybeans (Globex), Jul 28</v>
        <stp/>
        <stp>ContractData</stp>
        <stp>ZSE?16</stp>
        <stp>LongDescription</stp>
        <stp/>
        <stp>T</stp>
        <tr r="D16" s="1"/>
      </tp>
      <tp t="s">
        <v>Soybeans (Globex), Aug 28</v>
        <stp/>
        <stp>ContractData</stp>
        <stp>ZSE?17</stp>
        <stp>LongDescription</stp>
        <stp/>
        <stp>T</stp>
        <tr r="D17" s="1"/>
      </tp>
      <tp t="s">
        <v>Soybeans (Globex), Sep 28</v>
        <stp/>
        <stp>ContractData</stp>
        <stp>ZSE?18</stp>
        <stp>LongDescription</stp>
        <stp/>
        <stp>T</stp>
        <tr r="D8" s="2"/>
        <tr r="D18" s="1"/>
      </tp>
      <tp t="s">
        <v>Soybeans (Globex), Nov 28</v>
        <stp/>
        <stp>ContractData</stp>
        <stp>ZSE?19</stp>
        <stp>LongDescription</stp>
        <stp/>
        <stp>T</stp>
        <tr r="D19" s="1"/>
      </tp>
      <tp>
        <v>13871</v>
        <stp/>
        <stp>ContractData</stp>
        <stp>ZME?2</stp>
        <stp>T_CVol</stp>
        <stp/>
        <stp>T</stp>
        <tr r="L14" s="2"/>
      </tp>
      <tp>
        <v>23804</v>
        <stp/>
        <stp>ContractData</stp>
        <stp>ZLE?2</stp>
        <stp>T_CVol</stp>
        <stp/>
        <stp>T</stp>
        <tr r="L24" s="2"/>
      </tp>
      <tp>
        <v>27545</v>
        <stp/>
        <stp>ContractData</stp>
        <stp>ZSE?2</stp>
        <stp>T_CVol</stp>
        <stp/>
        <stp>T</stp>
        <tr r="L4" s="2"/>
      </tp>
      <tp>
        <v>18817</v>
        <stp/>
        <stp>ContractData</stp>
        <stp>ZWA?2</stp>
        <stp>T_CVol</stp>
        <stp/>
        <stp>T</stp>
        <tr r="L41" s="2"/>
        <tr r="L33" s="2"/>
      </tp>
      <tp>
        <v>46156</v>
        <stp/>
        <stp>ContractData</stp>
        <stp>ZWA?1</stp>
        <stp>ExpirationDate</stp>
        <stp/>
        <stp>T</stp>
        <tr r="N32" s="2"/>
        <tr r="N40" s="2"/>
      </tp>
      <tp>
        <v>46156</v>
        <stp/>
        <stp>ContractData</stp>
        <stp>ZSE?1</stp>
        <stp>ExpirationDate</stp>
        <stp/>
        <stp>T</stp>
        <tr r="N3" s="2"/>
      </tp>
      <tp>
        <v>46156</v>
        <stp/>
        <stp>ContractData</stp>
        <stp>ZLE?1</stp>
        <stp>ExpirationDate</stp>
        <stp/>
        <stp>T</stp>
        <tr r="N23" s="2"/>
      </tp>
      <tp>
        <v>46156</v>
        <stp/>
        <stp>ContractData</stp>
        <stp>ZME?1</stp>
        <stp>ExpirationDate</stp>
        <stp/>
        <stp>T</stp>
        <tr r="N13" s="2"/>
      </tp>
      <tp t="s">
        <v/>
        <stp/>
        <stp>ContractData</stp>
        <stp>JQ?5</stp>
        <stp>High</stp>
        <stp/>
        <stp>T</stp>
        <tr r="X36" s="2"/>
      </tp>
      <tp>
        <v>18.13</v>
        <stp/>
        <stp>ContractData</stp>
        <stp>JQ?3</stp>
        <stp>High</stp>
        <stp/>
        <stp>T</stp>
        <tr r="X35" s="2"/>
      </tp>
      <tp>
        <v>17.55</v>
        <stp/>
        <stp>ContractData</stp>
        <stp>JQ?2</stp>
        <stp>High</stp>
        <stp/>
        <stp>T</stp>
        <tr r="X34" s="2"/>
      </tp>
      <tp>
        <v>16.84</v>
        <stp/>
        <stp>ContractData</stp>
        <stp>JQ?1</stp>
        <stp>High</stp>
        <stp/>
        <stp>T</stp>
        <tr r="X33" s="2"/>
      </tp>
      <tp>
        <v>46721</v>
        <stp/>
        <stp>ContractData</stp>
        <stp>ZWA?9</stp>
        <stp>FirstNoticeDate</stp>
        <stp/>
        <stp>T</stp>
        <tr r="M36" s="2"/>
      </tp>
      <tp>
        <v>46265</v>
        <stp/>
        <stp>ContractData</stp>
        <stp>ZWA?3</stp>
        <stp>FirstNoticeDate</stp>
        <stp/>
        <stp>T</stp>
        <tr r="M34" s="2"/>
        <tr r="M42" s="2"/>
      </tp>
      <tp>
        <v>46203</v>
        <stp/>
        <stp>ContractData</stp>
        <stp>ZWA?2</stp>
        <stp>FirstNoticeDate</stp>
        <stp/>
        <stp>T</stp>
        <tr r="M41" s="2"/>
        <tr r="M33" s="2"/>
      </tp>
      <tp>
        <v>46142</v>
        <stp/>
        <stp>ContractData</stp>
        <stp>ZWA?1</stp>
        <stp>FirstNoticeDate</stp>
        <stp/>
        <stp>T</stp>
        <tr r="M32" s="2"/>
        <tr r="M40" s="2"/>
      </tp>
      <tp>
        <v>46356</v>
        <stp/>
        <stp>ContractData</stp>
        <stp>ZWA?4</stp>
        <stp>FirstNoticeDate</stp>
        <stp/>
        <stp>T</stp>
        <tr r="M35" s="2"/>
      </tp>
      <tp>
        <v>-0.92500000000001137</v>
        <stp/>
        <stp>ContractData</stp>
        <stp>GF?1</stp>
        <stp>NetLastTrade</stp>
        <stp/>
        <stp>T</stp>
        <tr r="V13" s="2"/>
      </tp>
      <tp>
        <v>-2.2250000000000227</v>
        <stp/>
        <stp>ContractData</stp>
        <stp>GF?2</stp>
        <stp>NetLastTrade</stp>
        <stp/>
        <stp>T</stp>
        <tr r="V14" s="2"/>
        <tr r="V16" s="2"/>
      </tp>
      <tp>
        <v>-2.1750000000000114</v>
        <stp/>
        <stp>ContractData</stp>
        <stp>GF?3</stp>
        <stp>NetLastTrade</stp>
        <stp/>
        <stp>T</stp>
        <tr r="V15" s="2"/>
      </tp>
      <tp>
        <v>499</v>
        <stp/>
        <stp>ContractData</stp>
        <stp>ZCE?9</stp>
        <stp>T_CVol</stp>
        <stp/>
        <stp>T</stp>
        <tr r="L44" s="2"/>
      </tp>
      <tp>
        <v>7</v>
        <stp/>
        <stp>ContractData</stp>
        <stp>ZWA?9</stp>
        <stp>T_CVol</stp>
        <stp/>
        <stp>T</stp>
        <tr r="L36" s="2"/>
      </tp>
      <tp t="s">
        <v/>
        <stp/>
        <stp>ContractData</stp>
        <stp>JQ?17</stp>
        <stp>FirstNoticeDate</stp>
        <stp/>
        <stp>T</stp>
        <tr r="AA37" s="2"/>
      </tp>
      <tp t="s">
        <v/>
        <stp/>
        <stp>ContractData</stp>
        <stp>JQ?5</stp>
        <stp>Open</stp>
        <stp/>
        <stp>T</stp>
        <tr r="W36" s="2"/>
      </tp>
      <tp>
        <v>16.84</v>
        <stp/>
        <stp>ContractData</stp>
        <stp>JQ?1</stp>
        <stp>Open</stp>
        <stp/>
        <stp>T</stp>
        <tr r="W33" s="2"/>
      </tp>
      <tp>
        <v>18.04</v>
        <stp/>
        <stp>ContractData</stp>
        <stp>JQ?3</stp>
        <stp>Open</stp>
        <stp/>
        <stp>T</stp>
        <tr r="W35" s="2"/>
      </tp>
      <tp>
        <v>17.5</v>
        <stp/>
        <stp>ContractData</stp>
        <stp>JQ?2</stp>
        <stp>Open</stp>
        <stp/>
        <stp>T</stp>
        <tr r="W34" s="2"/>
      </tp>
      <tp>
        <v>46234</v>
        <stp/>
        <stp>ContractData</stp>
        <stp>ZSE?3</stp>
        <stp>FirstNoticeDate</stp>
        <stp/>
        <stp>T</stp>
        <tr r="M5" s="2"/>
      </tp>
      <tp>
        <v>46203</v>
        <stp/>
        <stp>ContractData</stp>
        <stp>ZSE?2</stp>
        <stp>FirstNoticeDate</stp>
        <stp/>
        <stp>T</stp>
        <tr r="M4" s="2"/>
      </tp>
      <tp>
        <v>46142</v>
        <stp/>
        <stp>ContractData</stp>
        <stp>ZSE?1</stp>
        <stp>FirstNoticeDate</stp>
        <stp/>
        <stp>T</stp>
        <tr r="M3" s="2"/>
      </tp>
      <tp>
        <v>46265</v>
        <stp/>
        <stp>ContractData</stp>
        <stp>ZSE?4</stp>
        <stp>FirstNoticeDate</stp>
        <stp/>
        <stp>T</stp>
        <tr r="M6" s="2"/>
      </tp>
      <tp>
        <v>46735</v>
        <stp/>
        <stp>ContractData</stp>
        <stp>ZWA?9</stp>
        <stp>ExpirationDate</stp>
        <stp/>
        <stp>T</stp>
        <tr r="N36" s="2"/>
      </tp>
      <tp>
        <v>46735</v>
        <stp/>
        <stp>ContractData</stp>
        <stp>ZCE?9</stp>
        <stp>ExpirationDate</stp>
        <stp/>
        <stp>T</stp>
        <tr r="N44" s="2"/>
      </tp>
      <tp>
        <v>46363</v>
        <stp/>
        <stp>ContractData</stp>
        <stp>GLE?5</stp>
        <stp>FirstNoticeDate</stp>
        <stp/>
        <stp>T</stp>
        <tr r="AA6" s="2"/>
      </tp>
      <tp>
        <v>46181</v>
        <stp/>
        <stp>ContractData</stp>
        <stp>GLE?2</stp>
        <stp>FirstNoticeDate</stp>
        <stp/>
        <stp>T</stp>
        <tr r="AA4" s="2"/>
      </tp>
      <tp>
        <v>46244</v>
        <stp/>
        <stp>ContractData</stp>
        <stp>GLE?3</stp>
        <stp>FirstNoticeDate</stp>
        <stp/>
        <stp>T</stp>
        <tr r="AA5" s="2"/>
      </tp>
      <tp>
        <v>46118</v>
        <stp/>
        <stp>ContractData</stp>
        <stp>GLE?1</stp>
        <stp>FirstNoticeDate</stp>
        <stp/>
        <stp>T</stp>
        <tr r="AA3" s="2"/>
      </tp>
      <tp>
        <v>46234</v>
        <stp/>
        <stp>ContractData</stp>
        <stp>ZLE?3</stp>
        <stp>FirstNoticeDate</stp>
        <stp/>
        <stp>T</stp>
        <tr r="M25" s="2"/>
      </tp>
      <tp>
        <v>46203</v>
        <stp/>
        <stp>ContractData</stp>
        <stp>ZLE?2</stp>
        <stp>FirstNoticeDate</stp>
        <stp/>
        <stp>T</stp>
        <tr r="M24" s="2"/>
      </tp>
      <tp>
        <v>46142</v>
        <stp/>
        <stp>ContractData</stp>
        <stp>ZLE?1</stp>
        <stp>FirstNoticeDate</stp>
        <stp/>
        <stp>T</stp>
        <tr r="M23" s="2"/>
      </tp>
      <tp>
        <v>46265</v>
        <stp/>
        <stp>ContractData</stp>
        <stp>ZLE?4</stp>
        <stp>FirstNoticeDate</stp>
        <stp/>
        <stp>T</stp>
        <tr r="M26" s="2"/>
      </tp>
      <tp>
        <v>18.920000000000002</v>
        <stp/>
        <stp>ContractData</stp>
        <stp>JQ?5</stp>
        <stp>LastTrade</stp>
        <stp/>
        <stp>T</stp>
        <tr r="U36" s="2"/>
      </tp>
      <tp>
        <v>356.7</v>
        <stp/>
        <stp>ContractData</stp>
        <stp>GF?3</stp>
        <stp>LastTrade</stp>
        <stp/>
        <stp>T</stp>
        <tr r="U15" s="2"/>
      </tp>
      <tp>
        <v>18.13</v>
        <stp/>
        <stp>ContractData</stp>
        <stp>JQ?3</stp>
        <stp>LastTrade</stp>
        <stp/>
        <stp>T</stp>
        <tr r="U35" s="2"/>
      </tp>
      <tp>
        <v>356.2</v>
        <stp/>
        <stp>ContractData</stp>
        <stp>GF?2</stp>
        <stp>LastTrade</stp>
        <stp/>
        <stp>T</stp>
        <tr r="U14" s="2"/>
        <tr r="U16" s="2"/>
      </tp>
      <tp>
        <v>17.55</v>
        <stp/>
        <stp>ContractData</stp>
        <stp>JQ?2</stp>
        <stp>LastTrade</stp>
        <stp/>
        <stp>T</stp>
        <tr r="U34" s="2"/>
      </tp>
      <tp>
        <v>365.875</v>
        <stp/>
        <stp>ContractData</stp>
        <stp>GF?1</stp>
        <stp>LastTrade</stp>
        <stp/>
        <stp>T</stp>
        <tr r="U13" s="2"/>
      </tp>
      <tp>
        <v>16.84</v>
        <stp/>
        <stp>ContractData</stp>
        <stp>JQ?1</stp>
        <stp>LastTrade</stp>
        <stp/>
        <stp>T</stp>
        <tr r="U33" s="2"/>
      </tp>
      <tp>
        <v>46234</v>
        <stp/>
        <stp>ContractData</stp>
        <stp>ZME?3</stp>
        <stp>FirstNoticeDate</stp>
        <stp/>
        <stp>T</stp>
        <tr r="M15" s="2"/>
      </tp>
      <tp>
        <v>46203</v>
        <stp/>
        <stp>ContractData</stp>
        <stp>ZME?2</stp>
        <stp>FirstNoticeDate</stp>
        <stp/>
        <stp>T</stp>
        <tr r="M14" s="2"/>
      </tp>
      <tp>
        <v>46142</v>
        <stp/>
        <stp>ContractData</stp>
        <stp>ZME?1</stp>
        <stp>FirstNoticeDate</stp>
        <stp/>
        <stp>T</stp>
        <tr r="M13" s="2"/>
      </tp>
      <tp>
        <v>46265</v>
        <stp/>
        <stp>ContractData</stp>
        <stp>ZME?4</stp>
        <stp>FirstNoticeDate</stp>
        <stp/>
        <stp>T</stp>
        <tr r="M16" s="2"/>
      </tp>
      <tp>
        <v>46630</v>
        <stp/>
        <stp>ContractData</stp>
        <stp>JQ?17</stp>
        <stp>ExpirationDate</stp>
        <stp/>
        <stp>T</stp>
        <tr r="AB37" s="2"/>
      </tp>
      <tp>
        <v>0</v>
        <stp/>
        <stp>ContractData</stp>
        <stp>JQ?17</stp>
        <stp>T_CVol</stp>
        <stp/>
        <stp>T</stp>
        <tr r="Z37" s="2"/>
      </tp>
      <tp t="s">
        <v>Feeder Cattle (Globex), Jan 27</v>
        <stp/>
        <stp>ContractData</stp>
        <stp>GF?7</stp>
        <stp>LongDescription</stp>
        <stp/>
        <stp>T</stp>
        <tr r="D117" s="1"/>
      </tp>
      <tp t="s">
        <v>Feeder Cattle (Globex), Nov 26</v>
        <stp/>
        <stp>ContractData</stp>
        <stp>GF?6</stp>
        <stp>LongDescription</stp>
        <stp/>
        <stp>T</stp>
        <tr r="D116" s="1"/>
      </tp>
      <tp t="s">
        <v>Feeder Cattle (Globex), Oct 26</v>
        <stp/>
        <stp>ContractData</stp>
        <stp>GF?5</stp>
        <stp>LongDescription</stp>
        <stp/>
        <stp>T</stp>
        <tr r="D115" s="1"/>
      </tp>
      <tp t="s">
        <v>Feeder Cattle (Globex), Sep 26</v>
        <stp/>
        <stp>ContractData</stp>
        <stp>GF?4</stp>
        <stp>LongDescription</stp>
        <stp/>
        <stp>T</stp>
        <tr r="D114" s="1"/>
      </tp>
      <tp t="s">
        <v>Feeder Cattle (Globex), Aug 26</v>
        <stp/>
        <stp>ContractData</stp>
        <stp>GF?3</stp>
        <stp>LongDescription</stp>
        <stp/>
        <stp>T</stp>
        <tr r="D113" s="1"/>
        <tr r="R15" s="2"/>
      </tp>
      <tp t="s">
        <v>Feeder Cattle (Globex), May 26</v>
        <stp/>
        <stp>ContractData</stp>
        <stp>GF?2</stp>
        <stp>LongDescription</stp>
        <stp/>
        <stp>T</stp>
        <tr r="R16" s="2"/>
        <tr r="D112" s="1"/>
        <tr r="R14" s="2"/>
      </tp>
      <tp t="s">
        <v>Feeder Cattle (Globex), Apr 26</v>
        <stp/>
        <stp>ContractData</stp>
        <stp>GF?1</stp>
        <stp>LongDescription</stp>
        <stp/>
        <stp>T</stp>
        <tr r="R13" s="2"/>
        <tr r="D111" s="1"/>
      </tp>
      <tp t="s">
        <v>Feeder Cattle (Globex), Apr 27</v>
        <stp/>
        <stp>ContractData</stp>
        <stp>GF?9</stp>
        <stp>LongDescription</stp>
        <stp/>
        <stp>T</stp>
        <tr r="D119" s="1"/>
      </tp>
      <tp t="s">
        <v>Feeder Cattle (Globex), Mar 27</v>
        <stp/>
        <stp>ContractData</stp>
        <stp>GF?8</stp>
        <stp>LongDescription</stp>
        <stp/>
        <stp>T</stp>
        <tr r="D118" s="1"/>
      </tp>
      <tp>
        <v>46135.359837962962</v>
        <stp/>
        <stp>SystemInfo</stp>
        <stp>Linetime</stp>
        <tr r="Y42" s="2"/>
      </tp>
      <tp t="s">
        <v/>
        <stp/>
        <stp>ContractData</stp>
        <stp>JQ?17</stp>
        <stp>LastTrade</stp>
        <stp/>
        <stp>T</stp>
        <tr r="U37" s="2"/>
      </tp>
      <tp t="s">
        <v/>
        <stp/>
        <stp>ContractData</stp>
        <stp>GF?10</stp>
        <stp>LastTrade</stp>
        <stp/>
        <stp>T</stp>
        <tr r="U17" s="2"/>
      </tp>
      <tp t="s">
        <v/>
        <stp/>
        <stp>ContractData</stp>
        <stp>GDC?5</stp>
        <stp>FirstNoticeDate</stp>
        <stp/>
        <stp>T</stp>
        <tr r="AA26" s="2"/>
      </tp>
      <tp t="s">
        <v/>
        <stp/>
        <stp>ContractData</stp>
        <stp>GDC?2</stp>
        <stp>FirstNoticeDate</stp>
        <stp/>
        <stp>T</stp>
        <tr r="AA24" s="2"/>
      </tp>
      <tp t="s">
        <v/>
        <stp/>
        <stp>ContractData</stp>
        <stp>GDC?3</stp>
        <stp>FirstNoticeDate</stp>
        <stp/>
        <stp>T</stp>
        <tr r="AA25" s="2"/>
      </tp>
      <tp t="s">
        <v/>
        <stp/>
        <stp>ContractData</stp>
        <stp>GDC?1</stp>
        <stp>FirstNoticeDate</stp>
        <stp/>
        <stp>T</stp>
        <tr r="AA23" s="2"/>
      </tp>
      <tp>
        <v>0</v>
        <stp/>
        <stp>ContractData</stp>
        <stp>GF?10</stp>
        <stp>T_CVol</stp>
        <stp/>
        <stp>T</stp>
        <tr r="Z17" s="2"/>
      </tp>
      <tp>
        <v>46265</v>
        <stp/>
        <stp>ContractData</stp>
        <stp>GLE?3</stp>
        <stp>ExpirationDate</stp>
        <stp/>
        <stp>T</stp>
        <tr r="AB5" s="2"/>
      </tp>
      <tp>
        <v>46203</v>
        <stp/>
        <stp>ContractData</stp>
        <stp>GDC?3</stp>
        <stp>ExpirationDate</stp>
        <stp/>
        <stp>T</stp>
        <tr r="AB25" s="2"/>
      </tp>
      <tp>
        <v>245.6</v>
        <stp/>
        <stp>ContractData</stp>
        <stp>GLE?1</stp>
        <stp>LastTrade</stp>
        <stp/>
        <stp>T</stp>
        <tr r="U3" s="2"/>
      </tp>
      <tp>
        <v>16.84</v>
        <stp/>
        <stp>ContractData</stp>
        <stp>GDC?1</stp>
        <stp>LastTrade</stp>
        <stp/>
        <stp>T</stp>
        <tr r="U23" s="2"/>
      </tp>
      <tp>
        <v>241.65</v>
        <stp/>
        <stp>ContractData</stp>
        <stp>GLE?2</stp>
        <stp>LastTrade</stp>
        <stp/>
        <stp>T</stp>
        <tr r="U4" s="2"/>
      </tp>
      <tp>
        <v>17.55</v>
        <stp/>
        <stp>ContractData</stp>
        <stp>GDC?2</stp>
        <stp>LastTrade</stp>
        <stp/>
        <stp>T</stp>
        <tr r="U24" s="2"/>
      </tp>
      <tp>
        <v>237.47499999999999</v>
        <stp/>
        <stp>ContractData</stp>
        <stp>GLE?3</stp>
        <stp>LastTrade</stp>
        <stp/>
        <stp>T</stp>
        <tr r="U5" s="2"/>
      </tp>
      <tp>
        <v>18.13</v>
        <stp/>
        <stp>ContractData</stp>
        <stp>GDC?3</stp>
        <stp>LastTrade</stp>
        <stp/>
        <stp>T</stp>
        <tr r="U25" s="2"/>
      </tp>
      <tp>
        <v>233.22499999999999</v>
        <stp/>
        <stp>ContractData</stp>
        <stp>GLE?5</stp>
        <stp>LastTrade</stp>
        <stp/>
        <stp>T</stp>
        <tr r="U6" s="2"/>
      </tp>
      <tp>
        <v>18.87</v>
        <stp/>
        <stp>ContractData</stp>
        <stp>GDC?5</stp>
        <stp>LastTrade</stp>
        <stp/>
        <stp>T</stp>
        <tr r="U26" s="2"/>
      </tp>
      <tp>
        <v>642.25</v>
        <stp/>
        <stp>ContractData</stp>
        <stp>ZWA?4</stp>
        <stp>LastTrade</stp>
        <stp/>
        <stp>T</stp>
        <tr r="G35" s="2"/>
      </tp>
      <tp>
        <v>1151.25</v>
        <stp/>
        <stp>ContractData</stp>
        <stp>ZSE?4</stp>
        <stp>LastTrade</stp>
        <stp/>
        <stp>T</stp>
        <tr r="G6" s="2"/>
      </tp>
      <tp>
        <v>309.8</v>
        <stp/>
        <stp>ContractData</stp>
        <stp>ZME?4</stp>
        <stp>LastTrade</stp>
        <stp/>
        <stp>T</stp>
        <tr r="G16" s="2"/>
      </tp>
      <tp>
        <v>67.66</v>
        <stp/>
        <stp>ContractData</stp>
        <stp>ZLE?4</stp>
        <stp>LastTrade</stp>
        <stp/>
        <stp>T</stp>
        <tr r="G26" s="2"/>
      </tp>
      <tp>
        <v>482.5</v>
        <stp/>
        <stp>ContractData</stp>
        <stp>ZCE?4</stp>
        <stp>LastTrade</stp>
        <stp/>
        <stp>T</stp>
        <tr r="G43" s="2"/>
      </tp>
      <tp t="s">
        <v>Mid-Sized Milk Class III Synthetic, Oct 26</v>
        <stp/>
        <stp>ContractData</stp>
        <stp>JQ?7</stp>
        <stp>LongDescription</stp>
        <stp/>
        <stp>T</stp>
        <tr r="D164" s="1"/>
      </tp>
      <tp t="s">
        <v>Mid-Sized Milk Class III Synthetic, Sep 26</v>
        <stp/>
        <stp>ContractData</stp>
        <stp>JQ?6</stp>
        <stp>LongDescription</stp>
        <stp/>
        <stp>T</stp>
        <tr r="D163" s="1"/>
      </tp>
      <tp t="s">
        <v>Mid-Sized Milk Class III Synthetic, Aug 26</v>
        <stp/>
        <stp>ContractData</stp>
        <stp>JQ?5</stp>
        <stp>LongDescription</stp>
        <stp/>
        <stp>T</stp>
        <tr r="R36" s="2"/>
        <tr r="D162" s="1"/>
      </tp>
      <tp t="s">
        <v>Mid-Sized Milk Class III Synthetic, Jul 26</v>
        <stp/>
        <stp>ContractData</stp>
        <stp>JQ?4</stp>
        <stp>LongDescription</stp>
        <stp/>
        <stp>T</stp>
        <tr r="D161" s="1"/>
      </tp>
      <tp t="s">
        <v>Mid-Sized Milk Class III Synthetic, Jun 26</v>
        <stp/>
        <stp>ContractData</stp>
        <stp>JQ?3</stp>
        <stp>LongDescription</stp>
        <stp/>
        <stp>T</stp>
        <tr r="R35" s="2"/>
        <tr r="D160" s="1"/>
      </tp>
      <tp t="s">
        <v>Mid-Sized Milk Class III Synthetic, May 26</v>
        <stp/>
        <stp>ContractData</stp>
        <stp>JQ?2</stp>
        <stp>LongDescription</stp>
        <stp/>
        <stp>T</stp>
        <tr r="R34" s="2"/>
        <tr r="D159" s="1"/>
      </tp>
      <tp t="s">
        <v>Mid-Sized Milk Class III Synthetic, Apr 26</v>
        <stp/>
        <stp>ContractData</stp>
        <stp>JQ?1</stp>
        <stp>LongDescription</stp>
        <stp/>
        <stp>T</stp>
        <tr r="R33" s="2"/>
        <tr r="D158" s="1"/>
      </tp>
      <tp t="s">
        <v>Mid-Sized Milk Class III Synthetic, Dec 26</v>
        <stp/>
        <stp>ContractData</stp>
        <stp>JQ?9</stp>
        <stp>LongDescription</stp>
        <stp/>
        <stp>T</stp>
        <tr r="D166" s="1"/>
      </tp>
      <tp t="s">
        <v>Mid-Sized Milk Class III Synthetic, Nov 26</v>
        <stp/>
        <stp>ContractData</stp>
        <stp>JQ?8</stp>
        <stp>LongDescription</stp>
        <stp/>
        <stp>T</stp>
        <tr r="D165" s="1"/>
      </tp>
      <tp>
        <v>602.25</v>
        <stp/>
        <stp>ContractData</stp>
        <stp>ZWA?1</stp>
        <stp>LastTrade</stp>
        <stp/>
        <stp>T</stp>
        <tr r="G40" s="2"/>
        <tr r="G32" s="2"/>
      </tp>
      <tp>
        <v>1163</v>
        <stp/>
        <stp>ContractData</stp>
        <stp>ZSE?1</stp>
        <stp>LastTrade</stp>
        <stp/>
        <stp>T</stp>
        <tr r="G3" s="2"/>
      </tp>
      <tp>
        <v>323.40000000000003</v>
        <stp/>
        <stp>ContractData</stp>
        <stp>ZME?1</stp>
        <stp>LastTrade</stp>
        <stp/>
        <stp>T</stp>
        <tr r="G13" s="2"/>
      </tp>
      <tp>
        <v>71.47</v>
        <stp/>
        <stp>ContractData</stp>
        <stp>ZLE?1</stp>
        <stp>LastTrade</stp>
        <stp/>
        <stp>T</stp>
        <tr r="G23" s="2"/>
      </tp>
      <tp>
        <v>623.75</v>
        <stp/>
        <stp>ContractData</stp>
        <stp>ZWA?3</stp>
        <stp>LastTrade</stp>
        <stp/>
        <stp>T</stp>
        <tr r="G42" s="2"/>
        <tr r="G34" s="2"/>
      </tp>
      <tp>
        <v>1172.25</v>
        <stp/>
        <stp>ContractData</stp>
        <stp>ZSE?3</stp>
        <stp>LastTrade</stp>
        <stp/>
        <stp>T</stp>
        <tr r="G5" s="2"/>
      </tp>
      <tp>
        <v>313.40000000000003</v>
        <stp/>
        <stp>ContractData</stp>
        <stp>ZME?3</stp>
        <stp>LastTrade</stp>
        <stp/>
        <stp>T</stp>
        <tr r="G15" s="2"/>
      </tp>
      <tp>
        <v>69.150000000000006</v>
        <stp/>
        <stp>ContractData</stp>
        <stp>ZLE?3</stp>
        <stp>LastTrade</stp>
        <stp/>
        <stp>T</stp>
        <tr r="G25" s="2"/>
      </tp>
      <tp>
        <v>610.5</v>
        <stp/>
        <stp>ContractData</stp>
        <stp>ZWA?2</stp>
        <stp>LastTrade</stp>
        <stp/>
        <stp>T</stp>
        <tr r="G33" s="2"/>
        <tr r="G41" s="2"/>
      </tp>
      <tp>
        <v>1178.75</v>
        <stp/>
        <stp>ContractData</stp>
        <stp>ZSE?2</stp>
        <stp>LastTrade</stp>
        <stp/>
        <stp>T</stp>
        <tr r="G4" s="2"/>
      </tp>
      <tp>
        <v>318.90000000000003</v>
        <stp/>
        <stp>ContractData</stp>
        <stp>ZME?2</stp>
        <stp>LastTrade</stp>
        <stp/>
        <stp>T</stp>
        <tr r="G14" s="2"/>
      </tp>
      <tp>
        <v>70.790000000000006</v>
        <stp/>
        <stp>ContractData</stp>
        <stp>ZLE?2</stp>
        <stp>LastTrade</stp>
        <stp/>
        <stp>T</stp>
        <tr r="G24" s="2"/>
      </tp>
      <tp>
        <v>676.25</v>
        <stp/>
        <stp>ContractData</stp>
        <stp>ZWA?9</stp>
        <stp>LastTrade</stp>
        <stp/>
        <stp>T</stp>
        <tr r="G36" s="2"/>
      </tp>
      <tp>
        <v>492.75</v>
        <stp/>
        <stp>ContractData</stp>
        <stp>ZCE?9</stp>
        <stp>LastTrade</stp>
        <stp/>
        <stp>T</stp>
        <tr r="G44" s="2"/>
      </tp>
      <tp>
        <v>366.02500000000003</v>
        <stp/>
        <stp>ContractData</stp>
        <stp>GF?1</stp>
        <stp>Open</stp>
        <stp/>
        <stp>T</stp>
        <tr r="W13" s="2"/>
      </tp>
      <tp>
        <v>357</v>
        <stp/>
        <stp>ContractData</stp>
        <stp>GF?3</stp>
        <stp>Open</stp>
        <stp/>
        <stp>T</stp>
        <tr r="W15" s="2"/>
      </tp>
      <tp>
        <v>356.8</v>
        <stp/>
        <stp>ContractData</stp>
        <stp>GF?2</stp>
        <stp>Open</stp>
        <stp/>
        <stp>T</stp>
        <tr r="W16" s="2"/>
        <tr r="W14" s="2"/>
      </tp>
      <tp>
        <v>2</v>
        <stp/>
        <stp>ContractData</stp>
        <stp>GDC?1</stp>
        <stp>T_CVol</stp>
        <stp/>
        <stp>T</stp>
        <tr r="Z23" s="2"/>
      </tp>
      <tp>
        <v>229</v>
        <stp/>
        <stp>ContractData</stp>
        <stp>GLE?1</stp>
        <stp>T_CVol</stp>
        <stp/>
        <stp>T</stp>
        <tr r="Z3" s="2"/>
      </tp>
      <tp>
        <v>46203</v>
        <stp/>
        <stp>ContractData</stp>
        <stp>GLE?2</stp>
        <stp>ExpirationDate</stp>
        <stp/>
        <stp>T</stp>
        <tr r="AB4" s="2"/>
      </tp>
      <tp>
        <v>46175</v>
        <stp/>
        <stp>ContractData</stp>
        <stp>GDC?2</stp>
        <stp>ExpirationDate</stp>
        <stp/>
        <stp>T</stp>
        <tr r="AB24" s="2"/>
      </tp>
      <tp>
        <v>39</v>
        <stp/>
        <stp>ContractData</stp>
        <stp>GDC?2</stp>
        <stp>T_CVol</stp>
        <stp/>
        <stp>T</stp>
        <tr r="Z24" s="2"/>
      </tp>
      <tp>
        <v>3712</v>
        <stp/>
        <stp>ContractData</stp>
        <stp>GLE?2</stp>
        <stp>T_CVol</stp>
        <stp/>
        <stp>T</stp>
        <tr r="Z4" s="2"/>
      </tp>
      <tp>
        <v>46142</v>
        <stp/>
        <stp>ContractData</stp>
        <stp>GLE?1</stp>
        <stp>ExpirationDate</stp>
        <stp/>
        <stp>T</stp>
        <tr r="AB3" s="2"/>
      </tp>
      <tp t="s">
        <v/>
        <stp/>
        <stp>ContractData</stp>
        <stp>GF?10</stp>
        <stp>FirstNoticeDate</stp>
        <stp/>
        <stp>T</stp>
        <tr r="AA17" s="2"/>
      </tp>
      <tp>
        <v>46140</v>
        <stp/>
        <stp>ContractData</stp>
        <stp>GDC?1</stp>
        <stp>ExpirationDate</stp>
        <stp/>
        <stp>T</stp>
        <tr r="AB23" s="2"/>
      </tp>
      <tp t="s">
        <v>Lean Hogs (Globex), Feb 27</v>
        <stp/>
        <stp>ContractData</stp>
        <stp>HE?7</stp>
        <stp>LongDescription</stp>
        <stp/>
        <stp>T</stp>
        <tr r="D127" s="1"/>
      </tp>
      <tp t="s">
        <v>Lean Hogs (Globex), Dec 26</v>
        <stp/>
        <stp>ContractData</stp>
        <stp>HE?6</stp>
        <stp>LongDescription</stp>
        <stp/>
        <stp>T</stp>
        <tr r="D126" s="1"/>
      </tp>
      <tp t="s">
        <v>Lean Hogs (Globex), Oct 26</v>
        <stp/>
        <stp>ContractData</stp>
        <stp>HE?5</stp>
        <stp>LongDescription</stp>
        <stp/>
        <stp>T</stp>
        <tr r="D125" s="1"/>
      </tp>
      <tp t="s">
        <v>Lean Hogs (Globex), Aug 26</v>
        <stp/>
        <stp>ContractData</stp>
        <stp>HE?4</stp>
        <stp>LongDescription</stp>
        <stp/>
        <stp>T</stp>
        <tr r="D124" s="1"/>
      </tp>
      <tp t="s">
        <v>Lean Hogs (Globex), Jul 26</v>
        <stp/>
        <stp>ContractData</stp>
        <stp>HE?3</stp>
        <stp>LongDescription</stp>
        <stp/>
        <stp>T</stp>
        <tr r="D123" s="1"/>
      </tp>
      <tp t="s">
        <v>Lean Hogs (Globex), Jun 26</v>
        <stp/>
        <stp>ContractData</stp>
        <stp>HE?2</stp>
        <stp>LongDescription</stp>
        <stp/>
        <stp>T</stp>
        <tr r="D122" s="1"/>
      </tp>
      <tp t="s">
        <v>Lean Hogs (Globex), May 26</v>
        <stp/>
        <stp>ContractData</stp>
        <stp>HE?1</stp>
        <stp>LongDescription</stp>
        <stp/>
        <stp>T</stp>
        <tr r="D121" s="1"/>
      </tp>
      <tp t="s">
        <v>Lean Hogs (Globex), May 27</v>
        <stp/>
        <stp>ContractData</stp>
        <stp>HE?9</stp>
        <stp>LongDescription</stp>
        <stp/>
        <stp>T</stp>
        <tr r="D129" s="1"/>
      </tp>
      <tp t="s">
        <v>Lean Hogs (Globex), Apr 27</v>
        <stp/>
        <stp>ContractData</stp>
        <stp>HE?8</stp>
        <stp>LongDescription</stp>
        <stp/>
        <stp>T</stp>
        <tr r="D128" s="1"/>
      </tp>
      <tp>
        <v>39</v>
        <stp/>
        <stp>ContractData</stp>
        <stp>GDC?3</stp>
        <stp>T_CVol</stp>
        <stp/>
        <stp>T</stp>
        <tr r="Z25" s="2"/>
      </tp>
      <tp>
        <v>1501</v>
        <stp/>
        <stp>ContractData</stp>
        <stp>GLE?3</stp>
        <stp>T_CVol</stp>
        <stp/>
        <stp>T</stp>
        <tr r="Z5" s="2"/>
      </tp>
      <tp>
        <v>46534</v>
        <stp/>
        <stp>ContractData</stp>
        <stp>GF?10</stp>
        <stp>ExpirationDate</stp>
        <stp/>
        <stp>T</stp>
        <tr r="AB17" s="2"/>
      </tp>
      <tp t="s">
        <v/>
        <stp/>
        <stp>ContractData</stp>
        <stp>JQ?5</stp>
        <stp>NetLastTrade</stp>
        <stp/>
        <stp>T</stp>
        <tr r="V36" s="2"/>
      </tp>
      <tp>
        <v>0</v>
        <stp/>
        <stp>ContractData</stp>
        <stp>JQ?1</stp>
        <stp>NetLastTrade</stp>
        <stp/>
        <stp>T</stp>
        <tr r="V33" s="2"/>
      </tp>
      <tp>
        <v>8.9999999999999858E-2</v>
        <stp/>
        <stp>ContractData</stp>
        <stp>JQ?2</stp>
        <stp>NetLastTrade</stp>
        <stp/>
        <stp>T</stp>
        <tr r="V34" s="2"/>
      </tp>
      <tp>
        <v>9.9999999999997868E-2</v>
        <stp/>
        <stp>ContractData</stp>
        <stp>JQ?3</stp>
        <stp>NetLastTrade</stp>
        <stp/>
        <stp>T</stp>
        <tr r="V35" s="2"/>
      </tp>
      <tp>
        <v>0</v>
        <stp/>
        <stp>ContractData</stp>
        <stp>GDC?5</stp>
        <stp>T_CVol</stp>
        <stp/>
        <stp>T</stp>
        <tr r="Z26" s="2"/>
      </tp>
      <tp>
        <v>587</v>
        <stp/>
        <stp>ContractData</stp>
        <stp>GLE?5</stp>
        <stp>T_CVol</stp>
        <stp/>
        <stp>T</stp>
        <tr r="Z6" s="2"/>
      </tp>
      <tp>
        <v>357.625</v>
        <stp/>
        <stp>ContractData</stp>
        <stp>GF?3</stp>
        <stp>High</stp>
        <stp/>
        <stp>T</stp>
        <tr r="X15" s="2"/>
      </tp>
      <tp>
        <v>357.17500000000001</v>
        <stp/>
        <stp>ContractData</stp>
        <stp>GF?2</stp>
        <stp>High</stp>
        <stp/>
        <stp>T</stp>
        <tr r="X16" s="2"/>
        <tr r="X14" s="2"/>
      </tp>
      <tp>
        <v>366.55</v>
        <stp/>
        <stp>ContractData</stp>
        <stp>GF?1</stp>
        <stp>High</stp>
        <stp/>
        <stp>T</stp>
        <tr r="X13" s="2"/>
      </tp>
      <tp>
        <v>46387</v>
        <stp/>
        <stp>ContractData</stp>
        <stp>GLE?5</stp>
        <stp>ExpirationDate</stp>
        <stp/>
        <stp>T</stp>
        <tr r="AB6" s="2"/>
      </tp>
      <tp>
        <v>46266</v>
        <stp/>
        <stp>ContractData</stp>
        <stp>GDC?5</stp>
        <stp>ExpirationDate</stp>
        <stp/>
        <stp>T</stp>
        <tr r="AB26" s="2"/>
      </tp>
      <tp>
        <v>46721</v>
        <stp/>
        <stp>ContractData</stp>
        <stp>ZCE?9</stp>
        <stp>FirstNoticeDate</stp>
        <stp/>
        <stp>T</stp>
        <tr r="M44" s="2"/>
      </tp>
      <tp>
        <v>46356</v>
        <stp/>
        <stp>ContractData</stp>
        <stp>ZCE?4</stp>
        <stp>FirstNoticeDate</stp>
        <stp/>
        <stp>T</stp>
        <tr r="M43" s="2"/>
      </tp>
      <tp>
        <v>3.5</v>
        <stp/>
        <stp>ContractData</stp>
        <stp>ZWA?4</stp>
        <stp>NetLastTrade</stp>
        <stp/>
        <stp>T</stp>
        <tr r="H35" s="2"/>
      </tp>
      <tp>
        <v>3.5</v>
        <stp/>
        <stp>ContractData</stp>
        <stp>ZWA?2</stp>
        <stp>NetLastTrade</stp>
        <stp/>
        <stp>T</stp>
        <tr r="H33" s="2"/>
        <tr r="H41" s="2"/>
      </tp>
      <tp>
        <v>3.5</v>
        <stp/>
        <stp>ContractData</stp>
        <stp>ZWA?3</stp>
        <stp>NetLastTrade</stp>
        <stp/>
        <stp>T</stp>
        <tr r="H42" s="2"/>
        <tr r="H34" s="2"/>
      </tp>
      <tp>
        <v>3</v>
        <stp/>
        <stp>ContractData</stp>
        <stp>ZWA?1</stp>
        <stp>NetLastTrade</stp>
        <stp/>
        <stp>T</stp>
        <tr r="H40" s="2"/>
        <tr r="H32" s="2"/>
      </tp>
      <tp>
        <v>4</v>
        <stp/>
        <stp>ContractData</stp>
        <stp>ZWA?9</stp>
        <stp>NetLastTrade</stp>
        <stp/>
        <stp>T</stp>
        <tr r="H36" s="2"/>
      </tp>
      <tp>
        <v>0</v>
        <stp/>
        <stp>ContractData</stp>
        <stp>GDC?17</stp>
        <stp>T_CVol</stp>
        <stp/>
        <stp>T</stp>
        <tr r="Z27" s="2"/>
      </tp>
      <tp t="s">
        <v>Soybean Meal (Globex), Oct 26</v>
        <stp/>
        <stp>ContractData</stp>
        <stp>ZME?5</stp>
        <stp>LongDescription</stp>
        <stp/>
        <stp>T</stp>
        <tr r="D26" s="1"/>
      </tp>
      <tp t="s">
        <v>Soybean Meal (Globex), Sep 26</v>
        <stp/>
        <stp>ContractData</stp>
        <stp>ZME?4</stp>
        <stp>LongDescription</stp>
        <stp/>
        <stp>T</stp>
        <tr r="D16" s="2"/>
        <tr r="D25" s="1"/>
      </tp>
      <tp t="s">
        <v>Soybean Meal (Globex), Jan 27</v>
        <stp/>
        <stp>ContractData</stp>
        <stp>ZME?7</stp>
        <stp>LongDescription</stp>
        <stp/>
        <stp>T</stp>
        <tr r="D28" s="1"/>
      </tp>
      <tp t="s">
        <v>Soybean Meal (Globex), Dec 26</v>
        <stp/>
        <stp>ContractData</stp>
        <stp>ZME?6</stp>
        <stp>LongDescription</stp>
        <stp/>
        <stp>T</stp>
        <tr r="D27" s="1"/>
      </tp>
      <tp t="s">
        <v>Soybean Meal (Globex), May 26</v>
        <stp/>
        <stp>ContractData</stp>
        <stp>ZME?1</stp>
        <stp>LongDescription</stp>
        <stp/>
        <stp>T</stp>
        <tr r="D13" s="2"/>
        <tr r="D22" s="1"/>
      </tp>
      <tp t="s">
        <v>Soybean Meal (Globex), Aug 26</v>
        <stp/>
        <stp>ContractData</stp>
        <stp>ZME?3</stp>
        <stp>LongDescription</stp>
        <stp/>
        <stp>T</stp>
        <tr r="D15" s="2"/>
        <tr r="D24" s="1"/>
      </tp>
      <tp t="s">
        <v>Soybean Meal (Globex), Jul 26</v>
        <stp/>
        <stp>ContractData</stp>
        <stp>ZME?2</stp>
        <stp>LongDescription</stp>
        <stp/>
        <stp>T</stp>
        <tr r="D14" s="2"/>
        <tr r="D23" s="1"/>
      </tp>
      <tp t="s">
        <v>Soybean Meal (Globex), May 27</v>
        <stp/>
        <stp>ContractData</stp>
        <stp>ZME?9</stp>
        <stp>LongDescription</stp>
        <stp/>
        <stp>T</stp>
        <tr r="D30" s="1"/>
      </tp>
      <tp t="s">
        <v>Soybean Meal (Globex), Mar 27</v>
        <stp/>
        <stp>ContractData</stp>
        <stp>ZME?8</stp>
        <stp>LongDescription</stp>
        <stp/>
        <stp>T</stp>
        <tr r="D29" s="1"/>
      </tp>
      <tp>
        <v>9.9999999999997868E-2</v>
        <stp/>
        <stp>ContractData</stp>
        <stp>GDC?3</stp>
        <stp>NetLastTrade</stp>
        <stp/>
        <stp>T</stp>
        <tr r="V25" s="2"/>
      </tp>
      <tp>
        <v>8.9999999999999858E-2</v>
        <stp/>
        <stp>ContractData</stp>
        <stp>GDC?2</stp>
        <stp>NetLastTrade</stp>
        <stp/>
        <stp>T</stp>
        <tr r="V24" s="2"/>
      </tp>
      <tp>
        <v>0</v>
        <stp/>
        <stp>ContractData</stp>
        <stp>GDC?1</stp>
        <stp>NetLastTrade</stp>
        <stp/>
        <stp>T</stp>
        <tr r="V23" s="2"/>
      </tp>
      <tp>
        <v>-5.0000000000000711E-2</v>
        <stp/>
        <stp>ContractData</stp>
        <stp>GDC?5</stp>
        <stp>NetLastTrade</stp>
        <stp/>
        <stp>T</stp>
        <tr r="V26" s="2"/>
      </tp>
      <tp t="s">
        <v>Soybean Oil (Globex), Oct 26</v>
        <stp/>
        <stp>ContractData</stp>
        <stp>ZLE?5</stp>
        <stp>LongDescription</stp>
        <stp/>
        <stp>T</stp>
        <tr r="D51" s="1"/>
      </tp>
      <tp t="s">
        <v>Soybean Oil (Globex), Sep 26</v>
        <stp/>
        <stp>ContractData</stp>
        <stp>ZLE?4</stp>
        <stp>LongDescription</stp>
        <stp/>
        <stp>T</stp>
        <tr r="D50" s="1"/>
        <tr r="D26" s="2"/>
      </tp>
      <tp t="s">
        <v>Soybean Oil (Globex), Jan 27</v>
        <stp/>
        <stp>ContractData</stp>
        <stp>ZLE?7</stp>
        <stp>LongDescription</stp>
        <stp/>
        <stp>T</stp>
        <tr r="D53" s="1"/>
      </tp>
      <tp t="s">
        <v>Soybean Oil (Globex), Dec 26</v>
        <stp/>
        <stp>ContractData</stp>
        <stp>ZLE?6</stp>
        <stp>LongDescription</stp>
        <stp/>
        <stp>T</stp>
        <tr r="D52" s="1"/>
      </tp>
      <tp t="s">
        <v>Soybean Oil (Globex), May 26</v>
        <stp/>
        <stp>ContractData</stp>
        <stp>ZLE?1</stp>
        <stp>LongDescription</stp>
        <stp/>
        <stp>T</stp>
        <tr r="D47" s="1"/>
        <tr r="D23" s="2"/>
      </tp>
      <tp t="s">
        <v>Soybean Oil (Globex), Aug 26</v>
        <stp/>
        <stp>ContractData</stp>
        <stp>ZLE?3</stp>
        <stp>LongDescription</stp>
        <stp/>
        <stp>T</stp>
        <tr r="D49" s="1"/>
        <tr r="D25" s="2"/>
      </tp>
      <tp t="s">
        <v>Soybean Oil (Globex), Jul 26</v>
        <stp/>
        <stp>ContractData</stp>
        <stp>ZLE?2</stp>
        <stp>LongDescription</stp>
        <stp/>
        <stp>T</stp>
        <tr r="D24" s="2"/>
        <tr r="D48" s="1"/>
      </tp>
      <tp t="s">
        <v>Soybean Oil (Globex), May 27</v>
        <stp/>
        <stp>ContractData</stp>
        <stp>ZLE?9</stp>
        <stp>LongDescription</stp>
        <stp/>
        <stp>T</stp>
        <tr r="D55" s="1"/>
      </tp>
      <tp t="s">
        <v>Soybean Oil (Globex), Mar 27</v>
        <stp/>
        <stp>ContractData</stp>
        <stp>ZLE?8</stp>
        <stp>LongDescription</stp>
        <stp/>
        <stp>T</stp>
        <tr r="D54" s="1"/>
      </tp>
      <tp t="s">
        <v>Live Cattle (Globex), Jun 27</v>
        <stp/>
        <stp>ContractData</stp>
        <stp>GLE?8</stp>
        <stp>LongDescription</stp>
        <stp/>
        <stp>T</stp>
        <tr r="D107" s="1"/>
      </tp>
      <tp t="s">
        <v>Live Cattle (Globex), Aug 27</v>
        <stp/>
        <stp>ContractData</stp>
        <stp>GLE?9</stp>
        <stp>LongDescription</stp>
        <stp/>
        <stp>T</stp>
        <tr r="D108" s="1"/>
      </tp>
      <tp t="s">
        <v>Live Cattle (Globex), Apr 26</v>
        <stp/>
        <stp>ContractData</stp>
        <stp>GLE?1</stp>
        <stp>LongDescription</stp>
        <stp/>
        <stp>T</stp>
        <tr r="R3" s="2"/>
        <tr r="D100" s="1"/>
      </tp>
      <tp t="s">
        <v>Live Cattle (Globex), Jun 26</v>
        <stp/>
        <stp>ContractData</stp>
        <stp>GLE?2</stp>
        <stp>LongDescription</stp>
        <stp/>
        <stp>T</stp>
        <tr r="D101" s="1"/>
        <tr r="R4" s="2"/>
      </tp>
      <tp t="s">
        <v>Live Cattle (Globex), Aug 26</v>
        <stp/>
        <stp>ContractData</stp>
        <stp>GLE?3</stp>
        <stp>LongDescription</stp>
        <stp/>
        <stp>T</stp>
        <tr r="R5" s="2"/>
        <tr r="D102" s="1"/>
      </tp>
      <tp t="s">
        <v>Live Cattle (Globex), Oct 26</v>
        <stp/>
        <stp>ContractData</stp>
        <stp>GLE?4</stp>
        <stp>LongDescription</stp>
        <stp/>
        <stp>T</stp>
        <tr r="D103" s="1"/>
      </tp>
      <tp t="s">
        <v>Live Cattle (Globex), Dec 26</v>
        <stp/>
        <stp>ContractData</stp>
        <stp>GLE?5</stp>
        <stp>LongDescription</stp>
        <stp/>
        <stp>T</stp>
        <tr r="R6" s="2"/>
        <tr r="D104" s="1"/>
      </tp>
      <tp t="s">
        <v>Live Cattle (Globex), Feb 27</v>
        <stp/>
        <stp>ContractData</stp>
        <stp>GLE?6</stp>
        <stp>LongDescription</stp>
        <stp/>
        <stp>T</stp>
        <tr r="D105" s="1"/>
      </tp>
      <tp t="s">
        <v>Live Cattle (Globex), Apr 27</v>
        <stp/>
        <stp>ContractData</stp>
        <stp>GLE?7</stp>
        <stp>LongDescription</stp>
        <stp/>
        <stp>T</stp>
        <tr r="D106" s="1"/>
      </tp>
      <tp>
        <v>46630</v>
        <stp/>
        <stp>ContractData</stp>
        <stp>GDC?17</stp>
        <stp>ExpirationDate</stp>
        <stp/>
        <stp>T</stp>
        <tr r="AB27" s="2"/>
      </tp>
      <tp>
        <v>-1.7000000000000171</v>
        <stp/>
        <stp>ContractData</stp>
        <stp>GLE?3</stp>
        <stp>NetLastTrade</stp>
        <stp/>
        <stp>T</stp>
        <tr r="V5" s="2"/>
      </tp>
      <tp>
        <v>-1.4250000000000114</v>
        <stp/>
        <stp>ContractData</stp>
        <stp>GLE?2</stp>
        <stp>NetLastTrade</stp>
        <stp/>
        <stp>T</stp>
        <tr r="V4" s="2"/>
      </tp>
      <tp>
        <v>-1.25</v>
        <stp/>
        <stp>ContractData</stp>
        <stp>GLE?1</stp>
        <stp>NetLastTrade</stp>
        <stp/>
        <stp>T</stp>
        <tr r="V3" s="2"/>
      </tp>
      <tp>
        <v>-1.4250000000000114</v>
        <stp/>
        <stp>ContractData</stp>
        <stp>GLE?5</stp>
        <stp>NetLastTrade</stp>
        <stp/>
        <stp>T</stp>
        <tr r="V6" s="2"/>
      </tp>
      <tp>
        <v>0.25</v>
        <stp/>
        <stp>ContractData</stp>
        <stp>ZCE?4</stp>
        <stp>NetLastTrade</stp>
        <stp/>
        <stp>T</stp>
        <tr r="H43" s="2"/>
      </tp>
      <tp>
        <v>1.8999999999999773</v>
        <stp/>
        <stp>ContractData</stp>
        <stp>ZME?4</stp>
        <stp>NetLastTrade</stp>
        <stp/>
        <stp>T</stp>
        <tr r="H16" s="2"/>
      </tp>
      <tp>
        <v>1.9999999999996021E-2</v>
        <stp/>
        <stp>ContractData</stp>
        <stp>ZLE?4</stp>
        <stp>NetLastTrade</stp>
        <stp/>
        <stp>T</stp>
        <tr r="H26" s="2"/>
      </tp>
      <tp>
        <v>-0.5</v>
        <stp/>
        <stp>ContractData</stp>
        <stp>ZSE?4</stp>
        <stp>NetLastTrade</stp>
        <stp/>
        <stp>T</stp>
        <tr r="H6" s="2"/>
      </tp>
      <tp>
        <v>2.6000000000000227</v>
        <stp/>
        <stp>ContractData</stp>
        <stp>ZME?2</stp>
        <stp>NetLastTrade</stp>
        <stp/>
        <stp>T</stp>
        <tr r="H14" s="2"/>
      </tp>
      <tp>
        <v>-0.20999999999999375</v>
        <stp/>
        <stp>ContractData</stp>
        <stp>ZLE?2</stp>
        <stp>NetLastTrade</stp>
        <stp/>
        <stp>T</stp>
        <tr r="H24" s="2"/>
      </tp>
      <tp>
        <v>-0.75</v>
        <stp/>
        <stp>ContractData</stp>
        <stp>ZSE?2</stp>
        <stp>NetLastTrade</stp>
        <stp/>
        <stp>T</stp>
        <tr r="H4" s="2"/>
      </tp>
      <tp>
        <v>2.1000000000000227</v>
        <stp/>
        <stp>ContractData</stp>
        <stp>ZME?3</stp>
        <stp>NetLastTrade</stp>
        <stp/>
        <stp>T</stp>
        <tr r="H15" s="2"/>
      </tp>
      <tp>
        <v>-7.9999999999998295E-2</v>
        <stp/>
        <stp>ContractData</stp>
        <stp>ZLE?3</stp>
        <stp>NetLastTrade</stp>
        <stp/>
        <stp>T</stp>
        <tr r="H25" s="2"/>
      </tp>
      <tp>
        <v>-1</v>
        <stp/>
        <stp>ContractData</stp>
        <stp>ZSE?3</stp>
        <stp>NetLastTrade</stp>
        <stp/>
        <stp>T</stp>
        <tr r="H5" s="2"/>
      </tp>
      <tp>
        <v>2.8000000000000114</v>
        <stp/>
        <stp>ContractData</stp>
        <stp>ZME?1</stp>
        <stp>NetLastTrade</stp>
        <stp/>
        <stp>T</stp>
        <tr r="H13" s="2"/>
      </tp>
      <tp>
        <v>-0.21000000000000796</v>
        <stp/>
        <stp>ContractData</stp>
        <stp>ZLE?1</stp>
        <stp>NetLastTrade</stp>
        <stp/>
        <stp>T</stp>
        <tr r="H23" s="2"/>
      </tp>
      <tp>
        <v>-1.5</v>
        <stp/>
        <stp>ContractData</stp>
        <stp>ZSE?1</stp>
        <stp>NetLastTrade</stp>
        <stp/>
        <stp>T</stp>
        <tr r="H3" s="2"/>
      </tp>
      <tp>
        <v>1.25</v>
        <stp/>
        <stp>ContractData</stp>
        <stp>ZCE?9</stp>
        <stp>NetLastTrade</stp>
        <stp/>
        <stp>T</stp>
        <tr r="H44" s="2"/>
      </tp>
      <tp>
        <v>0</v>
        <stp/>
        <stp>ContractData</stp>
        <stp>ZCE?14</stp>
        <stp>T_CVol</stp>
        <stp/>
        <stp>T</stp>
        <tr r="L45" s="2"/>
      </tp>
      <tp t="s">
        <v>OCT</v>
        <stp/>
        <stp>ContractData</stp>
        <stp>ZLE?24</stp>
        <stp>ContractMonth</stp>
        <stp/>
        <stp>T</stp>
        <tr r="C70" s="1"/>
      </tp>
      <tp t="s">
        <v>DEC</v>
        <stp/>
        <stp>ContractData</stp>
        <stp>ZME?25</stp>
        <stp>ContractMonth</stp>
        <stp/>
        <stp>T</stp>
        <tr r="C46" s="1"/>
      </tp>
      <tp t="s">
        <v>DEC</v>
        <stp/>
        <stp>ContractData</stp>
        <stp>ZLE?25</stp>
        <stp>ContractMonth</stp>
        <stp/>
        <stp>T</stp>
        <tr r="C71" s="1"/>
      </tp>
      <tp t="s">
        <v>OCT</v>
        <stp/>
        <stp>ContractData</stp>
        <stp>ZME?24</stp>
        <stp>ContractMonth</stp>
        <stp/>
        <stp>T</stp>
        <tr r="C45" s="1"/>
      </tp>
      <tp t="s">
        <v>DEC</v>
        <stp/>
        <stp>ContractData</stp>
        <stp>ZLE?22</stp>
        <stp>ContractMonth</stp>
        <stp/>
        <stp>T</stp>
        <tr r="C68" s="1"/>
      </tp>
      <tp t="s">
        <v>JUL</v>
        <stp/>
        <stp>ContractData</stp>
        <stp>ZME?23</stp>
        <stp>ContractMonth</stp>
        <stp/>
        <stp>T</stp>
        <tr r="C44" s="1"/>
      </tp>
      <tp t="s">
        <v>JUL</v>
        <stp/>
        <stp>ContractData</stp>
        <stp>ZLE?23</stp>
        <stp>ContractMonth</stp>
        <stp/>
        <stp>T</stp>
        <tr r="C69" s="1"/>
      </tp>
      <tp t="s">
        <v>DEC</v>
        <stp/>
        <stp>ContractData</stp>
        <stp>ZME?22</stp>
        <stp>ContractMonth</stp>
        <stp/>
        <stp>T</stp>
        <tr r="C43" s="1"/>
      </tp>
      <tp t="s">
        <v>SEP</v>
        <stp/>
        <stp>ContractData</stp>
        <stp>ZLE?20</stp>
        <stp>ContractMonth</stp>
        <stp/>
        <stp>T</stp>
        <tr r="C66" s="1"/>
      </tp>
      <tp t="s">
        <v>OCT</v>
        <stp/>
        <stp>ContractData</stp>
        <stp>ZME?21</stp>
        <stp>ContractMonth</stp>
        <stp/>
        <stp>T</stp>
        <tr r="C42" s="1"/>
      </tp>
      <tp t="s">
        <v>OCT</v>
        <stp/>
        <stp>ContractData</stp>
        <stp>ZLE?21</stp>
        <stp>ContractMonth</stp>
        <stp/>
        <stp>T</stp>
        <tr r="C67" s="1"/>
      </tp>
      <tp t="s">
        <v>SEP</v>
        <stp/>
        <stp>ContractData</stp>
        <stp>ZME?20</stp>
        <stp>ContractMonth</stp>
        <stp/>
        <stp>T</stp>
        <tr r="C41" s="1"/>
      </tp>
      <tp t="s">
        <v>NOV</v>
        <stp/>
        <stp>ContractData</stp>
        <stp>ZSE?21</stp>
        <stp>ContractMonth</stp>
        <stp/>
        <stp>T</stp>
        <tr r="C21" s="1"/>
      </tp>
      <tp t="s">
        <v>JUL</v>
        <stp/>
        <stp>ContractData</stp>
        <stp>ZSE?20</stp>
        <stp>ContractMonth</stp>
        <stp/>
        <stp>T</stp>
        <tr r="C20" s="1"/>
      </tp>
      <tp>
        <v>47466</v>
        <stp/>
        <stp>ContractData</stp>
        <stp>ZCE?16</stp>
        <stp>ExpirationDate</stp>
        <stp/>
        <stp>T</stp>
        <tr r="N46" s="2"/>
      </tp>
      <tp t="s">
        <v>MAY</v>
        <stp/>
        <stp>ContractData</stp>
        <stp>ZCE?11</stp>
        <stp>ContractMonth</stp>
        <stp/>
        <stp>T</stp>
        <tr r="C94" s="1"/>
      </tp>
      <tp t="s">
        <v>MAR</v>
        <stp/>
        <stp>ContractData</stp>
        <stp>ZCE?10</stp>
        <stp>ContractMonth</stp>
        <stp/>
        <stp>T</stp>
        <tr r="C93" s="1"/>
      </tp>
      <tp t="s">
        <v>SEP</v>
        <stp/>
        <stp>ContractData</stp>
        <stp>ZCE?13</stp>
        <stp>ContractMonth</stp>
        <stp/>
        <stp>T</stp>
        <tr r="C96" s="1"/>
      </tp>
      <tp t="s">
        <v>JUL</v>
        <stp/>
        <stp>ContractData</stp>
        <stp>ZCE?12</stp>
        <stp>ContractMonth</stp>
        <stp/>
        <stp>T</stp>
        <tr r="C95" s="1"/>
      </tp>
      <tp t="s">
        <v>JUL</v>
        <stp/>
        <stp>ContractData</stp>
        <stp>ZCE?15</stp>
        <stp>ContractMonth</stp>
        <stp/>
        <stp>T</stp>
        <tr r="C98" s="1"/>
      </tp>
      <tp t="s">
        <v>DEC</v>
        <stp/>
        <stp>ContractData</stp>
        <stp>ZCE?14</stp>
        <stp>ContractMonth</stp>
        <stp/>
        <stp>T</stp>
        <tr r="C97" s="1"/>
      </tp>
      <tp t="s">
        <v>JUL</v>
        <stp/>
        <stp>ContractData</stp>
        <stp>ZLE?18</stp>
        <stp>ContractMonth</stp>
        <stp/>
        <stp>T</stp>
        <tr r="C64" s="1"/>
      </tp>
      <tp t="s">
        <v>AUG</v>
        <stp/>
        <stp>ContractData</stp>
        <stp>ZME?19</stp>
        <stp>ContractMonth</stp>
        <stp/>
        <stp>T</stp>
        <tr r="C40" s="1"/>
      </tp>
      <tp t="s">
        <v>DEC</v>
        <stp/>
        <stp>ContractData</stp>
        <stp>ZCE?16</stp>
        <stp>ContractMonth</stp>
        <stp/>
        <stp>T</stp>
        <tr r="C99" s="1"/>
      </tp>
      <tp t="s">
        <v>AUG</v>
        <stp/>
        <stp>ContractData</stp>
        <stp>ZLE?19</stp>
        <stp>ContractMonth</stp>
        <stp/>
        <stp>T</stp>
        <tr r="C65" s="1"/>
      </tp>
      <tp t="s">
        <v>JUL</v>
        <stp/>
        <stp>ContractData</stp>
        <stp>ZME?18</stp>
        <stp>ContractMonth</stp>
        <stp/>
        <stp>T</stp>
        <tr r="C39" s="1"/>
      </tp>
      <tp t="s">
        <v>MAR</v>
        <stp/>
        <stp>ContractData</stp>
        <stp>ZLE?16</stp>
        <stp>ContractMonth</stp>
        <stp/>
        <stp>T</stp>
        <tr r="C62" s="1"/>
      </tp>
      <tp t="s">
        <v>MAY</v>
        <stp/>
        <stp>ContractData</stp>
        <stp>ZME?17</stp>
        <stp>ContractMonth</stp>
        <stp/>
        <stp>T</stp>
        <tr r="C38" s="1"/>
      </tp>
      <tp t="s">
        <v>MAY</v>
        <stp/>
        <stp>ContractData</stp>
        <stp>ZLE?17</stp>
        <stp>ContractMonth</stp>
        <stp/>
        <stp>T</stp>
        <tr r="C63" s="1"/>
      </tp>
      <tp t="s">
        <v>MAR</v>
        <stp/>
        <stp>ContractData</stp>
        <stp>ZME?16</stp>
        <stp>ContractMonth</stp>
        <stp/>
        <stp>T</stp>
        <tr r="C37" s="1"/>
      </tp>
      <tp t="s">
        <v>DEC</v>
        <stp/>
        <stp>ContractData</stp>
        <stp>ZLE?14</stp>
        <stp>ContractMonth</stp>
        <stp/>
        <stp>T</stp>
        <tr r="C60" s="1"/>
      </tp>
      <tp t="s">
        <v>JAN</v>
        <stp/>
        <stp>ContractData</stp>
        <stp>ZME?15</stp>
        <stp>ContractMonth</stp>
        <stp/>
        <stp>T</stp>
        <tr r="C36" s="1"/>
      </tp>
      <tp t="s">
        <v>JAN</v>
        <stp/>
        <stp>ContractData</stp>
        <stp>ZLE?15</stp>
        <stp>ContractMonth</stp>
        <stp/>
        <stp>T</stp>
        <tr r="C61" s="1"/>
      </tp>
      <tp t="s">
        <v>DEC</v>
        <stp/>
        <stp>ContractData</stp>
        <stp>ZME?14</stp>
        <stp>ContractMonth</stp>
        <stp/>
        <stp>T</stp>
        <tr r="C35" s="1"/>
      </tp>
      <tp t="s">
        <v>SEP</v>
        <stp/>
        <stp>ContractData</stp>
        <stp>ZLE?12</stp>
        <stp>ContractMonth</stp>
        <stp/>
        <stp>T</stp>
        <tr r="C58" s="1"/>
      </tp>
      <tp t="s">
        <v>OCT</v>
        <stp/>
        <stp>ContractData</stp>
        <stp>ZME?13</stp>
        <stp>ContractMonth</stp>
        <stp/>
        <stp>T</stp>
        <tr r="C34" s="1"/>
      </tp>
      <tp t="s">
        <v>OCT</v>
        <stp/>
        <stp>ContractData</stp>
        <stp>ZLE?13</stp>
        <stp>ContractMonth</stp>
        <stp/>
        <stp>T</stp>
        <tr r="C59" s="1"/>
      </tp>
      <tp t="s">
        <v>SEP</v>
        <stp/>
        <stp>ContractData</stp>
        <stp>ZME?12</stp>
        <stp>ContractMonth</stp>
        <stp/>
        <stp>T</stp>
        <tr r="C33" s="1"/>
      </tp>
      <tp t="s">
        <v>JUL</v>
        <stp/>
        <stp>ContractData</stp>
        <stp>ZLE?10</stp>
        <stp>ContractMonth</stp>
        <stp/>
        <stp>T</stp>
        <tr r="C56" s="1"/>
      </tp>
      <tp t="s">
        <v>AUG</v>
        <stp/>
        <stp>ContractData</stp>
        <stp>ZME?11</stp>
        <stp>ContractMonth</stp>
        <stp/>
        <stp>T</stp>
        <tr r="C32" s="1"/>
      </tp>
      <tp t="s">
        <v>AUG</v>
        <stp/>
        <stp>ContractData</stp>
        <stp>ZLE?11</stp>
        <stp>ContractMonth</stp>
        <stp/>
        <stp>T</stp>
        <tr r="C57" s="1"/>
      </tp>
      <tp t="s">
        <v>JUL</v>
        <stp/>
        <stp>ContractData</stp>
        <stp>ZME?10</stp>
        <stp>ContractMonth</stp>
        <stp/>
        <stp>T</stp>
        <tr r="C31" s="1"/>
      </tp>
      <tp t="s">
        <v>SEP</v>
        <stp/>
        <stp>ContractData</stp>
        <stp>ZSE?11</stp>
        <stp>ContractMonth</stp>
        <stp/>
        <stp>T</stp>
        <tr r="C11" s="1"/>
      </tp>
      <tp t="s">
        <v>AUG</v>
        <stp/>
        <stp>ContractData</stp>
        <stp>ZSE?10</stp>
        <stp>ContractMonth</stp>
        <stp/>
        <stp>T</stp>
        <tr r="C10" s="1"/>
      </tp>
      <tp t="s">
        <v>JAN</v>
        <stp/>
        <stp>ContractData</stp>
        <stp>ZSE?13</stp>
        <stp>ContractMonth</stp>
        <stp/>
        <stp>T</stp>
        <tr r="C13" s="1"/>
      </tp>
      <tp t="s">
        <v>NOV</v>
        <stp/>
        <stp>ContractData</stp>
        <stp>ZSE?12</stp>
        <stp>ContractMonth</stp>
        <stp/>
        <stp>T</stp>
        <tr r="C12" s="1"/>
      </tp>
      <tp t="s">
        <v>MAY</v>
        <stp/>
        <stp>ContractData</stp>
        <stp>ZWA?11</stp>
        <stp>ContractMonth</stp>
        <stp/>
        <stp>T</stp>
        <tr r="C82" s="1"/>
      </tp>
      <tp t="s">
        <v>MAY</v>
        <stp/>
        <stp>ContractData</stp>
        <stp>ZSE?15</stp>
        <stp>ContractMonth</stp>
        <stp/>
        <stp>T</stp>
        <tr r="C15" s="1"/>
      </tp>
      <tp t="s">
        <v>MAR</v>
        <stp/>
        <stp>ContractData</stp>
        <stp>ZWA?10</stp>
        <stp>ContractMonth</stp>
        <stp/>
        <stp>T</stp>
        <tr r="C81" s="1"/>
      </tp>
      <tp t="s">
        <v>MAR</v>
        <stp/>
        <stp>ContractData</stp>
        <stp>ZSE?14</stp>
        <stp>ContractMonth</stp>
        <stp/>
        <stp>T</stp>
        <tr r="C14" s="1"/>
      </tp>
      <tp t="s">
        <v>AUG</v>
        <stp/>
        <stp>ContractData</stp>
        <stp>ZSE?17</stp>
        <stp>ContractMonth</stp>
        <stp/>
        <stp>T</stp>
        <tr r="C17" s="1"/>
      </tp>
      <tp t="s">
        <v>JUL</v>
        <stp/>
        <stp>ContractData</stp>
        <stp>ZWA?12</stp>
        <stp>ContractMonth</stp>
        <stp/>
        <stp>T</stp>
        <tr r="C83" s="1"/>
      </tp>
      <tp t="s">
        <v>JUL</v>
        <stp/>
        <stp>ContractData</stp>
        <stp>ZSE?16</stp>
        <stp>ContractMonth</stp>
        <stp/>
        <stp>T</stp>
        <tr r="C16" s="1"/>
      </tp>
      <tp t="s">
        <v>NOV</v>
        <stp/>
        <stp>ContractData</stp>
        <stp>ZSE?19</stp>
        <stp>ContractMonth</stp>
        <stp/>
        <stp>T</stp>
        <tr r="C19" s="1"/>
      </tp>
      <tp t="s">
        <v>SEP</v>
        <stp/>
        <stp>ContractData</stp>
        <stp>ZSE?18</stp>
        <stp>ContractMonth</stp>
        <stp/>
        <stp>T</stp>
        <tr r="C18" s="1"/>
      </tp>
      <tp>
        <v>0</v>
        <stp/>
        <stp>ContractData</stp>
        <stp>ZCE?16</stp>
        <stp>T_CVol</stp>
        <stp/>
        <stp>T</stp>
        <tr r="L46" s="2"/>
      </tp>
      <tp t="s">
        <v/>
        <stp/>
        <stp>ContractData</stp>
        <stp>GF?1</stp>
        <stp>FirstNoticeDate</stp>
        <stp/>
        <stp>T</stp>
        <tr r="AA13" s="2"/>
      </tp>
      <tp t="s">
        <v/>
        <stp/>
        <stp>ContractData</stp>
        <stp>GF?3</stp>
        <stp>FirstNoticeDate</stp>
        <stp/>
        <stp>T</stp>
        <tr r="AA15" s="2"/>
      </tp>
      <tp t="s">
        <v/>
        <stp/>
        <stp>ContractData</stp>
        <stp>GF?2</stp>
        <stp>FirstNoticeDate</stp>
        <stp/>
        <stp>T</stp>
        <tr r="AA16" s="2"/>
        <tr r="AA14" s="2"/>
      </tp>
      <tp>
        <v>47101</v>
        <stp/>
        <stp>ContractData</stp>
        <stp>ZCE?14</stp>
        <stp>ExpirationDate</stp>
        <stp/>
        <stp>T</stp>
        <tr r="N45" s="2"/>
      </tp>
      <tp t="s">
        <v>Feeder Cattle (Globex), May 27</v>
        <stp/>
        <stp>ContractData</stp>
        <stp>GF?10</stp>
        <stp>LongDescription</stp>
        <stp/>
        <stp>T</stp>
        <tr r="R17" s="2"/>
        <tr r="D120" s="1"/>
      </tp>
      <tp t="s">
        <v/>
        <stp/>
        <stp>ContractData</stp>
        <stp>JQ?1</stp>
        <stp>FirstNoticeDate</stp>
        <stp/>
        <stp>T</stp>
        <tr r="AA33" s="2"/>
      </tp>
      <tp t="s">
        <v/>
        <stp/>
        <stp>ContractData</stp>
        <stp>JQ?3</stp>
        <stp>FirstNoticeDate</stp>
        <stp/>
        <stp>T</stp>
        <tr r="AA35" s="2"/>
      </tp>
      <tp t="s">
        <v/>
        <stp/>
        <stp>ContractData</stp>
        <stp>JQ?2</stp>
        <stp>FirstNoticeDate</stp>
        <stp/>
        <stp>T</stp>
        <tr r="AA34" s="2"/>
      </tp>
      <tp t="s">
        <v/>
        <stp/>
        <stp>ContractData</stp>
        <stp>JQ?5</stp>
        <stp>FirstNoticeDate</stp>
        <stp/>
        <stp>T</stp>
        <tr r="AA36" s="2"/>
      </tp>
      <tp t="s">
        <v>Lean Hogs (Globex), Aug 27</v>
        <stp/>
        <stp>ContractData</stp>
        <stp>HE?12</stp>
        <stp>LongDescription</stp>
        <stp/>
        <stp>T</stp>
        <tr r="D132" s="1"/>
      </tp>
      <tp t="s">
        <v>Lean Hogs (Globex), Jul 27</v>
        <stp/>
        <stp>ContractData</stp>
        <stp>HE?11</stp>
        <stp>LongDescription</stp>
        <stp/>
        <stp>T</stp>
        <tr r="D131" s="1"/>
      </tp>
      <tp t="s">
        <v>Lean Hogs (Globex), Jun 27</v>
        <stp/>
        <stp>ContractData</stp>
        <stp>HE?10</stp>
        <stp>LongDescription</stp>
        <stp/>
        <stp>T</stp>
        <tr r="D130" s="1"/>
      </tp>
      <tp t="s">
        <v>Milk Class III (Globex), Nov 26</v>
        <stp/>
        <stp>ContractData</stp>
        <stp>GDC?8</stp>
        <stp>LongDescription</stp>
        <stp/>
        <stp>T</stp>
        <tr r="D140" s="1"/>
      </tp>
      <tp t="s">
        <v>Milk Class III (Globex), Dec 26</v>
        <stp/>
        <stp>ContractData</stp>
        <stp>GDC?9</stp>
        <stp>LongDescription</stp>
        <stp/>
        <stp>T</stp>
        <tr r="D141" s="1"/>
      </tp>
      <tp t="s">
        <v>Milk Class III (Globex), Apr 26</v>
        <stp/>
        <stp>ContractData</stp>
        <stp>GDC?1</stp>
        <stp>LongDescription</stp>
        <stp/>
        <stp>T</stp>
        <tr r="D133" s="1"/>
        <tr r="R23" s="2"/>
      </tp>
      <tp t="s">
        <v>Milk Class III (Globex), May 26</v>
        <stp/>
        <stp>ContractData</stp>
        <stp>GDC?2</stp>
        <stp>LongDescription</stp>
        <stp/>
        <stp>T</stp>
        <tr r="D134" s="1"/>
        <tr r="R24" s="2"/>
      </tp>
      <tp t="s">
        <v>Milk Class III (Globex), Jun 26</v>
        <stp/>
        <stp>ContractData</stp>
        <stp>GDC?3</stp>
        <stp>LongDescription</stp>
        <stp/>
        <stp>T</stp>
        <tr r="D135" s="1"/>
        <tr r="R25" s="2"/>
      </tp>
      <tp t="s">
        <v>Milk Class III (Globex), Jul 26</v>
        <stp/>
        <stp>ContractData</stp>
        <stp>GDC?4</stp>
        <stp>LongDescription</stp>
        <stp/>
        <stp>T</stp>
        <tr r="D136" s="1"/>
      </tp>
      <tp t="s">
        <v>Milk Class III (Globex), Aug 26</v>
        <stp/>
        <stp>ContractData</stp>
        <stp>GDC?5</stp>
        <stp>LongDescription</stp>
        <stp/>
        <stp>T</stp>
        <tr r="R26" s="2"/>
        <tr r="D137" s="1"/>
      </tp>
      <tp t="s">
        <v>Milk Class III (Globex), Sep 26</v>
        <stp/>
        <stp>ContractData</stp>
        <stp>GDC?6</stp>
        <stp>LongDescription</stp>
        <stp/>
        <stp>T</stp>
        <tr r="D138" s="1"/>
      </tp>
      <tp t="s">
        <v>Milk Class III (Globex), Oct 26</v>
        <stp/>
        <stp>ContractData</stp>
        <stp>GDC?7</stp>
        <stp>LongDescription</stp>
        <stp/>
        <stp>T</stp>
        <tr r="D139" s="1"/>
      </tp>
      <tp t="s">
        <v>Corn (Globex), Mar 27</v>
        <stp/>
        <stp>ContractData</stp>
        <stp>ZCE?5</stp>
        <stp>LongDescription</stp>
        <stp/>
        <stp>T</stp>
        <tr r="D88" s="1"/>
      </tp>
      <tp t="s">
        <v>Corn (Globex), Dec 26</v>
        <stp/>
        <stp>ContractData</stp>
        <stp>ZCE?4</stp>
        <stp>LongDescription</stp>
        <stp/>
        <stp>T</stp>
        <tr r="D43" s="2"/>
        <tr r="D87" s="1"/>
      </tp>
      <tp t="s">
        <v>Corn (Globex), Jul 27</v>
        <stp/>
        <stp>ContractData</stp>
        <stp>ZCE?7</stp>
        <stp>LongDescription</stp>
        <stp/>
        <stp>T</stp>
        <tr r="D90" s="1"/>
      </tp>
      <tp t="s">
        <v>Corn (Globex), May 27</v>
        <stp/>
        <stp>ContractData</stp>
        <stp>ZCE?6</stp>
        <stp>LongDescription</stp>
        <stp/>
        <stp>T</stp>
        <tr r="D89" s="1"/>
      </tp>
      <tp t="s">
        <v>Corn (Globex), May 26</v>
        <stp/>
        <stp>ContractData</stp>
        <stp>ZCE?1</stp>
        <stp>LongDescription</stp>
        <stp/>
        <stp>T</stp>
        <tr r="D84" s="1"/>
      </tp>
      <tp t="s">
        <v>Corn (Globex), Sep 26</v>
        <stp/>
        <stp>ContractData</stp>
        <stp>ZCE?3</stp>
        <stp>LongDescription</stp>
        <stp/>
        <stp>T</stp>
        <tr r="D86" s="1"/>
      </tp>
      <tp t="s">
        <v>Corn (Globex), Jul 26</v>
        <stp/>
        <stp>ContractData</stp>
        <stp>ZCE?2</stp>
        <stp>LongDescription</stp>
        <stp/>
        <stp>T</stp>
        <tr r="D85" s="1"/>
      </tp>
      <tp t="s">
        <v>Corn (Globex), Dec 27</v>
        <stp/>
        <stp>ContractData</stp>
        <stp>ZCE?9</stp>
        <stp>LongDescription</stp>
        <stp/>
        <stp>T</stp>
        <tr r="D44" s="2"/>
        <tr r="D92" s="1"/>
      </tp>
      <tp t="s">
        <v>Corn (Globex), Sep 27</v>
        <stp/>
        <stp>ContractData</stp>
        <stp>ZCE?8</stp>
        <stp>LongDescription</stp>
        <stp/>
        <stp>T</stp>
        <tr r="D91" s="1"/>
      </tp>
      <tp>
        <v>47010</v>
        <stp/>
        <stp>ContractData</stp>
        <stp>ZLE?20</stp>
        <stp>ExpirationDate</stp>
        <stp/>
        <stp>T</stp>
        <tr r="N28" s="2"/>
      </tp>
      <tp>
        <v>0</v>
        <stp/>
        <stp>ContractData</stp>
        <stp>ZME?12</stp>
        <stp>T_CVol</stp>
        <stp/>
        <stp>T</stp>
        <tr r="L17" s="2"/>
      </tp>
      <tp>
        <v>46752</v>
        <stp/>
        <stp>ContractData</stp>
        <stp>GLE?11</stp>
        <stp>ExpirationDate</stp>
        <stp/>
        <stp>T</stp>
        <tr r="AB7" s="2"/>
      </tp>
      <tp>
        <v>47010</v>
        <stp/>
        <stp>ContractData</stp>
        <stp>ZME?20</stp>
        <stp>ExpirationDate</stp>
        <stp/>
        <stp>T</stp>
        <tr r="N18" s="2"/>
      </tp>
      <tp>
        <v>0</v>
        <stp/>
        <stp>ContractData</stp>
        <stp>ZLE?12</stp>
        <stp>T_CVol</stp>
        <stp/>
        <stp>T</stp>
        <tr r="L27" s="2"/>
      </tp>
      <tp>
        <v>46644</v>
        <stp/>
        <stp>ContractData</stp>
        <stp>ZLE?12</stp>
        <stp>ExpirationDate</stp>
        <stp/>
        <stp>T</stp>
        <tr r="N27" s="2"/>
      </tp>
      <tp>
        <v>0</v>
        <stp/>
        <stp>ContractData</stp>
        <stp>GLE?11</stp>
        <stp>T_CVol</stp>
        <stp/>
        <stp>T</stp>
        <tr r="Z7" s="2"/>
      </tp>
      <tp>
        <v>0</v>
        <stp/>
        <stp>ContractData</stp>
        <stp>ZME?20</stp>
        <stp>T_CVol</stp>
        <stp/>
        <stp>T</stp>
        <tr r="L18" s="2"/>
      </tp>
      <tp>
        <v>46644</v>
        <stp/>
        <stp>ContractData</stp>
        <stp>ZME?12</stp>
        <stp>ExpirationDate</stp>
        <stp/>
        <stp>T</stp>
        <tr r="N17" s="2"/>
      </tp>
      <tp>
        <v>0</v>
        <stp/>
        <stp>ContractData</stp>
        <stp>ZLE?20</stp>
        <stp>T_CVol</stp>
        <stp/>
        <stp>T</stp>
        <tr r="L28" s="2"/>
      </tp>
      <tp>
        <v>17.43</v>
        <stp/>
        <stp>ContractData</stp>
        <stp>GDC?2</stp>
        <stp>Open</stp>
        <stp/>
        <stp>T</stp>
        <tr r="W24" s="2"/>
      </tp>
      <tp>
        <v>18.04</v>
        <stp/>
        <stp>ContractData</stp>
        <stp>GDC?3</stp>
        <stp>Open</stp>
        <stp/>
        <stp>T</stp>
        <tr r="W25" s="2"/>
      </tp>
      <tp>
        <v>16.84</v>
        <stp/>
        <stp>ContractData</stp>
        <stp>GDC?1</stp>
        <stp>Open</stp>
        <stp/>
        <stp>T</stp>
        <tr r="W23" s="2"/>
      </tp>
      <tp t="s">
        <v/>
        <stp/>
        <stp>ContractData</stp>
        <stp>GDC?5</stp>
        <stp>Open</stp>
        <stp/>
        <stp>T</stp>
        <tr r="W26" s="2"/>
      </tp>
      <tp>
        <v>245.97499999999999</v>
        <stp/>
        <stp>ContractData</stp>
        <stp>GLE?1</stp>
        <stp>High</stp>
        <stp/>
        <stp>T</stp>
        <tr r="X3" s="2"/>
      </tp>
      <tp>
        <v>242</v>
        <stp/>
        <stp>ContractData</stp>
        <stp>GLE?2</stp>
        <stp>High</stp>
        <stp/>
        <stp>T</stp>
        <tr r="X4" s="2"/>
      </tp>
      <tp>
        <v>238.1</v>
        <stp/>
        <stp>ContractData</stp>
        <stp>GLE?3</stp>
        <stp>High</stp>
        <stp/>
        <stp>T</stp>
        <tr r="X5" s="2"/>
      </tp>
      <tp>
        <v>233.82500000000002</v>
        <stp/>
        <stp>ContractData</stp>
        <stp>GLE?5</stp>
        <stp>High</stp>
        <stp/>
        <stp>T</stp>
        <tr r="X6" s="2"/>
      </tp>
      <tp>
        <v>1155.25</v>
        <stp/>
        <stp>ContractData</stp>
        <stp>ZSE?4</stp>
        <stp>High</stp>
        <stp/>
        <stp>T</stp>
        <tr r="J6" s="2"/>
      </tp>
      <tp>
        <v>68.08</v>
        <stp/>
        <stp>ContractData</stp>
        <stp>ZLE?4</stp>
        <stp>High</stp>
        <stp/>
        <stp>T</stp>
        <tr r="J26" s="2"/>
      </tp>
      <tp>
        <v>310</v>
        <stp/>
        <stp>ContractData</stp>
        <stp>ZME?4</stp>
        <stp>High</stp>
        <stp/>
        <stp>T</stp>
        <tr r="J16" s="2"/>
      </tp>
      <tp>
        <v>485</v>
        <stp/>
        <stp>ContractData</stp>
        <stp>ZCE?4</stp>
        <stp>High</stp>
        <stp/>
        <stp>T</stp>
        <tr r="J43" s="2"/>
      </tp>
      <tp>
        <v>1168.5</v>
        <stp/>
        <stp>ContractData</stp>
        <stp>ZSE?1</stp>
        <stp>High</stp>
        <stp/>
        <stp>T</stp>
        <tr r="J3" s="2"/>
      </tp>
      <tp>
        <v>72.03</v>
        <stp/>
        <stp>ContractData</stp>
        <stp>ZLE?1</stp>
        <stp>High</stp>
        <stp/>
        <stp>T</stp>
        <tr r="J23" s="2"/>
      </tp>
      <tp>
        <v>323.8</v>
        <stp/>
        <stp>ContractData</stp>
        <stp>ZME?1</stp>
        <stp>High</stp>
        <stp/>
        <stp>T</stp>
        <tr r="J13" s="2"/>
      </tp>
      <tp>
        <v>1177</v>
        <stp/>
        <stp>ContractData</stp>
        <stp>ZSE?3</stp>
        <stp>High</stp>
        <stp/>
        <stp>T</stp>
        <tr r="J5" s="2"/>
      </tp>
      <tp>
        <v>69.66</v>
        <stp/>
        <stp>ContractData</stp>
        <stp>ZLE?3</stp>
        <stp>High</stp>
        <stp/>
        <stp>T</stp>
        <tr r="J25" s="2"/>
      </tp>
      <tp>
        <v>313.70000000000005</v>
        <stp/>
        <stp>ContractData</stp>
        <stp>ZME?3</stp>
        <stp>High</stp>
        <stp/>
        <stp>T</stp>
        <tr r="J15" s="2"/>
      </tp>
      <tp>
        <v>1183.75</v>
        <stp/>
        <stp>ContractData</stp>
        <stp>ZSE?2</stp>
        <stp>High</stp>
        <stp/>
        <stp>T</stp>
        <tr r="J4" s="2"/>
      </tp>
      <tp>
        <v>71.39</v>
        <stp/>
        <stp>ContractData</stp>
        <stp>ZLE?2</stp>
        <stp>High</stp>
        <stp/>
        <stp>T</stp>
        <tr r="J24" s="2"/>
      </tp>
      <tp>
        <v>319.3</v>
        <stp/>
        <stp>ContractData</stp>
        <stp>ZME?2</stp>
        <stp>High</stp>
        <stp/>
        <stp>T</stp>
        <tr r="J14" s="2"/>
      </tp>
      <tp>
        <v>493</v>
        <stp/>
        <stp>ContractData</stp>
        <stp>ZCE?9</stp>
        <stp>High</stp>
        <stp/>
        <stp>T</stp>
        <tr r="J44" s="2"/>
      </tp>
      <tp>
        <v>0</v>
        <stp/>
        <stp>ContractData</stp>
        <stp>ZSE?11</stp>
        <stp>T_CVol</stp>
        <stp/>
        <stp>T</stp>
        <tr r="L7" s="2"/>
      </tp>
      <tp>
        <v>639.5</v>
        <stp/>
        <stp>ContractData</stp>
        <stp>ZWA?4</stp>
        <stp>Open</stp>
        <stp/>
        <stp>T</stp>
        <tr r="I35" s="2"/>
      </tp>
      <tp>
        <v>621.25</v>
        <stp/>
        <stp>ContractData</stp>
        <stp>ZWA?3</stp>
        <stp>Open</stp>
        <stp/>
        <stp>T</stp>
        <tr r="I42" s="2"/>
        <tr r="I34" s="2"/>
      </tp>
      <tp>
        <v>608</v>
        <stp/>
        <stp>ContractData</stp>
        <stp>ZWA?2</stp>
        <stp>Open</stp>
        <stp/>
        <stp>T</stp>
        <tr r="I33" s="2"/>
        <tr r="I41" s="2"/>
      </tp>
      <tp>
        <v>600.25</v>
        <stp/>
        <stp>ContractData</stp>
        <stp>ZWA?1</stp>
        <stp>Open</stp>
        <stp/>
        <stp>T</stp>
        <tr r="I32" s="2"/>
        <tr r="I40" s="2"/>
      </tp>
      <tp>
        <v>677</v>
        <stp/>
        <stp>ContractData</stp>
        <stp>ZWA?9</stp>
        <stp>Open</stp>
        <stp/>
        <stp>T</stp>
        <tr r="I36" s="2"/>
      </tp>
      <tp>
        <v>46644</v>
        <stp/>
        <stp>ContractData</stp>
        <stp>ZSE?11</stp>
        <stp>ExpirationDate</stp>
        <stp/>
        <stp>T</stp>
        <tr r="N7" s="2"/>
      </tp>
      <tp t="s">
        <v/>
        <stp/>
        <stp>ContractData</stp>
        <stp>GDC?17</stp>
        <stp>FirstNoticeDate</stp>
        <stp/>
        <stp>T</stp>
        <tr r="AA27" s="2"/>
      </tp>
      <tp>
        <v>646</v>
        <stp/>
        <stp>ContractData</stp>
        <stp>ZWA?4</stp>
        <stp>High</stp>
        <stp/>
        <stp>T</stp>
        <tr r="J35" s="2"/>
      </tp>
      <tp>
        <v>606.5</v>
        <stp/>
        <stp>ContractData</stp>
        <stp>ZWA?1</stp>
        <stp>High</stp>
        <stp/>
        <stp>T</stp>
        <tr r="J40" s="2"/>
        <tr r="J32" s="2"/>
      </tp>
      <tp>
        <v>627.5</v>
        <stp/>
        <stp>ContractData</stp>
        <stp>ZWA?3</stp>
        <stp>High</stp>
        <stp/>
        <stp>T</stp>
        <tr r="J34" s="2"/>
        <tr r="J42" s="2"/>
      </tp>
      <tp>
        <v>614.75</v>
        <stp/>
        <stp>ContractData</stp>
        <stp>ZWA?2</stp>
        <stp>High</stp>
        <stp/>
        <stp>T</stp>
        <tr r="J33" s="2"/>
        <tr r="J41" s="2"/>
      </tp>
      <tp>
        <v>677</v>
        <stp/>
        <stp>ContractData</stp>
        <stp>ZWA?9</stp>
        <stp>High</stp>
        <stp/>
        <stp>T</stp>
        <tr r="J36" s="2"/>
      </tp>
      <tp>
        <v>46996</v>
        <stp/>
        <stp>ContractData</stp>
        <stp>ZME?20</stp>
        <stp>FirstNoticeDate</stp>
        <stp/>
        <stp>T</stp>
        <tr r="M18" s="2"/>
      </tp>
      <tp>
        <v>46996</v>
        <stp/>
        <stp>ContractData</stp>
        <stp>ZLE?20</stp>
        <stp>FirstNoticeDate</stp>
        <stp/>
        <stp>T</stp>
        <tr r="M28" s="2"/>
      </tp>
      <tp>
        <v>46996</v>
        <stp/>
        <stp>ContractData</stp>
        <stp>ZSE?18</stp>
        <stp>FirstNoticeDate</stp>
        <stp/>
        <stp>T</stp>
        <tr r="M8" s="2"/>
      </tp>
      <tp>
        <v>46630</v>
        <stp/>
        <stp>ContractData</stp>
        <stp>ZSE?11</stp>
        <stp>FirstNoticeDate</stp>
        <stp/>
        <stp>T</stp>
        <tr r="M7" s="2"/>
      </tp>
      <tp>
        <v>46630</v>
        <stp/>
        <stp>ContractData</stp>
        <stp>ZME?12</stp>
        <stp>FirstNoticeDate</stp>
        <stp/>
        <stp>T</stp>
        <tr r="M17" s="2"/>
      </tp>
      <tp>
        <v>46630</v>
        <stp/>
        <stp>ContractData</stp>
        <stp>ZLE?12</stp>
        <stp>FirstNoticeDate</stp>
        <stp/>
        <stp>T</stp>
        <tr r="M27" s="2"/>
      </tp>
      <tp>
        <v>47452</v>
        <stp/>
        <stp>ContractData</stp>
        <stp>ZCE?16</stp>
        <stp>FirstNoticeDate</stp>
        <stp/>
        <stp>T</stp>
        <tr r="M46" s="2"/>
      </tp>
      <tp>
        <v>47087</v>
        <stp/>
        <stp>ContractData</stp>
        <stp>ZCE?14</stp>
        <stp>FirstNoticeDate</stp>
        <stp/>
        <stp>T</stp>
        <tr r="M45" s="2"/>
      </tp>
      <tp>
        <v>46727</v>
        <stp/>
        <stp>ContractData</stp>
        <stp>GLE?11</stp>
        <stp>FirstNoticeDate</stp>
        <stp/>
        <stp>T</stp>
        <tr r="AA7" s="2"/>
      </tp>
      <tp>
        <v>242</v>
        <stp/>
        <stp>ContractData</stp>
        <stp>GLE?2</stp>
        <stp>Open</stp>
        <stp/>
        <stp>T</stp>
        <tr r="W4" s="2"/>
      </tp>
      <tp>
        <v>238.05</v>
        <stp/>
        <stp>ContractData</stp>
        <stp>GLE?3</stp>
        <stp>Open</stp>
        <stp/>
        <stp>T</stp>
        <tr r="W5" s="2"/>
      </tp>
      <tp>
        <v>245.97499999999999</v>
        <stp/>
        <stp>ContractData</stp>
        <stp>GLE?1</stp>
        <stp>Open</stp>
        <stp/>
        <stp>T</stp>
        <tr r="W3" s="2"/>
      </tp>
      <tp>
        <v>233.25</v>
        <stp/>
        <stp>ContractData</stp>
        <stp>GLE?5</stp>
        <stp>Open</stp>
        <stp/>
        <stp>T</stp>
        <tr r="W6" s="2"/>
      </tp>
      <tp>
        <v>1151.25</v>
        <stp/>
        <stp>ContractData</stp>
        <stp>ZSE?4</stp>
        <stp>Open</stp>
        <stp/>
        <stp>T</stp>
        <tr r="I6" s="2"/>
      </tp>
      <tp>
        <v>67.540000000000006</v>
        <stp/>
        <stp>ContractData</stp>
        <stp>ZLE?4</stp>
        <stp>Open</stp>
        <stp/>
        <stp>T</stp>
        <tr r="I26" s="2"/>
      </tp>
      <tp>
        <v>309.60000000000002</v>
        <stp/>
        <stp>ContractData</stp>
        <stp>ZME?4</stp>
        <stp>Open</stp>
        <stp/>
        <stp>T</stp>
        <tr r="I16" s="2"/>
      </tp>
      <tp>
        <v>481.5</v>
        <stp/>
        <stp>ContractData</stp>
        <stp>ZCE?4</stp>
        <stp>Open</stp>
        <stp/>
        <stp>T</stp>
        <tr r="I43" s="2"/>
      </tp>
      <tp>
        <v>1173.5</v>
        <stp/>
        <stp>ContractData</stp>
        <stp>ZSE?3</stp>
        <stp>Open</stp>
        <stp/>
        <stp>T</stp>
        <tr r="I5" s="2"/>
      </tp>
      <tp>
        <v>69.23</v>
        <stp/>
        <stp>ContractData</stp>
        <stp>ZLE?3</stp>
        <stp>Open</stp>
        <stp/>
        <stp>T</stp>
        <tr r="I25" s="2"/>
      </tp>
      <tp>
        <v>313</v>
        <stp/>
        <stp>ContractData</stp>
        <stp>ZME?3</stp>
        <stp>Open</stp>
        <stp/>
        <stp>T</stp>
        <tr r="I15" s="2"/>
      </tp>
      <tp>
        <v>1180.25</v>
        <stp/>
        <stp>ContractData</stp>
        <stp>ZSE?2</stp>
        <stp>Open</stp>
        <stp/>
        <stp>T</stp>
        <tr r="I4" s="2"/>
      </tp>
      <tp>
        <v>70.989999999999995</v>
        <stp/>
        <stp>ContractData</stp>
        <stp>ZLE?2</stp>
        <stp>Open</stp>
        <stp/>
        <stp>T</stp>
        <tr r="I24" s="2"/>
      </tp>
      <tp>
        <v>317.90000000000003</v>
        <stp/>
        <stp>ContractData</stp>
        <stp>ZME?2</stp>
        <stp>Open</stp>
        <stp/>
        <stp>T</stp>
        <tr r="I14" s="2"/>
      </tp>
      <tp>
        <v>1165</v>
        <stp/>
        <stp>ContractData</stp>
        <stp>ZSE?1</stp>
        <stp>Open</stp>
        <stp/>
        <stp>T</stp>
        <tr r="I3" s="2"/>
      </tp>
      <tp>
        <v>71.64</v>
        <stp/>
        <stp>ContractData</stp>
        <stp>ZLE?1</stp>
        <stp>Open</stp>
        <stp/>
        <stp>T</stp>
        <tr r="I23" s="2"/>
      </tp>
      <tp>
        <v>322.3</v>
        <stp/>
        <stp>ContractData</stp>
        <stp>ZME?1</stp>
        <stp>Open</stp>
        <stp/>
        <stp>T</stp>
        <tr r="I13" s="2"/>
      </tp>
      <tp>
        <v>491</v>
        <stp/>
        <stp>ContractData</stp>
        <stp>ZCE?9</stp>
        <stp>Open</stp>
        <stp/>
        <stp>T</stp>
        <tr r="I44" s="2"/>
      </tp>
      <tp>
        <v>16.84</v>
        <stp/>
        <stp>ContractData</stp>
        <stp>GDC?1</stp>
        <stp>High</stp>
        <stp/>
        <stp>T</stp>
        <tr r="X23" s="2"/>
      </tp>
      <tp>
        <v>17.55</v>
        <stp/>
        <stp>ContractData</stp>
        <stp>GDC?2</stp>
        <stp>High</stp>
        <stp/>
        <stp>T</stp>
        <tr r="X24" s="2"/>
      </tp>
      <tp>
        <v>18.13</v>
        <stp/>
        <stp>ContractData</stp>
        <stp>GDC?3</stp>
        <stp>High</stp>
        <stp/>
        <stp>T</stp>
        <tr r="X25" s="2"/>
      </tp>
      <tp t="s">
        <v/>
        <stp/>
        <stp>ContractData</stp>
        <stp>GDC?5</stp>
        <stp>High</stp>
        <stp/>
        <stp>T</stp>
        <tr r="X26" s="2"/>
      </tp>
      <tp t="s">
        <v>Wheat (Globex), Mar 27</v>
        <stp/>
        <stp>ContractData</stp>
        <stp>ZWA?5</stp>
        <stp>LongDescription</stp>
        <stp/>
        <stp>T</stp>
        <tr r="D76" s="1"/>
      </tp>
      <tp t="s">
        <v>Wheat (Globex), Dec 26</v>
        <stp/>
        <stp>ContractData</stp>
        <stp>ZWA?4</stp>
        <stp>LongDescription</stp>
        <stp/>
        <stp>T</stp>
        <tr r="D35" s="2"/>
        <tr r="D75" s="1"/>
      </tp>
      <tp t="s">
        <v>Wheat (Globex), Jul 27</v>
        <stp/>
        <stp>ContractData</stp>
        <stp>ZWA?7</stp>
        <stp>LongDescription</stp>
        <stp/>
        <stp>T</stp>
        <tr r="D78" s="1"/>
      </tp>
      <tp t="s">
        <v>Wheat (Globex), May 27</v>
        <stp/>
        <stp>ContractData</stp>
        <stp>ZWA?6</stp>
        <stp>LongDescription</stp>
        <stp/>
        <stp>T</stp>
        <tr r="D77" s="1"/>
      </tp>
      <tp t="s">
        <v>Wheat (Globex), May 26</v>
        <stp/>
        <stp>ContractData</stp>
        <stp>ZWA?1</stp>
        <stp>LongDescription</stp>
        <stp/>
        <stp>T</stp>
        <tr r="D32" s="2"/>
        <tr r="D40" s="2"/>
        <tr r="D72" s="1"/>
      </tp>
      <tp t="s">
        <v>Wheat (Globex), Sep 26</v>
        <stp/>
        <stp>ContractData</stp>
        <stp>ZWA?3</stp>
        <stp>LongDescription</stp>
        <stp/>
        <stp>T</stp>
        <tr r="D34" s="2"/>
        <tr r="D42" s="2"/>
        <tr r="D74" s="1"/>
      </tp>
      <tp t="s">
        <v>Wheat (Globex), Jul 26</v>
        <stp/>
        <stp>ContractData</stp>
        <stp>ZWA?2</stp>
        <stp>LongDescription</stp>
        <stp/>
        <stp>T</stp>
        <tr r="D33" s="2"/>
        <tr r="D41" s="2"/>
        <tr r="D73" s="1"/>
      </tp>
      <tp t="s">
        <v>Wheat (Globex), Dec 27</v>
        <stp/>
        <stp>ContractData</stp>
        <stp>ZWA?9</stp>
        <stp>LongDescription</stp>
        <stp/>
        <stp>T</stp>
        <tr r="D80" s="1"/>
        <tr r="D36" s="2"/>
      </tp>
      <tp t="s">
        <v>Wheat (Globex), Sep 27</v>
        <stp/>
        <stp>ContractData</stp>
        <stp>ZWA?8</stp>
        <stp>LongDescription</stp>
        <stp/>
        <stp>T</stp>
        <tr r="D79" s="1"/>
      </tp>
      <tp t="s">
        <v>MAR</v>
        <stp/>
        <stp>ContractData</stp>
        <stp>GDC?24</stp>
        <stp>ContractMonth</stp>
        <stp/>
        <stp>T</stp>
        <tr r="C156" s="1"/>
      </tp>
      <tp t="s">
        <v>APR</v>
        <stp/>
        <stp>ContractData</stp>
        <stp>GDC?25</stp>
        <stp>ContractMonth</stp>
        <stp/>
        <stp>T</stp>
        <tr r="C157" s="1"/>
      </tp>
      <tp t="s">
        <v>JAN</v>
        <stp/>
        <stp>ContractData</stp>
        <stp>GDC?22</stp>
        <stp>ContractMonth</stp>
        <stp/>
        <stp>T</stp>
        <tr r="C154" s="1"/>
      </tp>
      <tp t="s">
        <v>FEB</v>
        <stp/>
        <stp>ContractData</stp>
        <stp>GDC?23</stp>
        <stp>ContractMonth</stp>
        <stp/>
        <stp>T</stp>
        <tr r="C155" s="1"/>
      </tp>
      <tp t="s">
        <v>NOV</v>
        <stp/>
        <stp>ContractData</stp>
        <stp>GDC?20</stp>
        <stp>ContractMonth</stp>
        <stp/>
        <stp>T</stp>
        <tr r="C152" s="1"/>
      </tp>
      <tp t="s">
        <v>DEC</v>
        <stp/>
        <stp>ContractData</stp>
        <stp>GDC?21</stp>
        <stp>ContractMonth</stp>
        <stp/>
        <stp>T</stp>
        <tr r="C153" s="1"/>
      </tp>
      <tp>
        <v>0</v>
        <stp/>
        <stp>ContractData</stp>
        <stp>ZSE?18</stp>
        <stp>T_CVol</stp>
        <stp/>
        <stp>T</stp>
        <tr r="L8" s="2"/>
      </tp>
      <tp t="s">
        <v>JUL</v>
        <stp/>
        <stp>ContractData</stp>
        <stp>GDC?16</stp>
        <stp>ContractMonth</stp>
        <stp/>
        <stp>T</stp>
        <tr r="C148" s="1"/>
      </tp>
      <tp t="s">
        <v>AUG</v>
        <stp/>
        <stp>ContractData</stp>
        <stp>GDC?17</stp>
        <stp>ContractMonth</stp>
        <stp/>
        <stp>T</stp>
        <tr r="C149" s="1"/>
      </tp>
      <tp t="s">
        <v>MAY</v>
        <stp/>
        <stp>ContractData</stp>
        <stp>GDC?14</stp>
        <stp>ContractMonth</stp>
        <stp/>
        <stp>T</stp>
        <tr r="C146" s="1"/>
      </tp>
      <tp t="s">
        <v>JUN</v>
        <stp/>
        <stp>ContractData</stp>
        <stp>GDC?15</stp>
        <stp>ContractMonth</stp>
        <stp/>
        <stp>T</stp>
        <tr r="C147" s="1"/>
      </tp>
      <tp t="s">
        <v>MAR</v>
        <stp/>
        <stp>ContractData</stp>
        <stp>GDC?12</stp>
        <stp>ContractMonth</stp>
        <stp/>
        <stp>T</stp>
        <tr r="C144" s="1"/>
      </tp>
      <tp t="s">
        <v>APR</v>
        <stp/>
        <stp>ContractData</stp>
        <stp>GDC?13</stp>
        <stp>ContractMonth</stp>
        <stp/>
        <stp>T</stp>
        <tr r="C145" s="1"/>
      </tp>
      <tp t="s">
        <v>JAN</v>
        <stp/>
        <stp>ContractData</stp>
        <stp>GDC?10</stp>
        <stp>ContractMonth</stp>
        <stp/>
        <stp>T</stp>
        <tr r="C142" s="1"/>
      </tp>
      <tp t="s">
        <v>FEB</v>
        <stp/>
        <stp>ContractData</stp>
        <stp>GDC?11</stp>
        <stp>ContractMonth</stp>
        <stp/>
        <stp>T</stp>
        <tr r="C143" s="1"/>
      </tp>
      <tp t="s">
        <v>SEP</v>
        <stp/>
        <stp>ContractData</stp>
        <stp>GDC?18</stp>
        <stp>ContractMonth</stp>
        <stp/>
        <stp>T</stp>
        <tr r="C150" s="1"/>
      </tp>
      <tp t="s">
        <v>OCT</v>
        <stp/>
        <stp>ContractData</stp>
        <stp>GLE?10</stp>
        <stp>ContractMonth</stp>
        <stp/>
        <stp>T</stp>
        <tr r="C109" s="1"/>
      </tp>
      <tp t="s">
        <v>OCT</v>
        <stp/>
        <stp>ContractData</stp>
        <stp>GDC?19</stp>
        <stp>ContractMonth</stp>
        <stp/>
        <stp>T</stp>
        <tr r="C151" s="1"/>
      </tp>
      <tp t="s">
        <v>DEC</v>
        <stp/>
        <stp>ContractData</stp>
        <stp>GLE?11</stp>
        <stp>ContractMonth</stp>
        <stp/>
        <stp>T</stp>
        <tr r="C110" s="1"/>
      </tp>
      <tp>
        <v>47010</v>
        <stp/>
        <stp>ContractData</stp>
        <stp>ZSE?18</stp>
        <stp>ExpirationDate</stp>
        <stp/>
        <stp>T</stp>
        <tr r="N8" s="2"/>
      </tp>
      <tp t="s">
        <v>Soybeans (Globex), Nov 26</v>
        <stp/>
        <stp>ContractData</stp>
        <stp>ZSE?5</stp>
        <stp>LongDescription</stp>
        <stp/>
        <stp>T</stp>
        <tr r="D5" s="1"/>
      </tp>
      <tp t="s">
        <v>Soybeans (Globex), Sep 26</v>
        <stp/>
        <stp>ContractData</stp>
        <stp>ZSE?4</stp>
        <stp>LongDescription</stp>
        <stp/>
        <stp>T</stp>
        <tr r="D6" s="2"/>
        <tr r="D4" s="1"/>
      </tp>
      <tp t="s">
        <v>Soybeans (Globex), Mar 27</v>
        <stp/>
        <stp>ContractData</stp>
        <stp>ZSE?7</stp>
        <stp>LongDescription</stp>
        <stp/>
        <stp>T</stp>
        <tr r="D7" s="1"/>
      </tp>
      <tp t="s">
        <v>Soybeans (Globex), Jan 27</v>
        <stp/>
        <stp>ContractData</stp>
        <stp>ZSE?6</stp>
        <stp>LongDescription</stp>
        <stp/>
        <stp>T</stp>
        <tr r="D6" s="1"/>
      </tp>
      <tp t="s">
        <v>Soybeans (Globex), May 26</v>
        <stp/>
        <stp>ContractData</stp>
        <stp>ZSE?1</stp>
        <stp>LongDescription</stp>
        <stp/>
        <stp>T</stp>
        <tr r="D3" s="2"/>
        <tr r="D1" s="1"/>
      </tp>
      <tp t="s">
        <v>Soybeans (Globex), Aug 26</v>
        <stp/>
        <stp>ContractData</stp>
        <stp>ZSE?3</stp>
        <stp>LongDescription</stp>
        <stp/>
        <stp>T</stp>
        <tr r="D3" s="1"/>
        <tr r="D5" s="2"/>
      </tp>
      <tp t="s">
        <v>Soybeans (Globex), Jul 26</v>
        <stp/>
        <stp>ContractData</stp>
        <stp>ZSE?2</stp>
        <stp>LongDescription</stp>
        <stp/>
        <stp>T</stp>
        <tr r="D2" s="1"/>
        <tr r="D4" s="2"/>
      </tp>
      <tp t="s">
        <v>Soybeans (Globex), Jul 27</v>
        <stp/>
        <stp>ContractData</stp>
        <stp>ZSE?9</stp>
        <stp>LongDescription</stp>
        <stp/>
        <stp>T</stp>
        <tr r="D9" s="1"/>
      </tp>
      <tp t="s">
        <v>Soybeans (Globex), May 27</v>
        <stp/>
        <stp>ContractData</stp>
        <stp>ZSE?8</stp>
        <stp>LongDescription</stp>
        <stp/>
        <stp>T</stp>
        <tr r="D8" s="1"/>
      </tp>
      <tp t="s">
        <v>Mid-Sized Milk Class III Synthetic, Jun 27</v>
        <stp/>
        <stp>ContractData</stp>
        <stp>JQ?15</stp>
        <stp>LongDescription</stp>
        <stp/>
        <stp>T</stp>
        <tr r="D172" s="1"/>
      </tp>
      <tp t="s">
        <v>Mid-Sized Milk Class III Synthetic, May 27</v>
        <stp/>
        <stp>ContractData</stp>
        <stp>JQ?14</stp>
        <stp>LongDescription</stp>
        <stp/>
        <stp>T</stp>
        <tr r="D171" s="1"/>
      </tp>
      <tp t="s">
        <v>Mid-Sized Milk Class III Synthetic, Aug 27</v>
        <stp/>
        <stp>ContractData</stp>
        <stp>JQ?17</stp>
        <stp>LongDescription</stp>
        <stp/>
        <stp>T</stp>
        <tr r="R37" s="2"/>
        <tr r="D174" s="1"/>
      </tp>
      <tp t="s">
        <v>Mid-Sized Milk Class III Synthetic, Jul 27</v>
        <stp/>
        <stp>ContractData</stp>
        <stp>JQ?16</stp>
        <stp>LongDescription</stp>
        <stp/>
        <stp>T</stp>
        <tr r="D173" s="1"/>
      </tp>
      <tp t="s">
        <v>Mid-Sized Milk Class III Synthetic, Feb 27</v>
        <stp/>
        <stp>ContractData</stp>
        <stp>JQ?11</stp>
        <stp>LongDescription</stp>
        <stp/>
        <stp>T</stp>
        <tr r="D168" s="1"/>
      </tp>
      <tp t="s">
        <v>Mid-Sized Milk Class III Synthetic, Jan 27</v>
        <stp/>
        <stp>ContractData</stp>
        <stp>JQ?10</stp>
        <stp>LongDescription</stp>
        <stp/>
        <stp>T</stp>
        <tr r="D167" s="1"/>
      </tp>
      <tp t="s">
        <v>Mid-Sized Milk Class III Synthetic, Apr 27</v>
        <stp/>
        <stp>ContractData</stp>
        <stp>JQ?13</stp>
        <stp>LongDescription</stp>
        <stp/>
        <stp>T</stp>
        <tr r="D170" s="1"/>
      </tp>
      <tp t="s">
        <v>Mid-Sized Milk Class III Synthetic, Mar 27</v>
        <stp/>
        <stp>ContractData</stp>
        <stp>JQ?12</stp>
        <stp>LongDescription</stp>
        <stp/>
        <stp>T</stp>
        <tr r="D169" s="1"/>
      </tp>
      <tp t="s">
        <v>Mid-Sized Milk Class III Synthetic, Oct 27</v>
        <stp/>
        <stp>ContractData</stp>
        <stp>JQ?19</stp>
        <stp>LongDescription</stp>
        <stp/>
        <stp>T</stp>
        <tr r="D176" s="1"/>
      </tp>
      <tp t="s">
        <v>Mid-Sized Milk Class III Synthetic, Sep 27</v>
        <stp/>
        <stp>ContractData</stp>
        <stp>JQ?18</stp>
        <stp>LongDescription</stp>
        <stp/>
        <stp>T</stp>
        <tr r="D175" s="1"/>
      </tp>
      <tp t="s">
        <v>Mid-Sized Milk Class III Synthetic, Apr 28</v>
        <stp/>
        <stp>ContractData</stp>
        <stp>JQ?25</stp>
        <stp>LongDescription</stp>
        <stp/>
        <stp>T</stp>
        <tr r="D182" s="1"/>
      </tp>
      <tp t="s">
        <v>Mid-Sized Milk Class III Synthetic, Mar 28</v>
        <stp/>
        <stp>ContractData</stp>
        <stp>JQ?24</stp>
        <stp>LongDescription</stp>
        <stp/>
        <stp>T</stp>
        <tr r="D181" s="1"/>
      </tp>
      <tp t="s">
        <v>Mid-Sized Milk Class III Synthetic, Dec 27</v>
        <stp/>
        <stp>ContractData</stp>
        <stp>JQ?21</stp>
        <stp>LongDescription</stp>
        <stp/>
        <stp>T</stp>
        <tr r="D178" s="1"/>
      </tp>
      <tp t="s">
        <v>Mid-Sized Milk Class III Synthetic, Nov 27</v>
        <stp/>
        <stp>ContractData</stp>
        <stp>JQ?20</stp>
        <stp>LongDescription</stp>
        <stp/>
        <stp>T</stp>
        <tr r="D177" s="1"/>
      </tp>
      <tp t="s">
        <v>Mid-Sized Milk Class III Synthetic, Feb 28</v>
        <stp/>
        <stp>ContractData</stp>
        <stp>JQ?23</stp>
        <stp>LongDescription</stp>
        <stp/>
        <stp>T</stp>
        <tr r="D180" s="1"/>
      </tp>
      <tp t="s">
        <v>Mid-Sized Milk Class III Synthetic, Jan 28</v>
        <stp/>
        <stp>ContractData</stp>
        <stp>JQ?22</stp>
        <stp>LongDescription</stp>
        <stp/>
        <stp>T</stp>
        <tr r="D179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DBFC-0379-4637-AF68-D5FDE3D7316C}">
  <dimension ref="A1:AB46"/>
  <sheetViews>
    <sheetView showRowColHeaders="0" tabSelected="1" workbookViewId="0">
      <selection activeCell="B1" sqref="A1:B1"/>
    </sheetView>
  </sheetViews>
  <sheetFormatPr defaultRowHeight="16.5" x14ac:dyDescent="0.3"/>
  <cols>
    <col min="1" max="1" width="1.625" style="2" customWidth="1"/>
    <col min="2" max="2" width="9.625" style="2" bestFit="1" customWidth="1"/>
    <col min="3" max="3" width="7.25" style="2" bestFit="1" customWidth="1"/>
    <col min="4" max="4" width="9" style="7" customWidth="1"/>
    <col min="5" max="6" width="9" style="7"/>
    <col min="7" max="7" width="7.375" style="2" bestFit="1" customWidth="1"/>
    <col min="8" max="8" width="5.75" style="2" bestFit="1" customWidth="1"/>
    <col min="9" max="9" width="7.375" style="2" bestFit="1" customWidth="1"/>
    <col min="10" max="10" width="9.625" style="2" bestFit="1" customWidth="1"/>
    <col min="11" max="11" width="7.375" style="2" bestFit="1" customWidth="1"/>
    <col min="12" max="12" width="9.375" style="7" customWidth="1"/>
    <col min="13" max="14" width="10.625" style="2" bestFit="1" customWidth="1"/>
    <col min="15" max="15" width="1.625" style="2" customWidth="1"/>
    <col min="16" max="25" width="9" style="2"/>
    <col min="26" max="26" width="10.375" style="2" bestFit="1" customWidth="1"/>
    <col min="27" max="27" width="10.75" style="2" bestFit="1" customWidth="1"/>
    <col min="28" max="28" width="10.625" style="2" bestFit="1" customWidth="1"/>
    <col min="29" max="16384" width="9" style="2"/>
  </cols>
  <sheetData>
    <row r="1" spans="1:28" x14ac:dyDescent="0.3">
      <c r="A1" s="2" t="s">
        <v>52</v>
      </c>
      <c r="J1" s="5"/>
      <c r="P1" s="2" t="s">
        <v>34</v>
      </c>
    </row>
    <row r="2" spans="1:28" x14ac:dyDescent="0.3">
      <c r="B2" s="2" t="s">
        <v>1</v>
      </c>
      <c r="C2" s="2" t="s">
        <v>7</v>
      </c>
      <c r="D2" s="9" t="s">
        <v>8</v>
      </c>
      <c r="E2" s="9"/>
      <c r="F2" s="9"/>
      <c r="G2" s="2" t="s">
        <v>16</v>
      </c>
      <c r="H2" s="2" t="s">
        <v>9</v>
      </c>
      <c r="I2" s="2" t="s">
        <v>10</v>
      </c>
      <c r="J2" s="2" t="s">
        <v>11</v>
      </c>
      <c r="K2" s="2" t="s">
        <v>12</v>
      </c>
      <c r="L2" s="7" t="s">
        <v>33</v>
      </c>
      <c r="M2" s="2" t="s">
        <v>14</v>
      </c>
      <c r="N2" s="2" t="s">
        <v>13</v>
      </c>
      <c r="P2" s="2" t="s">
        <v>35</v>
      </c>
      <c r="Q2" s="2" t="s">
        <v>7</v>
      </c>
      <c r="R2" s="10" t="s">
        <v>8</v>
      </c>
      <c r="S2" s="10"/>
      <c r="T2" s="10"/>
      <c r="U2" s="2" t="s">
        <v>16</v>
      </c>
      <c r="V2" s="2" t="s">
        <v>9</v>
      </c>
      <c r="W2" s="2" t="s">
        <v>10</v>
      </c>
      <c r="X2" s="2" t="s">
        <v>11</v>
      </c>
      <c r="Y2" s="2" t="s">
        <v>12</v>
      </c>
      <c r="Z2" s="2" t="s">
        <v>33</v>
      </c>
      <c r="AA2" s="2" t="s">
        <v>14</v>
      </c>
      <c r="AB2" s="2" t="s">
        <v>13</v>
      </c>
    </row>
    <row r="3" spans="1:28" x14ac:dyDescent="0.3">
      <c r="B3" s="2" t="s">
        <v>2</v>
      </c>
      <c r="C3" s="2" t="str">
        <f>Data!B1</f>
        <v>ZSE?1</v>
      </c>
      <c r="D3" s="9" t="str">
        <f>IF(C3="","",IFERROR(RTD("cqg.rtd",,"ContractData",C3,"LongDescription",,"T"),""))</f>
        <v>Soybeans (Globex), May 26</v>
      </c>
      <c r="E3" s="9"/>
      <c r="F3" s="9"/>
      <c r="G3" s="3">
        <f>IF(C3="","",RTD("cqg.rtd", ,"ContractData", C3, "LastTrade",, "T"))</f>
        <v>1163</v>
      </c>
      <c r="H3" s="3">
        <f>IF(C3="","",RTD("cqg.rtd", ,"ContractData", C3, "NetLastTrade",, "T"))</f>
        <v>-1.5</v>
      </c>
      <c r="I3" s="3">
        <f>IF(C3="","",RTD("cqg.rtd", ,"ContractData", C3, "Open",, "T"))</f>
        <v>1165</v>
      </c>
      <c r="J3" s="3">
        <f>IF(C3="","",RTD("cqg.rtd", ,"ContractData", C3, "High",, "T"))</f>
        <v>1168.5</v>
      </c>
      <c r="K3" s="3">
        <f>IF(C3="","",RTD("cqg.rtd", ,"ContractData", C3, "Low",, "T"))</f>
        <v>1159</v>
      </c>
      <c r="L3" s="8">
        <f>IF(C3="","",RTD("cqg.rtd", ,"ContractData", C3, "T_CVol",, "T"))</f>
        <v>15155</v>
      </c>
      <c r="M3" s="5">
        <f>IF(C3="","",RTD("cqg.rtd", ,"ContractData",C3, "FirstNoticeDate",, "T"))</f>
        <v>46142</v>
      </c>
      <c r="N3" s="5">
        <f>IF(C3="","",RTD("cqg.rtd", ,"ContractData",C3, "ExpirationDate",, "T"))</f>
        <v>46156</v>
      </c>
      <c r="P3" s="2" t="s">
        <v>2</v>
      </c>
      <c r="Q3" s="2" t="s">
        <v>36</v>
      </c>
      <c r="R3" s="10" t="str">
        <f>IF(Q3="","",IFERROR(RTD("cqg.rtd",,"ContractData",Q3,"LongDescription",,"T"),""))</f>
        <v>Live Cattle (Globex), Apr 26</v>
      </c>
      <c r="S3" s="10"/>
      <c r="T3" s="10"/>
      <c r="U3" s="3">
        <f>IF(Q3="","",RTD("cqg.rtd", ,"ContractData", Q3, "LastTrade",, "T"))</f>
        <v>245.6</v>
      </c>
      <c r="V3" s="3">
        <f>IF(Q3="","",RTD("cqg.rtd", ,"ContractData", Q3, "NetLastTrade",, "T"))</f>
        <v>-1.25</v>
      </c>
      <c r="W3" s="3">
        <f>IF(Q3="","",RTD("cqg.rtd", ,"ContractData", Q3, "Open",, "T"))</f>
        <v>245.97499999999999</v>
      </c>
      <c r="X3" s="3">
        <f>IF(Q3="","",RTD("cqg.rtd", ,"ContractData", Q3, "High",, "T"))</f>
        <v>245.97499999999999</v>
      </c>
      <c r="Y3" s="3">
        <f>IF(Q3="","",RTD("cqg.rtd", ,"ContractData", Q3, "Low",, "T"))</f>
        <v>245.15</v>
      </c>
      <c r="Z3" s="4">
        <f>IF(Q3="","",RTD("cqg.rtd", ,"ContractData", Q3, "T_CVol",, "T"))</f>
        <v>229</v>
      </c>
      <c r="AA3" s="5">
        <f>IF(Q3="","",RTD("cqg.rtd", ,"ContractData",Q3, "FirstNoticeDate",, "T"))</f>
        <v>46118</v>
      </c>
      <c r="AB3" s="5">
        <f>IF(Q3="","",RTD("cqg.rtd", ,"ContractData",Q3, "ExpirationDate",, "T"))</f>
        <v>46142</v>
      </c>
    </row>
    <row r="4" spans="1:28" x14ac:dyDescent="0.3">
      <c r="B4" s="2" t="s">
        <v>3</v>
      </c>
      <c r="C4" s="6" t="s">
        <v>4</v>
      </c>
      <c r="D4" s="9" t="str">
        <f>IF(C4="","",IFERROR(RTD("cqg.rtd",,"ContractData",C4,"LongDescription",,"T"),""))</f>
        <v>Soybeans (Globex), Jul 26</v>
      </c>
      <c r="E4" s="9"/>
      <c r="F4" s="9"/>
      <c r="G4" s="3">
        <f>IF(C4="","",RTD("cqg.rtd", ,"ContractData", C4, "LastTrade",, "T"))</f>
        <v>1178.75</v>
      </c>
      <c r="H4" s="3">
        <f>IF(C4="","",RTD("cqg.rtd", ,"ContractData", C4, "NetLastTrade",, "T"))</f>
        <v>-0.75</v>
      </c>
      <c r="I4" s="3">
        <f>IF(C4="","",RTD("cqg.rtd", ,"ContractData", C4, "Open",, "T"))</f>
        <v>1180.25</v>
      </c>
      <c r="J4" s="3">
        <f>IF(C4="","",RTD("cqg.rtd", ,"ContractData", C4, "High",, "T"))</f>
        <v>1183.75</v>
      </c>
      <c r="K4" s="3">
        <f>IF(C4="","",RTD("cqg.rtd", ,"ContractData", C4, "Low",, "T"))</f>
        <v>1174.5</v>
      </c>
      <c r="L4" s="8">
        <f>IF(C4="","",RTD("cqg.rtd", ,"ContractData", C4, "T_CVol",, "T"))</f>
        <v>27545</v>
      </c>
      <c r="M4" s="5">
        <f>IF(C4="","",RTD("cqg.rtd", ,"ContractData",C4, "FirstNoticeDate",, "T"))</f>
        <v>46203</v>
      </c>
      <c r="N4" s="5">
        <f>IF(C4="","",RTD("cqg.rtd", ,"ContractData",C4, "ExpirationDate",, "T"))</f>
        <v>46217</v>
      </c>
      <c r="P4" s="2" t="s">
        <v>3</v>
      </c>
      <c r="Q4" s="6" t="s">
        <v>37</v>
      </c>
      <c r="R4" s="10" t="str">
        <f>IF(Q4="","",IFERROR(RTD("cqg.rtd",,"ContractData",Q4,"LongDescription",,"T"),""))</f>
        <v>Live Cattle (Globex), Jun 26</v>
      </c>
      <c r="S4" s="10"/>
      <c r="T4" s="10"/>
      <c r="U4" s="3">
        <f>IF(Q4="","",RTD("cqg.rtd", ,"ContractData", Q4, "LastTrade",, "T"))</f>
        <v>241.65</v>
      </c>
      <c r="V4" s="3">
        <f>IF(Q4="","",RTD("cqg.rtd", ,"ContractData", Q4, "NetLastTrade",, "T"))</f>
        <v>-1.4250000000000114</v>
      </c>
      <c r="W4" s="3">
        <f>IF(Q4="","",RTD("cqg.rtd", ,"ContractData", Q4, "Open",, "T"))</f>
        <v>242</v>
      </c>
      <c r="X4" s="3">
        <f>IF(Q4="","",RTD("cqg.rtd", ,"ContractData", Q4, "High",, "T"))</f>
        <v>242</v>
      </c>
      <c r="Y4" s="3">
        <f>IF(Q4="","",RTD("cqg.rtd", ,"ContractData", Q4, "Low",, "T"))</f>
        <v>240.92500000000001</v>
      </c>
      <c r="Z4" s="4">
        <f>IF(Q4="","",RTD("cqg.rtd", ,"ContractData", Q4, "T_CVol",, "T"))</f>
        <v>3712</v>
      </c>
      <c r="AA4" s="5">
        <f>IF(Q4="","",RTD("cqg.rtd", ,"ContractData",Q4, "FirstNoticeDate",, "T"))</f>
        <v>46181</v>
      </c>
      <c r="AB4" s="5">
        <f>IF(Q4="","",RTD("cqg.rtd", ,"ContractData",Q4, "ExpirationDate",, "T"))</f>
        <v>46203</v>
      </c>
    </row>
    <row r="5" spans="1:28" x14ac:dyDescent="0.3">
      <c r="B5" s="2" t="s">
        <v>5</v>
      </c>
      <c r="C5" s="2" t="s">
        <v>6</v>
      </c>
      <c r="D5" s="9" t="str">
        <f>IF(C5="","",IFERROR(RTD("cqg.rtd",,"ContractData",C5,"LongDescription",,"T"),""))</f>
        <v>Soybeans (Globex), Aug 26</v>
      </c>
      <c r="E5" s="9"/>
      <c r="F5" s="9"/>
      <c r="G5" s="3">
        <f>IF(C5="","",RTD("cqg.rtd", ,"ContractData", C5, "LastTrade",, "T"))</f>
        <v>1172.25</v>
      </c>
      <c r="H5" s="3">
        <f>IF(C5="","",RTD("cqg.rtd", ,"ContractData", C5, "NetLastTrade",, "T"))</f>
        <v>-1</v>
      </c>
      <c r="I5" s="3">
        <f>IF(C5="","",RTD("cqg.rtd", ,"ContractData", C5, "Open",, "T"))</f>
        <v>1173.5</v>
      </c>
      <c r="J5" s="3">
        <f>IF(C5="","",RTD("cqg.rtd", ,"ContractData", C5, "High",, "T"))</f>
        <v>1177</v>
      </c>
      <c r="K5" s="3">
        <f>IF(C5="","",RTD("cqg.rtd", ,"ContractData", C5, "Low",, "T"))</f>
        <v>1168.25</v>
      </c>
      <c r="L5" s="8">
        <f>IF(C5="","",RTD("cqg.rtd", ,"ContractData", C5, "T_CVol",, "T"))</f>
        <v>2943</v>
      </c>
      <c r="M5" s="5">
        <f>IF(C5="","",RTD("cqg.rtd", ,"ContractData",C5, "FirstNoticeDate",, "T"))</f>
        <v>46234</v>
      </c>
      <c r="N5" s="5">
        <f>IF(C5="","",RTD("cqg.rtd", ,"ContractData",C5, "ExpirationDate",, "T"))</f>
        <v>46248</v>
      </c>
      <c r="P5" s="2" t="s">
        <v>5</v>
      </c>
      <c r="Q5" s="2" t="s">
        <v>38</v>
      </c>
      <c r="R5" s="10" t="str">
        <f>IF(Q5="","",IFERROR(RTD("cqg.rtd",,"ContractData",Q5,"LongDescription",,"T"),""))</f>
        <v>Live Cattle (Globex), Aug 26</v>
      </c>
      <c r="S5" s="10"/>
      <c r="T5" s="10"/>
      <c r="U5" s="3">
        <f>IF(Q5="","",RTD("cqg.rtd", ,"ContractData", Q5, "LastTrade",, "T"))</f>
        <v>237.47499999999999</v>
      </c>
      <c r="V5" s="3">
        <f>IF(Q5="","",RTD("cqg.rtd", ,"ContractData", Q5, "NetLastTrade",, "T"))</f>
        <v>-1.7000000000000171</v>
      </c>
      <c r="W5" s="3">
        <f>IF(Q5="","",RTD("cqg.rtd", ,"ContractData", Q5, "Open",, "T"))</f>
        <v>238.05</v>
      </c>
      <c r="X5" s="3">
        <f>IF(Q5="","",RTD("cqg.rtd", ,"ContractData", Q5, "High",, "T"))</f>
        <v>238.1</v>
      </c>
      <c r="Y5" s="3">
        <f>IF(Q5="","",RTD("cqg.rtd", ,"ContractData", Q5, "Low",, "T"))</f>
        <v>237</v>
      </c>
      <c r="Z5" s="4">
        <f>IF(Q5="","",RTD("cqg.rtd", ,"ContractData", Q5, "T_CVol",, "T"))</f>
        <v>1501</v>
      </c>
      <c r="AA5" s="5">
        <f>IF(Q5="","",RTD("cqg.rtd", ,"ContractData",Q5, "FirstNoticeDate",, "T"))</f>
        <v>46244</v>
      </c>
      <c r="AB5" s="5">
        <f>IF(Q5="","",RTD("cqg.rtd", ,"ContractData",Q5, "ExpirationDate",, "T"))</f>
        <v>46265</v>
      </c>
    </row>
    <row r="6" spans="1:28" x14ac:dyDescent="0.3">
      <c r="B6" s="2" t="s">
        <v>30</v>
      </c>
      <c r="C6" s="2" t="str" cm="1">
        <f t="array" ref="C6:C8">_xlfn._xlws.FILTER(Data!B1:B21,Data!C1:C21='Main Display'!B6)</f>
        <v>ZSE?4</v>
      </c>
      <c r="D6" s="9" t="str">
        <f>IF(C6="","",IFERROR(RTD("cqg.rtd",,"ContractData",C6,"LongDescription",,"T"),""))</f>
        <v>Soybeans (Globex), Sep 26</v>
      </c>
      <c r="E6" s="9"/>
      <c r="F6" s="9"/>
      <c r="G6" s="3">
        <f>IF(C6="","",RTD("cqg.rtd", ,"ContractData", C6, "LastTrade",, "T"))</f>
        <v>1151.25</v>
      </c>
      <c r="H6" s="3">
        <f>IF(C6="","",RTD("cqg.rtd", ,"ContractData", C6, "NetLastTrade",, "T"))</f>
        <v>-0.5</v>
      </c>
      <c r="I6" s="3">
        <f>IF(C6="","",RTD("cqg.rtd", ,"ContractData", C6, "Open",, "T"))</f>
        <v>1151.25</v>
      </c>
      <c r="J6" s="3">
        <f>IF(C6="","",RTD("cqg.rtd", ,"ContractData", C6, "High",, "T"))</f>
        <v>1155.25</v>
      </c>
      <c r="K6" s="3">
        <f>IF(C6="","",RTD("cqg.rtd", ,"ContractData", C6, "Low",, "T"))</f>
        <v>1147.75</v>
      </c>
      <c r="L6" s="8">
        <f>IF(C6="","",RTD("cqg.rtd", ,"ContractData", C6, "T_CVol",, "T"))</f>
        <v>1723</v>
      </c>
      <c r="M6" s="5">
        <f>IF(C6="","",RTD("cqg.rtd", ,"ContractData",C6, "FirstNoticeDate",, "T"))</f>
        <v>46265</v>
      </c>
      <c r="N6" s="5">
        <f>IF(C6="","",RTD("cqg.rtd", ,"ContractData",C6, "ExpirationDate",, "T"))</f>
        <v>46279</v>
      </c>
      <c r="P6" s="2" t="s">
        <v>31</v>
      </c>
      <c r="Q6" s="2" t="str" cm="1">
        <f t="array" ref="Q6:Q7">_xlfn._xlws.FILTER(Data!B100:B110,Data!C100:C110='Main Display'!P6)</f>
        <v>GLE?5</v>
      </c>
      <c r="R6" s="10" t="str">
        <f>IF(Q6="","",IFERROR(RTD("cqg.rtd",,"ContractData",Q6,"LongDescription",,"T"),""))</f>
        <v>Live Cattle (Globex), Dec 26</v>
      </c>
      <c r="S6" s="10"/>
      <c r="T6" s="10"/>
      <c r="U6" s="3">
        <f>IF(Q6="","",RTD("cqg.rtd", ,"ContractData", Q6, "LastTrade",, "T"))</f>
        <v>233.22499999999999</v>
      </c>
      <c r="V6" s="3">
        <f>IF(Q6="","",RTD("cqg.rtd", ,"ContractData", Q6, "NetLastTrade",, "T"))</f>
        <v>-1.4250000000000114</v>
      </c>
      <c r="W6" s="3">
        <f>IF(Q6="","",RTD("cqg.rtd", ,"ContractData", Q6, "Open",, "T"))</f>
        <v>233.25</v>
      </c>
      <c r="X6" s="3">
        <f>IF(Q6="","",RTD("cqg.rtd", ,"ContractData", Q6, "High",, "T"))</f>
        <v>233.82500000000002</v>
      </c>
      <c r="Y6" s="3">
        <f>IF(Q6="","",RTD("cqg.rtd", ,"ContractData", Q6, "Low",, "T"))</f>
        <v>232.47499999999999</v>
      </c>
      <c r="Z6" s="4">
        <f>IF(Q6="","",RTD("cqg.rtd", ,"ContractData", Q6, "T_CVol",, "T"))</f>
        <v>587</v>
      </c>
      <c r="AA6" s="5">
        <f>IF(Q6="","",RTD("cqg.rtd", ,"ContractData",Q6, "FirstNoticeDate",, "T"))</f>
        <v>46363</v>
      </c>
      <c r="AB6" s="5">
        <f>IF(Q6="","",RTD("cqg.rtd", ,"ContractData",Q6, "ExpirationDate",, "T"))</f>
        <v>46387</v>
      </c>
    </row>
    <row r="7" spans="1:28" x14ac:dyDescent="0.3">
      <c r="C7" s="2" t="str">
        <v>ZSE?11</v>
      </c>
      <c r="D7" s="9" t="str">
        <f>IF(C7="","",IFERROR(RTD("cqg.rtd",,"ContractData",C7,"LongDescription",,"T"),""))</f>
        <v>Soybeans (Globex), Sep 27</v>
      </c>
      <c r="E7" s="9"/>
      <c r="F7" s="9"/>
      <c r="G7" s="3">
        <f>IF(C7="","",RTD("cqg.rtd", ,"ContractData", C7, "LastTrade",, "T"))</f>
        <v>1144</v>
      </c>
      <c r="H7" s="3">
        <f>IF(C7="","",RTD("cqg.rtd", ,"ContractData", C7, "NetLastTrade",, "T"))</f>
        <v>4.25</v>
      </c>
      <c r="I7" s="3" t="str">
        <f>IF(C7="","",RTD("cqg.rtd", ,"ContractData", C7, "Open",, "T"))</f>
        <v/>
      </c>
      <c r="J7" s="3" t="str">
        <f>IF(C7="","",RTD("cqg.rtd", ,"ContractData", C7, "High",, "T"))</f>
        <v/>
      </c>
      <c r="K7" s="3" t="str">
        <f>IF(C7="","",RTD("cqg.rtd", ,"ContractData", C7, "Low",, "T"))</f>
        <v/>
      </c>
      <c r="L7" s="8">
        <f>IF(C7="","",RTD("cqg.rtd", ,"ContractData", C7, "T_CVol",, "T"))</f>
        <v>0</v>
      </c>
      <c r="M7" s="5">
        <f>IF(C7="","",RTD("cqg.rtd", ,"ContractData",C7, "FirstNoticeDate",, "T"))</f>
        <v>46630</v>
      </c>
      <c r="N7" s="5">
        <f>IF(C7="","",RTD("cqg.rtd", ,"ContractData",C7, "ExpirationDate",, "T"))</f>
        <v>46644</v>
      </c>
      <c r="Q7" s="2" t="str">
        <v>GLE?11</v>
      </c>
      <c r="R7" s="10" t="str">
        <f>IF(Q7="","",IFERROR(RTD("cqg.rtd",,"ContractData",Q7,"LongDescription",,"T"),""))</f>
        <v>Live Cattle (Globex), Dec 27</v>
      </c>
      <c r="S7" s="10"/>
      <c r="T7" s="10"/>
      <c r="U7" s="3" t="str">
        <f>IF(Q7="","",RTD("cqg.rtd", ,"ContractData", Q7, "LastTrade",, "T"))</f>
        <v/>
      </c>
      <c r="V7" s="3" t="str">
        <f>IF(Q7="","",RTD("cqg.rtd", ,"ContractData", Q7, "NetLastTrade",, "T"))</f>
        <v/>
      </c>
      <c r="W7" s="3" t="str">
        <f>IF(Q7="","",RTD("cqg.rtd", ,"ContractData", Q7, "Open",, "T"))</f>
        <v/>
      </c>
      <c r="X7" s="3" t="str">
        <f>IF(Q7="","",RTD("cqg.rtd", ,"ContractData", Q7, "High",, "T"))</f>
        <v/>
      </c>
      <c r="Y7" s="3" t="str">
        <f>IF(Q7="","",RTD("cqg.rtd", ,"ContractData", Q7, "Low",, "T"))</f>
        <v/>
      </c>
      <c r="Z7" s="4">
        <f>IF(Q7="","",RTD("cqg.rtd", ,"ContractData", Q7, "T_CVol",, "T"))</f>
        <v>0</v>
      </c>
      <c r="AA7" s="5">
        <f>IF(Q7="","",RTD("cqg.rtd", ,"ContractData",Q7, "FirstNoticeDate",, "T"))</f>
        <v>46727</v>
      </c>
      <c r="AB7" s="5">
        <f>IF(Q7="","",RTD("cqg.rtd", ,"ContractData",Q7, "ExpirationDate",, "T"))</f>
        <v>46752</v>
      </c>
    </row>
    <row r="8" spans="1:28" x14ac:dyDescent="0.3">
      <c r="C8" s="2" t="str">
        <v>ZSE?18</v>
      </c>
      <c r="D8" s="9" t="str">
        <f>IF(C8="","",IFERROR(RTD("cqg.rtd",,"ContractData",C8,"LongDescription",,"T"),""))</f>
        <v>Soybeans (Globex), Sep 28</v>
      </c>
      <c r="E8" s="9"/>
      <c r="F8" s="9"/>
      <c r="G8" s="3" t="str">
        <f>IF(C8="","",RTD("cqg.rtd", ,"ContractData", C8, "LastTrade",, "T"))</f>
        <v/>
      </c>
      <c r="H8" s="3" t="str">
        <f>IF(C8="","",RTD("cqg.rtd", ,"ContractData", C8, "NetLastTrade",, "T"))</f>
        <v/>
      </c>
      <c r="I8" s="3" t="str">
        <f>IF(C8="","",RTD("cqg.rtd", ,"ContractData", C8, "Open",, "T"))</f>
        <v/>
      </c>
      <c r="J8" s="3" t="str">
        <f>IF(C8="","",RTD("cqg.rtd", ,"ContractData", C8, "High",, "T"))</f>
        <v/>
      </c>
      <c r="K8" s="3" t="str">
        <f>IF(C8="","",RTD("cqg.rtd", ,"ContractData", C8, "Low",, "T"))</f>
        <v/>
      </c>
      <c r="L8" s="8">
        <f>IF(C8="","",RTD("cqg.rtd", ,"ContractData", C8, "T_CVol",, "T"))</f>
        <v>0</v>
      </c>
      <c r="M8" s="5">
        <f>IF(C8="","",RTD("cqg.rtd", ,"ContractData",C8, "FirstNoticeDate",, "T"))</f>
        <v>46996</v>
      </c>
      <c r="N8" s="5">
        <f>IF(C8="","",RTD("cqg.rtd", ,"ContractData",C8, "ExpirationDate",, "T"))</f>
        <v>47010</v>
      </c>
      <c r="R8" s="10" t="str">
        <f>IF(Q8="","",IFERROR(RTD("cqg.rtd",,"ContractData",Q8,"LongDescription",,"T"),""))</f>
        <v/>
      </c>
      <c r="S8" s="10"/>
      <c r="T8" s="10"/>
      <c r="U8" s="3" t="str">
        <f>IF(Q8="","",RTD("cqg.rtd", ,"ContractData", Q8, "LastTrade",, "T"))</f>
        <v/>
      </c>
      <c r="V8" s="3" t="str">
        <f>IF(Q8="","",RTD("cqg.rtd", ,"ContractData", Q8, "NetLastTrade",, "T"))</f>
        <v/>
      </c>
      <c r="W8" s="3" t="str">
        <f>IF(Q8="","",RTD("cqg.rtd", ,"ContractData", Q8, "Open",, "T"))</f>
        <v/>
      </c>
      <c r="X8" s="3" t="str">
        <f>IF(Q8="","",RTD("cqg.rtd", ,"ContractData", Q8, "High",, "T"))</f>
        <v/>
      </c>
      <c r="Y8" s="3" t="str">
        <f>IF(Q8="","",RTD("cqg.rtd", ,"ContractData", Q8, "Low",, "T"))</f>
        <v/>
      </c>
      <c r="Z8" s="4" t="str">
        <f>IF(Q8="","",RTD("cqg.rtd", ,"ContractData", Q8, "T_CVol",, "T"))</f>
        <v/>
      </c>
      <c r="AA8" s="5" t="str">
        <f>IF(Q8="","",RTD("cqg.rtd", ,"ContractData",Q8, "FirstNoticeDate",, "T"))</f>
        <v/>
      </c>
      <c r="AB8" s="5" t="str">
        <f>IF(Q8="","",RTD("cqg.rtd", ,"ContractData",Q8, "ExpirationDate",, "T"))</f>
        <v/>
      </c>
    </row>
    <row r="9" spans="1:28" x14ac:dyDescent="0.3">
      <c r="G9" s="3"/>
      <c r="H9" s="3"/>
      <c r="I9" s="3"/>
      <c r="J9" s="3"/>
      <c r="K9" s="3"/>
      <c r="L9" s="8"/>
      <c r="M9" s="5" t="str">
        <f>IF(B9="","",RTD("cqg.rtd", ,"ContractData",B9, "ExpirationDate",, "T"))</f>
        <v/>
      </c>
      <c r="N9" s="5"/>
    </row>
    <row r="10" spans="1:28" x14ac:dyDescent="0.3">
      <c r="D10" s="7" t="str">
        <f>IF(C10="","",IFERROR(RTD("cqg.rtd",,"ContractData",C10,"LongDescription",,"T"),""))</f>
        <v/>
      </c>
      <c r="G10" s="3" t="str">
        <f>IF(C10="","",RTD("cqg.rtd", ,"ContractData", C10, "LastTrade",, "T"))</f>
        <v/>
      </c>
      <c r="H10" s="3" t="str">
        <f>IF(C10="","",RTD("cqg.rtd", ,"ContractData", C10, "NetLastTrade",, "T"))</f>
        <v/>
      </c>
      <c r="I10" s="3" t="str">
        <f>IF(C10="","",RTD("cqg.rtd", ,"ContractData", C10, "Open",, "T"))</f>
        <v/>
      </c>
      <c r="J10" s="3" t="str">
        <f>IF(C10="","",RTD("cqg.rtd", ,"ContractData", C10, "High",, "T"))</f>
        <v/>
      </c>
      <c r="K10" s="3" t="str">
        <f>IF(C10="","",RTD("cqg.rtd", ,"ContractData", C10, "Low",, "T"))</f>
        <v/>
      </c>
      <c r="L10" s="8" t="str">
        <f>IF(C10="","",RTD("cqg.rtd", ,"ContractData", C10, "T_CVol",, "T"))</f>
        <v/>
      </c>
      <c r="M10" s="5" t="str">
        <f>IF(C10="","",RTD("cqg.rtd", ,"ContractData",C10, "FirstNoticeDate",, "T"))</f>
        <v/>
      </c>
      <c r="N10" s="5" t="str">
        <f>IF(C10="","",RTD("cqg.rtd", ,"ContractData",C10, "ExpirationDate",, "T"))</f>
        <v/>
      </c>
    </row>
    <row r="11" spans="1:28" x14ac:dyDescent="0.3">
      <c r="B11" s="2" t="s">
        <v>25</v>
      </c>
      <c r="P11" s="2" t="s">
        <v>39</v>
      </c>
    </row>
    <row r="12" spans="1:28" x14ac:dyDescent="0.3">
      <c r="B12" s="2" t="s">
        <v>21</v>
      </c>
      <c r="C12" s="2" t="s">
        <v>7</v>
      </c>
      <c r="D12" s="9" t="s">
        <v>8</v>
      </c>
      <c r="E12" s="9"/>
      <c r="F12" s="9"/>
      <c r="G12" s="2" t="s">
        <v>16</v>
      </c>
      <c r="H12" s="2" t="s">
        <v>9</v>
      </c>
      <c r="I12" s="2" t="s">
        <v>10</v>
      </c>
      <c r="J12" s="2" t="s">
        <v>11</v>
      </c>
      <c r="K12" s="2" t="s">
        <v>12</v>
      </c>
      <c r="L12" s="7" t="s">
        <v>33</v>
      </c>
      <c r="M12" s="2" t="s">
        <v>14</v>
      </c>
      <c r="N12" s="2" t="s">
        <v>13</v>
      </c>
      <c r="P12" s="2" t="s">
        <v>35</v>
      </c>
      <c r="R12" s="10" t="s">
        <v>8</v>
      </c>
      <c r="S12" s="10"/>
      <c r="T12" s="10"/>
      <c r="U12" s="2" t="s">
        <v>16</v>
      </c>
      <c r="V12" s="2" t="s">
        <v>9</v>
      </c>
      <c r="W12" s="2" t="s">
        <v>10</v>
      </c>
      <c r="X12" s="2" t="s">
        <v>11</v>
      </c>
      <c r="Y12" s="2" t="s">
        <v>12</v>
      </c>
      <c r="Z12" s="2" t="s">
        <v>33</v>
      </c>
      <c r="AA12" s="2" t="s">
        <v>14</v>
      </c>
      <c r="AB12" s="2" t="s">
        <v>13</v>
      </c>
    </row>
    <row r="13" spans="1:28" x14ac:dyDescent="0.3">
      <c r="B13" s="2" t="s">
        <v>2</v>
      </c>
      <c r="C13" s="2" t="s">
        <v>22</v>
      </c>
      <c r="D13" s="9" t="str">
        <f>IF(C13="","",IFERROR(RTD("cqg.rtd",,"ContractData",C13,"LongDescription",,"T"),""))</f>
        <v>Soybean Meal (Globex), May 26</v>
      </c>
      <c r="E13" s="9"/>
      <c r="F13" s="9"/>
      <c r="G13" s="3">
        <f>IF(C13="","",RTD("cqg.rtd", ,"ContractData", C13, "LastTrade",, "T"))</f>
        <v>323.40000000000003</v>
      </c>
      <c r="H13" s="3">
        <f>IF(C13="","",RTD("cqg.rtd", ,"ContractData", C13, "NetLastTrade",, "T"))</f>
        <v>2.8000000000000114</v>
      </c>
      <c r="I13" s="3">
        <f>IF(C13="","",RTD("cqg.rtd", ,"ContractData", C13, "Open",, "T"))</f>
        <v>322.3</v>
      </c>
      <c r="J13" s="3">
        <f>IF(C13="","",RTD("cqg.rtd", ,"ContractData", C13, "High",, "T"))</f>
        <v>323.8</v>
      </c>
      <c r="K13" s="3">
        <f>IF(C13="","",RTD("cqg.rtd", ,"ContractData", C13, "Low",, "T"))</f>
        <v>320.70000000000005</v>
      </c>
      <c r="L13" s="8">
        <f>IF(C13="","",RTD("cqg.rtd", ,"ContractData", C13, "T_CVol",, "T"))</f>
        <v>7601</v>
      </c>
      <c r="M13" s="5">
        <f>IF(C13="","",RTD("cqg.rtd", ,"ContractData",C13, "FirstNoticeDate",, "T"))</f>
        <v>46142</v>
      </c>
      <c r="N13" s="5">
        <f>IF(C13="","",RTD("cqg.rtd", ,"ContractData",C13, "ExpirationDate",, "T"))</f>
        <v>46156</v>
      </c>
      <c r="P13" s="2" t="s">
        <v>2</v>
      </c>
      <c r="Q13" s="2" t="s">
        <v>40</v>
      </c>
      <c r="R13" s="9" t="str">
        <f>IF(Q13="","",IFERROR(RTD("cqg.rtd",,"ContractData",Q13,"LongDescription",,"T"),""))</f>
        <v>Feeder Cattle (Globex), Apr 26</v>
      </c>
      <c r="S13" s="9"/>
      <c r="T13" s="9"/>
      <c r="U13" s="3">
        <f>IF(Q13="","",RTD("cqg.rtd", ,"ContractData", Q13, "LastTrade",, "T"))</f>
        <v>365.875</v>
      </c>
      <c r="V13" s="3">
        <f>IF(Q13="","",RTD("cqg.rtd", ,"ContractData", Q13, "NetLastTrade",, "T"))</f>
        <v>-0.92500000000001137</v>
      </c>
      <c r="W13" s="3">
        <f>IF(Q13="","",RTD("cqg.rtd", ,"ContractData", Q13, "Open",, "T"))</f>
        <v>366.02500000000003</v>
      </c>
      <c r="X13" s="3">
        <f>IF(Q13="","",RTD("cqg.rtd", ,"ContractData", Q13, "High",, "T"))</f>
        <v>366.55</v>
      </c>
      <c r="Y13" s="3">
        <f>IF(Q13="","",RTD("cqg.rtd", ,"ContractData", Q13, "Low",, "T"))</f>
        <v>365.07499999999999</v>
      </c>
      <c r="Z13" s="4">
        <f>IF(Q13="","",RTD("cqg.rtd", ,"ContractData", Q13, "T_CVol",, "T"))</f>
        <v>98</v>
      </c>
      <c r="AA13" s="5" t="str">
        <f>IF(Q13="","",RTD("cqg.rtd", ,"ContractData",Q13, "FirstNoticeDate",, "T"))</f>
        <v/>
      </c>
      <c r="AB13" s="5">
        <f>IF(Q13="","",RTD("cqg.rtd", ,"ContractData",Q13, "ExpirationDate",, "T"))</f>
        <v>46142</v>
      </c>
    </row>
    <row r="14" spans="1:28" x14ac:dyDescent="0.3">
      <c r="B14" s="2" t="s">
        <v>3</v>
      </c>
      <c r="C14" s="6" t="s">
        <v>23</v>
      </c>
      <c r="D14" s="9" t="str">
        <f>IF(C14="","",IFERROR(RTD("cqg.rtd",,"ContractData",C14,"LongDescription",,"T"),""))</f>
        <v>Soybean Meal (Globex), Jul 26</v>
      </c>
      <c r="E14" s="9"/>
      <c r="F14" s="9"/>
      <c r="G14" s="3">
        <f>IF(C14="","",RTD("cqg.rtd", ,"ContractData", C14, "LastTrade",, "T"))</f>
        <v>318.90000000000003</v>
      </c>
      <c r="H14" s="3">
        <f>IF(C14="","",RTD("cqg.rtd", ,"ContractData", C14, "NetLastTrade",, "T"))</f>
        <v>2.6000000000000227</v>
      </c>
      <c r="I14" s="3">
        <f>IF(C14="","",RTD("cqg.rtd", ,"ContractData", C14, "Open",, "T"))</f>
        <v>317.90000000000003</v>
      </c>
      <c r="J14" s="3">
        <f>IF(C14="","",RTD("cqg.rtd", ,"ContractData", C14, "High",, "T"))</f>
        <v>319.3</v>
      </c>
      <c r="K14" s="3">
        <f>IF(C14="","",RTD("cqg.rtd", ,"ContractData", C14, "Low",, "T"))</f>
        <v>316.10000000000002</v>
      </c>
      <c r="L14" s="8">
        <f>IF(C14="","",RTD("cqg.rtd", ,"ContractData", C14, "T_CVol",, "T"))</f>
        <v>13871</v>
      </c>
      <c r="M14" s="5">
        <f>IF(C14="","",RTD("cqg.rtd", ,"ContractData",C14, "FirstNoticeDate",, "T"))</f>
        <v>46203</v>
      </c>
      <c r="N14" s="5">
        <f>IF(C14="","",RTD("cqg.rtd", ,"ContractData",C14, "ExpirationDate",, "T"))</f>
        <v>46217</v>
      </c>
      <c r="P14" s="2" t="s">
        <v>3</v>
      </c>
      <c r="Q14" s="6" t="s">
        <v>41</v>
      </c>
      <c r="R14" s="9" t="str">
        <f>IF(Q14="","",IFERROR(RTD("cqg.rtd",,"ContractData",Q14,"LongDescription",,"T"),""))</f>
        <v>Feeder Cattle (Globex), May 26</v>
      </c>
      <c r="S14" s="9"/>
      <c r="T14" s="9"/>
      <c r="U14" s="3">
        <f>IF(Q14="","",RTD("cqg.rtd", ,"ContractData", Q14, "LastTrade",, "T"))</f>
        <v>356.2</v>
      </c>
      <c r="V14" s="3">
        <f>IF(Q14="","",RTD("cqg.rtd", ,"ContractData", Q14, "NetLastTrade",, "T"))</f>
        <v>-2.2250000000000227</v>
      </c>
      <c r="W14" s="3">
        <f>IF(Q14="","",RTD("cqg.rtd", ,"ContractData", Q14, "Open",, "T"))</f>
        <v>356.8</v>
      </c>
      <c r="X14" s="3">
        <f>IF(Q14="","",RTD("cqg.rtd", ,"ContractData", Q14, "High",, "T"))</f>
        <v>357.17500000000001</v>
      </c>
      <c r="Y14" s="3">
        <f>IF(Q14="","",RTD("cqg.rtd", ,"ContractData", Q14, "Low",, "T"))</f>
        <v>354.05</v>
      </c>
      <c r="Z14" s="4">
        <f>IF(Q14="","",RTD("cqg.rtd", ,"ContractData", Q14, "T_CVol",, "T"))</f>
        <v>665</v>
      </c>
      <c r="AA14" s="5" t="str">
        <f>IF(Q14="","",RTD("cqg.rtd", ,"ContractData",Q14, "FirstNoticeDate",, "T"))</f>
        <v/>
      </c>
      <c r="AB14" s="5">
        <f>IF(Q14="","",RTD("cqg.rtd", ,"ContractData",Q14, "ExpirationDate",, "T"))</f>
        <v>46163</v>
      </c>
    </row>
    <row r="15" spans="1:28" x14ac:dyDescent="0.3">
      <c r="B15" s="2" t="s">
        <v>5</v>
      </c>
      <c r="C15" s="2" t="s">
        <v>24</v>
      </c>
      <c r="D15" s="9" t="str">
        <f>IF(C15="","",IFERROR(RTD("cqg.rtd",,"ContractData",C15,"LongDescription",,"T"),""))</f>
        <v>Soybean Meal (Globex), Aug 26</v>
      </c>
      <c r="E15" s="9"/>
      <c r="F15" s="9"/>
      <c r="G15" s="3">
        <f>IF(C15="","",RTD("cqg.rtd", ,"ContractData", C15, "LastTrade",, "T"))</f>
        <v>313.40000000000003</v>
      </c>
      <c r="H15" s="3">
        <f>IF(C15="","",RTD("cqg.rtd", ,"ContractData", C15, "NetLastTrade",, "T"))</f>
        <v>2.1000000000000227</v>
      </c>
      <c r="I15" s="3">
        <f>IF(C15="","",RTD("cqg.rtd", ,"ContractData", C15, "Open",, "T"))</f>
        <v>313</v>
      </c>
      <c r="J15" s="3">
        <f>IF(C15="","",RTD("cqg.rtd", ,"ContractData", C15, "High",, "T"))</f>
        <v>313.70000000000005</v>
      </c>
      <c r="K15" s="3">
        <f>IF(C15="","",RTD("cqg.rtd", ,"ContractData", C15, "Low",, "T"))</f>
        <v>311.20000000000005</v>
      </c>
      <c r="L15" s="8">
        <f>IF(C15="","",RTD("cqg.rtd", ,"ContractData", C15, "T_CVol",, "T"))</f>
        <v>3566</v>
      </c>
      <c r="M15" s="5">
        <f>IF(C15="","",RTD("cqg.rtd", ,"ContractData",C15, "FirstNoticeDate",, "T"))</f>
        <v>46234</v>
      </c>
      <c r="N15" s="5">
        <f>IF(C15="","",RTD("cqg.rtd", ,"ContractData",C15, "ExpirationDate",, "T"))</f>
        <v>46248</v>
      </c>
      <c r="P15" s="2" t="s">
        <v>5</v>
      </c>
      <c r="Q15" s="2" t="s">
        <v>42</v>
      </c>
      <c r="R15" s="9" t="str">
        <f>IF(Q15="","",IFERROR(RTD("cqg.rtd",,"ContractData",Q15,"LongDescription",,"T"),""))</f>
        <v>Feeder Cattle (Globex), Aug 26</v>
      </c>
      <c r="S15" s="9"/>
      <c r="T15" s="9"/>
      <c r="U15" s="3">
        <f>IF(Q15="","",RTD("cqg.rtd", ,"ContractData", Q15, "LastTrade",, "T"))</f>
        <v>356.7</v>
      </c>
      <c r="V15" s="3">
        <f>IF(Q15="","",RTD("cqg.rtd", ,"ContractData", Q15, "NetLastTrade",, "T"))</f>
        <v>-2.1750000000000114</v>
      </c>
      <c r="W15" s="3">
        <f>IF(Q15="","",RTD("cqg.rtd", ,"ContractData", Q15, "Open",, "T"))</f>
        <v>357</v>
      </c>
      <c r="X15" s="3">
        <f>IF(Q15="","",RTD("cqg.rtd", ,"ContractData", Q15, "High",, "T"))</f>
        <v>357.625</v>
      </c>
      <c r="Y15" s="3">
        <f>IF(Q15="","",RTD("cqg.rtd", ,"ContractData", Q15, "Low",, "T"))</f>
        <v>354.65000000000003</v>
      </c>
      <c r="Z15" s="4">
        <f>IF(Q15="","",RTD("cqg.rtd", ,"ContractData", Q15, "T_CVol",, "T"))</f>
        <v>819</v>
      </c>
      <c r="AA15" s="5" t="str">
        <f>IF(Q15="","",RTD("cqg.rtd", ,"ContractData",Q15, "FirstNoticeDate",, "T"))</f>
        <v/>
      </c>
      <c r="AB15" s="5">
        <f>IF(Q15="","",RTD("cqg.rtd", ,"ContractData",Q15, "ExpirationDate",, "T"))</f>
        <v>46261</v>
      </c>
    </row>
    <row r="16" spans="1:28" x14ac:dyDescent="0.3">
      <c r="B16" s="2" t="s">
        <v>30</v>
      </c>
      <c r="C16" s="2" t="str" cm="1">
        <f t="array" ref="C16:C18">_xlfn._xlws.FILTER(Data!B22:B46,Data!C22:C46='Main Display'!B16)</f>
        <v>ZME?4</v>
      </c>
      <c r="D16" s="9" t="str">
        <f>IF(C16="","",IFERROR(RTD("cqg.rtd",,"ContractData",C16,"LongDescription",,"T"),""))</f>
        <v>Soybean Meal (Globex), Sep 26</v>
      </c>
      <c r="E16" s="9"/>
      <c r="F16" s="9"/>
      <c r="G16" s="3">
        <f>IF(C16="","",RTD("cqg.rtd", ,"ContractData", C16, "LastTrade",, "T"))</f>
        <v>309.8</v>
      </c>
      <c r="H16" s="3">
        <f>IF(C16="","",RTD("cqg.rtd", ,"ContractData", C16, "NetLastTrade",, "T"))</f>
        <v>1.8999999999999773</v>
      </c>
      <c r="I16" s="3">
        <f>IF(C16="","",RTD("cqg.rtd", ,"ContractData", C16, "Open",, "T"))</f>
        <v>309.60000000000002</v>
      </c>
      <c r="J16" s="3">
        <f>IF(C16="","",RTD("cqg.rtd", ,"ContractData", C16, "High",, "T"))</f>
        <v>310</v>
      </c>
      <c r="K16" s="3">
        <f>IF(C16="","",RTD("cqg.rtd", ,"ContractData", C16, "Low",, "T"))</f>
        <v>307.8</v>
      </c>
      <c r="L16" s="8">
        <f>IF(C16="","",RTD("cqg.rtd", ,"ContractData", C16, "T_CVol",, "T"))</f>
        <v>2599</v>
      </c>
      <c r="M16" s="5">
        <f>IF(C16="","",RTD("cqg.rtd", ,"ContractData",C16, "FirstNoticeDate",, "T"))</f>
        <v>46265</v>
      </c>
      <c r="N16" s="5">
        <f>IF(C16="","",RTD("cqg.rtd", ,"ContractData",C16, "ExpirationDate",, "T"))</f>
        <v>46279</v>
      </c>
      <c r="P16" s="2" t="s">
        <v>43</v>
      </c>
      <c r="Q16" s="2" t="str" cm="1">
        <f t="array" ref="Q16:Q17">_xlfn._xlws.FILTER(Data!B111:B120,Data!C111:C120='Main Display'!P16)</f>
        <v>GF?2</v>
      </c>
      <c r="R16" s="9" t="str">
        <f>IF(Q16="","",IFERROR(RTD("cqg.rtd",,"ContractData",Q16,"LongDescription",,"T"),""))</f>
        <v>Feeder Cattle (Globex), May 26</v>
      </c>
      <c r="S16" s="9"/>
      <c r="T16" s="9"/>
      <c r="U16" s="3">
        <f>IF(Q16="","",RTD("cqg.rtd", ,"ContractData", Q16, "LastTrade",, "T"))</f>
        <v>356.2</v>
      </c>
      <c r="V16" s="3">
        <f>IF(Q16="","",RTD("cqg.rtd", ,"ContractData", Q16, "NetLastTrade",, "T"))</f>
        <v>-2.2250000000000227</v>
      </c>
      <c r="W16" s="3">
        <f>IF(Q16="","",RTD("cqg.rtd", ,"ContractData", Q16, "Open",, "T"))</f>
        <v>356.8</v>
      </c>
      <c r="X16" s="3">
        <f>IF(Q16="","",RTD("cqg.rtd", ,"ContractData", Q16, "High",, "T"))</f>
        <v>357.17500000000001</v>
      </c>
      <c r="Y16" s="3">
        <f>IF(Q16="","",RTD("cqg.rtd", ,"ContractData", Q16, "Low",, "T"))</f>
        <v>354.05</v>
      </c>
      <c r="Z16" s="4">
        <f>IF(Q16="","",RTD("cqg.rtd", ,"ContractData", Q16, "T_CVol",, "T"))</f>
        <v>665</v>
      </c>
      <c r="AA16" s="5" t="str">
        <f>IF(Q16="","",RTD("cqg.rtd", ,"ContractData",Q16, "FirstNoticeDate",, "T"))</f>
        <v/>
      </c>
      <c r="AB16" s="5">
        <f>IF(Q16="","",RTD("cqg.rtd", ,"ContractData",Q16, "ExpirationDate",, "T"))</f>
        <v>46163</v>
      </c>
    </row>
    <row r="17" spans="2:28" x14ac:dyDescent="0.3">
      <c r="C17" s="2" t="str">
        <v>ZME?12</v>
      </c>
      <c r="D17" s="9" t="str">
        <f>IF(C17="","",IFERROR(RTD("cqg.rtd",,"ContractData",C17,"LongDescription",,"T"),""))</f>
        <v>Soybean Meal (Globex), Sep 27</v>
      </c>
      <c r="E17" s="9"/>
      <c r="F17" s="9"/>
      <c r="G17" s="3">
        <f>IF(C17="","",RTD("cqg.rtd", ,"ContractData", C17, "LastTrade",, "T"))</f>
        <v>313.10000000000002</v>
      </c>
      <c r="H17" s="3">
        <f>IF(C17="","",RTD("cqg.rtd", ,"ContractData", C17, "NetLastTrade",, "T"))</f>
        <v>2.1999999999999886</v>
      </c>
      <c r="I17" s="3" t="str">
        <f>IF(C17="","",RTD("cqg.rtd", ,"ContractData", C17, "Open",, "T"))</f>
        <v/>
      </c>
      <c r="J17" s="3" t="str">
        <f>IF(C17="","",RTD("cqg.rtd", ,"ContractData", C17, "High",, "T"))</f>
        <v/>
      </c>
      <c r="K17" s="3" t="str">
        <f>IF(C17="","",RTD("cqg.rtd", ,"ContractData", C17, "Low",, "T"))</f>
        <v/>
      </c>
      <c r="L17" s="8">
        <f>IF(C17="","",RTD("cqg.rtd", ,"ContractData", C17, "T_CVol",, "T"))</f>
        <v>0</v>
      </c>
      <c r="M17" s="5">
        <f>IF(C17="","",RTD("cqg.rtd", ,"ContractData",C17, "FirstNoticeDate",, "T"))</f>
        <v>46630</v>
      </c>
      <c r="N17" s="5">
        <f>IF(C17="","",RTD("cqg.rtd", ,"ContractData",C17, "ExpirationDate",, "T"))</f>
        <v>46644</v>
      </c>
      <c r="Q17" s="2" t="str">
        <v>GF?10</v>
      </c>
      <c r="R17" s="9" t="str">
        <f>IF(Q17="","",IFERROR(RTD("cqg.rtd",,"ContractData",Q17,"LongDescription",,"T"),""))</f>
        <v>Feeder Cattle (Globex), May 27</v>
      </c>
      <c r="S17" s="9"/>
      <c r="T17" s="9"/>
      <c r="U17" s="3" t="str">
        <f>IF(Q17="","",RTD("cqg.rtd", ,"ContractData", Q17, "LastTrade",, "T"))</f>
        <v/>
      </c>
      <c r="V17" s="3" t="str">
        <f>IF(Q17="","",RTD("cqg.rtd", ,"ContractData", Q17, "NetLastTrade",, "T"))</f>
        <v/>
      </c>
      <c r="W17" s="3" t="str">
        <f>IF(Q17="","",RTD("cqg.rtd", ,"ContractData", Q17, "Open",, "T"))</f>
        <v/>
      </c>
      <c r="X17" s="3" t="str">
        <f>IF(Q17="","",RTD("cqg.rtd", ,"ContractData", Q17, "High",, "T"))</f>
        <v/>
      </c>
      <c r="Y17" s="3" t="str">
        <f>IF(Q17="","",RTD("cqg.rtd", ,"ContractData", Q17, "Low",, "T"))</f>
        <v/>
      </c>
      <c r="Z17" s="4">
        <f>IF(Q17="","",RTD("cqg.rtd", ,"ContractData", Q17, "T_CVol",, "T"))</f>
        <v>0</v>
      </c>
      <c r="AA17" s="5" t="str">
        <f>IF(Q17="","",RTD("cqg.rtd", ,"ContractData",Q17, "FirstNoticeDate",, "T"))</f>
        <v/>
      </c>
      <c r="AB17" s="5">
        <f>IF(Q17="","",RTD("cqg.rtd", ,"ContractData",Q17, "ExpirationDate",, "T"))</f>
        <v>46534</v>
      </c>
    </row>
    <row r="18" spans="2:28" x14ac:dyDescent="0.3">
      <c r="C18" s="2" t="str">
        <v>ZME?20</v>
      </c>
      <c r="D18" s="9" t="str">
        <f>IF(C18="","",IFERROR(RTD("cqg.rtd",,"ContractData",C18,"LongDescription",,"T"),""))</f>
        <v>Soybean Meal (Globex), Sep 28</v>
      </c>
      <c r="E18" s="9"/>
      <c r="F18" s="9"/>
      <c r="G18" s="3" t="str">
        <f>IF(C18="","",RTD("cqg.rtd", ,"ContractData", C18, "LastTrade",, "T"))</f>
        <v/>
      </c>
      <c r="H18" s="3" t="str">
        <f>IF(C18="","",RTD("cqg.rtd", ,"ContractData", C18, "NetLastTrade",, "T"))</f>
        <v/>
      </c>
      <c r="I18" s="3" t="str">
        <f>IF(C18="","",RTD("cqg.rtd", ,"ContractData", C18, "Open",, "T"))</f>
        <v/>
      </c>
      <c r="J18" s="3" t="str">
        <f>IF(C18="","",RTD("cqg.rtd", ,"ContractData", C18, "High",, "T"))</f>
        <v/>
      </c>
      <c r="K18" s="3" t="str">
        <f>IF(C18="","",RTD("cqg.rtd", ,"ContractData", C18, "Low",, "T"))</f>
        <v/>
      </c>
      <c r="L18" s="8">
        <f>IF(C18="","",RTD("cqg.rtd", ,"ContractData", C18, "T_CVol",, "T"))</f>
        <v>0</v>
      </c>
      <c r="M18" s="5">
        <f>IF(C18="","",RTD("cqg.rtd", ,"ContractData",C18, "FirstNoticeDate",, "T"))</f>
        <v>46996</v>
      </c>
      <c r="N18" s="5">
        <f>IF(C18="","",RTD("cqg.rtd", ,"ContractData",C18, "ExpirationDate",, "T"))</f>
        <v>47010</v>
      </c>
    </row>
    <row r="21" spans="2:28" x14ac:dyDescent="0.3">
      <c r="B21" s="2" t="s">
        <v>25</v>
      </c>
      <c r="P21" s="2" t="s">
        <v>44</v>
      </c>
    </row>
    <row r="22" spans="2:28" x14ac:dyDescent="0.3">
      <c r="B22" s="2" t="s">
        <v>26</v>
      </c>
      <c r="C22" s="2" t="s">
        <v>7</v>
      </c>
      <c r="D22" s="9" t="s">
        <v>8</v>
      </c>
      <c r="E22" s="9"/>
      <c r="F22" s="9"/>
      <c r="G22" s="2" t="s">
        <v>16</v>
      </c>
      <c r="H22" s="2" t="s">
        <v>9</v>
      </c>
      <c r="I22" s="2" t="s">
        <v>10</v>
      </c>
      <c r="J22" s="2" t="s">
        <v>11</v>
      </c>
      <c r="K22" s="2" t="s">
        <v>12</v>
      </c>
      <c r="L22" s="7" t="s">
        <v>33</v>
      </c>
      <c r="M22" s="2" t="s">
        <v>14</v>
      </c>
      <c r="N22" s="2" t="s">
        <v>13</v>
      </c>
      <c r="P22" s="2" t="s">
        <v>48</v>
      </c>
      <c r="R22" s="10" t="s">
        <v>8</v>
      </c>
      <c r="S22" s="10"/>
      <c r="T22" s="10"/>
      <c r="U22" s="2" t="s">
        <v>16</v>
      </c>
      <c r="V22" s="2" t="s">
        <v>9</v>
      </c>
      <c r="W22" s="2" t="s">
        <v>10</v>
      </c>
      <c r="X22" s="2" t="s">
        <v>11</v>
      </c>
      <c r="Y22" s="2" t="s">
        <v>12</v>
      </c>
      <c r="Z22" s="2" t="s">
        <v>33</v>
      </c>
      <c r="AA22" s="2" t="s">
        <v>14</v>
      </c>
      <c r="AB22" s="2" t="s">
        <v>13</v>
      </c>
    </row>
    <row r="23" spans="2:28" x14ac:dyDescent="0.3">
      <c r="B23" s="2" t="s">
        <v>2</v>
      </c>
      <c r="C23" s="2" t="s">
        <v>27</v>
      </c>
      <c r="D23" s="9" t="str">
        <f>IF(C23="","",IFERROR(RTD("cqg.rtd",,"ContractData",C23,"LongDescription",,"T"),""))</f>
        <v>Soybean Oil (Globex), May 26</v>
      </c>
      <c r="E23" s="9"/>
      <c r="F23" s="9"/>
      <c r="G23" s="3">
        <f>IF(C23="","",RTD("cqg.rtd", ,"ContractData", C23, "LastTrade",, "T"))</f>
        <v>71.47</v>
      </c>
      <c r="H23" s="3">
        <f>IF(C23="","",RTD("cqg.rtd", ,"ContractData", C23, "NetLastTrade",, "T"))</f>
        <v>-0.21000000000000796</v>
      </c>
      <c r="I23" s="3">
        <f>IF(C23="","",RTD("cqg.rtd", ,"ContractData", C23, "Open",, "T"))</f>
        <v>71.64</v>
      </c>
      <c r="J23" s="3">
        <f>IF(C23="","",RTD("cqg.rtd", ,"ContractData", C23, "High",, "T"))</f>
        <v>72.03</v>
      </c>
      <c r="K23" s="3">
        <f>IF(C23="","",RTD("cqg.rtd", ,"ContractData", C23, "Low",, "T"))</f>
        <v>71.08</v>
      </c>
      <c r="L23" s="8">
        <f>IF(C23="","",RTD("cqg.rtd", ,"ContractData", C23, "T_CVol",, "T"))</f>
        <v>4861</v>
      </c>
      <c r="M23" s="5">
        <f>IF(C23="","",RTD("cqg.rtd", ,"ContractData",C23, "FirstNoticeDate",, "T"))</f>
        <v>46142</v>
      </c>
      <c r="N23" s="5">
        <f>IF(C23="","",RTD("cqg.rtd", ,"ContractData",C23, "ExpirationDate",, "T"))</f>
        <v>46156</v>
      </c>
      <c r="P23" s="2" t="s">
        <v>2</v>
      </c>
      <c r="Q23" s="2" t="s">
        <v>45</v>
      </c>
      <c r="R23" s="9" t="str">
        <f>IF(Q23="","",IFERROR(RTD("cqg.rtd",,"ContractData",Q23,"LongDescription",,"T"),""))</f>
        <v>Milk Class III (Globex), Apr 26</v>
      </c>
      <c r="S23" s="9"/>
      <c r="T23" s="9"/>
      <c r="U23" s="3">
        <f>IF(Q23="","",RTD("cqg.rtd", ,"ContractData", Q23, "LastTrade",, "T"))</f>
        <v>16.84</v>
      </c>
      <c r="V23" s="3">
        <f>IF(Q23="","",RTD("cqg.rtd", ,"ContractData", Q23, "NetLastTrade",, "T"))</f>
        <v>0</v>
      </c>
      <c r="W23" s="3">
        <f>IF(Q23="","",RTD("cqg.rtd", ,"ContractData", Q23, "Open",, "T"))</f>
        <v>16.84</v>
      </c>
      <c r="X23" s="3">
        <f>IF(Q23="","",RTD("cqg.rtd", ,"ContractData", Q23, "High",, "T"))</f>
        <v>16.84</v>
      </c>
      <c r="Y23" s="3">
        <f>IF(Q23="","",RTD("cqg.rtd", ,"ContractData", Q23, "Low",, "T"))</f>
        <v>16.84</v>
      </c>
      <c r="Z23" s="4">
        <f>IF(Q23="","",RTD("cqg.rtd", ,"ContractData", Q23, "T_CVol",, "T"))</f>
        <v>2</v>
      </c>
      <c r="AA23" s="5" t="str">
        <f>IF(Q23="","",RTD("cqg.rtd", ,"ContractData",Q23, "FirstNoticeDate",, "T"))</f>
        <v/>
      </c>
      <c r="AB23" s="5">
        <f>IF(Q23="","",RTD("cqg.rtd", ,"ContractData",Q23, "ExpirationDate",, "T"))</f>
        <v>46140</v>
      </c>
    </row>
    <row r="24" spans="2:28" x14ac:dyDescent="0.3">
      <c r="B24" s="2" t="s">
        <v>3</v>
      </c>
      <c r="C24" s="6" t="s">
        <v>28</v>
      </c>
      <c r="D24" s="9" t="str">
        <f>IF(C24="","",IFERROR(RTD("cqg.rtd",,"ContractData",C24,"LongDescription",,"T"),""))</f>
        <v>Soybean Oil (Globex), Jul 26</v>
      </c>
      <c r="E24" s="9"/>
      <c r="F24" s="9"/>
      <c r="G24" s="3">
        <f>IF(C24="","",RTD("cqg.rtd", ,"ContractData", C24, "LastTrade",, "T"))</f>
        <v>70.790000000000006</v>
      </c>
      <c r="H24" s="3">
        <f>IF(C24="","",RTD("cqg.rtd", ,"ContractData", C24, "NetLastTrade",, "T"))</f>
        <v>-0.20999999999999375</v>
      </c>
      <c r="I24" s="3">
        <f>IF(C24="","",RTD("cqg.rtd", ,"ContractData", C24, "Open",, "T"))</f>
        <v>70.989999999999995</v>
      </c>
      <c r="J24" s="3">
        <f>IF(C24="","",RTD("cqg.rtd", ,"ContractData", C24, "High",, "T"))</f>
        <v>71.39</v>
      </c>
      <c r="K24" s="3">
        <f>IF(C24="","",RTD("cqg.rtd", ,"ContractData", C24, "Low",, "T"))</f>
        <v>70.430000000000007</v>
      </c>
      <c r="L24" s="8">
        <f>IF(C24="","",RTD("cqg.rtd", ,"ContractData", C24, "T_CVol",, "T"))</f>
        <v>23804</v>
      </c>
      <c r="M24" s="5">
        <f>IF(C24="","",RTD("cqg.rtd", ,"ContractData",C24, "FirstNoticeDate",, "T"))</f>
        <v>46203</v>
      </c>
      <c r="N24" s="5">
        <f>IF(C24="","",RTD("cqg.rtd", ,"ContractData",C24, "ExpirationDate",, "T"))</f>
        <v>46217</v>
      </c>
      <c r="P24" s="2" t="s">
        <v>3</v>
      </c>
      <c r="Q24" s="2" t="s">
        <v>46</v>
      </c>
      <c r="R24" s="9" t="str">
        <f>IF(Q24="","",IFERROR(RTD("cqg.rtd",,"ContractData",Q24,"LongDescription",,"T"),""))</f>
        <v>Milk Class III (Globex), May 26</v>
      </c>
      <c r="S24" s="9"/>
      <c r="T24" s="9"/>
      <c r="U24" s="3">
        <f>IF(Q24="","",RTD("cqg.rtd", ,"ContractData", Q24, "LastTrade",, "T"))</f>
        <v>17.55</v>
      </c>
      <c r="V24" s="3">
        <f>IF(Q24="","",RTD("cqg.rtd", ,"ContractData", Q24, "NetLastTrade",, "T"))</f>
        <v>8.9999999999999858E-2</v>
      </c>
      <c r="W24" s="3">
        <f>IF(Q24="","",RTD("cqg.rtd", ,"ContractData", Q24, "Open",, "T"))</f>
        <v>17.43</v>
      </c>
      <c r="X24" s="3">
        <f>IF(Q24="","",RTD("cqg.rtd", ,"ContractData", Q24, "High",, "T"))</f>
        <v>17.55</v>
      </c>
      <c r="Y24" s="3">
        <f>IF(Q24="","",RTD("cqg.rtd", ,"ContractData", Q24, "Low",, "T"))</f>
        <v>17.43</v>
      </c>
      <c r="Z24" s="4">
        <f>IF(Q24="","",RTD("cqg.rtd", ,"ContractData", Q24, "T_CVol",, "T"))</f>
        <v>39</v>
      </c>
      <c r="AA24" s="5" t="str">
        <f>IF(Q24="","",RTD("cqg.rtd", ,"ContractData",Q24, "FirstNoticeDate",, "T"))</f>
        <v/>
      </c>
      <c r="AB24" s="5">
        <f>IF(Q24="","",RTD("cqg.rtd", ,"ContractData",Q24, "ExpirationDate",, "T"))</f>
        <v>46175</v>
      </c>
    </row>
    <row r="25" spans="2:28" x14ac:dyDescent="0.3">
      <c r="B25" s="2" t="s">
        <v>5</v>
      </c>
      <c r="C25" s="2" t="s">
        <v>29</v>
      </c>
      <c r="D25" s="9" t="str">
        <f>IF(C25="","",IFERROR(RTD("cqg.rtd",,"ContractData",C25,"LongDescription",,"T"),""))</f>
        <v>Soybean Oil (Globex), Aug 26</v>
      </c>
      <c r="E25" s="9"/>
      <c r="F25" s="9"/>
      <c r="G25" s="3">
        <f>IF(C25="","",RTD("cqg.rtd", ,"ContractData", C25, "LastTrade",, "T"))</f>
        <v>69.150000000000006</v>
      </c>
      <c r="H25" s="3">
        <f>IF(C25="","",RTD("cqg.rtd", ,"ContractData", C25, "NetLastTrade",, "T"))</f>
        <v>-7.9999999999998295E-2</v>
      </c>
      <c r="I25" s="3">
        <f>IF(C25="","",RTD("cqg.rtd", ,"ContractData", C25, "Open",, "T"))</f>
        <v>69.23</v>
      </c>
      <c r="J25" s="3">
        <f>IF(C25="","",RTD("cqg.rtd", ,"ContractData", C25, "High",, "T"))</f>
        <v>69.66</v>
      </c>
      <c r="K25" s="3">
        <f>IF(C25="","",RTD("cqg.rtd", ,"ContractData", C25, "Low",, "T"))</f>
        <v>68.790000000000006</v>
      </c>
      <c r="L25" s="8">
        <f>IF(C25="","",RTD("cqg.rtd", ,"ContractData", C25, "T_CVol",, "T"))</f>
        <v>2945</v>
      </c>
      <c r="M25" s="5">
        <f>IF(C25="","",RTD("cqg.rtd", ,"ContractData",C25, "FirstNoticeDate",, "T"))</f>
        <v>46234</v>
      </c>
      <c r="N25" s="5">
        <f>IF(C25="","",RTD("cqg.rtd", ,"ContractData",C25, "ExpirationDate",, "T"))</f>
        <v>46248</v>
      </c>
      <c r="P25" s="2" t="s">
        <v>5</v>
      </c>
      <c r="Q25" s="2" t="s">
        <v>47</v>
      </c>
      <c r="R25" s="9" t="str">
        <f>IF(Q25="","",IFERROR(RTD("cqg.rtd",,"ContractData",Q25,"LongDescription",,"T"),""))</f>
        <v>Milk Class III (Globex), Jun 26</v>
      </c>
      <c r="S25" s="9"/>
      <c r="T25" s="9"/>
      <c r="U25" s="3">
        <f>IF(Q25="","",RTD("cqg.rtd", ,"ContractData", Q25, "LastTrade",, "T"))</f>
        <v>18.13</v>
      </c>
      <c r="V25" s="3">
        <f>IF(Q25="","",RTD("cqg.rtd", ,"ContractData", Q25, "NetLastTrade",, "T"))</f>
        <v>9.9999999999997868E-2</v>
      </c>
      <c r="W25" s="3">
        <f>IF(Q25="","",RTD("cqg.rtd", ,"ContractData", Q25, "Open",, "T"))</f>
        <v>18.04</v>
      </c>
      <c r="X25" s="3">
        <f>IF(Q25="","",RTD("cqg.rtd", ,"ContractData", Q25, "High",, "T"))</f>
        <v>18.13</v>
      </c>
      <c r="Y25" s="3">
        <f>IF(Q25="","",RTD("cqg.rtd", ,"ContractData", Q25, "Low",, "T"))</f>
        <v>18.010000000000002</v>
      </c>
      <c r="Z25" s="4">
        <f>IF(Q25="","",RTD("cqg.rtd", ,"ContractData", Q25, "T_CVol",, "T"))</f>
        <v>39</v>
      </c>
      <c r="AA25" s="5" t="str">
        <f>IF(Q25="","",RTD("cqg.rtd", ,"ContractData",Q25, "FirstNoticeDate",, "T"))</f>
        <v/>
      </c>
      <c r="AB25" s="5">
        <f>IF(Q25="","",RTD("cqg.rtd", ,"ContractData",Q25, "ExpirationDate",, "T"))</f>
        <v>46203</v>
      </c>
    </row>
    <row r="26" spans="2:28" x14ac:dyDescent="0.3">
      <c r="B26" s="2" t="s">
        <v>0</v>
      </c>
      <c r="C26" s="2" t="str" cm="1">
        <f t="array" ref="C26:C28">_xlfn._xlws.FILTER(Data!B47:B71,Data!C47:C71='Main Display'!B26)</f>
        <v>ZLE?4</v>
      </c>
      <c r="D26" s="9" t="str">
        <f>IF(C26="","",IFERROR(RTD("cqg.rtd",,"ContractData",C26,"LongDescription",,"T"),""))</f>
        <v>Soybean Oil (Globex), Sep 26</v>
      </c>
      <c r="E26" s="9"/>
      <c r="F26" s="9"/>
      <c r="G26" s="3">
        <f>IF(C26="","",RTD("cqg.rtd", ,"ContractData", C26, "LastTrade",, "T"))</f>
        <v>67.66</v>
      </c>
      <c r="H26" s="3">
        <f>IF(C26="","",RTD("cqg.rtd", ,"ContractData", C26, "NetLastTrade",, "T"))</f>
        <v>1.9999999999996021E-2</v>
      </c>
      <c r="I26" s="3">
        <f>IF(C26="","",RTD("cqg.rtd", ,"ContractData", C26, "Open",, "T"))</f>
        <v>67.540000000000006</v>
      </c>
      <c r="J26" s="3">
        <f>IF(C26="","",RTD("cqg.rtd", ,"ContractData", C26, "High",, "T"))</f>
        <v>68.08</v>
      </c>
      <c r="K26" s="3">
        <f>IF(C26="","",RTD("cqg.rtd", ,"ContractData", C26, "Low",, "T"))</f>
        <v>67.290000000000006</v>
      </c>
      <c r="L26" s="8">
        <f>IF(C26="","",RTD("cqg.rtd", ,"ContractData", C26, "T_CVol",, "T"))</f>
        <v>3250</v>
      </c>
      <c r="M26" s="5">
        <f>IF(C26="","",RTD("cqg.rtd", ,"ContractData",C26, "FirstNoticeDate",, "T"))</f>
        <v>46265</v>
      </c>
      <c r="N26" s="5">
        <f>IF(C26="","",RTD("cqg.rtd", ,"ContractData",C26, "ExpirationDate",, "T"))</f>
        <v>46279</v>
      </c>
      <c r="P26" s="2" t="s">
        <v>15</v>
      </c>
      <c r="Q26" s="2" t="str" cm="1">
        <f t="array" ref="Q26:Q27">_xlfn._xlws.FILTER(Data!B133:B157,Data!C133:C157='Main Display'!P26)</f>
        <v>GDC?5</v>
      </c>
      <c r="R26" s="9" t="str">
        <f>IF(Q26="","",IFERROR(RTD("cqg.rtd",,"ContractData",Q26,"LongDescription",,"T"),""))</f>
        <v>Milk Class III (Globex), Aug 26</v>
      </c>
      <c r="S26" s="9"/>
      <c r="T26" s="9"/>
      <c r="U26" s="3">
        <f>IF(Q26="","",RTD("cqg.rtd", ,"ContractData", Q26, "LastTrade",, "T"))</f>
        <v>18.87</v>
      </c>
      <c r="V26" s="3">
        <f>IF(Q26="","",RTD("cqg.rtd", ,"ContractData", Q26, "NetLastTrade",, "T"))</f>
        <v>-5.0000000000000711E-2</v>
      </c>
      <c r="W26" s="3" t="str">
        <f>IF(Q26="","",RTD("cqg.rtd", ,"ContractData", Q26, "Open",, "T"))</f>
        <v/>
      </c>
      <c r="X26" s="3" t="str">
        <f>IF(Q26="","",RTD("cqg.rtd", ,"ContractData", Q26, "High",, "T"))</f>
        <v/>
      </c>
      <c r="Y26" s="3" t="str">
        <f>IF(Q26="","",RTD("cqg.rtd", ,"ContractData", Q26, "Low",, "T"))</f>
        <v/>
      </c>
      <c r="Z26" s="4">
        <f>IF(Q26="","",RTD("cqg.rtd", ,"ContractData", Q26, "T_CVol",, "T"))</f>
        <v>0</v>
      </c>
      <c r="AA26" s="5" t="str">
        <f>IF(Q26="","",RTD("cqg.rtd", ,"ContractData",Q26, "FirstNoticeDate",, "T"))</f>
        <v/>
      </c>
      <c r="AB26" s="5">
        <f>IF(Q26="","",RTD("cqg.rtd", ,"ContractData",Q26, "ExpirationDate",, "T"))</f>
        <v>46266</v>
      </c>
    </row>
    <row r="27" spans="2:28" x14ac:dyDescent="0.3">
      <c r="C27" s="2" t="str">
        <v>ZLE?12</v>
      </c>
      <c r="D27" s="9" t="str">
        <f>IF(C27="","",IFERROR(RTD("cqg.rtd",,"ContractData",C27,"LongDescription",,"T"),""))</f>
        <v>Soybean Oil (Globex), Sep 27</v>
      </c>
      <c r="E27" s="9"/>
      <c r="F27" s="9"/>
      <c r="G27" s="3">
        <f>IF(C27="","",RTD("cqg.rtd", ,"ContractData", C27, "LastTrade",, "T"))</f>
        <v>58.25</v>
      </c>
      <c r="H27" s="3">
        <f>IF(C27="","",RTD("cqg.rtd", ,"ContractData", C27, "NetLastTrade",, "T"))</f>
        <v>-2.0399999999999991</v>
      </c>
      <c r="I27" s="3" t="str">
        <f>IF(C27="","",RTD("cqg.rtd", ,"ContractData", C27, "Open",, "T"))</f>
        <v/>
      </c>
      <c r="J27" s="3" t="str">
        <f>IF(C27="","",RTD("cqg.rtd", ,"ContractData", C27, "High",, "T"))</f>
        <v/>
      </c>
      <c r="K27" s="3" t="str">
        <f>IF(C27="","",RTD("cqg.rtd", ,"ContractData", C27, "Low",, "T"))</f>
        <v/>
      </c>
      <c r="L27" s="8">
        <f>IF(C27="","",RTD("cqg.rtd", ,"ContractData", C27, "T_CVol",, "T"))</f>
        <v>0</v>
      </c>
      <c r="M27" s="5">
        <f>IF(C27="","",RTD("cqg.rtd", ,"ContractData",C27, "FirstNoticeDate",, "T"))</f>
        <v>46630</v>
      </c>
      <c r="N27" s="5">
        <f>IF(C27="","",RTD("cqg.rtd", ,"ContractData",C27, "ExpirationDate",, "T"))</f>
        <v>46644</v>
      </c>
      <c r="Q27" s="2" t="str">
        <v>GDC?17</v>
      </c>
      <c r="R27" s="9" t="str">
        <f>IF(Q27="","",IFERROR(RTD("cqg.rtd",,"ContractData",Q27,"LongDescription",,"T"),""))</f>
        <v>Milk Class III (Globex), Aug 27</v>
      </c>
      <c r="S27" s="9"/>
      <c r="T27" s="9"/>
      <c r="U27" s="3">
        <f>IF(Q27="","",RTD("cqg.rtd", ,"ContractData", Q27, "LastTrade",, "T"))</f>
        <v>18.05</v>
      </c>
      <c r="V27" s="3" t="str">
        <f>IF(Q27="","",RTD("cqg.rtd", ,"ContractData", Q27, "NetLastTrade",, "T"))</f>
        <v/>
      </c>
      <c r="W27" s="3" t="str">
        <f>IF(Q27="","",RTD("cqg.rtd", ,"ContractData", Q27, "Open",, "T"))</f>
        <v/>
      </c>
      <c r="X27" s="3" t="str">
        <f>IF(Q27="","",RTD("cqg.rtd", ,"ContractData", Q27, "High",, "T"))</f>
        <v/>
      </c>
      <c r="Y27" s="3" t="str">
        <f>IF(Q27="","",RTD("cqg.rtd", ,"ContractData", Q27, "Low",, "T"))</f>
        <v/>
      </c>
      <c r="Z27" s="4">
        <f>IF(Q27="","",RTD("cqg.rtd", ,"ContractData", Q27, "T_CVol",, "T"))</f>
        <v>0</v>
      </c>
      <c r="AA27" s="5" t="str">
        <f>IF(Q27="","",RTD("cqg.rtd", ,"ContractData",Q27, "FirstNoticeDate",, "T"))</f>
        <v/>
      </c>
      <c r="AB27" s="5">
        <f>IF(Q27="","",RTD("cqg.rtd", ,"ContractData",Q27, "ExpirationDate",, "T"))</f>
        <v>46630</v>
      </c>
    </row>
    <row r="28" spans="2:28" x14ac:dyDescent="0.3">
      <c r="C28" s="2" t="str">
        <v>ZLE?20</v>
      </c>
      <c r="D28" s="9" t="str">
        <f>IF(C28="","",IFERROR(RTD("cqg.rtd",,"ContractData",C28,"LongDescription",,"T"),""))</f>
        <v>Soybean Oil (Globex), Sep 28</v>
      </c>
      <c r="E28" s="9"/>
      <c r="F28" s="9"/>
      <c r="G28" s="3" t="str">
        <f>IF(C28="","",RTD("cqg.rtd", ,"ContractData", C28, "LastTrade",, "T"))</f>
        <v/>
      </c>
      <c r="H28" s="3" t="str">
        <f>IF(C28="","",RTD("cqg.rtd", ,"ContractData", C28, "NetLastTrade",, "T"))</f>
        <v/>
      </c>
      <c r="I28" s="3" t="str">
        <f>IF(C28="","",RTD("cqg.rtd", ,"ContractData", C28, "Open",, "T"))</f>
        <v/>
      </c>
      <c r="J28" s="3" t="str">
        <f>IF(C28="","",RTD("cqg.rtd", ,"ContractData", C28, "High",, "T"))</f>
        <v/>
      </c>
      <c r="K28" s="3" t="str">
        <f>IF(C28="","",RTD("cqg.rtd", ,"ContractData", C28, "Low",, "T"))</f>
        <v/>
      </c>
      <c r="L28" s="8">
        <f>IF(C28="","",RTD("cqg.rtd", ,"ContractData", C28, "T_CVol",, "T"))</f>
        <v>0</v>
      </c>
      <c r="M28" s="5">
        <f>IF(C28="","",RTD("cqg.rtd", ,"ContractData",C28, "FirstNoticeDate",, "T"))</f>
        <v>46996</v>
      </c>
      <c r="N28" s="5">
        <f>IF(C28="","",RTD("cqg.rtd", ,"ContractData",C28, "ExpirationDate",, "T"))</f>
        <v>47010</v>
      </c>
    </row>
    <row r="31" spans="2:28" x14ac:dyDescent="0.3">
      <c r="B31" s="2" t="s">
        <v>17</v>
      </c>
      <c r="C31" s="2" t="s">
        <v>7</v>
      </c>
      <c r="D31" s="9" t="s">
        <v>8</v>
      </c>
      <c r="E31" s="9"/>
      <c r="F31" s="9"/>
      <c r="G31" s="2" t="s">
        <v>16</v>
      </c>
      <c r="H31" s="2" t="s">
        <v>9</v>
      </c>
      <c r="I31" s="2" t="s">
        <v>10</v>
      </c>
      <c r="J31" s="2" t="s">
        <v>11</v>
      </c>
      <c r="K31" s="2" t="s">
        <v>12</v>
      </c>
      <c r="L31" s="7" t="s">
        <v>33</v>
      </c>
      <c r="M31" s="2" t="s">
        <v>14</v>
      </c>
      <c r="N31" s="2" t="s">
        <v>13</v>
      </c>
      <c r="P31" s="2" t="s">
        <v>44</v>
      </c>
    </row>
    <row r="32" spans="2:28" x14ac:dyDescent="0.3">
      <c r="B32" s="2" t="s">
        <v>2</v>
      </c>
      <c r="C32" s="2" t="s">
        <v>18</v>
      </c>
      <c r="D32" s="9" t="str">
        <f>IF(C32="","",IFERROR(RTD("cqg.rtd",,"ContractData",C32,"LongDescription",,"T"),""))</f>
        <v>Wheat (Globex), May 26</v>
      </c>
      <c r="E32" s="9"/>
      <c r="F32" s="9"/>
      <c r="G32" s="3">
        <f>IF(C32="","",RTD("cqg.rtd", ,"ContractData", C32, "LastTrade",, "T"))</f>
        <v>602.25</v>
      </c>
      <c r="H32" s="3">
        <f>IF(C32="","",RTD("cqg.rtd", ,"ContractData", C32, "NetLastTrade",, "T"))</f>
        <v>3</v>
      </c>
      <c r="I32" s="3">
        <f>IF(C32="","",RTD("cqg.rtd", ,"ContractData", C32, "Open",, "T"))</f>
        <v>600.25</v>
      </c>
      <c r="J32" s="3">
        <f>IF(C32="","",RTD("cqg.rtd", ,"ContractData", C32, "High",, "T"))</f>
        <v>606.5</v>
      </c>
      <c r="K32" s="3">
        <f>IF(C32="","",RTD("cqg.rtd", ,"ContractData", C32, "Low",, "T"))</f>
        <v>599.25</v>
      </c>
      <c r="L32" s="8">
        <f>IF(C32="","",RTD("cqg.rtd", ,"ContractData", C32, "T_CVol",, "T"))</f>
        <v>5867</v>
      </c>
      <c r="M32" s="5">
        <f>IF(C32="","",RTD("cqg.rtd", ,"ContractData",C32, "FirstNoticeDate",, "T"))</f>
        <v>46142</v>
      </c>
      <c r="N32" s="5">
        <f>IF(C32="","",RTD("cqg.rtd", ,"ContractData",C32, "ExpirationDate",, "T"))</f>
        <v>46156</v>
      </c>
      <c r="P32" s="2" t="s">
        <v>48</v>
      </c>
      <c r="R32" s="10" t="s">
        <v>8</v>
      </c>
      <c r="S32" s="10"/>
      <c r="T32" s="10"/>
      <c r="U32" s="2" t="s">
        <v>16</v>
      </c>
      <c r="V32" s="2" t="s">
        <v>9</v>
      </c>
      <c r="W32" s="2" t="s">
        <v>10</v>
      </c>
      <c r="X32" s="2" t="s">
        <v>11</v>
      </c>
      <c r="Y32" s="2" t="s">
        <v>12</v>
      </c>
      <c r="Z32" s="2" t="s">
        <v>33</v>
      </c>
      <c r="AA32" s="2" t="s">
        <v>14</v>
      </c>
      <c r="AB32" s="2" t="s">
        <v>13</v>
      </c>
    </row>
    <row r="33" spans="2:28" x14ac:dyDescent="0.3">
      <c r="B33" s="2" t="s">
        <v>3</v>
      </c>
      <c r="C33" s="6" t="s">
        <v>19</v>
      </c>
      <c r="D33" s="9" t="str">
        <f>IF(C33="","",IFERROR(RTD("cqg.rtd",,"ContractData",C33,"LongDescription",,"T"),""))</f>
        <v>Wheat (Globex), Jul 26</v>
      </c>
      <c r="E33" s="9"/>
      <c r="F33" s="9"/>
      <c r="G33" s="3">
        <f>IF(C33="","",RTD("cqg.rtd", ,"ContractData", C33, "LastTrade",, "T"))</f>
        <v>610.5</v>
      </c>
      <c r="H33" s="3">
        <f>IF(C33="","",RTD("cqg.rtd", ,"ContractData", C33, "NetLastTrade",, "T"))</f>
        <v>3.5</v>
      </c>
      <c r="I33" s="3">
        <f>IF(C33="","",RTD("cqg.rtd", ,"ContractData", C33, "Open",, "T"))</f>
        <v>608</v>
      </c>
      <c r="J33" s="3">
        <f>IF(C33="","",RTD("cqg.rtd", ,"ContractData", C33, "High",, "T"))</f>
        <v>614.75</v>
      </c>
      <c r="K33" s="3">
        <f>IF(C33="","",RTD("cqg.rtd", ,"ContractData", C33, "Low",, "T"))</f>
        <v>607.25</v>
      </c>
      <c r="L33" s="8">
        <f>IF(C33="","",RTD("cqg.rtd", ,"ContractData", C33, "T_CVol",, "T"))</f>
        <v>18817</v>
      </c>
      <c r="M33" s="5">
        <f>IF(C33="","",RTD("cqg.rtd", ,"ContractData",C33, "FirstNoticeDate",, "T"))</f>
        <v>46203</v>
      </c>
      <c r="N33" s="5">
        <f>IF(C33="","",RTD("cqg.rtd", ,"ContractData",C33, "ExpirationDate",, "T"))</f>
        <v>46217</v>
      </c>
      <c r="P33" s="2" t="s">
        <v>2</v>
      </c>
      <c r="Q33" s="2" t="s">
        <v>49</v>
      </c>
      <c r="R33" s="9" t="str">
        <f>IF(Q33="","",IFERROR(RTD("cqg.rtd",,"ContractData",Q33,"LongDescription",,"T"),""))</f>
        <v>Mid-Sized Milk Class III Synthetic, Apr 26</v>
      </c>
      <c r="S33" s="9"/>
      <c r="T33" s="9"/>
      <c r="U33" s="3">
        <f>IF(Q33="","",RTD("cqg.rtd", ,"ContractData", Q33, "LastTrade",, "T"))</f>
        <v>16.84</v>
      </c>
      <c r="V33" s="3">
        <f>IF(Q33="","",RTD("cqg.rtd", ,"ContractData", Q33, "NetLastTrade",, "T"))</f>
        <v>0</v>
      </c>
      <c r="W33" s="3">
        <f>IF(Q33="","",RTD("cqg.rtd", ,"ContractData", Q33, "Open",, "T"))</f>
        <v>16.84</v>
      </c>
      <c r="X33" s="3">
        <f>IF(Q33="","",RTD("cqg.rtd", ,"ContractData", Q33, "High",, "T"))</f>
        <v>16.84</v>
      </c>
      <c r="Y33" s="3">
        <f>IF(Q33="","",RTD("cqg.rtd", ,"ContractData", Q33, "Low",, "T"))</f>
        <v>16.84</v>
      </c>
      <c r="Z33" s="4">
        <f>IF(Q33="","",RTD("cqg.rtd", ,"ContractData", Q33, "T_CVol",, "T"))</f>
        <v>2</v>
      </c>
      <c r="AA33" s="5" t="str">
        <f>IF(Q33="","",RTD("cqg.rtd", ,"ContractData",Q33, "FirstNoticeDate",, "T"))</f>
        <v/>
      </c>
      <c r="AB33" s="5">
        <f>IF(Q33="","",RTD("cqg.rtd", ,"ContractData",Q33, "ExpirationDate",, "T"))</f>
        <v>46140</v>
      </c>
    </row>
    <row r="34" spans="2:28" x14ac:dyDescent="0.3">
      <c r="B34" s="2" t="s">
        <v>5</v>
      </c>
      <c r="C34" s="2" t="s">
        <v>20</v>
      </c>
      <c r="D34" s="9" t="str">
        <f>IF(C34="","",IFERROR(RTD("cqg.rtd",,"ContractData",C34,"LongDescription",,"T"),""))</f>
        <v>Wheat (Globex), Sep 26</v>
      </c>
      <c r="E34" s="9"/>
      <c r="F34" s="9"/>
      <c r="G34" s="3">
        <f>IF(C34="","",RTD("cqg.rtd", ,"ContractData", C34, "LastTrade",, "T"))</f>
        <v>623.75</v>
      </c>
      <c r="H34" s="3">
        <f>IF(C34="","",RTD("cqg.rtd", ,"ContractData", C34, "NetLastTrade",, "T"))</f>
        <v>3.5</v>
      </c>
      <c r="I34" s="3">
        <f>IF(C34="","",RTD("cqg.rtd", ,"ContractData", C34, "Open",, "T"))</f>
        <v>621.25</v>
      </c>
      <c r="J34" s="3">
        <f>IF(C34="","",RTD("cqg.rtd", ,"ContractData", C34, "High",, "T"))</f>
        <v>627.5</v>
      </c>
      <c r="K34" s="3">
        <f>IF(C34="","",RTD("cqg.rtd", ,"ContractData", C34, "Low",, "T"))</f>
        <v>620.25</v>
      </c>
      <c r="L34" s="8">
        <f>IF(C34="","",RTD("cqg.rtd", ,"ContractData", C34, "T_CVol",, "T"))</f>
        <v>5496</v>
      </c>
      <c r="M34" s="5">
        <f>IF(C34="","",RTD("cqg.rtd", ,"ContractData",C34, "FirstNoticeDate",, "T"))</f>
        <v>46265</v>
      </c>
      <c r="N34" s="5">
        <f>IF(C34="","",RTD("cqg.rtd", ,"ContractData",C34, "ExpirationDate",, "T"))</f>
        <v>46279</v>
      </c>
      <c r="P34" s="2" t="s">
        <v>3</v>
      </c>
      <c r="Q34" s="2" t="s">
        <v>50</v>
      </c>
      <c r="R34" s="9" t="str">
        <f>IF(Q34="","",IFERROR(RTD("cqg.rtd",,"ContractData",Q34,"LongDescription",,"T"),""))</f>
        <v>Mid-Sized Milk Class III Synthetic, May 26</v>
      </c>
      <c r="S34" s="9"/>
      <c r="T34" s="9"/>
      <c r="U34" s="3">
        <f>IF(Q34="","",RTD("cqg.rtd", ,"ContractData", Q34, "LastTrade",, "T"))</f>
        <v>17.55</v>
      </c>
      <c r="V34" s="3">
        <f>IF(Q34="","",RTD("cqg.rtd", ,"ContractData", Q34, "NetLastTrade",, "T"))</f>
        <v>8.9999999999999858E-2</v>
      </c>
      <c r="W34" s="3">
        <f>IF(Q34="","",RTD("cqg.rtd", ,"ContractData", Q34, "Open",, "T"))</f>
        <v>17.5</v>
      </c>
      <c r="X34" s="3">
        <f>IF(Q34="","",RTD("cqg.rtd", ,"ContractData", Q34, "High",, "T"))</f>
        <v>17.55</v>
      </c>
      <c r="Y34" s="3">
        <f>IF(Q34="","",RTD("cqg.rtd", ,"ContractData", Q34, "Low",, "T"))</f>
        <v>17.5</v>
      </c>
      <c r="Z34" s="4">
        <f>IF(Q34="","",RTD("cqg.rtd", ,"ContractData", Q34, "T_CVol",, "T"))</f>
        <v>32</v>
      </c>
      <c r="AA34" s="5" t="str">
        <f>IF(Q34="","",RTD("cqg.rtd", ,"ContractData",Q34, "FirstNoticeDate",, "T"))</f>
        <v/>
      </c>
      <c r="AB34" s="5">
        <f>IF(Q34="","",RTD("cqg.rtd", ,"ContractData",Q34, "ExpirationDate",, "T"))</f>
        <v>46175</v>
      </c>
    </row>
    <row r="35" spans="2:28" x14ac:dyDescent="0.3">
      <c r="B35" s="2" t="s">
        <v>31</v>
      </c>
      <c r="C35" s="2" t="str" cm="1">
        <f t="array" ref="C35:C36">_xlfn._xlws.FILTER(Data!B72:B83,Data!C72:C83='Main Display'!B35)</f>
        <v>ZWA?4</v>
      </c>
      <c r="D35" s="9" t="str">
        <f>IF(C35="","",IFERROR(RTD("cqg.rtd",,"ContractData",C35,"LongDescription",,"T"),""))</f>
        <v>Wheat (Globex), Dec 26</v>
      </c>
      <c r="E35" s="9"/>
      <c r="F35" s="9"/>
      <c r="G35" s="3">
        <f>IF(C35="","",RTD("cqg.rtd", ,"ContractData", C35, "LastTrade",, "T"))</f>
        <v>642.25</v>
      </c>
      <c r="H35" s="3">
        <f>IF(C35="","",RTD("cqg.rtd", ,"ContractData", C35, "NetLastTrade",, "T"))</f>
        <v>3.5</v>
      </c>
      <c r="I35" s="3">
        <f>IF(C35="","",RTD("cqg.rtd", ,"ContractData", C35, "Open",, "T"))</f>
        <v>639.5</v>
      </c>
      <c r="J35" s="3">
        <f>IF(C35="","",RTD("cqg.rtd", ,"ContractData", C35, "High",, "T"))</f>
        <v>646</v>
      </c>
      <c r="K35" s="3">
        <f>IF(C35="","",RTD("cqg.rtd", ,"ContractData", C35, "Low",, "T"))</f>
        <v>639</v>
      </c>
      <c r="L35" s="8">
        <f>IF(C35="","",RTD("cqg.rtd", ,"ContractData", C35, "T_CVol",, "T"))</f>
        <v>2650</v>
      </c>
      <c r="M35" s="5">
        <f>IF(C35="","",RTD("cqg.rtd", ,"ContractData",C35, "FirstNoticeDate",, "T"))</f>
        <v>46356</v>
      </c>
      <c r="N35" s="5">
        <f>IF(C35="","",RTD("cqg.rtd", ,"ContractData",C35, "ExpirationDate",, "T"))</f>
        <v>46370</v>
      </c>
      <c r="P35" s="2" t="s">
        <v>5</v>
      </c>
      <c r="Q35" s="2" t="s">
        <v>51</v>
      </c>
      <c r="R35" s="9" t="str">
        <f>IF(Q35="","",IFERROR(RTD("cqg.rtd",,"ContractData",Q35,"LongDescription",,"T"),""))</f>
        <v>Mid-Sized Milk Class III Synthetic, Jun 26</v>
      </c>
      <c r="S35" s="9"/>
      <c r="T35" s="9"/>
      <c r="U35" s="3">
        <f>IF(Q35="","",RTD("cqg.rtd", ,"ContractData", Q35, "LastTrade",, "T"))</f>
        <v>18.13</v>
      </c>
      <c r="V35" s="3">
        <f>IF(Q35="","",RTD("cqg.rtd", ,"ContractData", Q35, "NetLastTrade",, "T"))</f>
        <v>9.9999999999997868E-2</v>
      </c>
      <c r="W35" s="3">
        <f>IF(Q35="","",RTD("cqg.rtd", ,"ContractData", Q35, "Open",, "T"))</f>
        <v>18.04</v>
      </c>
      <c r="X35" s="3">
        <f>IF(Q35="","",RTD("cqg.rtd", ,"ContractData", Q35, "High",, "T"))</f>
        <v>18.13</v>
      </c>
      <c r="Y35" s="3">
        <f>IF(Q35="","",RTD("cqg.rtd", ,"ContractData", Q35, "Low",, "T"))</f>
        <v>18.04</v>
      </c>
      <c r="Z35" s="4">
        <f>IF(Q35="","",RTD("cqg.rtd", ,"ContractData", Q35, "T_CVol",, "T"))</f>
        <v>34</v>
      </c>
      <c r="AA35" s="5" t="str">
        <f>IF(Q35="","",RTD("cqg.rtd", ,"ContractData",Q35, "FirstNoticeDate",, "T"))</f>
        <v/>
      </c>
      <c r="AB35" s="5">
        <f>IF(Q35="","",RTD("cqg.rtd", ,"ContractData",Q35, "ExpirationDate",, "T"))</f>
        <v>46203</v>
      </c>
    </row>
    <row r="36" spans="2:28" x14ac:dyDescent="0.3">
      <c r="C36" s="2" t="str">
        <v>ZWA?9</v>
      </c>
      <c r="D36" s="9" t="str">
        <f>IF(C36="","",IFERROR(RTD("cqg.rtd",,"ContractData",C36,"LongDescription",,"T"),""))</f>
        <v>Wheat (Globex), Dec 27</v>
      </c>
      <c r="E36" s="9"/>
      <c r="F36" s="9"/>
      <c r="G36" s="3">
        <f>IF(C36="","",RTD("cqg.rtd", ,"ContractData", C36, "LastTrade",, "T"))</f>
        <v>676.25</v>
      </c>
      <c r="H36" s="3">
        <f>IF(C36="","",RTD("cqg.rtd", ,"ContractData", C36, "NetLastTrade",, "T"))</f>
        <v>4</v>
      </c>
      <c r="I36" s="3">
        <f>IF(C36="","",RTD("cqg.rtd", ,"ContractData", C36, "Open",, "T"))</f>
        <v>677</v>
      </c>
      <c r="J36" s="3">
        <f>IF(C36="","",RTD("cqg.rtd", ,"ContractData", C36, "High",, "T"))</f>
        <v>677</v>
      </c>
      <c r="K36" s="3">
        <f>IF(C36="","",RTD("cqg.rtd", ,"ContractData", C36, "Low",, "T"))</f>
        <v>676</v>
      </c>
      <c r="L36" s="8">
        <f>IF(C36="","",RTD("cqg.rtd", ,"ContractData", C36, "T_CVol",, "T"))</f>
        <v>7</v>
      </c>
      <c r="M36" s="5">
        <f>IF(C36="","",RTD("cqg.rtd", ,"ContractData",C36, "FirstNoticeDate",, "T"))</f>
        <v>46721</v>
      </c>
      <c r="N36" s="5">
        <f>IF(C36="","",RTD("cqg.rtd", ,"ContractData",C36, "ExpirationDate",, "T"))</f>
        <v>46735</v>
      </c>
      <c r="P36" s="2" t="s">
        <v>15</v>
      </c>
      <c r="Q36" s="2" t="str" cm="1">
        <f t="array" ref="Q36:Q37">_xlfn._xlws.FILTER(Data!B158:B182,Data!C158:C182='Main Display'!P36)</f>
        <v>JQ?5</v>
      </c>
      <c r="R36" s="9" t="str">
        <f>IF(Q36="","",IFERROR(RTD("cqg.rtd",,"ContractData",Q36,"LongDescription",,"T"),""))</f>
        <v>Mid-Sized Milk Class III Synthetic, Aug 26</v>
      </c>
      <c r="S36" s="9"/>
      <c r="T36" s="9"/>
      <c r="U36" s="3">
        <f>IF(Q36="","",RTD("cqg.rtd", ,"ContractData", Q36, "LastTrade",, "T"))</f>
        <v>18.920000000000002</v>
      </c>
      <c r="V36" s="3" t="str">
        <f>IF(Q36="","",RTD("cqg.rtd", ,"ContractData", Q36, "NetLastTrade",, "T"))</f>
        <v/>
      </c>
      <c r="W36" s="3" t="str">
        <f>IF(Q36="","",RTD("cqg.rtd", ,"ContractData", Q36, "Open",, "T"))</f>
        <v/>
      </c>
      <c r="X36" s="3" t="str">
        <f>IF(Q36="","",RTD("cqg.rtd", ,"ContractData", Q36, "High",, "T"))</f>
        <v/>
      </c>
      <c r="Y36" s="3" t="str">
        <f>IF(Q36="","",RTD("cqg.rtd", ,"ContractData", Q36, "Low",, "T"))</f>
        <v/>
      </c>
      <c r="Z36" s="4">
        <f>IF(Q36="","",RTD("cqg.rtd", ,"ContractData", Q36, "T_CVol",, "T"))</f>
        <v>0</v>
      </c>
      <c r="AA36" s="5" t="str">
        <f>IF(Q36="","",RTD("cqg.rtd", ,"ContractData",Q36, "FirstNoticeDate",, "T"))</f>
        <v/>
      </c>
      <c r="AB36" s="5">
        <f>IF(Q36="","",RTD("cqg.rtd", ,"ContractData",Q36, "ExpirationDate",, "T"))</f>
        <v>46266</v>
      </c>
    </row>
    <row r="37" spans="2:28" x14ac:dyDescent="0.3">
      <c r="D37" s="9" t="str">
        <f>IF(C37="","",IFERROR(RTD("cqg.rtd",,"ContractData",C37,"LongDescription",,"T"),""))</f>
        <v/>
      </c>
      <c r="E37" s="9"/>
      <c r="F37" s="9"/>
      <c r="G37" s="3" t="str">
        <f>IF(C37="","",RTD("cqg.rtd", ,"ContractData", C37, "LastTrade",, "T"))</f>
        <v/>
      </c>
      <c r="H37" s="3" t="str">
        <f>IF(C37="","",RTD("cqg.rtd", ,"ContractData", C37, "NetLastTrade",, "T"))</f>
        <v/>
      </c>
      <c r="I37" s="3" t="str">
        <f>IF(C37="","",RTD("cqg.rtd", ,"ContractData", C37, "Open",, "T"))</f>
        <v/>
      </c>
      <c r="J37" s="3" t="str">
        <f>IF(C37="","",RTD("cqg.rtd", ,"ContractData", C37, "High",, "T"))</f>
        <v/>
      </c>
      <c r="K37" s="3" t="str">
        <f>IF(C37="","",RTD("cqg.rtd", ,"ContractData", C37, "Low",, "T"))</f>
        <v/>
      </c>
      <c r="L37" s="8" t="str">
        <f>IF(C37="","",RTD("cqg.rtd", ,"ContractData", C37, "T_CVol",, "T"))</f>
        <v/>
      </c>
      <c r="M37" s="5" t="str">
        <f>IF(C37="","",RTD("cqg.rtd", ,"ContractData",C37, "FirstNoticeDate",, "T"))</f>
        <v/>
      </c>
      <c r="N37" s="5" t="str">
        <f>IF(C37="","",RTD("cqg.rtd", ,"ContractData",C37, "ExpirationDate",, "T"))</f>
        <v/>
      </c>
      <c r="Q37" s="2" t="str">
        <v>JQ?17</v>
      </c>
      <c r="R37" s="9" t="str">
        <f>IF(Q37="","",IFERROR(RTD("cqg.rtd",,"ContractData",Q37,"LongDescription",,"T"),""))</f>
        <v>Mid-Sized Milk Class III Synthetic, Aug 27</v>
      </c>
      <c r="S37" s="9"/>
      <c r="T37" s="9"/>
      <c r="U37" s="3" t="str">
        <f>IF(Q37="","",RTD("cqg.rtd", ,"ContractData", Q37, "LastTrade",, "T"))</f>
        <v/>
      </c>
      <c r="V37" s="3" t="str">
        <f>IF(Q37="","",RTD("cqg.rtd", ,"ContractData", Q37, "NetLastTrade",, "T"))</f>
        <v/>
      </c>
      <c r="W37" s="3" t="str">
        <f>IF(Q37="","",RTD("cqg.rtd", ,"ContractData", Q37, "Open",, "T"))</f>
        <v/>
      </c>
      <c r="X37" s="3" t="str">
        <f>IF(Q37="","",RTD("cqg.rtd", ,"ContractData", Q37, "High",, "T"))</f>
        <v/>
      </c>
      <c r="Y37" s="3" t="str">
        <f>IF(Q37="","",RTD("cqg.rtd", ,"ContractData", Q37, "Low",, "T"))</f>
        <v/>
      </c>
      <c r="Z37" s="4">
        <f>IF(Q37="","",RTD("cqg.rtd", ,"ContractData", Q37, "T_CVol",, "T"))</f>
        <v>0</v>
      </c>
      <c r="AA37" s="5" t="str">
        <f>IF(Q37="","",RTD("cqg.rtd", ,"ContractData",Q37, "FirstNoticeDate",, "T"))</f>
        <v/>
      </c>
      <c r="AB37" s="5">
        <f>IF(Q37="","",RTD("cqg.rtd", ,"ContractData",Q37, "ExpirationDate",, "T"))</f>
        <v>46630</v>
      </c>
    </row>
    <row r="39" spans="2:28" x14ac:dyDescent="0.3">
      <c r="B39" s="2" t="s">
        <v>32</v>
      </c>
      <c r="C39" s="2" t="s">
        <v>7</v>
      </c>
      <c r="D39" s="9" t="s">
        <v>8</v>
      </c>
      <c r="E39" s="9"/>
      <c r="F39" s="9"/>
      <c r="G39" s="2" t="s">
        <v>16</v>
      </c>
      <c r="H39" s="2" t="s">
        <v>9</v>
      </c>
      <c r="I39" s="2" t="s">
        <v>10</v>
      </c>
      <c r="J39" s="2" t="s">
        <v>11</v>
      </c>
      <c r="K39" s="2" t="s">
        <v>12</v>
      </c>
      <c r="L39" s="7" t="s">
        <v>33</v>
      </c>
      <c r="M39" s="2" t="s">
        <v>14</v>
      </c>
      <c r="N39" s="2" t="s">
        <v>13</v>
      </c>
    </row>
    <row r="40" spans="2:28" x14ac:dyDescent="0.3">
      <c r="B40" s="2" t="s">
        <v>2</v>
      </c>
      <c r="C40" s="2" t="s">
        <v>18</v>
      </c>
      <c r="D40" s="9" t="str">
        <f>IF(C40="","",IFERROR(RTD("cqg.rtd",,"ContractData",C40,"LongDescription",,"T"),""))</f>
        <v>Wheat (Globex), May 26</v>
      </c>
      <c r="E40" s="9"/>
      <c r="F40" s="9"/>
      <c r="G40" s="3">
        <f>IF(C40="","",RTD("cqg.rtd", ,"ContractData", C40, "LastTrade",, "T"))</f>
        <v>602.25</v>
      </c>
      <c r="H40" s="3">
        <f>IF(C40="","",RTD("cqg.rtd", ,"ContractData", C40, "NetLastTrade",, "T"))</f>
        <v>3</v>
      </c>
      <c r="I40" s="3">
        <f>IF(C40="","",RTD("cqg.rtd", ,"ContractData", C40, "Open",, "T"))</f>
        <v>600.25</v>
      </c>
      <c r="J40" s="3">
        <f>IF(C40="","",RTD("cqg.rtd", ,"ContractData", C40, "High",, "T"))</f>
        <v>606.5</v>
      </c>
      <c r="K40" s="3">
        <f>IF(C40="","",RTD("cqg.rtd", ,"ContractData", C40, "Low",, "T"))</f>
        <v>599.25</v>
      </c>
      <c r="L40" s="8">
        <f>IF(C40="","",RTD("cqg.rtd", ,"ContractData", C40, "T_CVol",, "T"))</f>
        <v>5867</v>
      </c>
      <c r="M40" s="5">
        <f>IF(C40="","",RTD("cqg.rtd", ,"ContractData",C40, "FirstNoticeDate",, "T"))</f>
        <v>46142</v>
      </c>
      <c r="N40" s="5">
        <f>IF(C40="","",RTD("cqg.rtd", ,"ContractData",C40, "ExpirationDate",, "T"))</f>
        <v>46156</v>
      </c>
    </row>
    <row r="41" spans="2:28" x14ac:dyDescent="0.3">
      <c r="B41" s="2" t="s">
        <v>3</v>
      </c>
      <c r="C41" s="6" t="s">
        <v>19</v>
      </c>
      <c r="D41" s="9" t="str">
        <f>IF(C41="","",IFERROR(RTD("cqg.rtd",,"ContractData",C41,"LongDescription",,"T"),""))</f>
        <v>Wheat (Globex), Jul 26</v>
      </c>
      <c r="E41" s="9"/>
      <c r="F41" s="9"/>
      <c r="G41" s="3">
        <f>IF(C41="","",RTD("cqg.rtd", ,"ContractData", C41, "LastTrade",, "T"))</f>
        <v>610.5</v>
      </c>
      <c r="H41" s="3">
        <f>IF(C41="","",RTD("cqg.rtd", ,"ContractData", C41, "NetLastTrade",, "T"))</f>
        <v>3.5</v>
      </c>
      <c r="I41" s="3">
        <f>IF(C41="","",RTD("cqg.rtd", ,"ContractData", C41, "Open",, "T"))</f>
        <v>608</v>
      </c>
      <c r="J41" s="3">
        <f>IF(C41="","",RTD("cqg.rtd", ,"ContractData", C41, "High",, "T"))</f>
        <v>614.75</v>
      </c>
      <c r="K41" s="3">
        <f>IF(C41="","",RTD("cqg.rtd", ,"ContractData", C41, "Low",, "T"))</f>
        <v>607.25</v>
      </c>
      <c r="L41" s="8">
        <f>IF(C41="","",RTD("cqg.rtd", ,"ContractData", C41, "T_CVol",, "T"))</f>
        <v>18817</v>
      </c>
      <c r="M41" s="5">
        <f>IF(C41="","",RTD("cqg.rtd", ,"ContractData",C41, "FirstNoticeDate",, "T"))</f>
        <v>46203</v>
      </c>
      <c r="N41" s="5">
        <f>IF(C41="","",RTD("cqg.rtd", ,"ContractData",C41, "ExpirationDate",, "T"))</f>
        <v>46217</v>
      </c>
      <c r="Z41" s="5">
        <f ca="1">TODAY()</f>
        <v>46135</v>
      </c>
    </row>
    <row r="42" spans="2:28" x14ac:dyDescent="0.3">
      <c r="B42" s="2" t="s">
        <v>5</v>
      </c>
      <c r="C42" s="2" t="s">
        <v>20</v>
      </c>
      <c r="D42" s="9" t="str">
        <f>IF(C42="","",IFERROR(RTD("cqg.rtd",,"ContractData",C42,"LongDescription",,"T"),""))</f>
        <v>Wheat (Globex), Sep 26</v>
      </c>
      <c r="E42" s="9"/>
      <c r="F42" s="9"/>
      <c r="G42" s="3">
        <f>IF(C42="","",RTD("cqg.rtd", ,"ContractData", C42, "LastTrade",, "T"))</f>
        <v>623.75</v>
      </c>
      <c r="H42" s="3">
        <f>IF(C42="","",RTD("cqg.rtd", ,"ContractData", C42, "NetLastTrade",, "T"))</f>
        <v>3.5</v>
      </c>
      <c r="I42" s="3">
        <f>IF(C42="","",RTD("cqg.rtd", ,"ContractData", C42, "Open",, "T"))</f>
        <v>621.25</v>
      </c>
      <c r="J42" s="3">
        <f>IF(C42="","",RTD("cqg.rtd", ,"ContractData", C42, "High",, "T"))</f>
        <v>627.5</v>
      </c>
      <c r="K42" s="3">
        <f>IF(C42="","",RTD("cqg.rtd", ,"ContractData", C42, "Low",, "T"))</f>
        <v>620.25</v>
      </c>
      <c r="L42" s="8">
        <f>IF(C42="","",RTD("cqg.rtd", ,"ContractData", C42, "T_CVol",, "T"))</f>
        <v>5496</v>
      </c>
      <c r="M42" s="5">
        <f>IF(C42="","",RTD("cqg.rtd", ,"ContractData",C42, "FirstNoticeDate",, "T"))</f>
        <v>46265</v>
      </c>
      <c r="N42" s="5">
        <f>IF(C42="","",RTD("cqg.rtd", ,"ContractData",C42, "ExpirationDate",, "T"))</f>
        <v>46279</v>
      </c>
      <c r="Y42" s="11">
        <f>MOD(RTD("cqg.rtd", ,"SystemInfo", "Linetime"),1)</f>
        <v>0.35983796296204673</v>
      </c>
      <c r="Z42" s="11"/>
      <c r="AA42" s="11"/>
    </row>
    <row r="43" spans="2:28" x14ac:dyDescent="0.3">
      <c r="B43" s="2" t="s">
        <v>31</v>
      </c>
      <c r="C43" s="2" t="str" cm="1">
        <f t="array" ref="C43:C46">_xlfn._xlws.FILTER(Data!B84:B99,Data!C84:C99='Main Display'!B43)</f>
        <v>ZCE?4</v>
      </c>
      <c r="D43" s="9" t="str">
        <f>IF(C43="","",IFERROR(RTD("cqg.rtd",,"ContractData",C43,"LongDescription",,"T"),""))</f>
        <v>Corn (Globex), Dec 26</v>
      </c>
      <c r="E43" s="9"/>
      <c r="F43" s="9"/>
      <c r="G43" s="3">
        <f>IF(C43="","",RTD("cqg.rtd", ,"ContractData", C43, "LastTrade",, "T"))</f>
        <v>482.5</v>
      </c>
      <c r="H43" s="3">
        <f>IF(C43="","",RTD("cqg.rtd", ,"ContractData", C43, "NetLastTrade",, "T"))</f>
        <v>0.25</v>
      </c>
      <c r="I43" s="3">
        <f>IF(C43="","",RTD("cqg.rtd", ,"ContractData", C43, "Open",, "T"))</f>
        <v>481.5</v>
      </c>
      <c r="J43" s="3">
        <f>IF(C43="","",RTD("cqg.rtd", ,"ContractData", C43, "High",, "T"))</f>
        <v>485</v>
      </c>
      <c r="K43" s="3">
        <f>IF(C43="","",RTD("cqg.rtd", ,"ContractData", C43, "Low",, "T"))</f>
        <v>481</v>
      </c>
      <c r="L43" s="8">
        <f>IF(C43="","",RTD("cqg.rtd", ,"ContractData", C43, "T_CVol",, "T"))</f>
        <v>13657</v>
      </c>
      <c r="M43" s="5">
        <f>IF(C43="","",RTD("cqg.rtd", ,"ContractData",C43, "FirstNoticeDate",, "T"))</f>
        <v>46356</v>
      </c>
      <c r="N43" s="5">
        <f>IF(C43="","",RTD("cqg.rtd", ,"ContractData",C43, "ExpirationDate",, "T"))</f>
        <v>46370</v>
      </c>
      <c r="Y43" s="11"/>
      <c r="Z43" s="11"/>
      <c r="AA43" s="11"/>
    </row>
    <row r="44" spans="2:28" x14ac:dyDescent="0.3">
      <c r="C44" s="2" t="str">
        <v>ZCE?9</v>
      </c>
      <c r="D44" s="9" t="str">
        <f>IF(C44="","",IFERROR(RTD("cqg.rtd",,"ContractData",C44,"LongDescription",,"T"),""))</f>
        <v>Corn (Globex), Dec 27</v>
      </c>
      <c r="E44" s="9"/>
      <c r="F44" s="9"/>
      <c r="G44" s="3">
        <f>IF(C44="","",RTD("cqg.rtd", ,"ContractData", C44, "LastTrade",, "T"))</f>
        <v>492.75</v>
      </c>
      <c r="H44" s="3">
        <f>IF(C44="","",RTD("cqg.rtd", ,"ContractData", C44, "NetLastTrade",, "T"))</f>
        <v>1.25</v>
      </c>
      <c r="I44" s="3">
        <f>IF(C44="","",RTD("cqg.rtd", ,"ContractData", C44, "Open",, "T"))</f>
        <v>491</v>
      </c>
      <c r="J44" s="3">
        <f>IF(C44="","",RTD("cqg.rtd", ,"ContractData", C44, "High",, "T"))</f>
        <v>493</v>
      </c>
      <c r="K44" s="3">
        <f>IF(C44="","",RTD("cqg.rtd", ,"ContractData", C44, "Low",, "T"))</f>
        <v>490.75</v>
      </c>
      <c r="L44" s="8">
        <f>IF(C44="","",RTD("cqg.rtd", ,"ContractData", C44, "T_CVol",, "T"))</f>
        <v>499</v>
      </c>
      <c r="M44" s="5">
        <f>IF(C44="","",RTD("cqg.rtd", ,"ContractData",C44, "FirstNoticeDate",, "T"))</f>
        <v>46721</v>
      </c>
      <c r="N44" s="5">
        <f>IF(C44="","",RTD("cqg.rtd", ,"ContractData",C44, "ExpirationDate",, "T"))</f>
        <v>46735</v>
      </c>
    </row>
    <row r="45" spans="2:28" x14ac:dyDescent="0.3">
      <c r="C45" s="2" t="str">
        <v>ZCE?14</v>
      </c>
      <c r="D45" s="9" t="str">
        <f>IF(C45="","",IFERROR(RTD("cqg.rtd",,"ContractData",C45,"LongDescription",,"T"),""))</f>
        <v>Corn (Globex), Dec 28</v>
      </c>
      <c r="E45" s="9"/>
      <c r="F45" s="9"/>
      <c r="G45" s="3">
        <f>IF(C45="","",RTD("cqg.rtd", ,"ContractData", C45, "LastTrade",, "T"))</f>
        <v>483.5</v>
      </c>
      <c r="H45" s="3">
        <f>IF(C45="","",RTD("cqg.rtd", ,"ContractData", C45, "NetLastTrade",, "T"))</f>
        <v>0.5</v>
      </c>
      <c r="I45" s="3" t="str">
        <f>IF(C45="","",RTD("cqg.rtd", ,"ContractData", C45, "Open",, "T"))</f>
        <v/>
      </c>
      <c r="J45" s="3" t="str">
        <f>IF(C45="","",RTD("cqg.rtd", ,"ContractData", C45, "High",, "T"))</f>
        <v/>
      </c>
      <c r="K45" s="3" t="str">
        <f>IF(C45="","",RTD("cqg.rtd", ,"ContractData", C45, "Low",, "T"))</f>
        <v/>
      </c>
      <c r="L45" s="8">
        <f>IF(C45="","",RTD("cqg.rtd", ,"ContractData", C45, "T_CVol",, "T"))</f>
        <v>0</v>
      </c>
      <c r="M45" s="5">
        <f>IF(C45="","",RTD("cqg.rtd", ,"ContractData",C45, "FirstNoticeDate",, "T"))</f>
        <v>47087</v>
      </c>
      <c r="N45" s="5">
        <f>IF(C45="","",RTD("cqg.rtd", ,"ContractData",C45, "ExpirationDate",, "T"))</f>
        <v>47101</v>
      </c>
    </row>
    <row r="46" spans="2:28" x14ac:dyDescent="0.3">
      <c r="C46" s="2" t="str">
        <v>ZCE?16</v>
      </c>
      <c r="D46" s="9" t="str">
        <f>IF(C46="","",IFERROR(RTD("cqg.rtd",,"ContractData",C46,"LongDescription",,"T"),""))</f>
        <v>Corn (Globex), Dec 29</v>
      </c>
      <c r="E46" s="9"/>
      <c r="F46" s="9"/>
      <c r="G46" s="3" t="str">
        <f>IF(C46="","",RTD("cqg.rtd", ,"ContractData", C46, "LastTrade",, "T"))</f>
        <v/>
      </c>
      <c r="H46" s="3" t="str">
        <f>IF(C46="","",RTD("cqg.rtd", ,"ContractData", C46, "NetLastTrade",, "T"))</f>
        <v/>
      </c>
      <c r="I46" s="3" t="str">
        <f>IF(C46="","",RTD("cqg.rtd", ,"ContractData", C46, "Open",, "T"))</f>
        <v/>
      </c>
      <c r="J46" s="3" t="str">
        <f>IF(C46="","",RTD("cqg.rtd", ,"ContractData", C46, "High",, "T"))</f>
        <v/>
      </c>
      <c r="K46" s="3" t="str">
        <f>IF(C46="","",RTD("cqg.rtd", ,"ContractData", C46, "Low",, "T"))</f>
        <v/>
      </c>
      <c r="L46" s="8">
        <f>IF(C46="","",RTD("cqg.rtd", ,"ContractData", C46, "T_CVol",, "T"))</f>
        <v>0</v>
      </c>
      <c r="M46" s="5">
        <f>IF(C46="","",RTD("cqg.rtd", ,"ContractData",C46, "FirstNoticeDate",, "T"))</f>
        <v>47452</v>
      </c>
      <c r="N46" s="5">
        <f>IF(C46="","",RTD("cqg.rtd", ,"ContractData",C46, "ExpirationDate",, "T"))</f>
        <v>47466</v>
      </c>
    </row>
  </sheetData>
  <mergeCells count="62">
    <mergeCell ref="R36:T36"/>
    <mergeCell ref="R37:T37"/>
    <mergeCell ref="Y42:AA43"/>
    <mergeCell ref="R27:T27"/>
    <mergeCell ref="R32:T32"/>
    <mergeCell ref="R33:T33"/>
    <mergeCell ref="R34:T34"/>
    <mergeCell ref="R35:T35"/>
    <mergeCell ref="R22:T22"/>
    <mergeCell ref="R23:T23"/>
    <mergeCell ref="R24:T24"/>
    <mergeCell ref="R25:T25"/>
    <mergeCell ref="R26:T26"/>
    <mergeCell ref="D43:F43"/>
    <mergeCell ref="D44:F44"/>
    <mergeCell ref="D45:F45"/>
    <mergeCell ref="D46:F46"/>
    <mergeCell ref="R2:T2"/>
    <mergeCell ref="R3:T3"/>
    <mergeCell ref="R6:T6"/>
    <mergeCell ref="R5:T5"/>
    <mergeCell ref="R4:T4"/>
    <mergeCell ref="R7:T7"/>
    <mergeCell ref="R13:T13"/>
    <mergeCell ref="R14:T14"/>
    <mergeCell ref="R15:T15"/>
    <mergeCell ref="R16:T16"/>
    <mergeCell ref="R17:T17"/>
    <mergeCell ref="R12:T12"/>
    <mergeCell ref="R8:T8"/>
    <mergeCell ref="D3:F3"/>
    <mergeCell ref="D2:F2"/>
    <mergeCell ref="D8:F8"/>
    <mergeCell ref="D7:F7"/>
    <mergeCell ref="D6:F6"/>
    <mergeCell ref="D5:F5"/>
    <mergeCell ref="D4:F4"/>
    <mergeCell ref="D37:F37"/>
    <mergeCell ref="D39:F39"/>
    <mergeCell ref="D40:F40"/>
    <mergeCell ref="D41:F41"/>
    <mergeCell ref="D42:F42"/>
    <mergeCell ref="D32:F32"/>
    <mergeCell ref="D33:F33"/>
    <mergeCell ref="D34:F34"/>
    <mergeCell ref="D35:F35"/>
    <mergeCell ref="D36:F36"/>
    <mergeCell ref="D25:F25"/>
    <mergeCell ref="D26:F26"/>
    <mergeCell ref="D27:F27"/>
    <mergeCell ref="D28:F28"/>
    <mergeCell ref="D31:F31"/>
    <mergeCell ref="D17:F17"/>
    <mergeCell ref="D18:F18"/>
    <mergeCell ref="D22:F22"/>
    <mergeCell ref="D23:F23"/>
    <mergeCell ref="D24:F24"/>
    <mergeCell ref="D12:F12"/>
    <mergeCell ref="D13:F13"/>
    <mergeCell ref="D14:F14"/>
    <mergeCell ref="D15:F15"/>
    <mergeCell ref="D16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AC88-F296-4B92-9710-747483E8ABFF}">
  <dimension ref="A1:H182"/>
  <sheetViews>
    <sheetView workbookViewId="0"/>
  </sheetViews>
  <sheetFormatPr defaultRowHeight="16.5" x14ac:dyDescent="0.3"/>
  <cols>
    <col min="1" max="1" width="2.875" bestFit="1" customWidth="1"/>
    <col min="2" max="2" width="7.75" bestFit="1" customWidth="1"/>
    <col min="3" max="3" width="7.75" customWidth="1"/>
    <col min="4" max="4" width="30.75" bestFit="1" customWidth="1"/>
    <col min="7" max="7" width="10.625" bestFit="1" customWidth="1"/>
    <col min="8" max="8" width="11.5" customWidth="1"/>
  </cols>
  <sheetData>
    <row r="1" spans="1:8" x14ac:dyDescent="0.3">
      <c r="A1">
        <v>1</v>
      </c>
      <c r="B1" t="str">
        <f>"ZSE?"&amp;A1</f>
        <v>ZSE?1</v>
      </c>
      <c r="C1" t="str">
        <f>RTD("cqg.rtd", ,"ContractData", B1, "ContractMonth",, "T")</f>
        <v>MAY</v>
      </c>
      <c r="D1" t="str">
        <f>RTD("cqg.rtd", ,"ContractData", B1, "LongDescription",, "T")</f>
        <v>Soybeans (Globex), May 26</v>
      </c>
      <c r="G1" s="1"/>
      <c r="H1" s="1"/>
    </row>
    <row r="2" spans="1:8" x14ac:dyDescent="0.3">
      <c r="A2">
        <f>A1+1</f>
        <v>2</v>
      </c>
      <c r="B2" t="str">
        <f t="shared" ref="B2:B21" si="0">"ZSE?"&amp;A2</f>
        <v>ZSE?2</v>
      </c>
      <c r="C2" t="str">
        <f>RTD("cqg.rtd", ,"ContractData", B2, "ContractMonth",, "T")</f>
        <v>JUL</v>
      </c>
      <c r="D2" t="str">
        <f>RTD("cqg.rtd", ,"ContractData", B2, "LongDescription",, "T")</f>
        <v>Soybeans (Globex), Jul 26</v>
      </c>
      <c r="G2" s="1"/>
      <c r="H2" s="1"/>
    </row>
    <row r="3" spans="1:8" x14ac:dyDescent="0.3">
      <c r="A3">
        <f t="shared" ref="A3:A21" si="1">A2+1</f>
        <v>3</v>
      </c>
      <c r="B3" t="str">
        <f t="shared" si="0"/>
        <v>ZSE?3</v>
      </c>
      <c r="C3" t="str">
        <f>RTD("cqg.rtd", ,"ContractData", B3, "ContractMonth",, "T")</f>
        <v>AUG</v>
      </c>
      <c r="D3" t="str">
        <f>RTD("cqg.rtd", ,"ContractData", B3, "LongDescription",, "T")</f>
        <v>Soybeans (Globex), Aug 26</v>
      </c>
      <c r="G3" s="1"/>
      <c r="H3" s="1"/>
    </row>
    <row r="4" spans="1:8" x14ac:dyDescent="0.3">
      <c r="A4">
        <f t="shared" si="1"/>
        <v>4</v>
      </c>
      <c r="B4" t="str">
        <f t="shared" si="0"/>
        <v>ZSE?4</v>
      </c>
      <c r="C4" t="str">
        <f>RTD("cqg.rtd", ,"ContractData", B4, "ContractMonth",, "T")</f>
        <v>SEP</v>
      </c>
      <c r="D4" t="str">
        <f>RTD("cqg.rtd", ,"ContractData", B4, "LongDescription",, "T")</f>
        <v>Soybeans (Globex), Sep 26</v>
      </c>
      <c r="G4" s="1"/>
      <c r="H4" s="1"/>
    </row>
    <row r="5" spans="1:8" x14ac:dyDescent="0.3">
      <c r="A5">
        <f t="shared" si="1"/>
        <v>5</v>
      </c>
      <c r="B5" t="str">
        <f t="shared" si="0"/>
        <v>ZSE?5</v>
      </c>
      <c r="C5" t="str">
        <f>RTD("cqg.rtd", ,"ContractData", B5, "ContractMonth",, "T")</f>
        <v>NOV</v>
      </c>
      <c r="D5" t="str">
        <f>RTD("cqg.rtd", ,"ContractData", B5, "LongDescription",, "T")</f>
        <v>Soybeans (Globex), Nov 26</v>
      </c>
      <c r="G5" s="1"/>
      <c r="H5" s="1"/>
    </row>
    <row r="6" spans="1:8" x14ac:dyDescent="0.3">
      <c r="A6">
        <f t="shared" si="1"/>
        <v>6</v>
      </c>
      <c r="B6" t="str">
        <f t="shared" si="0"/>
        <v>ZSE?6</v>
      </c>
      <c r="C6" t="str">
        <f>RTD("cqg.rtd", ,"ContractData", B6, "ContractMonth",, "T")</f>
        <v>JAN</v>
      </c>
      <c r="D6" t="str">
        <f>RTD("cqg.rtd", ,"ContractData", B6, "LongDescription",, "T")</f>
        <v>Soybeans (Globex), Jan 27</v>
      </c>
      <c r="G6" s="1"/>
      <c r="H6" s="1"/>
    </row>
    <row r="7" spans="1:8" x14ac:dyDescent="0.3">
      <c r="A7">
        <f t="shared" si="1"/>
        <v>7</v>
      </c>
      <c r="B7" t="str">
        <f t="shared" si="0"/>
        <v>ZSE?7</v>
      </c>
      <c r="C7" t="str">
        <f>RTD("cqg.rtd", ,"ContractData", B7, "ContractMonth",, "T")</f>
        <v>MAR</v>
      </c>
      <c r="D7" t="str">
        <f>RTD("cqg.rtd", ,"ContractData", B7, "LongDescription",, "T")</f>
        <v>Soybeans (Globex), Mar 27</v>
      </c>
      <c r="G7" s="1"/>
      <c r="H7" s="1"/>
    </row>
    <row r="8" spans="1:8" x14ac:dyDescent="0.3">
      <c r="A8">
        <f t="shared" si="1"/>
        <v>8</v>
      </c>
      <c r="B8" t="str">
        <f t="shared" si="0"/>
        <v>ZSE?8</v>
      </c>
      <c r="C8" t="str">
        <f>RTD("cqg.rtd", ,"ContractData", B8, "ContractMonth",, "T")</f>
        <v>MAY</v>
      </c>
      <c r="D8" t="str">
        <f>RTD("cqg.rtd", ,"ContractData", B8, "LongDescription",, "T")</f>
        <v>Soybeans (Globex), May 27</v>
      </c>
      <c r="G8" s="1"/>
      <c r="H8" s="1"/>
    </row>
    <row r="9" spans="1:8" x14ac:dyDescent="0.3">
      <c r="A9">
        <f t="shared" si="1"/>
        <v>9</v>
      </c>
      <c r="B9" t="str">
        <f t="shared" si="0"/>
        <v>ZSE?9</v>
      </c>
      <c r="C9" t="str">
        <f>RTD("cqg.rtd", ,"ContractData", B9, "ContractMonth",, "T")</f>
        <v>JUL</v>
      </c>
      <c r="D9" t="str">
        <f>RTD("cqg.rtd", ,"ContractData", B9, "LongDescription",, "T")</f>
        <v>Soybeans (Globex), Jul 27</v>
      </c>
      <c r="G9" s="1"/>
      <c r="H9" s="1"/>
    </row>
    <row r="10" spans="1:8" x14ac:dyDescent="0.3">
      <c r="A10">
        <f t="shared" si="1"/>
        <v>10</v>
      </c>
      <c r="B10" t="str">
        <f t="shared" si="0"/>
        <v>ZSE?10</v>
      </c>
      <c r="C10" t="str">
        <f>RTD("cqg.rtd", ,"ContractData", B10, "ContractMonth",, "T")</f>
        <v>AUG</v>
      </c>
      <c r="D10" t="str">
        <f>RTD("cqg.rtd", ,"ContractData", B10, "LongDescription",, "T")</f>
        <v>Soybeans (Globex), Aug 27</v>
      </c>
      <c r="G10" s="1"/>
      <c r="H10" s="1"/>
    </row>
    <row r="11" spans="1:8" x14ac:dyDescent="0.3">
      <c r="A11">
        <f t="shared" si="1"/>
        <v>11</v>
      </c>
      <c r="B11" t="str">
        <f t="shared" si="0"/>
        <v>ZSE?11</v>
      </c>
      <c r="C11" t="str">
        <f>RTD("cqg.rtd", ,"ContractData", B11, "ContractMonth",, "T")</f>
        <v>SEP</v>
      </c>
      <c r="D11" t="str">
        <f>RTD("cqg.rtd", ,"ContractData", B11, "LongDescription",, "T")</f>
        <v>Soybeans (Globex), Sep 27</v>
      </c>
      <c r="G11" s="1"/>
      <c r="H11" s="1"/>
    </row>
    <row r="12" spans="1:8" x14ac:dyDescent="0.3">
      <c r="A12">
        <f t="shared" si="1"/>
        <v>12</v>
      </c>
      <c r="B12" t="str">
        <f t="shared" si="0"/>
        <v>ZSE?12</v>
      </c>
      <c r="C12" t="str">
        <f>RTD("cqg.rtd", ,"ContractData", B12, "ContractMonth",, "T")</f>
        <v>NOV</v>
      </c>
      <c r="D12" t="str">
        <f>RTD("cqg.rtd", ,"ContractData", B12, "LongDescription",, "T")</f>
        <v>Soybeans (Globex), Nov 27</v>
      </c>
      <c r="G12" s="1"/>
      <c r="H12" s="1"/>
    </row>
    <row r="13" spans="1:8" x14ac:dyDescent="0.3">
      <c r="A13">
        <f t="shared" si="1"/>
        <v>13</v>
      </c>
      <c r="B13" t="str">
        <f t="shared" si="0"/>
        <v>ZSE?13</v>
      </c>
      <c r="C13" t="str">
        <f>RTD("cqg.rtd", ,"ContractData", B13, "ContractMonth",, "T")</f>
        <v>JAN</v>
      </c>
      <c r="D13" t="str">
        <f>RTD("cqg.rtd", ,"ContractData", B13, "LongDescription",, "T")</f>
        <v>Soybeans (Globex), Jan 28</v>
      </c>
      <c r="G13" s="1"/>
      <c r="H13" s="1"/>
    </row>
    <row r="14" spans="1:8" x14ac:dyDescent="0.3">
      <c r="A14">
        <f t="shared" si="1"/>
        <v>14</v>
      </c>
      <c r="B14" t="str">
        <f t="shared" si="0"/>
        <v>ZSE?14</v>
      </c>
      <c r="C14" t="str">
        <f>RTD("cqg.rtd", ,"ContractData", B14, "ContractMonth",, "T")</f>
        <v>MAR</v>
      </c>
      <c r="D14" t="str">
        <f>RTD("cqg.rtd", ,"ContractData", B14, "LongDescription",, "T")</f>
        <v>Soybeans (Globex), Mar 28</v>
      </c>
      <c r="G14" s="1"/>
      <c r="H14" s="1"/>
    </row>
    <row r="15" spans="1:8" x14ac:dyDescent="0.3">
      <c r="A15">
        <f t="shared" si="1"/>
        <v>15</v>
      </c>
      <c r="B15" t="str">
        <f t="shared" si="0"/>
        <v>ZSE?15</v>
      </c>
      <c r="C15" t="str">
        <f>RTD("cqg.rtd", ,"ContractData", B15, "ContractMonth",, "T")</f>
        <v>MAY</v>
      </c>
      <c r="D15" t="str">
        <f>RTD("cqg.rtd", ,"ContractData", B15, "LongDescription",, "T")</f>
        <v>Soybeans (Globex), May 28</v>
      </c>
      <c r="G15" s="1"/>
      <c r="H15" s="1"/>
    </row>
    <row r="16" spans="1:8" x14ac:dyDescent="0.3">
      <c r="A16">
        <f t="shared" si="1"/>
        <v>16</v>
      </c>
      <c r="B16" t="str">
        <f t="shared" si="0"/>
        <v>ZSE?16</v>
      </c>
      <c r="C16" t="str">
        <f>RTD("cqg.rtd", ,"ContractData", B16, "ContractMonth",, "T")</f>
        <v>JUL</v>
      </c>
      <c r="D16" t="str">
        <f>RTD("cqg.rtd", ,"ContractData", B16, "LongDescription",, "T")</f>
        <v>Soybeans (Globex), Jul 28</v>
      </c>
      <c r="G16" s="1"/>
      <c r="H16" s="1"/>
    </row>
    <row r="17" spans="1:8" x14ac:dyDescent="0.3">
      <c r="A17">
        <f t="shared" si="1"/>
        <v>17</v>
      </c>
      <c r="B17" t="str">
        <f t="shared" si="0"/>
        <v>ZSE?17</v>
      </c>
      <c r="C17" t="str">
        <f>RTD("cqg.rtd", ,"ContractData", B17, "ContractMonth",, "T")</f>
        <v>AUG</v>
      </c>
      <c r="D17" t="str">
        <f>RTD("cqg.rtd", ,"ContractData", B17, "LongDescription",, "T")</f>
        <v>Soybeans (Globex), Aug 28</v>
      </c>
      <c r="G17" s="1"/>
      <c r="H17" s="1"/>
    </row>
    <row r="18" spans="1:8" x14ac:dyDescent="0.3">
      <c r="A18">
        <f t="shared" si="1"/>
        <v>18</v>
      </c>
      <c r="B18" t="str">
        <f t="shared" si="0"/>
        <v>ZSE?18</v>
      </c>
      <c r="C18" t="str">
        <f>RTD("cqg.rtd", ,"ContractData", B18, "ContractMonth",, "T")</f>
        <v>SEP</v>
      </c>
      <c r="D18" t="str">
        <f>RTD("cqg.rtd", ,"ContractData", B18, "LongDescription",, "T")</f>
        <v>Soybeans (Globex), Sep 28</v>
      </c>
      <c r="G18" s="1"/>
      <c r="H18" s="1"/>
    </row>
    <row r="19" spans="1:8" x14ac:dyDescent="0.3">
      <c r="A19">
        <f t="shared" si="1"/>
        <v>19</v>
      </c>
      <c r="B19" t="str">
        <f t="shared" si="0"/>
        <v>ZSE?19</v>
      </c>
      <c r="C19" t="str">
        <f>RTD("cqg.rtd", ,"ContractData", B19, "ContractMonth",, "T")</f>
        <v>NOV</v>
      </c>
      <c r="D19" t="str">
        <f>RTD("cqg.rtd", ,"ContractData", B19, "LongDescription",, "T")</f>
        <v>Soybeans (Globex), Nov 28</v>
      </c>
      <c r="G19" s="1"/>
      <c r="H19" s="1"/>
    </row>
    <row r="20" spans="1:8" x14ac:dyDescent="0.3">
      <c r="A20">
        <f t="shared" si="1"/>
        <v>20</v>
      </c>
      <c r="B20" t="str">
        <f t="shared" si="0"/>
        <v>ZSE?20</v>
      </c>
      <c r="C20" t="str">
        <f>RTD("cqg.rtd", ,"ContractData", B20, "ContractMonth",, "T")</f>
        <v>JUL</v>
      </c>
      <c r="D20" t="str">
        <f>RTD("cqg.rtd", ,"ContractData", B20, "LongDescription",, "T")</f>
        <v>Soybeans (Globex), Jul 29</v>
      </c>
      <c r="G20" s="1"/>
      <c r="H20" s="1"/>
    </row>
    <row r="21" spans="1:8" x14ac:dyDescent="0.3">
      <c r="A21">
        <f t="shared" si="1"/>
        <v>21</v>
      </c>
      <c r="B21" t="str">
        <f t="shared" si="0"/>
        <v>ZSE?21</v>
      </c>
      <c r="C21" t="str">
        <f>RTD("cqg.rtd", ,"ContractData", B21, "ContractMonth",, "T")</f>
        <v>NOV</v>
      </c>
      <c r="D21" t="str">
        <f>RTD("cqg.rtd", ,"ContractData", B21, "LongDescription",, "T")</f>
        <v>Soybeans (Globex), Nov 29</v>
      </c>
      <c r="G21" s="1"/>
      <c r="H21" s="1"/>
    </row>
    <row r="22" spans="1:8" x14ac:dyDescent="0.3">
      <c r="A22">
        <v>1</v>
      </c>
      <c r="B22" t="str">
        <f>"ZME?"&amp;A22</f>
        <v>ZME?1</v>
      </c>
      <c r="C22" t="str">
        <f>RTD("cqg.rtd", ,"ContractData", B22, "ContractMonth",, "T")</f>
        <v>MAY</v>
      </c>
      <c r="D22" t="str">
        <f>RTD("cqg.rtd", ,"ContractData", B22, "LongDescription",, "T")</f>
        <v>Soybean Meal (Globex), May 26</v>
      </c>
      <c r="G22" s="1"/>
      <c r="H22" s="1"/>
    </row>
    <row r="23" spans="1:8" x14ac:dyDescent="0.3">
      <c r="A23">
        <f>A22+1</f>
        <v>2</v>
      </c>
      <c r="B23" t="str">
        <f t="shared" ref="B23:B46" si="2">"ZME?"&amp;A23</f>
        <v>ZME?2</v>
      </c>
      <c r="C23" t="str">
        <f>RTD("cqg.rtd", ,"ContractData", B23, "ContractMonth",, "T")</f>
        <v>JUL</v>
      </c>
      <c r="D23" t="str">
        <f>RTD("cqg.rtd", ,"ContractData", B23, "LongDescription",, "T")</f>
        <v>Soybean Meal (Globex), Jul 26</v>
      </c>
      <c r="G23" s="1"/>
      <c r="H23" s="1"/>
    </row>
    <row r="24" spans="1:8" x14ac:dyDescent="0.3">
      <c r="A24">
        <f t="shared" ref="A24:A46" si="3">A23+1</f>
        <v>3</v>
      </c>
      <c r="B24" t="str">
        <f t="shared" si="2"/>
        <v>ZME?3</v>
      </c>
      <c r="C24" t="str">
        <f>RTD("cqg.rtd", ,"ContractData", B24, "ContractMonth",, "T")</f>
        <v>AUG</v>
      </c>
      <c r="D24" t="str">
        <f>RTD("cqg.rtd", ,"ContractData", B24, "LongDescription",, "T")</f>
        <v>Soybean Meal (Globex), Aug 26</v>
      </c>
      <c r="G24" s="1"/>
      <c r="H24" s="1"/>
    </row>
    <row r="25" spans="1:8" x14ac:dyDescent="0.3">
      <c r="A25">
        <f t="shared" si="3"/>
        <v>4</v>
      </c>
      <c r="B25" t="str">
        <f t="shared" si="2"/>
        <v>ZME?4</v>
      </c>
      <c r="C25" t="str">
        <f>RTD("cqg.rtd", ,"ContractData", B25, "ContractMonth",, "T")</f>
        <v>SEP</v>
      </c>
      <c r="D25" t="str">
        <f>RTD("cqg.rtd", ,"ContractData", B25, "LongDescription",, "T")</f>
        <v>Soybean Meal (Globex), Sep 26</v>
      </c>
      <c r="G25" s="1"/>
      <c r="H25" s="1"/>
    </row>
    <row r="26" spans="1:8" x14ac:dyDescent="0.3">
      <c r="A26">
        <f t="shared" si="3"/>
        <v>5</v>
      </c>
      <c r="B26" t="str">
        <f t="shared" si="2"/>
        <v>ZME?5</v>
      </c>
      <c r="C26" t="str">
        <f>RTD("cqg.rtd", ,"ContractData", B26, "ContractMonth",, "T")</f>
        <v>OCT</v>
      </c>
      <c r="D26" t="str">
        <f>RTD("cqg.rtd", ,"ContractData", B26, "LongDescription",, "T")</f>
        <v>Soybean Meal (Globex), Oct 26</v>
      </c>
      <c r="G26" s="1"/>
      <c r="H26" s="1"/>
    </row>
    <row r="27" spans="1:8" x14ac:dyDescent="0.3">
      <c r="A27">
        <f t="shared" si="3"/>
        <v>6</v>
      </c>
      <c r="B27" t="str">
        <f t="shared" si="2"/>
        <v>ZME?6</v>
      </c>
      <c r="C27" t="str">
        <f>RTD("cqg.rtd", ,"ContractData", B27, "ContractMonth",, "T")</f>
        <v>DEC</v>
      </c>
      <c r="D27" t="str">
        <f>RTD("cqg.rtd", ,"ContractData", B27, "LongDescription",, "T")</f>
        <v>Soybean Meal (Globex), Dec 26</v>
      </c>
      <c r="G27" s="1"/>
      <c r="H27" s="1"/>
    </row>
    <row r="28" spans="1:8" x14ac:dyDescent="0.3">
      <c r="A28">
        <f t="shared" si="3"/>
        <v>7</v>
      </c>
      <c r="B28" t="str">
        <f t="shared" si="2"/>
        <v>ZME?7</v>
      </c>
      <c r="C28" t="str">
        <f>RTD("cqg.rtd", ,"ContractData", B28, "ContractMonth",, "T")</f>
        <v>JAN</v>
      </c>
      <c r="D28" t="str">
        <f>RTD("cqg.rtd", ,"ContractData", B28, "LongDescription",, "T")</f>
        <v>Soybean Meal (Globex), Jan 27</v>
      </c>
      <c r="G28" s="1"/>
      <c r="H28" s="1"/>
    </row>
    <row r="29" spans="1:8" x14ac:dyDescent="0.3">
      <c r="A29">
        <f t="shared" si="3"/>
        <v>8</v>
      </c>
      <c r="B29" t="str">
        <f t="shared" si="2"/>
        <v>ZME?8</v>
      </c>
      <c r="C29" t="str">
        <f>RTD("cqg.rtd", ,"ContractData", B29, "ContractMonth",, "T")</f>
        <v>MAR</v>
      </c>
      <c r="D29" t="str">
        <f>RTD("cqg.rtd", ,"ContractData", B29, "LongDescription",, "T")</f>
        <v>Soybean Meal (Globex), Mar 27</v>
      </c>
      <c r="G29" s="1"/>
      <c r="H29" s="1"/>
    </row>
    <row r="30" spans="1:8" x14ac:dyDescent="0.3">
      <c r="A30">
        <f t="shared" si="3"/>
        <v>9</v>
      </c>
      <c r="B30" t="str">
        <f t="shared" si="2"/>
        <v>ZME?9</v>
      </c>
      <c r="C30" t="str">
        <f>RTD("cqg.rtd", ,"ContractData", B30, "ContractMonth",, "T")</f>
        <v>MAY</v>
      </c>
      <c r="D30" t="str">
        <f>RTD("cqg.rtd", ,"ContractData", B30, "LongDescription",, "T")</f>
        <v>Soybean Meal (Globex), May 27</v>
      </c>
      <c r="G30" s="1"/>
      <c r="H30" s="1"/>
    </row>
    <row r="31" spans="1:8" x14ac:dyDescent="0.3">
      <c r="A31">
        <f t="shared" si="3"/>
        <v>10</v>
      </c>
      <c r="B31" t="str">
        <f t="shared" si="2"/>
        <v>ZME?10</v>
      </c>
      <c r="C31" t="str">
        <f>RTD("cqg.rtd", ,"ContractData", B31, "ContractMonth",, "T")</f>
        <v>JUL</v>
      </c>
      <c r="D31" t="str">
        <f>RTD("cqg.rtd", ,"ContractData", B31, "LongDescription",, "T")</f>
        <v>Soybean Meal (Globex), Jul 27</v>
      </c>
      <c r="G31" s="1"/>
      <c r="H31" s="1"/>
    </row>
    <row r="32" spans="1:8" x14ac:dyDescent="0.3">
      <c r="A32">
        <f t="shared" si="3"/>
        <v>11</v>
      </c>
      <c r="B32" t="str">
        <f t="shared" si="2"/>
        <v>ZME?11</v>
      </c>
      <c r="C32" t="str">
        <f>RTD("cqg.rtd", ,"ContractData", B32, "ContractMonth",, "T")</f>
        <v>AUG</v>
      </c>
      <c r="D32" t="str">
        <f>RTD("cqg.rtd", ,"ContractData", B32, "LongDescription",, "T")</f>
        <v>Soybean Meal (Globex), Aug 27</v>
      </c>
      <c r="G32" s="1"/>
      <c r="H32" s="1"/>
    </row>
    <row r="33" spans="1:8" x14ac:dyDescent="0.3">
      <c r="A33">
        <f t="shared" si="3"/>
        <v>12</v>
      </c>
      <c r="B33" t="str">
        <f t="shared" si="2"/>
        <v>ZME?12</v>
      </c>
      <c r="C33" t="str">
        <f>RTD("cqg.rtd", ,"ContractData", B33, "ContractMonth",, "T")</f>
        <v>SEP</v>
      </c>
      <c r="D33" t="str">
        <f>RTD("cqg.rtd", ,"ContractData", B33, "LongDescription",, "T")</f>
        <v>Soybean Meal (Globex), Sep 27</v>
      </c>
      <c r="G33" s="1"/>
      <c r="H33" s="1"/>
    </row>
    <row r="34" spans="1:8" x14ac:dyDescent="0.3">
      <c r="A34">
        <f t="shared" si="3"/>
        <v>13</v>
      </c>
      <c r="B34" t="str">
        <f t="shared" si="2"/>
        <v>ZME?13</v>
      </c>
      <c r="C34" t="str">
        <f>RTD("cqg.rtd", ,"ContractData", B34, "ContractMonth",, "T")</f>
        <v>OCT</v>
      </c>
      <c r="D34" t="str">
        <f>RTD("cqg.rtd", ,"ContractData", B34, "LongDescription",, "T")</f>
        <v>Soybean Meal (Globex), Oct 27</v>
      </c>
      <c r="G34" s="1"/>
      <c r="H34" s="1"/>
    </row>
    <row r="35" spans="1:8" x14ac:dyDescent="0.3">
      <c r="A35">
        <f t="shared" si="3"/>
        <v>14</v>
      </c>
      <c r="B35" t="str">
        <f t="shared" si="2"/>
        <v>ZME?14</v>
      </c>
      <c r="C35" t="str">
        <f>RTD("cqg.rtd", ,"ContractData", B35, "ContractMonth",, "T")</f>
        <v>DEC</v>
      </c>
      <c r="D35" t="str">
        <f>RTD("cqg.rtd", ,"ContractData", B35, "LongDescription",, "T")</f>
        <v>Soybean Meal (Globex), Dec 27</v>
      </c>
      <c r="G35" s="1"/>
      <c r="H35" s="1"/>
    </row>
    <row r="36" spans="1:8" x14ac:dyDescent="0.3">
      <c r="A36">
        <f t="shared" si="3"/>
        <v>15</v>
      </c>
      <c r="B36" t="str">
        <f t="shared" si="2"/>
        <v>ZME?15</v>
      </c>
      <c r="C36" t="str">
        <f>RTD("cqg.rtd", ,"ContractData", B36, "ContractMonth",, "T")</f>
        <v>JAN</v>
      </c>
      <c r="D36" t="str">
        <f>RTD("cqg.rtd", ,"ContractData", B36, "LongDescription",, "T")</f>
        <v>Soybean Meal (Globex), Jan 28</v>
      </c>
      <c r="G36" s="1"/>
      <c r="H36" s="1"/>
    </row>
    <row r="37" spans="1:8" x14ac:dyDescent="0.3">
      <c r="A37">
        <f t="shared" si="3"/>
        <v>16</v>
      </c>
      <c r="B37" t="str">
        <f t="shared" si="2"/>
        <v>ZME?16</v>
      </c>
      <c r="C37" t="str">
        <f>RTD("cqg.rtd", ,"ContractData", B37, "ContractMonth",, "T")</f>
        <v>MAR</v>
      </c>
      <c r="D37" t="str">
        <f>RTD("cqg.rtd", ,"ContractData", B37, "LongDescription",, "T")</f>
        <v>Soybean Meal (Globex), Mar 28</v>
      </c>
      <c r="G37" s="1"/>
      <c r="H37" s="1"/>
    </row>
    <row r="38" spans="1:8" x14ac:dyDescent="0.3">
      <c r="A38">
        <f t="shared" si="3"/>
        <v>17</v>
      </c>
      <c r="B38" t="str">
        <f t="shared" si="2"/>
        <v>ZME?17</v>
      </c>
      <c r="C38" t="str">
        <f>RTD("cqg.rtd", ,"ContractData", B38, "ContractMonth",, "T")</f>
        <v>MAY</v>
      </c>
      <c r="D38" t="str">
        <f>RTD("cqg.rtd", ,"ContractData", B38, "LongDescription",, "T")</f>
        <v>Soybean Meal (Globex), May 28</v>
      </c>
      <c r="G38" s="1"/>
      <c r="H38" s="1"/>
    </row>
    <row r="39" spans="1:8" x14ac:dyDescent="0.3">
      <c r="A39">
        <f t="shared" si="3"/>
        <v>18</v>
      </c>
      <c r="B39" t="str">
        <f t="shared" si="2"/>
        <v>ZME?18</v>
      </c>
      <c r="C39" t="str">
        <f>RTD("cqg.rtd", ,"ContractData", B39, "ContractMonth",, "T")</f>
        <v>JUL</v>
      </c>
      <c r="D39" t="str">
        <f>RTD("cqg.rtd", ,"ContractData", B39, "LongDescription",, "T")</f>
        <v>Soybean Meal (Globex), Jul 28</v>
      </c>
      <c r="G39" s="1"/>
      <c r="H39" s="1"/>
    </row>
    <row r="40" spans="1:8" x14ac:dyDescent="0.3">
      <c r="A40">
        <f t="shared" si="3"/>
        <v>19</v>
      </c>
      <c r="B40" t="str">
        <f t="shared" si="2"/>
        <v>ZME?19</v>
      </c>
      <c r="C40" t="str">
        <f>RTD("cqg.rtd", ,"ContractData", B40, "ContractMonth",, "T")</f>
        <v>AUG</v>
      </c>
      <c r="D40" t="str">
        <f>RTD("cqg.rtd", ,"ContractData", B40, "LongDescription",, "T")</f>
        <v>Soybean Meal (Globex), Aug 28</v>
      </c>
      <c r="G40" s="1"/>
      <c r="H40" s="1"/>
    </row>
    <row r="41" spans="1:8" x14ac:dyDescent="0.3">
      <c r="A41">
        <f t="shared" si="3"/>
        <v>20</v>
      </c>
      <c r="B41" t="str">
        <f t="shared" si="2"/>
        <v>ZME?20</v>
      </c>
      <c r="C41" t="str">
        <f>RTD("cqg.rtd", ,"ContractData", B41, "ContractMonth",, "T")</f>
        <v>SEP</v>
      </c>
      <c r="D41" t="str">
        <f>RTD("cqg.rtd", ,"ContractData", B41, "LongDescription",, "T")</f>
        <v>Soybean Meal (Globex), Sep 28</v>
      </c>
      <c r="G41" s="1"/>
      <c r="H41" s="1"/>
    </row>
    <row r="42" spans="1:8" x14ac:dyDescent="0.3">
      <c r="A42">
        <f t="shared" si="3"/>
        <v>21</v>
      </c>
      <c r="B42" t="str">
        <f t="shared" si="2"/>
        <v>ZME?21</v>
      </c>
      <c r="C42" t="str">
        <f>RTD("cqg.rtd", ,"ContractData", B42, "ContractMonth",, "T")</f>
        <v>OCT</v>
      </c>
      <c r="D42" t="str">
        <f>RTD("cqg.rtd", ,"ContractData", B42, "LongDescription",, "T")</f>
        <v>Soybean Meal (Globex), Oct 28</v>
      </c>
      <c r="G42" s="1"/>
      <c r="H42" s="1"/>
    </row>
    <row r="43" spans="1:8" x14ac:dyDescent="0.3">
      <c r="A43">
        <f t="shared" si="3"/>
        <v>22</v>
      </c>
      <c r="B43" t="str">
        <f t="shared" si="2"/>
        <v>ZME?22</v>
      </c>
      <c r="C43" t="str">
        <f>RTD("cqg.rtd", ,"ContractData", B43, "ContractMonth",, "T")</f>
        <v>DEC</v>
      </c>
      <c r="D43" t="str">
        <f>RTD("cqg.rtd", ,"ContractData", B43, "LongDescription",, "T")</f>
        <v>Soybean Meal (Globex), Dec 28</v>
      </c>
      <c r="G43" s="1"/>
      <c r="H43" s="1"/>
    </row>
    <row r="44" spans="1:8" x14ac:dyDescent="0.3">
      <c r="A44">
        <f t="shared" si="3"/>
        <v>23</v>
      </c>
      <c r="B44" t="str">
        <f t="shared" si="2"/>
        <v>ZME?23</v>
      </c>
      <c r="C44" t="str">
        <f>RTD("cqg.rtd", ,"ContractData", B44, "ContractMonth",, "T")</f>
        <v>JUL</v>
      </c>
      <c r="D44" t="str">
        <f>RTD("cqg.rtd", ,"ContractData", B44, "LongDescription",, "T")</f>
        <v>Soybean Meal (Globex), Jul 29</v>
      </c>
      <c r="G44" s="1"/>
      <c r="H44" s="1"/>
    </row>
    <row r="45" spans="1:8" x14ac:dyDescent="0.3">
      <c r="A45">
        <f t="shared" si="3"/>
        <v>24</v>
      </c>
      <c r="B45" t="str">
        <f t="shared" si="2"/>
        <v>ZME?24</v>
      </c>
      <c r="C45" t="str">
        <f>RTD("cqg.rtd", ,"ContractData", B45, "ContractMonth",, "T")</f>
        <v>OCT</v>
      </c>
      <c r="D45" t="str">
        <f>RTD("cqg.rtd", ,"ContractData", B45, "LongDescription",, "T")</f>
        <v>Soybean Meal (Globex), Oct 29</v>
      </c>
      <c r="G45" s="1"/>
      <c r="H45" s="1"/>
    </row>
    <row r="46" spans="1:8" x14ac:dyDescent="0.3">
      <c r="A46">
        <f t="shared" si="3"/>
        <v>25</v>
      </c>
      <c r="B46" t="str">
        <f t="shared" si="2"/>
        <v>ZME?25</v>
      </c>
      <c r="C46" t="str">
        <f>RTD("cqg.rtd", ,"ContractData", B46, "ContractMonth",, "T")</f>
        <v>DEC</v>
      </c>
      <c r="D46" t="str">
        <f>RTD("cqg.rtd", ,"ContractData", B46, "LongDescription",, "T")</f>
        <v>Soybean Meal (Globex), Dec 29</v>
      </c>
      <c r="G46" s="1"/>
      <c r="H46" s="1"/>
    </row>
    <row r="47" spans="1:8" x14ac:dyDescent="0.3">
      <c r="A47">
        <v>1</v>
      </c>
      <c r="B47" t="str">
        <f>"ZLE?"&amp;A47</f>
        <v>ZLE?1</v>
      </c>
      <c r="C47" t="str">
        <f>RTD("cqg.rtd", ,"ContractData", B47, "ContractMonth",, "T")</f>
        <v>MAY</v>
      </c>
      <c r="D47" t="str">
        <f>RTD("cqg.rtd", ,"ContractData", B47, "LongDescription",, "T")</f>
        <v>Soybean Oil (Globex), May 26</v>
      </c>
      <c r="G47" s="1"/>
      <c r="H47" s="1"/>
    </row>
    <row r="48" spans="1:8" x14ac:dyDescent="0.3">
      <c r="A48">
        <f>A47+1</f>
        <v>2</v>
      </c>
      <c r="B48" t="str">
        <f t="shared" ref="B48:B71" si="4">"ZLE?"&amp;A48</f>
        <v>ZLE?2</v>
      </c>
      <c r="C48" t="str">
        <f>RTD("cqg.rtd", ,"ContractData", B48, "ContractMonth",, "T")</f>
        <v>JUL</v>
      </c>
      <c r="D48" t="str">
        <f>RTD("cqg.rtd", ,"ContractData", B48, "LongDescription",, "T")</f>
        <v>Soybean Oil (Globex), Jul 26</v>
      </c>
      <c r="G48" s="1"/>
      <c r="H48" s="1"/>
    </row>
    <row r="49" spans="1:8" x14ac:dyDescent="0.3">
      <c r="A49">
        <f t="shared" ref="A49:A95" si="5">A48+1</f>
        <v>3</v>
      </c>
      <c r="B49" t="str">
        <f t="shared" si="4"/>
        <v>ZLE?3</v>
      </c>
      <c r="C49" t="str">
        <f>RTD("cqg.rtd", ,"ContractData", B49, "ContractMonth",, "T")</f>
        <v>AUG</v>
      </c>
      <c r="D49" t="str">
        <f>RTD("cqg.rtd", ,"ContractData", B49, "LongDescription",, "T")</f>
        <v>Soybean Oil (Globex), Aug 26</v>
      </c>
      <c r="G49" s="1"/>
      <c r="H49" s="1"/>
    </row>
    <row r="50" spans="1:8" x14ac:dyDescent="0.3">
      <c r="A50">
        <f t="shared" si="5"/>
        <v>4</v>
      </c>
      <c r="B50" t="str">
        <f t="shared" si="4"/>
        <v>ZLE?4</v>
      </c>
      <c r="C50" t="str">
        <f>RTD("cqg.rtd", ,"ContractData", B50, "ContractMonth",, "T")</f>
        <v>SEP</v>
      </c>
      <c r="D50" t="str">
        <f>RTD("cqg.rtd", ,"ContractData", B50, "LongDescription",, "T")</f>
        <v>Soybean Oil (Globex), Sep 26</v>
      </c>
      <c r="G50" s="1"/>
      <c r="H50" s="1"/>
    </row>
    <row r="51" spans="1:8" x14ac:dyDescent="0.3">
      <c r="A51">
        <f t="shared" si="5"/>
        <v>5</v>
      </c>
      <c r="B51" t="str">
        <f t="shared" si="4"/>
        <v>ZLE?5</v>
      </c>
      <c r="C51" t="str">
        <f>RTD("cqg.rtd", ,"ContractData", B51, "ContractMonth",, "T")</f>
        <v>OCT</v>
      </c>
      <c r="D51" t="str">
        <f>RTD("cqg.rtd", ,"ContractData", B51, "LongDescription",, "T")</f>
        <v>Soybean Oil (Globex), Oct 26</v>
      </c>
      <c r="G51" s="1"/>
      <c r="H51" s="1"/>
    </row>
    <row r="52" spans="1:8" x14ac:dyDescent="0.3">
      <c r="A52">
        <f t="shared" si="5"/>
        <v>6</v>
      </c>
      <c r="B52" t="str">
        <f t="shared" si="4"/>
        <v>ZLE?6</v>
      </c>
      <c r="C52" t="str">
        <f>RTD("cqg.rtd", ,"ContractData", B52, "ContractMonth",, "T")</f>
        <v>DEC</v>
      </c>
      <c r="D52" t="str">
        <f>RTD("cqg.rtd", ,"ContractData", B52, "LongDescription",, "T")</f>
        <v>Soybean Oil (Globex), Dec 26</v>
      </c>
      <c r="G52" s="1"/>
      <c r="H52" s="1"/>
    </row>
    <row r="53" spans="1:8" x14ac:dyDescent="0.3">
      <c r="A53">
        <f t="shared" si="5"/>
        <v>7</v>
      </c>
      <c r="B53" t="str">
        <f t="shared" si="4"/>
        <v>ZLE?7</v>
      </c>
      <c r="C53" t="str">
        <f>RTD("cqg.rtd", ,"ContractData", B53, "ContractMonth",, "T")</f>
        <v>JAN</v>
      </c>
      <c r="D53" t="str">
        <f>RTD("cqg.rtd", ,"ContractData", B53, "LongDescription",, "T")</f>
        <v>Soybean Oil (Globex), Jan 27</v>
      </c>
      <c r="G53" s="1"/>
      <c r="H53" s="1"/>
    </row>
    <row r="54" spans="1:8" x14ac:dyDescent="0.3">
      <c r="A54">
        <f t="shared" si="5"/>
        <v>8</v>
      </c>
      <c r="B54" t="str">
        <f t="shared" si="4"/>
        <v>ZLE?8</v>
      </c>
      <c r="C54" t="str">
        <f>RTD("cqg.rtd", ,"ContractData", B54, "ContractMonth",, "T")</f>
        <v>MAR</v>
      </c>
      <c r="D54" t="str">
        <f>RTD("cqg.rtd", ,"ContractData", B54, "LongDescription",, "T")</f>
        <v>Soybean Oil (Globex), Mar 27</v>
      </c>
      <c r="G54" s="1"/>
      <c r="H54" s="1"/>
    </row>
    <row r="55" spans="1:8" x14ac:dyDescent="0.3">
      <c r="A55">
        <f t="shared" si="5"/>
        <v>9</v>
      </c>
      <c r="B55" t="str">
        <f t="shared" si="4"/>
        <v>ZLE?9</v>
      </c>
      <c r="C55" t="str">
        <f>RTD("cqg.rtd", ,"ContractData", B55, "ContractMonth",, "T")</f>
        <v>MAY</v>
      </c>
      <c r="D55" t="str">
        <f>RTD("cqg.rtd", ,"ContractData", B55, "LongDescription",, "T")</f>
        <v>Soybean Oil (Globex), May 27</v>
      </c>
      <c r="G55" s="1"/>
      <c r="H55" s="1"/>
    </row>
    <row r="56" spans="1:8" x14ac:dyDescent="0.3">
      <c r="A56">
        <f t="shared" si="5"/>
        <v>10</v>
      </c>
      <c r="B56" t="str">
        <f t="shared" si="4"/>
        <v>ZLE?10</v>
      </c>
      <c r="C56" t="str">
        <f>RTD("cqg.rtd", ,"ContractData", B56, "ContractMonth",, "T")</f>
        <v>JUL</v>
      </c>
      <c r="D56" t="str">
        <f>RTD("cqg.rtd", ,"ContractData", B56, "LongDescription",, "T")</f>
        <v>Soybean Oil (Globex), Jul 27</v>
      </c>
      <c r="G56" s="1"/>
      <c r="H56" s="1"/>
    </row>
    <row r="57" spans="1:8" x14ac:dyDescent="0.3">
      <c r="A57">
        <f t="shared" si="5"/>
        <v>11</v>
      </c>
      <c r="B57" t="str">
        <f t="shared" si="4"/>
        <v>ZLE?11</v>
      </c>
      <c r="C57" t="str">
        <f>RTD("cqg.rtd", ,"ContractData", B57, "ContractMonth",, "T")</f>
        <v>AUG</v>
      </c>
      <c r="D57" t="str">
        <f>RTD("cqg.rtd", ,"ContractData", B57, "LongDescription",, "T")</f>
        <v>Soybean Oil (Globex), Aug 27</v>
      </c>
      <c r="G57" s="1"/>
      <c r="H57" s="1"/>
    </row>
    <row r="58" spans="1:8" x14ac:dyDescent="0.3">
      <c r="A58">
        <f t="shared" si="5"/>
        <v>12</v>
      </c>
      <c r="B58" t="str">
        <f t="shared" si="4"/>
        <v>ZLE?12</v>
      </c>
      <c r="C58" t="str">
        <f>RTD("cqg.rtd", ,"ContractData", B58, "ContractMonth",, "T")</f>
        <v>SEP</v>
      </c>
      <c r="D58" t="str">
        <f>RTD("cqg.rtd", ,"ContractData", B58, "LongDescription",, "T")</f>
        <v>Soybean Oil (Globex), Sep 27</v>
      </c>
      <c r="G58" s="1"/>
      <c r="H58" s="1"/>
    </row>
    <row r="59" spans="1:8" x14ac:dyDescent="0.3">
      <c r="A59">
        <f t="shared" si="5"/>
        <v>13</v>
      </c>
      <c r="B59" t="str">
        <f t="shared" si="4"/>
        <v>ZLE?13</v>
      </c>
      <c r="C59" t="str">
        <f>RTD("cqg.rtd", ,"ContractData", B59, "ContractMonth",, "T")</f>
        <v>OCT</v>
      </c>
      <c r="D59" t="str">
        <f>RTD("cqg.rtd", ,"ContractData", B59, "LongDescription",, "T")</f>
        <v>Soybean Oil (Globex), Oct 27</v>
      </c>
      <c r="G59" s="1"/>
      <c r="H59" s="1"/>
    </row>
    <row r="60" spans="1:8" x14ac:dyDescent="0.3">
      <c r="A60">
        <f t="shared" si="5"/>
        <v>14</v>
      </c>
      <c r="B60" t="str">
        <f t="shared" si="4"/>
        <v>ZLE?14</v>
      </c>
      <c r="C60" t="str">
        <f>RTD("cqg.rtd", ,"ContractData", B60, "ContractMonth",, "T")</f>
        <v>DEC</v>
      </c>
      <c r="D60" t="str">
        <f>RTD("cqg.rtd", ,"ContractData", B60, "LongDescription",, "T")</f>
        <v>Soybean Oil (Globex), Dec 27</v>
      </c>
      <c r="G60" s="1"/>
      <c r="H60" s="1"/>
    </row>
    <row r="61" spans="1:8" x14ac:dyDescent="0.3">
      <c r="A61">
        <f t="shared" si="5"/>
        <v>15</v>
      </c>
      <c r="B61" t="str">
        <f t="shared" si="4"/>
        <v>ZLE?15</v>
      </c>
      <c r="C61" t="str">
        <f>RTD("cqg.rtd", ,"ContractData", B61, "ContractMonth",, "T")</f>
        <v>JAN</v>
      </c>
      <c r="D61" t="str">
        <f>RTD("cqg.rtd", ,"ContractData", B61, "LongDescription",, "T")</f>
        <v>Soybean Oil (Globex), Jan 28</v>
      </c>
      <c r="G61" s="1"/>
      <c r="H61" s="1"/>
    </row>
    <row r="62" spans="1:8" x14ac:dyDescent="0.3">
      <c r="A62">
        <f t="shared" si="5"/>
        <v>16</v>
      </c>
      <c r="B62" t="str">
        <f t="shared" si="4"/>
        <v>ZLE?16</v>
      </c>
      <c r="C62" t="str">
        <f>RTD("cqg.rtd", ,"ContractData", B62, "ContractMonth",, "T")</f>
        <v>MAR</v>
      </c>
      <c r="D62" t="str">
        <f>RTD("cqg.rtd", ,"ContractData", B62, "LongDescription",, "T")</f>
        <v>Soybean Oil (Globex), Mar 28</v>
      </c>
      <c r="G62" s="1"/>
      <c r="H62" s="1"/>
    </row>
    <row r="63" spans="1:8" x14ac:dyDescent="0.3">
      <c r="A63">
        <f t="shared" si="5"/>
        <v>17</v>
      </c>
      <c r="B63" t="str">
        <f t="shared" si="4"/>
        <v>ZLE?17</v>
      </c>
      <c r="C63" t="str">
        <f>RTD("cqg.rtd", ,"ContractData", B63, "ContractMonth",, "T")</f>
        <v>MAY</v>
      </c>
      <c r="D63" t="str">
        <f>RTD("cqg.rtd", ,"ContractData", B63, "LongDescription",, "T")</f>
        <v>Soybean Oil (Globex), May 28</v>
      </c>
      <c r="G63" s="1"/>
      <c r="H63" s="1"/>
    </row>
    <row r="64" spans="1:8" x14ac:dyDescent="0.3">
      <c r="A64">
        <f t="shared" si="5"/>
        <v>18</v>
      </c>
      <c r="B64" t="str">
        <f t="shared" si="4"/>
        <v>ZLE?18</v>
      </c>
      <c r="C64" t="str">
        <f>RTD("cqg.rtd", ,"ContractData", B64, "ContractMonth",, "T")</f>
        <v>JUL</v>
      </c>
      <c r="D64" t="str">
        <f>RTD("cqg.rtd", ,"ContractData", B64, "LongDescription",, "T")</f>
        <v>Soybean Oil (Globex), Jul 28</v>
      </c>
      <c r="G64" s="1"/>
      <c r="H64" s="1"/>
    </row>
    <row r="65" spans="1:8" x14ac:dyDescent="0.3">
      <c r="A65">
        <f t="shared" si="5"/>
        <v>19</v>
      </c>
      <c r="B65" t="str">
        <f t="shared" si="4"/>
        <v>ZLE?19</v>
      </c>
      <c r="C65" t="str">
        <f>RTD("cqg.rtd", ,"ContractData", B65, "ContractMonth",, "T")</f>
        <v>AUG</v>
      </c>
      <c r="D65" t="str">
        <f>RTD("cqg.rtd", ,"ContractData", B65, "LongDescription",, "T")</f>
        <v>Soybean Oil (Globex), Aug 28</v>
      </c>
      <c r="G65" s="1"/>
      <c r="H65" s="1"/>
    </row>
    <row r="66" spans="1:8" x14ac:dyDescent="0.3">
      <c r="A66">
        <f t="shared" si="5"/>
        <v>20</v>
      </c>
      <c r="B66" t="str">
        <f t="shared" si="4"/>
        <v>ZLE?20</v>
      </c>
      <c r="C66" t="str">
        <f>RTD("cqg.rtd", ,"ContractData", B66, "ContractMonth",, "T")</f>
        <v>SEP</v>
      </c>
      <c r="D66" t="str">
        <f>RTD("cqg.rtd", ,"ContractData", B66, "LongDescription",, "T")</f>
        <v>Soybean Oil (Globex), Sep 28</v>
      </c>
      <c r="G66" s="1"/>
      <c r="H66" s="1"/>
    </row>
    <row r="67" spans="1:8" x14ac:dyDescent="0.3">
      <c r="A67">
        <f t="shared" si="5"/>
        <v>21</v>
      </c>
      <c r="B67" t="str">
        <f t="shared" si="4"/>
        <v>ZLE?21</v>
      </c>
      <c r="C67" t="str">
        <f>RTD("cqg.rtd", ,"ContractData", B67, "ContractMonth",, "T")</f>
        <v>OCT</v>
      </c>
      <c r="D67" t="str">
        <f>RTD("cqg.rtd", ,"ContractData", B67, "LongDescription",, "T")</f>
        <v>Soybean Oil (Globex), Oct 28</v>
      </c>
      <c r="G67" s="1"/>
      <c r="H67" s="1"/>
    </row>
    <row r="68" spans="1:8" x14ac:dyDescent="0.3">
      <c r="A68">
        <f t="shared" si="5"/>
        <v>22</v>
      </c>
      <c r="B68" t="str">
        <f t="shared" si="4"/>
        <v>ZLE?22</v>
      </c>
      <c r="C68" t="str">
        <f>RTD("cqg.rtd", ,"ContractData", B68, "ContractMonth",, "T")</f>
        <v>DEC</v>
      </c>
      <c r="D68" t="str">
        <f>RTD("cqg.rtd", ,"ContractData", B68, "LongDescription",, "T")</f>
        <v>Soybean Oil (Globex), Dec 28</v>
      </c>
      <c r="G68" s="1"/>
      <c r="H68" s="1"/>
    </row>
    <row r="69" spans="1:8" x14ac:dyDescent="0.3">
      <c r="A69">
        <f t="shared" si="5"/>
        <v>23</v>
      </c>
      <c r="B69" t="str">
        <f t="shared" si="4"/>
        <v>ZLE?23</v>
      </c>
      <c r="C69" t="str">
        <f>RTD("cqg.rtd", ,"ContractData", B69, "ContractMonth",, "T")</f>
        <v>JUL</v>
      </c>
      <c r="D69" t="str">
        <f>RTD("cqg.rtd", ,"ContractData", B69, "LongDescription",, "T")</f>
        <v>Soybean Oil (Globex), Jul 29</v>
      </c>
      <c r="G69" s="1"/>
      <c r="H69" s="1"/>
    </row>
    <row r="70" spans="1:8" x14ac:dyDescent="0.3">
      <c r="A70">
        <f t="shared" si="5"/>
        <v>24</v>
      </c>
      <c r="B70" t="str">
        <f t="shared" si="4"/>
        <v>ZLE?24</v>
      </c>
      <c r="C70" t="str">
        <f>RTD("cqg.rtd", ,"ContractData", B70, "ContractMonth",, "T")</f>
        <v>OCT</v>
      </c>
      <c r="D70" t="str">
        <f>RTD("cqg.rtd", ,"ContractData", B70, "LongDescription",, "T")</f>
        <v>Soybean Oil (Globex), Oct 29</v>
      </c>
      <c r="G70" s="1"/>
      <c r="H70" s="1"/>
    </row>
    <row r="71" spans="1:8" x14ac:dyDescent="0.3">
      <c r="A71">
        <f t="shared" si="5"/>
        <v>25</v>
      </c>
      <c r="B71" t="str">
        <f t="shared" si="4"/>
        <v>ZLE?25</v>
      </c>
      <c r="C71" t="str">
        <f>RTD("cqg.rtd", ,"ContractData", B71, "ContractMonth",, "T")</f>
        <v>DEC</v>
      </c>
      <c r="D71" t="str">
        <f>RTD("cqg.rtd", ,"ContractData", B71, "LongDescription",, "T")</f>
        <v>Soybean Oil (Globex), Dec 29</v>
      </c>
      <c r="G71" s="1"/>
      <c r="H71" s="1"/>
    </row>
    <row r="72" spans="1:8" x14ac:dyDescent="0.3">
      <c r="A72">
        <v>1</v>
      </c>
      <c r="B72" t="str">
        <f>"ZWA?"&amp;A72</f>
        <v>ZWA?1</v>
      </c>
      <c r="C72" t="str">
        <f>RTD("cqg.rtd", ,"ContractData", B72, "ContractMonth",, "T")</f>
        <v>MAY</v>
      </c>
      <c r="D72" t="str">
        <f>RTD("cqg.rtd", ,"ContractData", B72, "LongDescription",, "T")</f>
        <v>Wheat (Globex), May 26</v>
      </c>
    </row>
    <row r="73" spans="1:8" x14ac:dyDescent="0.3">
      <c r="A73">
        <f>A72+1</f>
        <v>2</v>
      </c>
      <c r="B73" t="str">
        <f t="shared" ref="B73:B83" si="6">"ZWA?"&amp;A73</f>
        <v>ZWA?2</v>
      </c>
      <c r="C73" t="str">
        <f>RTD("cqg.rtd", ,"ContractData", B73, "ContractMonth",, "T")</f>
        <v>JUL</v>
      </c>
      <c r="D73" t="str">
        <f>RTD("cqg.rtd", ,"ContractData", B73, "LongDescription",, "T")</f>
        <v>Wheat (Globex), Jul 26</v>
      </c>
    </row>
    <row r="74" spans="1:8" x14ac:dyDescent="0.3">
      <c r="A74">
        <f t="shared" si="5"/>
        <v>3</v>
      </c>
      <c r="B74" t="str">
        <f t="shared" si="6"/>
        <v>ZWA?3</v>
      </c>
      <c r="C74" t="str">
        <f>RTD("cqg.rtd", ,"ContractData", B74, "ContractMonth",, "T")</f>
        <v>SEP</v>
      </c>
      <c r="D74" t="str">
        <f>RTD("cqg.rtd", ,"ContractData", B74, "LongDescription",, "T")</f>
        <v>Wheat (Globex), Sep 26</v>
      </c>
    </row>
    <row r="75" spans="1:8" x14ac:dyDescent="0.3">
      <c r="A75">
        <f t="shared" si="5"/>
        <v>4</v>
      </c>
      <c r="B75" t="str">
        <f t="shared" si="6"/>
        <v>ZWA?4</v>
      </c>
      <c r="C75" t="str">
        <f>RTD("cqg.rtd", ,"ContractData", B75, "ContractMonth",, "T")</f>
        <v>DEC</v>
      </c>
      <c r="D75" t="str">
        <f>RTD("cqg.rtd", ,"ContractData", B75, "LongDescription",, "T")</f>
        <v>Wheat (Globex), Dec 26</v>
      </c>
    </row>
    <row r="76" spans="1:8" x14ac:dyDescent="0.3">
      <c r="A76">
        <f t="shared" si="5"/>
        <v>5</v>
      </c>
      <c r="B76" t="str">
        <f t="shared" si="6"/>
        <v>ZWA?5</v>
      </c>
      <c r="C76" t="str">
        <f>RTD("cqg.rtd", ,"ContractData", B76, "ContractMonth",, "T")</f>
        <v>MAR</v>
      </c>
      <c r="D76" t="str">
        <f>RTD("cqg.rtd", ,"ContractData", B76, "LongDescription",, "T")</f>
        <v>Wheat (Globex), Mar 27</v>
      </c>
    </row>
    <row r="77" spans="1:8" x14ac:dyDescent="0.3">
      <c r="A77">
        <f t="shared" si="5"/>
        <v>6</v>
      </c>
      <c r="B77" t="str">
        <f t="shared" si="6"/>
        <v>ZWA?6</v>
      </c>
      <c r="C77" t="str">
        <f>RTD("cqg.rtd", ,"ContractData", B77, "ContractMonth",, "T")</f>
        <v>MAY</v>
      </c>
      <c r="D77" t="str">
        <f>RTD("cqg.rtd", ,"ContractData", B77, "LongDescription",, "T")</f>
        <v>Wheat (Globex), May 27</v>
      </c>
    </row>
    <row r="78" spans="1:8" x14ac:dyDescent="0.3">
      <c r="A78">
        <f t="shared" si="5"/>
        <v>7</v>
      </c>
      <c r="B78" t="str">
        <f t="shared" si="6"/>
        <v>ZWA?7</v>
      </c>
      <c r="C78" t="str">
        <f>RTD("cqg.rtd", ,"ContractData", B78, "ContractMonth",, "T")</f>
        <v>JUL</v>
      </c>
      <c r="D78" t="str">
        <f>RTD("cqg.rtd", ,"ContractData", B78, "LongDescription",, "T")</f>
        <v>Wheat (Globex), Jul 27</v>
      </c>
    </row>
    <row r="79" spans="1:8" x14ac:dyDescent="0.3">
      <c r="A79">
        <f t="shared" si="5"/>
        <v>8</v>
      </c>
      <c r="B79" t="str">
        <f t="shared" si="6"/>
        <v>ZWA?8</v>
      </c>
      <c r="C79" t="str">
        <f>RTD("cqg.rtd", ,"ContractData", B79, "ContractMonth",, "T")</f>
        <v>SEP</v>
      </c>
      <c r="D79" t="str">
        <f>RTD("cqg.rtd", ,"ContractData", B79, "LongDescription",, "T")</f>
        <v>Wheat (Globex), Sep 27</v>
      </c>
    </row>
    <row r="80" spans="1:8" x14ac:dyDescent="0.3">
      <c r="A80">
        <f t="shared" si="5"/>
        <v>9</v>
      </c>
      <c r="B80" t="str">
        <f t="shared" si="6"/>
        <v>ZWA?9</v>
      </c>
      <c r="C80" t="str">
        <f>RTD("cqg.rtd", ,"ContractData", B80, "ContractMonth",, "T")</f>
        <v>DEC</v>
      </c>
      <c r="D80" t="str">
        <f>RTD("cqg.rtd", ,"ContractData", B80, "LongDescription",, "T")</f>
        <v>Wheat (Globex), Dec 27</v>
      </c>
    </row>
    <row r="81" spans="1:4" x14ac:dyDescent="0.3">
      <c r="A81">
        <f t="shared" si="5"/>
        <v>10</v>
      </c>
      <c r="B81" t="str">
        <f t="shared" si="6"/>
        <v>ZWA?10</v>
      </c>
      <c r="C81" t="str">
        <f>RTD("cqg.rtd", ,"ContractData", B81, "ContractMonth",, "T")</f>
        <v>MAR</v>
      </c>
      <c r="D81" t="str">
        <f>RTD("cqg.rtd", ,"ContractData", B81, "LongDescription",, "T")</f>
        <v>Wheat (Globex), Mar 28</v>
      </c>
    </row>
    <row r="82" spans="1:4" x14ac:dyDescent="0.3">
      <c r="A82">
        <f t="shared" si="5"/>
        <v>11</v>
      </c>
      <c r="B82" t="str">
        <f t="shared" si="6"/>
        <v>ZWA?11</v>
      </c>
      <c r="C82" t="str">
        <f>RTD("cqg.rtd", ,"ContractData", B82, "ContractMonth",, "T")</f>
        <v>MAY</v>
      </c>
      <c r="D82" t="str">
        <f>RTD("cqg.rtd", ,"ContractData", B82, "LongDescription",, "T")</f>
        <v>Wheat (Globex), May 28</v>
      </c>
    </row>
    <row r="83" spans="1:4" x14ac:dyDescent="0.3">
      <c r="A83">
        <f t="shared" si="5"/>
        <v>12</v>
      </c>
      <c r="B83" t="str">
        <f t="shared" si="6"/>
        <v>ZWA?12</v>
      </c>
      <c r="C83" t="str">
        <f>RTD("cqg.rtd", ,"ContractData", B83, "ContractMonth",, "T")</f>
        <v>JUL</v>
      </c>
      <c r="D83" t="str">
        <f>RTD("cqg.rtd", ,"ContractData", B83, "LongDescription",, "T")</f>
        <v>Wheat (Globex), Jul 28</v>
      </c>
    </row>
    <row r="84" spans="1:4" x14ac:dyDescent="0.3">
      <c r="A84">
        <v>1</v>
      </c>
      <c r="B84" t="str">
        <f>"ZCE?"&amp;A84</f>
        <v>ZCE?1</v>
      </c>
      <c r="C84" t="str">
        <f>RTD("cqg.rtd", ,"ContractData", B84, "ContractMonth",, "T")</f>
        <v>MAY</v>
      </c>
      <c r="D84" t="str">
        <f>RTD("cqg.rtd", ,"ContractData", B84, "LongDescription",, "T")</f>
        <v>Corn (Globex), May 26</v>
      </c>
    </row>
    <row r="85" spans="1:4" x14ac:dyDescent="0.3">
      <c r="A85">
        <f>A84+1</f>
        <v>2</v>
      </c>
      <c r="B85" t="str">
        <f t="shared" ref="B85:B99" si="7">"ZCE?"&amp;A85</f>
        <v>ZCE?2</v>
      </c>
      <c r="C85" t="str">
        <f>RTD("cqg.rtd", ,"ContractData", B85, "ContractMonth",, "T")</f>
        <v>JUL</v>
      </c>
      <c r="D85" t="str">
        <f>RTD("cqg.rtd", ,"ContractData", B85, "LongDescription",, "T")</f>
        <v>Corn (Globex), Jul 26</v>
      </c>
    </row>
    <row r="86" spans="1:4" x14ac:dyDescent="0.3">
      <c r="A86">
        <f t="shared" si="5"/>
        <v>3</v>
      </c>
      <c r="B86" t="str">
        <f t="shared" si="7"/>
        <v>ZCE?3</v>
      </c>
      <c r="C86" t="str">
        <f>RTD("cqg.rtd", ,"ContractData", B86, "ContractMonth",, "T")</f>
        <v>SEP</v>
      </c>
      <c r="D86" t="str">
        <f>RTD("cqg.rtd", ,"ContractData", B86, "LongDescription",, "T")</f>
        <v>Corn (Globex), Sep 26</v>
      </c>
    </row>
    <row r="87" spans="1:4" x14ac:dyDescent="0.3">
      <c r="A87">
        <f t="shared" si="5"/>
        <v>4</v>
      </c>
      <c r="B87" t="str">
        <f t="shared" si="7"/>
        <v>ZCE?4</v>
      </c>
      <c r="C87" t="str">
        <f>RTD("cqg.rtd", ,"ContractData", B87, "ContractMonth",, "T")</f>
        <v>DEC</v>
      </c>
      <c r="D87" t="str">
        <f>RTD("cqg.rtd", ,"ContractData", B87, "LongDescription",, "T")</f>
        <v>Corn (Globex), Dec 26</v>
      </c>
    </row>
    <row r="88" spans="1:4" x14ac:dyDescent="0.3">
      <c r="A88">
        <f t="shared" si="5"/>
        <v>5</v>
      </c>
      <c r="B88" t="str">
        <f t="shared" si="7"/>
        <v>ZCE?5</v>
      </c>
      <c r="C88" t="str">
        <f>RTD("cqg.rtd", ,"ContractData", B88, "ContractMonth",, "T")</f>
        <v>MAR</v>
      </c>
      <c r="D88" t="str">
        <f>RTD("cqg.rtd", ,"ContractData", B88, "LongDescription",, "T")</f>
        <v>Corn (Globex), Mar 27</v>
      </c>
    </row>
    <row r="89" spans="1:4" x14ac:dyDescent="0.3">
      <c r="A89">
        <f t="shared" si="5"/>
        <v>6</v>
      </c>
      <c r="B89" t="str">
        <f t="shared" si="7"/>
        <v>ZCE?6</v>
      </c>
      <c r="C89" t="str">
        <f>RTD("cqg.rtd", ,"ContractData", B89, "ContractMonth",, "T")</f>
        <v>MAY</v>
      </c>
      <c r="D89" t="str">
        <f>RTD("cqg.rtd", ,"ContractData", B89, "LongDescription",, "T")</f>
        <v>Corn (Globex), May 27</v>
      </c>
    </row>
    <row r="90" spans="1:4" x14ac:dyDescent="0.3">
      <c r="A90">
        <f t="shared" si="5"/>
        <v>7</v>
      </c>
      <c r="B90" t="str">
        <f t="shared" si="7"/>
        <v>ZCE?7</v>
      </c>
      <c r="C90" t="str">
        <f>RTD("cqg.rtd", ,"ContractData", B90, "ContractMonth",, "T")</f>
        <v>JUL</v>
      </c>
      <c r="D90" t="str">
        <f>RTD("cqg.rtd", ,"ContractData", B90, "LongDescription",, "T")</f>
        <v>Corn (Globex), Jul 27</v>
      </c>
    </row>
    <row r="91" spans="1:4" x14ac:dyDescent="0.3">
      <c r="A91">
        <f t="shared" si="5"/>
        <v>8</v>
      </c>
      <c r="B91" t="str">
        <f t="shared" si="7"/>
        <v>ZCE?8</v>
      </c>
      <c r="C91" t="str">
        <f>RTD("cqg.rtd", ,"ContractData", B91, "ContractMonth",, "T")</f>
        <v>SEP</v>
      </c>
      <c r="D91" t="str">
        <f>RTD("cqg.rtd", ,"ContractData", B91, "LongDescription",, "T")</f>
        <v>Corn (Globex), Sep 27</v>
      </c>
    </row>
    <row r="92" spans="1:4" x14ac:dyDescent="0.3">
      <c r="A92">
        <f t="shared" si="5"/>
        <v>9</v>
      </c>
      <c r="B92" t="str">
        <f t="shared" si="7"/>
        <v>ZCE?9</v>
      </c>
      <c r="C92" t="str">
        <f>RTD("cqg.rtd", ,"ContractData", B92, "ContractMonth",, "T")</f>
        <v>DEC</v>
      </c>
      <c r="D92" t="str">
        <f>RTD("cqg.rtd", ,"ContractData", B92, "LongDescription",, "T")</f>
        <v>Corn (Globex), Dec 27</v>
      </c>
    </row>
    <row r="93" spans="1:4" x14ac:dyDescent="0.3">
      <c r="A93">
        <f t="shared" si="5"/>
        <v>10</v>
      </c>
      <c r="B93" t="str">
        <f t="shared" si="7"/>
        <v>ZCE?10</v>
      </c>
      <c r="C93" t="str">
        <f>RTD("cqg.rtd", ,"ContractData", B93, "ContractMonth",, "T")</f>
        <v>MAR</v>
      </c>
      <c r="D93" t="str">
        <f>RTD("cqg.rtd", ,"ContractData", B93, "LongDescription",, "T")</f>
        <v>Corn (Globex), Mar 28</v>
      </c>
    </row>
    <row r="94" spans="1:4" x14ac:dyDescent="0.3">
      <c r="A94">
        <f t="shared" si="5"/>
        <v>11</v>
      </c>
      <c r="B94" t="str">
        <f t="shared" si="7"/>
        <v>ZCE?11</v>
      </c>
      <c r="C94" t="str">
        <f>RTD("cqg.rtd", ,"ContractData", B94, "ContractMonth",, "T")</f>
        <v>MAY</v>
      </c>
      <c r="D94" t="str">
        <f>RTD("cqg.rtd", ,"ContractData", B94, "LongDescription",, "T")</f>
        <v>Corn (Globex), May 28</v>
      </c>
    </row>
    <row r="95" spans="1:4" x14ac:dyDescent="0.3">
      <c r="A95">
        <f t="shared" si="5"/>
        <v>12</v>
      </c>
      <c r="B95" t="str">
        <f t="shared" si="7"/>
        <v>ZCE?12</v>
      </c>
      <c r="C95" t="str">
        <f>RTD("cqg.rtd", ,"ContractData", B95, "ContractMonth",, "T")</f>
        <v>JUL</v>
      </c>
      <c r="D95" t="str">
        <f>RTD("cqg.rtd", ,"ContractData", B95, "LongDescription",, "T")</f>
        <v>Corn (Globex), Jul 28</v>
      </c>
    </row>
    <row r="96" spans="1:4" x14ac:dyDescent="0.3">
      <c r="A96">
        <f t="shared" ref="A96:A99" si="8">A95+1</f>
        <v>13</v>
      </c>
      <c r="B96" t="str">
        <f t="shared" si="7"/>
        <v>ZCE?13</v>
      </c>
      <c r="C96" t="str">
        <f>RTD("cqg.rtd", ,"ContractData", B96, "ContractMonth",, "T")</f>
        <v>SEP</v>
      </c>
      <c r="D96" t="str">
        <f>RTD("cqg.rtd", ,"ContractData", B96, "LongDescription",, "T")</f>
        <v>Corn (Globex), Sep 28</v>
      </c>
    </row>
    <row r="97" spans="1:4" x14ac:dyDescent="0.3">
      <c r="A97">
        <f t="shared" si="8"/>
        <v>14</v>
      </c>
      <c r="B97" t="str">
        <f t="shared" si="7"/>
        <v>ZCE?14</v>
      </c>
      <c r="C97" t="str">
        <f>RTD("cqg.rtd", ,"ContractData", B97, "ContractMonth",, "T")</f>
        <v>DEC</v>
      </c>
      <c r="D97" t="str">
        <f>RTD("cqg.rtd", ,"ContractData", B97, "LongDescription",, "T")</f>
        <v>Corn (Globex), Dec 28</v>
      </c>
    </row>
    <row r="98" spans="1:4" x14ac:dyDescent="0.3">
      <c r="A98">
        <f t="shared" si="8"/>
        <v>15</v>
      </c>
      <c r="B98" t="str">
        <f t="shared" si="7"/>
        <v>ZCE?15</v>
      </c>
      <c r="C98" t="str">
        <f>RTD("cqg.rtd", ,"ContractData", B98, "ContractMonth",, "T")</f>
        <v>JUL</v>
      </c>
      <c r="D98" t="str">
        <f>RTD("cqg.rtd", ,"ContractData", B98, "LongDescription",, "T")</f>
        <v>Corn (Globex), Jul 29</v>
      </c>
    </row>
    <row r="99" spans="1:4" x14ac:dyDescent="0.3">
      <c r="A99">
        <f t="shared" si="8"/>
        <v>16</v>
      </c>
      <c r="B99" t="str">
        <f t="shared" si="7"/>
        <v>ZCE?16</v>
      </c>
      <c r="C99" t="str">
        <f>RTD("cqg.rtd", ,"ContractData", B99, "ContractMonth",, "T")</f>
        <v>DEC</v>
      </c>
      <c r="D99" t="str">
        <f>RTD("cqg.rtd", ,"ContractData", B99, "LongDescription",, "T")</f>
        <v>Corn (Globex), Dec 29</v>
      </c>
    </row>
    <row r="100" spans="1:4" x14ac:dyDescent="0.3">
      <c r="A100">
        <v>1</v>
      </c>
      <c r="B100" t="str">
        <f>"GLE?"&amp;A100</f>
        <v>GLE?1</v>
      </c>
      <c r="C100" t="str">
        <f>RTD("cqg.rtd", ,"ContractData", B100, "ContractMonth",, "T")</f>
        <v>APR</v>
      </c>
      <c r="D100" t="str">
        <f>RTD("cqg.rtd", ,"ContractData", B100, "LongDescription",, "T")</f>
        <v>Live Cattle (Globex), Apr 26</v>
      </c>
    </row>
    <row r="101" spans="1:4" x14ac:dyDescent="0.3">
      <c r="A101">
        <f>A100+1</f>
        <v>2</v>
      </c>
      <c r="B101" t="str">
        <f t="shared" ref="B101:B110" si="9">"GLE?"&amp;A101</f>
        <v>GLE?2</v>
      </c>
      <c r="C101" t="str">
        <f>RTD("cqg.rtd", ,"ContractData", B101, "ContractMonth",, "T")</f>
        <v>JUN</v>
      </c>
      <c r="D101" t="str">
        <f>RTD("cqg.rtd", ,"ContractData", B101, "LongDescription",, "T")</f>
        <v>Live Cattle (Globex), Jun 26</v>
      </c>
    </row>
    <row r="102" spans="1:4" x14ac:dyDescent="0.3">
      <c r="A102">
        <f t="shared" ref="A102:A110" si="10">A101+1</f>
        <v>3</v>
      </c>
      <c r="B102" t="str">
        <f t="shared" si="9"/>
        <v>GLE?3</v>
      </c>
      <c r="C102" t="str">
        <f>RTD("cqg.rtd", ,"ContractData", B102, "ContractMonth",, "T")</f>
        <v>AUG</v>
      </c>
      <c r="D102" t="str">
        <f>RTD("cqg.rtd", ,"ContractData", B102, "LongDescription",, "T")</f>
        <v>Live Cattle (Globex), Aug 26</v>
      </c>
    </row>
    <row r="103" spans="1:4" x14ac:dyDescent="0.3">
      <c r="A103">
        <f t="shared" si="10"/>
        <v>4</v>
      </c>
      <c r="B103" t="str">
        <f t="shared" si="9"/>
        <v>GLE?4</v>
      </c>
      <c r="C103" t="str">
        <f>RTD("cqg.rtd", ,"ContractData", B103, "ContractMonth",, "T")</f>
        <v>OCT</v>
      </c>
      <c r="D103" t="str">
        <f>RTD("cqg.rtd", ,"ContractData", B103, "LongDescription",, "T")</f>
        <v>Live Cattle (Globex), Oct 26</v>
      </c>
    </row>
    <row r="104" spans="1:4" x14ac:dyDescent="0.3">
      <c r="A104">
        <f t="shared" si="10"/>
        <v>5</v>
      </c>
      <c r="B104" t="str">
        <f t="shared" si="9"/>
        <v>GLE?5</v>
      </c>
      <c r="C104" t="str">
        <f>RTD("cqg.rtd", ,"ContractData", B104, "ContractMonth",, "T")</f>
        <v>DEC</v>
      </c>
      <c r="D104" t="str">
        <f>RTD("cqg.rtd", ,"ContractData", B104, "LongDescription",, "T")</f>
        <v>Live Cattle (Globex), Dec 26</v>
      </c>
    </row>
    <row r="105" spans="1:4" x14ac:dyDescent="0.3">
      <c r="A105">
        <f t="shared" si="10"/>
        <v>6</v>
      </c>
      <c r="B105" t="str">
        <f t="shared" si="9"/>
        <v>GLE?6</v>
      </c>
      <c r="C105" t="str">
        <f>RTD("cqg.rtd", ,"ContractData", B105, "ContractMonth",, "T")</f>
        <v>FEB</v>
      </c>
      <c r="D105" t="str">
        <f>RTD("cqg.rtd", ,"ContractData", B105, "LongDescription",, "T")</f>
        <v>Live Cattle (Globex), Feb 27</v>
      </c>
    </row>
    <row r="106" spans="1:4" x14ac:dyDescent="0.3">
      <c r="A106">
        <f t="shared" si="10"/>
        <v>7</v>
      </c>
      <c r="B106" t="str">
        <f t="shared" si="9"/>
        <v>GLE?7</v>
      </c>
      <c r="C106" t="str">
        <f>RTD("cqg.rtd", ,"ContractData", B106, "ContractMonth",, "T")</f>
        <v>APR</v>
      </c>
      <c r="D106" t="str">
        <f>RTD("cqg.rtd", ,"ContractData", B106, "LongDescription",, "T")</f>
        <v>Live Cattle (Globex), Apr 27</v>
      </c>
    </row>
    <row r="107" spans="1:4" x14ac:dyDescent="0.3">
      <c r="A107">
        <f t="shared" si="10"/>
        <v>8</v>
      </c>
      <c r="B107" t="str">
        <f t="shared" si="9"/>
        <v>GLE?8</v>
      </c>
      <c r="C107" t="str">
        <f>RTD("cqg.rtd", ,"ContractData", B107, "ContractMonth",, "T")</f>
        <v>JUN</v>
      </c>
      <c r="D107" t="str">
        <f>RTD("cqg.rtd", ,"ContractData", B107, "LongDescription",, "T")</f>
        <v>Live Cattle (Globex), Jun 27</v>
      </c>
    </row>
    <row r="108" spans="1:4" x14ac:dyDescent="0.3">
      <c r="A108">
        <f t="shared" si="10"/>
        <v>9</v>
      </c>
      <c r="B108" t="str">
        <f t="shared" si="9"/>
        <v>GLE?9</v>
      </c>
      <c r="C108" t="str">
        <f>RTD("cqg.rtd", ,"ContractData", B108, "ContractMonth",, "T")</f>
        <v>AUG</v>
      </c>
      <c r="D108" t="str">
        <f>RTD("cqg.rtd", ,"ContractData", B108, "LongDescription",, "T")</f>
        <v>Live Cattle (Globex), Aug 27</v>
      </c>
    </row>
    <row r="109" spans="1:4" x14ac:dyDescent="0.3">
      <c r="A109">
        <f t="shared" si="10"/>
        <v>10</v>
      </c>
      <c r="B109" t="str">
        <f t="shared" si="9"/>
        <v>GLE?10</v>
      </c>
      <c r="C109" t="str">
        <f>RTD("cqg.rtd", ,"ContractData", B109, "ContractMonth",, "T")</f>
        <v>OCT</v>
      </c>
      <c r="D109" t="str">
        <f>RTD("cqg.rtd", ,"ContractData", B109, "LongDescription",, "T")</f>
        <v>Live Cattle (Globex), Oct 27</v>
      </c>
    </row>
    <row r="110" spans="1:4" x14ac:dyDescent="0.3">
      <c r="A110">
        <f t="shared" si="10"/>
        <v>11</v>
      </c>
      <c r="B110" t="str">
        <f t="shared" si="9"/>
        <v>GLE?11</v>
      </c>
      <c r="C110" t="str">
        <f>RTD("cqg.rtd", ,"ContractData", B110, "ContractMonth",, "T")</f>
        <v>DEC</v>
      </c>
      <c r="D110" t="str">
        <f>RTD("cqg.rtd", ,"ContractData", B110, "LongDescription",, "T")</f>
        <v>Live Cattle (Globex), Dec 27</v>
      </c>
    </row>
    <row r="111" spans="1:4" x14ac:dyDescent="0.3">
      <c r="A111">
        <v>1</v>
      </c>
      <c r="B111" t="str">
        <f>"GF?"&amp;A111</f>
        <v>GF?1</v>
      </c>
      <c r="C111" t="str">
        <f>RTD("cqg.rtd", ,"ContractData", B111, "ContractMonth",, "T")</f>
        <v>APR</v>
      </c>
      <c r="D111" t="str">
        <f>RTD("cqg.rtd", ,"ContractData", B111, "LongDescription",, "T")</f>
        <v>Feeder Cattle (Globex), Apr 26</v>
      </c>
    </row>
    <row r="112" spans="1:4" x14ac:dyDescent="0.3">
      <c r="A112">
        <f>A111+1</f>
        <v>2</v>
      </c>
      <c r="B112" t="str">
        <f>"GF?"&amp;A112</f>
        <v>GF?2</v>
      </c>
      <c r="C112" t="str">
        <f>RTD("cqg.rtd", ,"ContractData", B112, "ContractMonth",, "T")</f>
        <v>MAY</v>
      </c>
      <c r="D112" t="str">
        <f>RTD("cqg.rtd", ,"ContractData", B112, "LongDescription",, "T")</f>
        <v>Feeder Cattle (Globex), May 26</v>
      </c>
    </row>
    <row r="113" spans="1:4" x14ac:dyDescent="0.3">
      <c r="A113">
        <f t="shared" ref="A113:A117" si="11">A112+1</f>
        <v>3</v>
      </c>
      <c r="B113" t="str">
        <f t="shared" ref="B113:B120" si="12">"GF?"&amp;A113</f>
        <v>GF?3</v>
      </c>
      <c r="C113" t="str">
        <f>RTD("cqg.rtd", ,"ContractData", B113, "ContractMonth",, "T")</f>
        <v>AUG</v>
      </c>
      <c r="D113" t="str">
        <f>RTD("cqg.rtd", ,"ContractData", B113, "LongDescription",, "T")</f>
        <v>Feeder Cattle (Globex), Aug 26</v>
      </c>
    </row>
    <row r="114" spans="1:4" x14ac:dyDescent="0.3">
      <c r="A114">
        <f t="shared" si="11"/>
        <v>4</v>
      </c>
      <c r="B114" t="str">
        <f t="shared" si="12"/>
        <v>GF?4</v>
      </c>
      <c r="C114" t="str">
        <f>RTD("cqg.rtd", ,"ContractData", B114, "ContractMonth",, "T")</f>
        <v>SEP</v>
      </c>
      <c r="D114" t="str">
        <f>RTD("cqg.rtd", ,"ContractData", B114, "LongDescription",, "T")</f>
        <v>Feeder Cattle (Globex), Sep 26</v>
      </c>
    </row>
    <row r="115" spans="1:4" x14ac:dyDescent="0.3">
      <c r="A115">
        <f t="shared" si="11"/>
        <v>5</v>
      </c>
      <c r="B115" t="str">
        <f t="shared" si="12"/>
        <v>GF?5</v>
      </c>
      <c r="C115" t="str">
        <f>RTD("cqg.rtd", ,"ContractData", B115, "ContractMonth",, "T")</f>
        <v>OCT</v>
      </c>
      <c r="D115" t="str">
        <f>RTD("cqg.rtd", ,"ContractData", B115, "LongDescription",, "T")</f>
        <v>Feeder Cattle (Globex), Oct 26</v>
      </c>
    </row>
    <row r="116" spans="1:4" x14ac:dyDescent="0.3">
      <c r="A116">
        <f t="shared" si="11"/>
        <v>6</v>
      </c>
      <c r="B116" t="str">
        <f t="shared" si="12"/>
        <v>GF?6</v>
      </c>
      <c r="C116" t="str">
        <f>RTD("cqg.rtd", ,"ContractData", B116, "ContractMonth",, "T")</f>
        <v>NOV</v>
      </c>
      <c r="D116" t="str">
        <f>RTD("cqg.rtd", ,"ContractData", B116, "LongDescription",, "T")</f>
        <v>Feeder Cattle (Globex), Nov 26</v>
      </c>
    </row>
    <row r="117" spans="1:4" x14ac:dyDescent="0.3">
      <c r="A117">
        <f t="shared" si="11"/>
        <v>7</v>
      </c>
      <c r="B117" t="str">
        <f t="shared" si="12"/>
        <v>GF?7</v>
      </c>
      <c r="C117" t="str">
        <f>RTD("cqg.rtd", ,"ContractData", B117, "ContractMonth",, "T")</f>
        <v>JAN</v>
      </c>
      <c r="D117" t="str">
        <f>RTD("cqg.rtd", ,"ContractData", B117, "LongDescription",, "T")</f>
        <v>Feeder Cattle (Globex), Jan 27</v>
      </c>
    </row>
    <row r="118" spans="1:4" x14ac:dyDescent="0.3">
      <c r="A118">
        <f t="shared" ref="A118:A119" si="13">A117+1</f>
        <v>8</v>
      </c>
      <c r="B118" t="str">
        <f t="shared" si="12"/>
        <v>GF?8</v>
      </c>
      <c r="C118" t="str">
        <f>RTD("cqg.rtd", ,"ContractData", B118, "ContractMonth",, "T")</f>
        <v>MAR</v>
      </c>
      <c r="D118" t="str">
        <f>RTD("cqg.rtd", ,"ContractData", B118, "LongDescription",, "T")</f>
        <v>Feeder Cattle (Globex), Mar 27</v>
      </c>
    </row>
    <row r="119" spans="1:4" x14ac:dyDescent="0.3">
      <c r="A119">
        <f t="shared" si="13"/>
        <v>9</v>
      </c>
      <c r="B119" t="str">
        <f t="shared" si="12"/>
        <v>GF?9</v>
      </c>
      <c r="C119" t="str">
        <f>RTD("cqg.rtd", ,"ContractData", B119, "ContractMonth",, "T")</f>
        <v>APR</v>
      </c>
      <c r="D119" t="str">
        <f>RTD("cqg.rtd", ,"ContractData", B119, "LongDescription",, "T")</f>
        <v>Feeder Cattle (Globex), Apr 27</v>
      </c>
    </row>
    <row r="120" spans="1:4" x14ac:dyDescent="0.3">
      <c r="A120">
        <f t="shared" ref="A120" si="14">A119+1</f>
        <v>10</v>
      </c>
      <c r="B120" t="str">
        <f t="shared" si="12"/>
        <v>GF?10</v>
      </c>
      <c r="C120" t="str">
        <f>RTD("cqg.rtd", ,"ContractData", B120, "ContractMonth",, "T")</f>
        <v>MAY</v>
      </c>
      <c r="D120" t="str">
        <f>RTD("cqg.rtd", ,"ContractData", B120, "LongDescription",, "T")</f>
        <v>Feeder Cattle (Globex), May 27</v>
      </c>
    </row>
    <row r="121" spans="1:4" x14ac:dyDescent="0.3">
      <c r="A121">
        <v>1</v>
      </c>
      <c r="B121" t="str">
        <f>"HE?"&amp;A121</f>
        <v>HE?1</v>
      </c>
      <c r="C121" t="str">
        <f>RTD("cqg.rtd", ,"ContractData", B121, "ContractMonth",, "T")</f>
        <v>MAY</v>
      </c>
      <c r="D121" t="str">
        <f>RTD("cqg.rtd", ,"ContractData", B121, "LongDescription",, "T")</f>
        <v>Lean Hogs (Globex), May 26</v>
      </c>
    </row>
    <row r="122" spans="1:4" x14ac:dyDescent="0.3">
      <c r="A122">
        <f>A121+1</f>
        <v>2</v>
      </c>
      <c r="B122" t="str">
        <f t="shared" ref="B122:B132" si="15">"HE?"&amp;A122</f>
        <v>HE?2</v>
      </c>
      <c r="C122" t="str">
        <f>RTD("cqg.rtd", ,"ContractData", B122, "ContractMonth",, "T")</f>
        <v>JUN</v>
      </c>
      <c r="D122" t="str">
        <f>RTD("cqg.rtd", ,"ContractData", B122, "LongDescription",, "T")</f>
        <v>Lean Hogs (Globex), Jun 26</v>
      </c>
    </row>
    <row r="123" spans="1:4" x14ac:dyDescent="0.3">
      <c r="A123">
        <f t="shared" ref="A123:A132" si="16">A122+1</f>
        <v>3</v>
      </c>
      <c r="B123" t="str">
        <f t="shared" si="15"/>
        <v>HE?3</v>
      </c>
      <c r="C123" t="str">
        <f>RTD("cqg.rtd", ,"ContractData", B123, "ContractMonth",, "T")</f>
        <v>JUL</v>
      </c>
      <c r="D123" t="str">
        <f>RTD("cqg.rtd", ,"ContractData", B123, "LongDescription",, "T")</f>
        <v>Lean Hogs (Globex), Jul 26</v>
      </c>
    </row>
    <row r="124" spans="1:4" x14ac:dyDescent="0.3">
      <c r="A124">
        <f t="shared" si="16"/>
        <v>4</v>
      </c>
      <c r="B124" t="str">
        <f t="shared" si="15"/>
        <v>HE?4</v>
      </c>
      <c r="C124" t="str">
        <f>RTD("cqg.rtd", ,"ContractData", B124, "ContractMonth",, "T")</f>
        <v>AUG</v>
      </c>
      <c r="D124" t="str">
        <f>RTD("cqg.rtd", ,"ContractData", B124, "LongDescription",, "T")</f>
        <v>Lean Hogs (Globex), Aug 26</v>
      </c>
    </row>
    <row r="125" spans="1:4" x14ac:dyDescent="0.3">
      <c r="A125">
        <f t="shared" si="16"/>
        <v>5</v>
      </c>
      <c r="B125" t="str">
        <f t="shared" si="15"/>
        <v>HE?5</v>
      </c>
      <c r="C125" t="str">
        <f>RTD("cqg.rtd", ,"ContractData", B125, "ContractMonth",, "T")</f>
        <v>OCT</v>
      </c>
      <c r="D125" t="str">
        <f>RTD("cqg.rtd", ,"ContractData", B125, "LongDescription",, "T")</f>
        <v>Lean Hogs (Globex), Oct 26</v>
      </c>
    </row>
    <row r="126" spans="1:4" x14ac:dyDescent="0.3">
      <c r="A126">
        <f t="shared" si="16"/>
        <v>6</v>
      </c>
      <c r="B126" t="str">
        <f t="shared" si="15"/>
        <v>HE?6</v>
      </c>
      <c r="C126" t="str">
        <f>RTD("cqg.rtd", ,"ContractData", B126, "ContractMonth",, "T")</f>
        <v>DEC</v>
      </c>
      <c r="D126" t="str">
        <f>RTD("cqg.rtd", ,"ContractData", B126, "LongDescription",, "T")</f>
        <v>Lean Hogs (Globex), Dec 26</v>
      </c>
    </row>
    <row r="127" spans="1:4" x14ac:dyDescent="0.3">
      <c r="A127">
        <f t="shared" si="16"/>
        <v>7</v>
      </c>
      <c r="B127" t="str">
        <f t="shared" si="15"/>
        <v>HE?7</v>
      </c>
      <c r="C127" t="str">
        <f>RTD("cqg.rtd", ,"ContractData", B127, "ContractMonth",, "T")</f>
        <v>FEB</v>
      </c>
      <c r="D127" t="str">
        <f>RTD("cqg.rtd", ,"ContractData", B127, "LongDescription",, "T")</f>
        <v>Lean Hogs (Globex), Feb 27</v>
      </c>
    </row>
    <row r="128" spans="1:4" x14ac:dyDescent="0.3">
      <c r="A128">
        <f t="shared" si="16"/>
        <v>8</v>
      </c>
      <c r="B128" t="str">
        <f t="shared" si="15"/>
        <v>HE?8</v>
      </c>
      <c r="C128" t="str">
        <f>RTD("cqg.rtd", ,"ContractData", B128, "ContractMonth",, "T")</f>
        <v>APR</v>
      </c>
      <c r="D128" t="str">
        <f>RTD("cqg.rtd", ,"ContractData", B128, "LongDescription",, "T")</f>
        <v>Lean Hogs (Globex), Apr 27</v>
      </c>
    </row>
    <row r="129" spans="1:4" x14ac:dyDescent="0.3">
      <c r="A129">
        <f t="shared" si="16"/>
        <v>9</v>
      </c>
      <c r="B129" t="str">
        <f t="shared" si="15"/>
        <v>HE?9</v>
      </c>
      <c r="C129" t="str">
        <f>RTD("cqg.rtd", ,"ContractData", B129, "ContractMonth",, "T")</f>
        <v>MAY</v>
      </c>
      <c r="D129" t="str">
        <f>RTD("cqg.rtd", ,"ContractData", B129, "LongDescription",, "T")</f>
        <v>Lean Hogs (Globex), May 27</v>
      </c>
    </row>
    <row r="130" spans="1:4" x14ac:dyDescent="0.3">
      <c r="A130">
        <f t="shared" si="16"/>
        <v>10</v>
      </c>
      <c r="B130" t="str">
        <f t="shared" si="15"/>
        <v>HE?10</v>
      </c>
      <c r="C130" t="str">
        <f>RTD("cqg.rtd", ,"ContractData", B130, "ContractMonth",, "T")</f>
        <v>JUN</v>
      </c>
      <c r="D130" t="str">
        <f>RTD("cqg.rtd", ,"ContractData", B130, "LongDescription",, "T")</f>
        <v>Lean Hogs (Globex), Jun 27</v>
      </c>
    </row>
    <row r="131" spans="1:4" x14ac:dyDescent="0.3">
      <c r="A131">
        <f t="shared" si="16"/>
        <v>11</v>
      </c>
      <c r="B131" t="str">
        <f t="shared" si="15"/>
        <v>HE?11</v>
      </c>
      <c r="C131" t="str">
        <f>RTD("cqg.rtd", ,"ContractData", B131, "ContractMonth",, "T")</f>
        <v>JUL</v>
      </c>
      <c r="D131" t="str">
        <f>RTD("cqg.rtd", ,"ContractData", B131, "LongDescription",, "T")</f>
        <v>Lean Hogs (Globex), Jul 27</v>
      </c>
    </row>
    <row r="132" spans="1:4" x14ac:dyDescent="0.3">
      <c r="A132">
        <f t="shared" si="16"/>
        <v>12</v>
      </c>
      <c r="B132" t="str">
        <f t="shared" si="15"/>
        <v>HE?12</v>
      </c>
      <c r="C132" t="str">
        <f>RTD("cqg.rtd", ,"ContractData", B132, "ContractMonth",, "T")</f>
        <v>AUG</v>
      </c>
      <c r="D132" t="str">
        <f>RTD("cqg.rtd", ,"ContractData", B132, "LongDescription",, "T")</f>
        <v>Lean Hogs (Globex), Aug 27</v>
      </c>
    </row>
    <row r="133" spans="1:4" x14ac:dyDescent="0.3">
      <c r="A133">
        <v>1</v>
      </c>
      <c r="B133" t="str">
        <f>"GDC?"&amp;A133</f>
        <v>GDC?1</v>
      </c>
      <c r="C133" t="str">
        <f>RTD("cqg.rtd", ,"ContractData", B133, "ContractMonth",, "T")</f>
        <v>APR</v>
      </c>
      <c r="D133" t="str">
        <f>RTD("cqg.rtd", ,"ContractData", B133, "LongDescription",, "T")</f>
        <v>Milk Class III (Globex), Apr 26</v>
      </c>
    </row>
    <row r="134" spans="1:4" x14ac:dyDescent="0.3">
      <c r="A134">
        <f>A133+1</f>
        <v>2</v>
      </c>
      <c r="B134" t="str">
        <f t="shared" ref="B134:B157" si="17">"GDC?"&amp;A134</f>
        <v>GDC?2</v>
      </c>
      <c r="C134" t="str">
        <f>RTD("cqg.rtd", ,"ContractData", B134, "ContractMonth",, "T")</f>
        <v>MAY</v>
      </c>
      <c r="D134" t="str">
        <f>RTD("cqg.rtd", ,"ContractData", B134, "LongDescription",, "T")</f>
        <v>Milk Class III (Globex), May 26</v>
      </c>
    </row>
    <row r="135" spans="1:4" x14ac:dyDescent="0.3">
      <c r="A135">
        <f t="shared" ref="A135:A144" si="18">A134+1</f>
        <v>3</v>
      </c>
      <c r="B135" t="str">
        <f t="shared" si="17"/>
        <v>GDC?3</v>
      </c>
      <c r="C135" t="str">
        <f>RTD("cqg.rtd", ,"ContractData", B135, "ContractMonth",, "T")</f>
        <v>JUN</v>
      </c>
      <c r="D135" t="str">
        <f>RTD("cqg.rtd", ,"ContractData", B135, "LongDescription",, "T")</f>
        <v>Milk Class III (Globex), Jun 26</v>
      </c>
    </row>
    <row r="136" spans="1:4" x14ac:dyDescent="0.3">
      <c r="A136">
        <f t="shared" si="18"/>
        <v>4</v>
      </c>
      <c r="B136" t="str">
        <f t="shared" si="17"/>
        <v>GDC?4</v>
      </c>
      <c r="C136" t="str">
        <f>RTD("cqg.rtd", ,"ContractData", B136, "ContractMonth",, "T")</f>
        <v>JUL</v>
      </c>
      <c r="D136" t="str">
        <f>RTD("cqg.rtd", ,"ContractData", B136, "LongDescription",, "T")</f>
        <v>Milk Class III (Globex), Jul 26</v>
      </c>
    </row>
    <row r="137" spans="1:4" x14ac:dyDescent="0.3">
      <c r="A137">
        <f t="shared" si="18"/>
        <v>5</v>
      </c>
      <c r="B137" t="str">
        <f t="shared" si="17"/>
        <v>GDC?5</v>
      </c>
      <c r="C137" t="str">
        <f>RTD("cqg.rtd", ,"ContractData", B137, "ContractMonth",, "T")</f>
        <v>AUG</v>
      </c>
      <c r="D137" t="str">
        <f>RTD("cqg.rtd", ,"ContractData", B137, "LongDescription",, "T")</f>
        <v>Milk Class III (Globex), Aug 26</v>
      </c>
    </row>
    <row r="138" spans="1:4" x14ac:dyDescent="0.3">
      <c r="A138">
        <f t="shared" si="18"/>
        <v>6</v>
      </c>
      <c r="B138" t="str">
        <f t="shared" si="17"/>
        <v>GDC?6</v>
      </c>
      <c r="C138" t="str">
        <f>RTD("cqg.rtd", ,"ContractData", B138, "ContractMonth",, "T")</f>
        <v>SEP</v>
      </c>
      <c r="D138" t="str">
        <f>RTD("cqg.rtd", ,"ContractData", B138, "LongDescription",, "T")</f>
        <v>Milk Class III (Globex), Sep 26</v>
      </c>
    </row>
    <row r="139" spans="1:4" x14ac:dyDescent="0.3">
      <c r="A139">
        <f t="shared" si="18"/>
        <v>7</v>
      </c>
      <c r="B139" t="str">
        <f t="shared" si="17"/>
        <v>GDC?7</v>
      </c>
      <c r="C139" t="str">
        <f>RTD("cqg.rtd", ,"ContractData", B139, "ContractMonth",, "T")</f>
        <v>OCT</v>
      </c>
      <c r="D139" t="str">
        <f>RTD("cqg.rtd", ,"ContractData", B139, "LongDescription",, "T")</f>
        <v>Milk Class III (Globex), Oct 26</v>
      </c>
    </row>
    <row r="140" spans="1:4" x14ac:dyDescent="0.3">
      <c r="A140">
        <f t="shared" si="18"/>
        <v>8</v>
      </c>
      <c r="B140" t="str">
        <f t="shared" si="17"/>
        <v>GDC?8</v>
      </c>
      <c r="C140" t="str">
        <f>RTD("cqg.rtd", ,"ContractData", B140, "ContractMonth",, "T")</f>
        <v>NOV</v>
      </c>
      <c r="D140" t="str">
        <f>RTD("cqg.rtd", ,"ContractData", B140, "LongDescription",, "T")</f>
        <v>Milk Class III (Globex), Nov 26</v>
      </c>
    </row>
    <row r="141" spans="1:4" x14ac:dyDescent="0.3">
      <c r="A141">
        <f t="shared" si="18"/>
        <v>9</v>
      </c>
      <c r="B141" t="str">
        <f t="shared" si="17"/>
        <v>GDC?9</v>
      </c>
      <c r="C141" t="str">
        <f>RTD("cqg.rtd", ,"ContractData", B141, "ContractMonth",, "T")</f>
        <v>DEC</v>
      </c>
      <c r="D141" t="str">
        <f>RTD("cqg.rtd", ,"ContractData", B141, "LongDescription",, "T")</f>
        <v>Milk Class III (Globex), Dec 26</v>
      </c>
    </row>
    <row r="142" spans="1:4" x14ac:dyDescent="0.3">
      <c r="A142">
        <f t="shared" si="18"/>
        <v>10</v>
      </c>
      <c r="B142" t="str">
        <f t="shared" si="17"/>
        <v>GDC?10</v>
      </c>
      <c r="C142" t="str">
        <f>RTD("cqg.rtd", ,"ContractData", B142, "ContractMonth",, "T")</f>
        <v>JAN</v>
      </c>
      <c r="D142" t="str">
        <f>RTD("cqg.rtd", ,"ContractData", B142, "LongDescription",, "T")</f>
        <v>Milk Class III (Globex), Jan 27</v>
      </c>
    </row>
    <row r="143" spans="1:4" x14ac:dyDescent="0.3">
      <c r="A143">
        <f t="shared" si="18"/>
        <v>11</v>
      </c>
      <c r="B143" t="str">
        <f t="shared" si="17"/>
        <v>GDC?11</v>
      </c>
      <c r="C143" t="str">
        <f>RTD("cqg.rtd", ,"ContractData", B143, "ContractMonth",, "T")</f>
        <v>FEB</v>
      </c>
      <c r="D143" t="str">
        <f>RTD("cqg.rtd", ,"ContractData", B143, "LongDescription",, "T")</f>
        <v>Milk Class III (Globex), Feb 27</v>
      </c>
    </row>
    <row r="144" spans="1:4" x14ac:dyDescent="0.3">
      <c r="A144">
        <f t="shared" si="18"/>
        <v>12</v>
      </c>
      <c r="B144" t="str">
        <f t="shared" si="17"/>
        <v>GDC?12</v>
      </c>
      <c r="C144" t="str">
        <f>RTD("cqg.rtd", ,"ContractData", B144, "ContractMonth",, "T")</f>
        <v>MAR</v>
      </c>
      <c r="D144" t="str">
        <f>RTD("cqg.rtd", ,"ContractData", B144, "LongDescription",, "T")</f>
        <v>Milk Class III (Globex), Mar 27</v>
      </c>
    </row>
    <row r="145" spans="1:4" x14ac:dyDescent="0.3">
      <c r="A145">
        <f t="shared" ref="A145:A157" si="19">A144+1</f>
        <v>13</v>
      </c>
      <c r="B145" t="str">
        <f t="shared" si="17"/>
        <v>GDC?13</v>
      </c>
      <c r="C145" t="str">
        <f>RTD("cqg.rtd", ,"ContractData", B145, "ContractMonth",, "T")</f>
        <v>APR</v>
      </c>
      <c r="D145" t="str">
        <f>RTD("cqg.rtd", ,"ContractData", B145, "LongDescription",, "T")</f>
        <v>Milk Class III (Globex), Apr 27</v>
      </c>
    </row>
    <row r="146" spans="1:4" x14ac:dyDescent="0.3">
      <c r="A146">
        <f t="shared" si="19"/>
        <v>14</v>
      </c>
      <c r="B146" t="str">
        <f t="shared" si="17"/>
        <v>GDC?14</v>
      </c>
      <c r="C146" t="str">
        <f>RTD("cqg.rtd", ,"ContractData", B146, "ContractMonth",, "T")</f>
        <v>MAY</v>
      </c>
      <c r="D146" t="str">
        <f>RTD("cqg.rtd", ,"ContractData", B146, "LongDescription",, "T")</f>
        <v>Milk Class III (Globex), May 27</v>
      </c>
    </row>
    <row r="147" spans="1:4" x14ac:dyDescent="0.3">
      <c r="A147">
        <f t="shared" si="19"/>
        <v>15</v>
      </c>
      <c r="B147" t="str">
        <f t="shared" si="17"/>
        <v>GDC?15</v>
      </c>
      <c r="C147" t="str">
        <f>RTD("cqg.rtd", ,"ContractData", B147, "ContractMonth",, "T")</f>
        <v>JUN</v>
      </c>
      <c r="D147" t="str">
        <f>RTD("cqg.rtd", ,"ContractData", B147, "LongDescription",, "T")</f>
        <v>Milk Class III (Globex), Jun 27</v>
      </c>
    </row>
    <row r="148" spans="1:4" x14ac:dyDescent="0.3">
      <c r="A148">
        <f t="shared" si="19"/>
        <v>16</v>
      </c>
      <c r="B148" t="str">
        <f t="shared" si="17"/>
        <v>GDC?16</v>
      </c>
      <c r="C148" t="str">
        <f>RTD("cqg.rtd", ,"ContractData", B148, "ContractMonth",, "T")</f>
        <v>JUL</v>
      </c>
      <c r="D148" t="str">
        <f>RTD("cqg.rtd", ,"ContractData", B148, "LongDescription",, "T")</f>
        <v>Milk Class III (Globex), Jul 27</v>
      </c>
    </row>
    <row r="149" spans="1:4" x14ac:dyDescent="0.3">
      <c r="A149">
        <f t="shared" si="19"/>
        <v>17</v>
      </c>
      <c r="B149" t="str">
        <f t="shared" si="17"/>
        <v>GDC?17</v>
      </c>
      <c r="C149" t="str">
        <f>RTD("cqg.rtd", ,"ContractData", B149, "ContractMonth",, "T")</f>
        <v>AUG</v>
      </c>
      <c r="D149" t="str">
        <f>RTD("cqg.rtd", ,"ContractData", B149, "LongDescription",, "T")</f>
        <v>Milk Class III (Globex), Aug 27</v>
      </c>
    </row>
    <row r="150" spans="1:4" x14ac:dyDescent="0.3">
      <c r="A150">
        <f t="shared" si="19"/>
        <v>18</v>
      </c>
      <c r="B150" t="str">
        <f t="shared" si="17"/>
        <v>GDC?18</v>
      </c>
      <c r="C150" t="str">
        <f>RTD("cqg.rtd", ,"ContractData", B150, "ContractMonth",, "T")</f>
        <v>SEP</v>
      </c>
      <c r="D150" t="str">
        <f>RTD("cqg.rtd", ,"ContractData", B150, "LongDescription",, "T")</f>
        <v>Milk Class III (Globex), Sep 27</v>
      </c>
    </row>
    <row r="151" spans="1:4" x14ac:dyDescent="0.3">
      <c r="A151">
        <f t="shared" si="19"/>
        <v>19</v>
      </c>
      <c r="B151" t="str">
        <f t="shared" si="17"/>
        <v>GDC?19</v>
      </c>
      <c r="C151" t="str">
        <f>RTD("cqg.rtd", ,"ContractData", B151, "ContractMonth",, "T")</f>
        <v>OCT</v>
      </c>
      <c r="D151" t="str">
        <f>RTD("cqg.rtd", ,"ContractData", B151, "LongDescription",, "T")</f>
        <v>Milk Class III (Globex), Oct 27</v>
      </c>
    </row>
    <row r="152" spans="1:4" x14ac:dyDescent="0.3">
      <c r="A152">
        <f t="shared" si="19"/>
        <v>20</v>
      </c>
      <c r="B152" t="str">
        <f t="shared" si="17"/>
        <v>GDC?20</v>
      </c>
      <c r="C152" t="str">
        <f>RTD("cqg.rtd", ,"ContractData", B152, "ContractMonth",, "T")</f>
        <v>NOV</v>
      </c>
      <c r="D152" t="str">
        <f>RTD("cqg.rtd", ,"ContractData", B152, "LongDescription",, "T")</f>
        <v>Milk Class III (Globex), Nov 27</v>
      </c>
    </row>
    <row r="153" spans="1:4" x14ac:dyDescent="0.3">
      <c r="A153">
        <f t="shared" si="19"/>
        <v>21</v>
      </c>
      <c r="B153" t="str">
        <f t="shared" si="17"/>
        <v>GDC?21</v>
      </c>
      <c r="C153" t="str">
        <f>RTD("cqg.rtd", ,"ContractData", B153, "ContractMonth",, "T")</f>
        <v>DEC</v>
      </c>
      <c r="D153" t="str">
        <f>RTD("cqg.rtd", ,"ContractData", B153, "LongDescription",, "T")</f>
        <v>Milk Class III (Globex), Dec 27</v>
      </c>
    </row>
    <row r="154" spans="1:4" x14ac:dyDescent="0.3">
      <c r="A154">
        <f t="shared" si="19"/>
        <v>22</v>
      </c>
      <c r="B154" t="str">
        <f t="shared" si="17"/>
        <v>GDC?22</v>
      </c>
      <c r="C154" t="str">
        <f>RTD("cqg.rtd", ,"ContractData", B154, "ContractMonth",, "T")</f>
        <v>JAN</v>
      </c>
      <c r="D154" t="str">
        <f>RTD("cqg.rtd", ,"ContractData", B154, "LongDescription",, "T")</f>
        <v>Milk Class III (Globex), Jan 28</v>
      </c>
    </row>
    <row r="155" spans="1:4" x14ac:dyDescent="0.3">
      <c r="A155">
        <f t="shared" si="19"/>
        <v>23</v>
      </c>
      <c r="B155" t="str">
        <f t="shared" si="17"/>
        <v>GDC?23</v>
      </c>
      <c r="C155" t="str">
        <f>RTD("cqg.rtd", ,"ContractData", B155, "ContractMonth",, "T")</f>
        <v>FEB</v>
      </c>
      <c r="D155" t="str">
        <f>RTD("cqg.rtd", ,"ContractData", B155, "LongDescription",, "T")</f>
        <v>Milk Class III (Globex), Feb 28</v>
      </c>
    </row>
    <row r="156" spans="1:4" x14ac:dyDescent="0.3">
      <c r="A156">
        <f t="shared" si="19"/>
        <v>24</v>
      </c>
      <c r="B156" t="str">
        <f t="shared" si="17"/>
        <v>GDC?24</v>
      </c>
      <c r="C156" t="str">
        <f>RTD("cqg.rtd", ,"ContractData", B156, "ContractMonth",, "T")</f>
        <v>MAR</v>
      </c>
      <c r="D156" t="str">
        <f>RTD("cqg.rtd", ,"ContractData", B156, "LongDescription",, "T")</f>
        <v>Milk Class III (Globex), Mar 28</v>
      </c>
    </row>
    <row r="157" spans="1:4" x14ac:dyDescent="0.3">
      <c r="A157">
        <f t="shared" si="19"/>
        <v>25</v>
      </c>
      <c r="B157" t="str">
        <f t="shared" si="17"/>
        <v>GDC?25</v>
      </c>
      <c r="C157" t="str">
        <f>RTD("cqg.rtd", ,"ContractData", B157, "ContractMonth",, "T")</f>
        <v>APR</v>
      </c>
      <c r="D157" t="str">
        <f>RTD("cqg.rtd", ,"ContractData", B157, "LongDescription",, "T")</f>
        <v>Milk Class III (Globex), Apr 28</v>
      </c>
    </row>
    <row r="158" spans="1:4" x14ac:dyDescent="0.3">
      <c r="A158">
        <v>1</v>
      </c>
      <c r="B158" t="str">
        <f>"JQ?"&amp;A158</f>
        <v>JQ?1</v>
      </c>
      <c r="C158" t="str">
        <f>RTD("cqg.rtd", ,"ContractData", B158, "ContractMonth",, "T")</f>
        <v>APR</v>
      </c>
      <c r="D158" t="str">
        <f>RTD("cqg.rtd", ,"ContractData", B158, "LongDescription",, "T")</f>
        <v>Mid-Sized Milk Class III Synthetic, Apr 26</v>
      </c>
    </row>
    <row r="159" spans="1:4" x14ac:dyDescent="0.3">
      <c r="A159">
        <f>A158+1</f>
        <v>2</v>
      </c>
      <c r="B159" t="str">
        <f>"JQ?"&amp;A159</f>
        <v>JQ?2</v>
      </c>
      <c r="C159" t="str">
        <f>RTD("cqg.rtd", ,"ContractData", B159, "ContractMonth",, "T")</f>
        <v>MAY</v>
      </c>
      <c r="D159" t="str">
        <f>RTD("cqg.rtd", ,"ContractData", B159, "LongDescription",, "T")</f>
        <v>Mid-Sized Milk Class III Synthetic, May 26</v>
      </c>
    </row>
    <row r="160" spans="1:4" x14ac:dyDescent="0.3">
      <c r="A160">
        <f t="shared" ref="A160:A182" si="20">A159+1</f>
        <v>3</v>
      </c>
      <c r="B160" t="str">
        <f t="shared" ref="B160:B182" si="21">"JQ?"&amp;A160</f>
        <v>JQ?3</v>
      </c>
      <c r="C160" t="str">
        <f>RTD("cqg.rtd", ,"ContractData", B160, "ContractMonth",, "T")</f>
        <v>JUN</v>
      </c>
      <c r="D160" t="str">
        <f>RTD("cqg.rtd", ,"ContractData", B160, "LongDescription",, "T")</f>
        <v>Mid-Sized Milk Class III Synthetic, Jun 26</v>
      </c>
    </row>
    <row r="161" spans="1:4" x14ac:dyDescent="0.3">
      <c r="A161">
        <f t="shared" si="20"/>
        <v>4</v>
      </c>
      <c r="B161" t="str">
        <f t="shared" si="21"/>
        <v>JQ?4</v>
      </c>
      <c r="C161" t="str">
        <f>RTD("cqg.rtd", ,"ContractData", B161, "ContractMonth",, "T")</f>
        <v>JUL</v>
      </c>
      <c r="D161" t="str">
        <f>RTD("cqg.rtd", ,"ContractData", B161, "LongDescription",, "T")</f>
        <v>Mid-Sized Milk Class III Synthetic, Jul 26</v>
      </c>
    </row>
    <row r="162" spans="1:4" x14ac:dyDescent="0.3">
      <c r="A162">
        <f t="shared" si="20"/>
        <v>5</v>
      </c>
      <c r="B162" t="str">
        <f t="shared" si="21"/>
        <v>JQ?5</v>
      </c>
      <c r="C162" t="str">
        <f>RTD("cqg.rtd", ,"ContractData", B162, "ContractMonth",, "T")</f>
        <v>AUG</v>
      </c>
      <c r="D162" t="str">
        <f>RTD("cqg.rtd", ,"ContractData", B162, "LongDescription",, "T")</f>
        <v>Mid-Sized Milk Class III Synthetic, Aug 26</v>
      </c>
    </row>
    <row r="163" spans="1:4" x14ac:dyDescent="0.3">
      <c r="A163">
        <f t="shared" si="20"/>
        <v>6</v>
      </c>
      <c r="B163" t="str">
        <f t="shared" si="21"/>
        <v>JQ?6</v>
      </c>
      <c r="C163" t="str">
        <f>RTD("cqg.rtd", ,"ContractData", B163, "ContractMonth",, "T")</f>
        <v>SEP</v>
      </c>
      <c r="D163" t="str">
        <f>RTD("cqg.rtd", ,"ContractData", B163, "LongDescription",, "T")</f>
        <v>Mid-Sized Milk Class III Synthetic, Sep 26</v>
      </c>
    </row>
    <row r="164" spans="1:4" x14ac:dyDescent="0.3">
      <c r="A164">
        <f t="shared" si="20"/>
        <v>7</v>
      </c>
      <c r="B164" t="str">
        <f t="shared" si="21"/>
        <v>JQ?7</v>
      </c>
      <c r="C164" t="str">
        <f>RTD("cqg.rtd", ,"ContractData", B164, "ContractMonth",, "T")</f>
        <v>OCT</v>
      </c>
      <c r="D164" t="str">
        <f>RTD("cqg.rtd", ,"ContractData", B164, "LongDescription",, "T")</f>
        <v>Mid-Sized Milk Class III Synthetic, Oct 26</v>
      </c>
    </row>
    <row r="165" spans="1:4" x14ac:dyDescent="0.3">
      <c r="A165">
        <f t="shared" si="20"/>
        <v>8</v>
      </c>
      <c r="B165" t="str">
        <f t="shared" si="21"/>
        <v>JQ?8</v>
      </c>
      <c r="C165" t="str">
        <f>RTD("cqg.rtd", ,"ContractData", B165, "ContractMonth",, "T")</f>
        <v>NOV</v>
      </c>
      <c r="D165" t="str">
        <f>RTD("cqg.rtd", ,"ContractData", B165, "LongDescription",, "T")</f>
        <v>Mid-Sized Milk Class III Synthetic, Nov 26</v>
      </c>
    </row>
    <row r="166" spans="1:4" x14ac:dyDescent="0.3">
      <c r="A166">
        <f t="shared" si="20"/>
        <v>9</v>
      </c>
      <c r="B166" t="str">
        <f t="shared" si="21"/>
        <v>JQ?9</v>
      </c>
      <c r="C166" t="str">
        <f>RTD("cqg.rtd", ,"ContractData", B166, "ContractMonth",, "T")</f>
        <v>DEC</v>
      </c>
      <c r="D166" t="str">
        <f>RTD("cqg.rtd", ,"ContractData", B166, "LongDescription",, "T")</f>
        <v>Mid-Sized Milk Class III Synthetic, Dec 26</v>
      </c>
    </row>
    <row r="167" spans="1:4" x14ac:dyDescent="0.3">
      <c r="A167">
        <f t="shared" si="20"/>
        <v>10</v>
      </c>
      <c r="B167" t="str">
        <f t="shared" si="21"/>
        <v>JQ?10</v>
      </c>
      <c r="C167" t="str">
        <f>RTD("cqg.rtd", ,"ContractData", B167, "ContractMonth",, "T")</f>
        <v>JAN</v>
      </c>
      <c r="D167" t="str">
        <f>RTD("cqg.rtd", ,"ContractData", B167, "LongDescription",, "T")</f>
        <v>Mid-Sized Milk Class III Synthetic, Jan 27</v>
      </c>
    </row>
    <row r="168" spans="1:4" x14ac:dyDescent="0.3">
      <c r="A168">
        <f t="shared" si="20"/>
        <v>11</v>
      </c>
      <c r="B168" t="str">
        <f t="shared" si="21"/>
        <v>JQ?11</v>
      </c>
      <c r="C168" t="str">
        <f>RTD("cqg.rtd", ,"ContractData", B168, "ContractMonth",, "T")</f>
        <v>FEB</v>
      </c>
      <c r="D168" t="str">
        <f>RTD("cqg.rtd", ,"ContractData", B168, "LongDescription",, "T")</f>
        <v>Mid-Sized Milk Class III Synthetic, Feb 27</v>
      </c>
    </row>
    <row r="169" spans="1:4" x14ac:dyDescent="0.3">
      <c r="A169">
        <f t="shared" si="20"/>
        <v>12</v>
      </c>
      <c r="B169" t="str">
        <f t="shared" si="21"/>
        <v>JQ?12</v>
      </c>
      <c r="C169" t="str">
        <f>RTD("cqg.rtd", ,"ContractData", B169, "ContractMonth",, "T")</f>
        <v>MAR</v>
      </c>
      <c r="D169" t="str">
        <f>RTD("cqg.rtd", ,"ContractData", B169, "LongDescription",, "T")</f>
        <v>Mid-Sized Milk Class III Synthetic, Mar 27</v>
      </c>
    </row>
    <row r="170" spans="1:4" x14ac:dyDescent="0.3">
      <c r="A170">
        <f t="shared" si="20"/>
        <v>13</v>
      </c>
      <c r="B170" t="str">
        <f t="shared" si="21"/>
        <v>JQ?13</v>
      </c>
      <c r="C170" t="str">
        <f>RTD("cqg.rtd", ,"ContractData", B170, "ContractMonth",, "T")</f>
        <v>APR</v>
      </c>
      <c r="D170" t="str">
        <f>RTD("cqg.rtd", ,"ContractData", B170, "LongDescription",, "T")</f>
        <v>Mid-Sized Milk Class III Synthetic, Apr 27</v>
      </c>
    </row>
    <row r="171" spans="1:4" x14ac:dyDescent="0.3">
      <c r="A171">
        <f t="shared" si="20"/>
        <v>14</v>
      </c>
      <c r="B171" t="str">
        <f t="shared" si="21"/>
        <v>JQ?14</v>
      </c>
      <c r="C171" t="str">
        <f>RTD("cqg.rtd", ,"ContractData", B171, "ContractMonth",, "T")</f>
        <v>MAY</v>
      </c>
      <c r="D171" t="str">
        <f>RTD("cqg.rtd", ,"ContractData", B171, "LongDescription",, "T")</f>
        <v>Mid-Sized Milk Class III Synthetic, May 27</v>
      </c>
    </row>
    <row r="172" spans="1:4" x14ac:dyDescent="0.3">
      <c r="A172">
        <f t="shared" si="20"/>
        <v>15</v>
      </c>
      <c r="B172" t="str">
        <f t="shared" si="21"/>
        <v>JQ?15</v>
      </c>
      <c r="C172" t="str">
        <f>RTD("cqg.rtd", ,"ContractData", B172, "ContractMonth",, "T")</f>
        <v>JUN</v>
      </c>
      <c r="D172" t="str">
        <f>RTD("cqg.rtd", ,"ContractData", B172, "LongDescription",, "T")</f>
        <v>Mid-Sized Milk Class III Synthetic, Jun 27</v>
      </c>
    </row>
    <row r="173" spans="1:4" x14ac:dyDescent="0.3">
      <c r="A173">
        <f t="shared" si="20"/>
        <v>16</v>
      </c>
      <c r="B173" t="str">
        <f t="shared" si="21"/>
        <v>JQ?16</v>
      </c>
      <c r="C173" t="str">
        <f>RTD("cqg.rtd", ,"ContractData", B173, "ContractMonth",, "T")</f>
        <v>JUL</v>
      </c>
      <c r="D173" t="str">
        <f>RTD("cqg.rtd", ,"ContractData", B173, "LongDescription",, "T")</f>
        <v>Mid-Sized Milk Class III Synthetic, Jul 27</v>
      </c>
    </row>
    <row r="174" spans="1:4" x14ac:dyDescent="0.3">
      <c r="A174">
        <f t="shared" si="20"/>
        <v>17</v>
      </c>
      <c r="B174" t="str">
        <f t="shared" si="21"/>
        <v>JQ?17</v>
      </c>
      <c r="C174" t="str">
        <f>RTD("cqg.rtd", ,"ContractData", B174, "ContractMonth",, "T")</f>
        <v>AUG</v>
      </c>
      <c r="D174" t="str">
        <f>RTD("cqg.rtd", ,"ContractData", B174, "LongDescription",, "T")</f>
        <v>Mid-Sized Milk Class III Synthetic, Aug 27</v>
      </c>
    </row>
    <row r="175" spans="1:4" x14ac:dyDescent="0.3">
      <c r="A175">
        <f t="shared" si="20"/>
        <v>18</v>
      </c>
      <c r="B175" t="str">
        <f t="shared" si="21"/>
        <v>JQ?18</v>
      </c>
      <c r="C175" t="str">
        <f>RTD("cqg.rtd", ,"ContractData", B175, "ContractMonth",, "T")</f>
        <v>SEP</v>
      </c>
      <c r="D175" t="str">
        <f>RTD("cqg.rtd", ,"ContractData", B175, "LongDescription",, "T")</f>
        <v>Mid-Sized Milk Class III Synthetic, Sep 27</v>
      </c>
    </row>
    <row r="176" spans="1:4" x14ac:dyDescent="0.3">
      <c r="A176">
        <f t="shared" si="20"/>
        <v>19</v>
      </c>
      <c r="B176" t="str">
        <f t="shared" si="21"/>
        <v>JQ?19</v>
      </c>
      <c r="C176" t="str">
        <f>RTD("cqg.rtd", ,"ContractData", B176, "ContractMonth",, "T")</f>
        <v>OCT</v>
      </c>
      <c r="D176" t="str">
        <f>RTD("cqg.rtd", ,"ContractData", B176, "LongDescription",, "T")</f>
        <v>Mid-Sized Milk Class III Synthetic, Oct 27</v>
      </c>
    </row>
    <row r="177" spans="1:4" x14ac:dyDescent="0.3">
      <c r="A177">
        <f t="shared" si="20"/>
        <v>20</v>
      </c>
      <c r="B177" t="str">
        <f t="shared" si="21"/>
        <v>JQ?20</v>
      </c>
      <c r="C177" t="str">
        <f>RTD("cqg.rtd", ,"ContractData", B177, "ContractMonth",, "T")</f>
        <v>NOV</v>
      </c>
      <c r="D177" t="str">
        <f>RTD("cqg.rtd", ,"ContractData", B177, "LongDescription",, "T")</f>
        <v>Mid-Sized Milk Class III Synthetic, Nov 27</v>
      </c>
    </row>
    <row r="178" spans="1:4" x14ac:dyDescent="0.3">
      <c r="A178">
        <f t="shared" si="20"/>
        <v>21</v>
      </c>
      <c r="B178" t="str">
        <f t="shared" si="21"/>
        <v>JQ?21</v>
      </c>
      <c r="C178" t="str">
        <f>RTD("cqg.rtd", ,"ContractData", B178, "ContractMonth",, "T")</f>
        <v>DEC</v>
      </c>
      <c r="D178" t="str">
        <f>RTD("cqg.rtd", ,"ContractData", B178, "LongDescription",, "T")</f>
        <v>Mid-Sized Milk Class III Synthetic, Dec 27</v>
      </c>
    </row>
    <row r="179" spans="1:4" x14ac:dyDescent="0.3">
      <c r="A179">
        <f t="shared" si="20"/>
        <v>22</v>
      </c>
      <c r="B179" t="str">
        <f t="shared" si="21"/>
        <v>JQ?22</v>
      </c>
      <c r="C179" t="str">
        <f>RTD("cqg.rtd", ,"ContractData", B179, "ContractMonth",, "T")</f>
        <v>JAN</v>
      </c>
      <c r="D179" t="str">
        <f>RTD("cqg.rtd", ,"ContractData", B179, "LongDescription",, "T")</f>
        <v>Mid-Sized Milk Class III Synthetic, Jan 28</v>
      </c>
    </row>
    <row r="180" spans="1:4" x14ac:dyDescent="0.3">
      <c r="A180">
        <f t="shared" si="20"/>
        <v>23</v>
      </c>
      <c r="B180" t="str">
        <f t="shared" si="21"/>
        <v>JQ?23</v>
      </c>
      <c r="C180" t="str">
        <f>RTD("cqg.rtd", ,"ContractData", B180, "ContractMonth",, "T")</f>
        <v>FEB</v>
      </c>
      <c r="D180" t="str">
        <f>RTD("cqg.rtd", ,"ContractData", B180, "LongDescription",, "T")</f>
        <v>Mid-Sized Milk Class III Synthetic, Feb 28</v>
      </c>
    </row>
    <row r="181" spans="1:4" x14ac:dyDescent="0.3">
      <c r="A181">
        <f t="shared" si="20"/>
        <v>24</v>
      </c>
      <c r="B181" t="str">
        <f t="shared" si="21"/>
        <v>JQ?24</v>
      </c>
      <c r="C181" t="str">
        <f>RTD("cqg.rtd", ,"ContractData", B181, "ContractMonth",, "T")</f>
        <v>MAR</v>
      </c>
      <c r="D181" t="str">
        <f>RTD("cqg.rtd", ,"ContractData", B181, "LongDescription",, "T")</f>
        <v>Mid-Sized Milk Class III Synthetic, Mar 28</v>
      </c>
    </row>
    <row r="182" spans="1:4" x14ac:dyDescent="0.3">
      <c r="A182">
        <f t="shared" si="20"/>
        <v>25</v>
      </c>
      <c r="B182" t="str">
        <f t="shared" si="21"/>
        <v>JQ?25</v>
      </c>
      <c r="C182" t="str">
        <f>RTD("cqg.rtd", ,"ContractData", B182, "ContractMonth",, "T")</f>
        <v>APR</v>
      </c>
      <c r="D182" t="str">
        <f>RTD("cqg.rtd", ,"ContractData", B182, "LongDescription",, "T")</f>
        <v>Mid-Sized Milk Class III Synthetic, Apr 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2026-04-21T20:30:15Z</dcterms:created>
  <dcterms:modified xsi:type="dcterms:W3CDTF">2026-04-23T13:38:23Z</dcterms:modified>
</cp:coreProperties>
</file>