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DGET Function/"/>
    </mc:Choice>
  </mc:AlternateContent>
  <xr:revisionPtr revIDLastSave="0" documentId="8_{954357A0-6904-4053-82A9-AAFEE2082F49}" xr6:coauthVersionLast="47" xr6:coauthVersionMax="47" xr10:uidLastSave="{00000000-0000-0000-0000-000000000000}"/>
  <bookViews>
    <workbookView xWindow="-120" yWindow="-120" windowWidth="29040" windowHeight="16440" xr2:uid="{C276E174-3FDE-4865-B3D0-D23BC8BD45A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I15" i="1"/>
  <c r="I12" i="1"/>
  <c r="I9" i="1"/>
  <c r="I6" i="1"/>
  <c r="D41" i="1"/>
  <c r="E41" i="1"/>
  <c r="F41" i="1"/>
  <c r="M1" i="1"/>
  <c r="L1" i="1"/>
  <c r="K1" i="1"/>
  <c r="J1" i="1"/>
  <c r="H6" i="1" s="1"/>
  <c r="H1" i="1"/>
  <c r="I2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U7" i="1" l="1"/>
  <c r="U6" i="1" s="1"/>
  <c r="T7" i="1"/>
  <c r="T6" i="1" s="1"/>
  <c r="S7" i="1"/>
  <c r="S6" i="1" s="1"/>
  <c r="R7" i="1"/>
  <c r="R6" i="1" s="1"/>
  <c r="Q7" i="1"/>
  <c r="Q6" i="1" s="1"/>
  <c r="K16" i="1"/>
  <c r="K15" i="1" s="1"/>
  <c r="T13" i="1"/>
  <c r="T12" i="1" s="1"/>
  <c r="Q13" i="1"/>
  <c r="Q12" i="1" s="1"/>
  <c r="N13" i="1"/>
  <c r="N12" i="1" s="1"/>
  <c r="L13" i="1"/>
  <c r="L12" i="1" s="1"/>
  <c r="K13" i="1"/>
  <c r="K12" i="1" s="1"/>
  <c r="R13" i="1"/>
  <c r="R12" i="1" s="1"/>
  <c r="M13" i="1"/>
  <c r="M12" i="1" s="1"/>
  <c r="U13" i="1"/>
  <c r="U12" i="1" s="1"/>
  <c r="S13" i="1"/>
  <c r="S12" i="1" s="1"/>
  <c r="O13" i="1"/>
  <c r="O12" i="1" s="1"/>
  <c r="T16" i="1"/>
  <c r="T15" i="1" s="1"/>
  <c r="S16" i="1"/>
  <c r="S15" i="1" s="1"/>
  <c r="U16" i="1"/>
  <c r="U15" i="1" s="1"/>
  <c r="R16" i="1"/>
  <c r="R15" i="1" s="1"/>
  <c r="Q16" i="1"/>
  <c r="Q15" i="1" s="1"/>
  <c r="O16" i="1"/>
  <c r="O15" i="1" s="1"/>
  <c r="N16" i="1"/>
  <c r="N15" i="1" s="1"/>
  <c r="M16" i="1"/>
  <c r="M15" i="1" s="1"/>
  <c r="L16" i="1"/>
  <c r="L15" i="1" s="1"/>
  <c r="U10" i="1"/>
  <c r="U9" i="1" s="1"/>
  <c r="R10" i="1"/>
  <c r="R9" i="1" s="1"/>
  <c r="Q10" i="1"/>
  <c r="Q9" i="1" s="1"/>
  <c r="N10" i="1"/>
  <c r="N9" i="1" s="1"/>
  <c r="L10" i="1"/>
  <c r="L9" i="1" s="1"/>
  <c r="T10" i="1"/>
  <c r="T9" i="1" s="1"/>
  <c r="S10" i="1"/>
  <c r="S9" i="1" s="1"/>
  <c r="O10" i="1"/>
  <c r="O9" i="1" s="1"/>
  <c r="M10" i="1"/>
  <c r="M9" i="1" s="1"/>
  <c r="K10" i="1"/>
  <c r="K9" i="1" s="1"/>
  <c r="N7" i="1"/>
  <c r="N6" i="1" s="1"/>
  <c r="K7" i="1"/>
  <c r="K6" i="1" s="1"/>
  <c r="O7" i="1"/>
  <c r="O6" i="1" s="1"/>
  <c r="M7" i="1"/>
  <c r="M6" i="1" s="1"/>
  <c r="L7" i="1"/>
  <c r="L6" i="1" s="1"/>
  <c r="H10" i="1"/>
  <c r="H13" i="1"/>
  <c r="J2" i="1"/>
  <c r="H16" i="1"/>
  <c r="H15" i="1"/>
  <c r="M2" i="1"/>
  <c r="H12" i="1"/>
  <c r="L2" i="1"/>
  <c r="H9" i="1"/>
  <c r="K2" i="1"/>
  <c r="H7" i="1"/>
  <c r="I7" i="1" s="1"/>
  <c r="I16" i="1" l="1"/>
  <c r="I10" i="1"/>
  <c r="I13" i="1"/>
</calcChain>
</file>

<file path=xl/sharedStrings.xml><?xml version="1.0" encoding="utf-8"?>
<sst xmlns="http://schemas.openxmlformats.org/spreadsheetml/2006/main" count="49" uniqueCount="48">
  <si>
    <t>Name</t>
  </si>
  <si>
    <t>T_%NC</t>
  </si>
  <si>
    <t>W_%NC</t>
  </si>
  <si>
    <t>M_%NC</t>
  </si>
  <si>
    <t>S.NVDA</t>
  </si>
  <si>
    <t>S.AAPL</t>
  </si>
  <si>
    <t>S.MSFT</t>
  </si>
  <si>
    <t>S.AMZN</t>
  </si>
  <si>
    <t>S.GOOGL</t>
  </si>
  <si>
    <t>S.AVGO</t>
  </si>
  <si>
    <t>S.GOOG</t>
  </si>
  <si>
    <t>S.META</t>
  </si>
  <si>
    <t>S.BRKB</t>
  </si>
  <si>
    <t>S.JPM</t>
  </si>
  <si>
    <t>S.LLY</t>
  </si>
  <si>
    <t>S.MU</t>
  </si>
  <si>
    <t>S.AMD</t>
  </si>
  <si>
    <t>S.JNJ</t>
  </si>
  <si>
    <t>S.INTC</t>
  </si>
  <si>
    <t>S.COST</t>
  </si>
  <si>
    <t>S.MA</t>
  </si>
  <si>
    <t>S.CAT</t>
  </si>
  <si>
    <t>S.NFLX</t>
  </si>
  <si>
    <t>S.ABBV</t>
  </si>
  <si>
    <t>S.CSCO</t>
  </si>
  <si>
    <t>S.CVX</t>
  </si>
  <si>
    <t>S.BAC</t>
  </si>
  <si>
    <t>S.PLTR</t>
  </si>
  <si>
    <t>S.PG</t>
  </si>
  <si>
    <t>S.LRCX</t>
  </si>
  <si>
    <t>S.HD</t>
  </si>
  <si>
    <t>S.AMAT</t>
  </si>
  <si>
    <t>S.ORCL</t>
  </si>
  <si>
    <t>S.KO</t>
  </si>
  <si>
    <t>S.GE</t>
  </si>
  <si>
    <t>S.GEV</t>
  </si>
  <si>
    <t>S.MRK</t>
  </si>
  <si>
    <t>S.GS</t>
  </si>
  <si>
    <t>S.LIN</t>
  </si>
  <si>
    <t>S.MS</t>
  </si>
  <si>
    <t>S.C</t>
  </si>
  <si>
    <t>S.IBM</t>
  </si>
  <si>
    <t>S.PEP</t>
  </si>
  <si>
    <t>S.MCD</t>
  </si>
  <si>
    <t>A_%NC</t>
  </si>
  <si>
    <t>Top Five</t>
  </si>
  <si>
    <t>Bottom Five</t>
  </si>
  <si>
    <t>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</si>
</sst>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entury Gothic"/>
      <family val="2"/>
    </font>
    <font>
      <sz val="11"/>
      <color rgb="FF333333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12.749298846992817</v>
        <stp/>
        <stp>StudyData</stp>
        <stp>S.LRCX</stp>
        <stp>PCB</stp>
        <stp>BaseType=Index,Index=1</stp>
        <stp>Close</stp>
        <stp>W</stp>
        <stp>0</stp>
        <stp>all</stp>
        <stp/>
        <stp/>
        <stp/>
        <stp>T</stp>
        <tr r="D28" s="1"/>
      </tp>
      <tp>
        <v>12.250833785775216</v>
        <stp/>
        <stp>StudyData</stp>
        <stp>S.LRCX</stp>
        <stp>PCB</stp>
        <stp>BaseType=Index,Index=1</stp>
        <stp>Close</stp>
        <stp>M</stp>
        <stp>0</stp>
        <stp>all</stp>
        <stp/>
        <stp/>
        <stp/>
        <stp>T</stp>
        <tr r="E28" s="1"/>
      </tp>
      <tp>
        <v>69.091015305526341</v>
        <stp/>
        <stp>StudyData</stp>
        <stp>S.LRCX</stp>
        <stp>PCB</stp>
        <stp>BaseType=Index,Index=1</stp>
        <stp>Close</stp>
        <stp>A</stp>
        <stp>0</stp>
        <stp>all</stp>
        <stp/>
        <stp/>
        <stp/>
        <stp>T</stp>
        <tr r="F28" s="1"/>
      </tp>
      <tp>
        <v>-3.4868563980012963</v>
        <stp/>
        <stp>StudyData</stp>
        <stp>S.NFLX</stp>
        <stp>PCB</stp>
        <stp>BaseType=Index,Index=1</stp>
        <stp>Close</stp>
        <stp>W</stp>
        <stp>0</stp>
        <stp>all</stp>
        <stp/>
        <stp/>
        <stp/>
        <stp>T</stp>
        <tr r="D36" s="1"/>
      </tp>
      <tp>
        <v>-5.2367747440272998</v>
        <stp/>
        <stp>StudyData</stp>
        <stp>S.NFLX</stp>
        <stp>PCB</stp>
        <stp>BaseType=Index,Index=1</stp>
        <stp>Close</stp>
        <stp>A</stp>
        <stp>0</stp>
        <stp>all</stp>
        <stp/>
        <stp/>
        <stp/>
        <stp>T</stp>
        <tr r="F36" s="1"/>
      </tp>
      <tp>
        <v>-5.0849268240572485</v>
        <stp/>
        <stp>StudyData</stp>
        <stp>S.NFLX</stp>
        <stp>PCB</stp>
        <stp>BaseType=Index,Index=1</stp>
        <stp>Close</stp>
        <stp>M</stp>
        <stp>0</stp>
        <stp>all</stp>
        <stp/>
        <stp/>
        <stp/>
        <stp>T</stp>
        <tr r="E36" s="1"/>
      </tp>
      <tp>
        <v>-0.27996945787732108</v>
        <stp/>
        <stp>StudyData</stp>
        <stp>S.KO</stp>
        <stp>PCB</stp>
        <stp>BaseType=Index,Index=1</stp>
        <stp>Close</stp>
        <stp>W</stp>
        <stp>0</stp>
        <stp>all</stp>
        <stp/>
        <stp/>
        <stp/>
        <stp>T</stp>
        <tr r="D25" s="1"/>
      </tp>
      <tp>
        <v>12.086968960091552</v>
        <stp/>
        <stp>StudyData</stp>
        <stp>S.KO</stp>
        <stp>PCB</stp>
        <stp>BaseType=Index,Index=1</stp>
        <stp>Close</stp>
        <stp>A</stp>
        <stp>0</stp>
        <stp>all</stp>
        <stp/>
        <stp/>
        <stp/>
        <stp>T</stp>
        <tr r="F25" s="1"/>
      </tp>
      <tp>
        <v>-0.5078720162519117</v>
        <stp/>
        <stp>StudyData</stp>
        <stp>S.KO</stp>
        <stp>PCB</stp>
        <stp>BaseType=Index,Index=1</stp>
        <stp>Close</stp>
        <stp>M</stp>
        <stp>0</stp>
        <stp>all</stp>
        <stp/>
        <stp/>
        <stp/>
        <stp>T</stp>
        <tr r="E25" s="1"/>
      </tp>
      <tp>
        <v>-0.95607792394508828</v>
        <stp/>
        <stp>StudyData</stp>
        <stp>S.PLTR</stp>
        <stp>PCB</stp>
        <stp>BaseType=Index,Index=1</stp>
        <stp>Close</stp>
        <stp>M</stp>
        <stp>0</stp>
        <stp>all</stp>
        <stp/>
        <stp/>
        <stp/>
        <stp>T</stp>
        <tr r="E41" s="1"/>
      </tp>
      <tp>
        <v>-22.486638537271446</v>
        <stp/>
        <stp>StudyData</stp>
        <stp>S.PLTR</stp>
        <stp>PCB</stp>
        <stp>BaseType=Index,Index=1</stp>
        <stp>Close</stp>
        <stp>A</stp>
        <stp>0</stp>
        <stp>all</stp>
        <stp/>
        <stp/>
        <stp/>
        <stp>T</stp>
        <tr r="F41" s="1"/>
      </tp>
      <tp>
        <v>-4.3659332269035831</v>
        <stp/>
        <stp>StudyData</stp>
        <stp>S.PLTR</stp>
        <stp>PCB</stp>
        <stp>BaseType=Index,Index=1</stp>
        <stp>Close</stp>
        <stp>W</stp>
        <stp>0</stp>
        <stp>all</stp>
        <stp/>
        <stp/>
        <stp/>
        <stp>T</stp>
        <tr r="D41" s="1"/>
      </tp>
      <tp>
        <v>0.41981189197916763</v>
        <stp/>
        <stp>StudyData</stp>
        <stp>S.MA</stp>
        <stp>PCB</stp>
        <stp>BaseType=Index,Index=1</stp>
        <stp>Close</stp>
        <stp>W</stp>
        <stp>0</stp>
        <stp>all</stp>
        <stp/>
        <stp/>
        <stp/>
        <stp>T</stp>
        <tr r="D29" s="1"/>
      </tp>
      <tp>
        <v>-12.846832959641251</v>
        <stp/>
        <stp>StudyData</stp>
        <stp>S.MA</stp>
        <stp>PCB</stp>
        <stp>BaseType=Index,Index=1</stp>
        <stp>Close</stp>
        <stp>A</stp>
        <stp>0</stp>
        <stp>all</stp>
        <stp/>
        <stp/>
        <stp/>
        <stp>T</stp>
        <tr r="F29" s="1"/>
      </tp>
      <tp>
        <v>-1.0697526445557932</v>
        <stp/>
        <stp>StudyData</stp>
        <stp>S.MA</stp>
        <stp>PCB</stp>
        <stp>BaseType=Index,Index=1</stp>
        <stp>Close</stp>
        <stp>M</stp>
        <stp>0</stp>
        <stp>all</stp>
        <stp/>
        <stp/>
        <stp/>
        <stp>T</stp>
        <tr r="E29" s="1"/>
      </tp>
      <tp>
        <v>-1.1471442400774328</v>
        <stp/>
        <stp>StudyData</stp>
        <stp>S.ABBV</stp>
        <stp>PCB</stp>
        <stp>BaseType=Index,Index=1</stp>
        <stp>Close</stp>
        <stp>W</stp>
        <stp>0</stp>
        <stp>all</stp>
        <stp/>
        <stp/>
        <stp/>
        <stp>T</stp>
        <tr r="D3" s="1"/>
      </tp>
      <tp>
        <v>-3.3551012682188035</v>
        <stp/>
        <stp>StudyData</stp>
        <stp>S.ABBV</stp>
        <stp>PCB</stp>
        <stp>BaseType=Index,Index=1</stp>
        <stp>Close</stp>
        <stp>M</stp>
        <stp>0</stp>
        <stp>all</stp>
        <stp/>
        <stp/>
        <stp/>
        <stp>T</stp>
        <tr r="E3" s="1"/>
      </tp>
      <tp>
        <v>-10.617532495951679</v>
        <stp/>
        <stp>StudyData</stp>
        <stp>S.ABBV</stp>
        <stp>PCB</stp>
        <stp>BaseType=Index,Index=1</stp>
        <stp>Close</stp>
        <stp>A</stp>
        <stp>0</stp>
        <stp>all</stp>
        <stp/>
        <stp/>
        <stp/>
        <stp>T</stp>
        <tr r="F3" s="1"/>
      </tp>
      <tp>
        <v>-0.38071928751104922</v>
        <stp/>
        <stp>StudyData</stp>
        <stp>S.PG</stp>
        <stp>PCB</stp>
        <stp>BaseType=Index,Index=1</stp>
        <stp>Close</stp>
        <stp>M</stp>
        <stp>0</stp>
        <stp>all</stp>
        <stp/>
        <stp/>
        <stp/>
        <stp>T</stp>
        <tr r="E40" s="1"/>
      </tp>
      <tp>
        <v>2.2468773986462907</v>
        <stp/>
        <stp>StudyData</stp>
        <stp>S.PG</stp>
        <stp>PCB</stp>
        <stp>BaseType=Index,Index=1</stp>
        <stp>Close</stp>
        <stp>A</stp>
        <stp>0</stp>
        <stp>all</stp>
        <stp/>
        <stp/>
        <stp/>
        <stp>T</stp>
        <tr r="F40" s="1"/>
      </tp>
      <tp>
        <v>-0.49572185250576523</v>
        <stp/>
        <stp>StudyData</stp>
        <stp>S.PG</stp>
        <stp>PCB</stp>
        <stp>BaseType=Index,Index=1</stp>
        <stp>Close</stp>
        <stp>W</stp>
        <stp>0</stp>
        <stp>all</stp>
        <stp/>
        <stp/>
        <stp/>
        <stp>T</stp>
        <tr r="D40" s="1"/>
      </tp>
      <tp>
        <v>-0.30566876620971012</v>
        <stp/>
        <stp>StudyData</stp>
        <stp>S.HD</stp>
        <stp>PCB</stp>
        <stp>BaseType=Index,Index=1</stp>
        <stp>Close</stp>
        <stp>W</stp>
        <stp>0</stp>
        <stp>all</stp>
        <stp/>
        <stp/>
        <stp/>
        <stp>T</stp>
        <tr r="D20" s="1"/>
      </tp>
      <tp>
        <v>-6.1639058413252057</v>
        <stp/>
        <stp>StudyData</stp>
        <stp>S.HD</stp>
        <stp>PCB</stp>
        <stp>BaseType=Index,Index=1</stp>
        <stp>Close</stp>
        <stp>A</stp>
        <stp>0</stp>
        <stp>all</stp>
        <stp/>
        <stp/>
        <stp/>
        <stp>T</stp>
        <tr r="F20" s="1"/>
      </tp>
      <tp>
        <v>-1.7974452554744602</v>
        <stp/>
        <stp>StudyData</stp>
        <stp>S.HD</stp>
        <stp>PCB</stp>
        <stp>BaseType=Index,Index=1</stp>
        <stp>Close</stp>
        <stp>M</stp>
        <stp>0</stp>
        <stp>all</stp>
        <stp/>
        <stp/>
        <stp/>
        <stp>T</stp>
        <tr r="E20" s="1"/>
      </tp>
      <tp>
        <v>7.7002158939035779</v>
        <stp/>
        <stp>StudyData</stp>
        <stp>S.AMAT</stp>
        <stp>PCB</stp>
        <stp>BaseType=Index,Index=1</stp>
        <stp>Close</stp>
        <stp>W</stp>
        <stp>0</stp>
        <stp>all</stp>
        <stp/>
        <stp/>
        <stp/>
        <stp>T</stp>
        <tr r="D4" s="1"/>
      </tp>
      <tp>
        <v>6.2232249233187176</v>
        <stp/>
        <stp>StudyData</stp>
        <stp>S.AMAT</stp>
        <stp>PCB</stp>
        <stp>BaseType=Index,Index=1</stp>
        <stp>Close</stp>
        <stp>M</stp>
        <stp>0</stp>
        <stp>all</stp>
        <stp/>
        <stp/>
        <stp/>
        <stp>T</stp>
        <tr r="E4" s="1"/>
      </tp>
      <tp>
        <v>63.056928285147286</v>
        <stp/>
        <stp>StudyData</stp>
        <stp>S.AMAT</stp>
        <stp>PCB</stp>
        <stp>BaseType=Index,Index=1</stp>
        <stp>Close</stp>
        <stp>A</stp>
        <stp>0</stp>
        <stp>all</stp>
        <stp/>
        <stp/>
        <stp/>
        <stp>T</stp>
        <tr r="F4" s="1"/>
      </tp>
      <tp>
        <v>-1.6884665805841124</v>
        <stp/>
        <stp>StudyData</stp>
        <stp>S.COST</stp>
        <stp>PCB</stp>
        <stp>BaseType=Index,Index=1</stp>
        <stp>Close</stp>
        <stp>M</stp>
        <stp>0</stp>
        <stp>all</stp>
        <stp/>
        <stp/>
        <stp/>
        <stp>T</stp>
        <tr r="E12" s="1"/>
      </tp>
      <tp>
        <v>15.66203585592689</v>
        <stp/>
        <stp>StudyData</stp>
        <stp>S.COST</stp>
        <stp>PCB</stp>
        <stp>BaseType=Index,Index=1</stp>
        <stp>Close</stp>
        <stp>A</stp>
        <stp>0</stp>
        <stp>all</stp>
        <stp/>
        <stp/>
        <stp/>
        <stp>T</stp>
        <tr r="F12" s="1"/>
      </tp>
      <tp>
        <v>-1.4134624888801095</v>
        <stp/>
        <stp>StudyData</stp>
        <stp>S.COST</stp>
        <stp>PCB</stp>
        <stp>BaseType=Index,Index=1</stp>
        <stp>Close</stp>
        <stp>W</stp>
        <stp>0</stp>
        <stp>all</stp>
        <stp/>
        <stp/>
        <stp/>
        <stp>T</stp>
        <tr r="D12" s="1"/>
      </tp>
      <tp>
        <v>2.2174500530836787</v>
        <stp/>
        <stp>StudyData</stp>
        <stp>S.MSFT</stp>
        <stp>PCB</stp>
        <stp>BaseType=Index,Index=1</stp>
        <stp>Close</stp>
        <stp>W</stp>
        <stp>0</stp>
        <stp>all</stp>
        <stp/>
        <stp/>
        <stp/>
        <stp>T</stp>
        <tr r="D34" s="1"/>
      </tp>
      <tp>
        <v>3.8868997989111693</v>
        <stp/>
        <stp>StudyData</stp>
        <stp>S.MSFT</stp>
        <stp>PCB</stp>
        <stp>BaseType=Index,Index=1</stp>
        <stp>Close</stp>
        <stp>M</stp>
        <stp>0</stp>
        <stp>all</stp>
        <stp/>
        <stp/>
        <stp/>
        <stp>T</stp>
        <tr r="E34" s="1"/>
      </tp>
      <tp>
        <v>-12.404367065051074</v>
        <stp/>
        <stp>StudyData</stp>
        <stp>S.MSFT</stp>
        <stp>PCB</stp>
        <stp>BaseType=Index,Index=1</stp>
        <stp>Close</stp>
        <stp>A</stp>
        <stp>0</stp>
        <stp>all</stp>
        <stp/>
        <stp/>
        <stp/>
        <stp>T</stp>
        <tr r="F34" s="1"/>
      </tp>
      <tp>
        <v>7.1376217235000485</v>
        <stp/>
        <stp>StudyData</stp>
        <stp>S.GE</stp>
        <stp>PCB</stp>
        <stp>BaseType=Index,Index=1</stp>
        <stp>Close</stp>
        <stp>W</stp>
        <stp>0</stp>
        <stp>all</stp>
        <stp/>
        <stp/>
        <stp/>
        <stp>T</stp>
        <tr r="D15" s="1"/>
      </tp>
      <tp>
        <v>5.873831614527635</v>
        <stp/>
        <stp>StudyData</stp>
        <stp>S.GE</stp>
        <stp>PCB</stp>
        <stp>BaseType=Index,Index=1</stp>
        <stp>Close</stp>
        <stp>M</stp>
        <stp>0</stp>
        <stp>all</stp>
        <stp/>
        <stp/>
        <stp/>
        <stp>T</stp>
        <tr r="E15" s="1"/>
      </tp>
      <tp>
        <v>-0.34736876278286205</v>
        <stp/>
        <stp>StudyData</stp>
        <stp>S.GE</stp>
        <stp>PCB</stp>
        <stp>BaseType=Index,Index=1</stp>
        <stp>Close</stp>
        <stp>A</stp>
        <stp>0</stp>
        <stp>all</stp>
        <stp/>
        <stp/>
        <stp/>
        <stp>T</stp>
        <tr r="F15" s="1"/>
      </tp>
      <tp>
        <v>-0.21838207368021645</v>
        <stp/>
        <stp>StudyData</stp>
        <stp>S.AVGO</stp>
        <stp>PCB</stp>
        <stp>BaseType=Index,Index=1</stp>
        <stp>Close</stp>
        <stp>W</stp>
        <stp>0</stp>
        <stp>all</stp>
        <stp/>
        <stp/>
        <stp/>
        <stp>T</stp>
        <tr r="D7" s="1"/>
      </tp>
      <tp>
        <v>0.70191409338092781</v>
        <stp/>
        <stp>StudyData</stp>
        <stp>S.AVGO</stp>
        <stp>PCB</stp>
        <stp>BaseType=Index,Index=1</stp>
        <stp>Close</stp>
        <stp>M</stp>
        <stp>0</stp>
        <stp>all</stp>
        <stp/>
        <stp/>
        <stp/>
        <stp>T</stp>
        <tr r="E7" s="1"/>
      </tp>
      <tp>
        <v>21.45622652412597</v>
        <stp/>
        <stp>StudyData</stp>
        <stp>S.AVGO</stp>
        <stp>PCB</stp>
        <stp>BaseType=Index,Index=1</stp>
        <stp>Close</stp>
        <stp>A</stp>
        <stp>0</stp>
        <stp>all</stp>
        <stp/>
        <stp/>
        <stp/>
        <stp>T</stp>
        <tr r="F7" s="1"/>
      </tp>
      <tp>
        <v>0.17419706042460162</v>
        <stp/>
        <stp>StudyData</stp>
        <stp>S.CSCO</stp>
        <stp>PCB</stp>
        <stp>BaseType=Index,Index=1</stp>
        <stp>Close</stp>
        <stp>W</stp>
        <stp>0</stp>
        <stp>all</stp>
        <stp/>
        <stp/>
        <stp/>
        <stp>T</stp>
        <tr r="D13" s="1"/>
      </tp>
      <tp>
        <v>0.55737704918033348</v>
        <stp/>
        <stp>StudyData</stp>
        <stp>S.CSCO</stp>
        <stp>PCB</stp>
        <stp>BaseType=Index,Index=1</stp>
        <stp>Close</stp>
        <stp>M</stp>
        <stp>0</stp>
        <stp>all</stp>
        <stp/>
        <stp/>
        <stp/>
        <stp>T</stp>
        <tr r="E13" s="1"/>
      </tp>
      <tp>
        <v>19.446968713488257</v>
        <stp/>
        <stp>StudyData</stp>
        <stp>S.CSCO</stp>
        <stp>PCB</stp>
        <stp>BaseType=Index,Index=1</stp>
        <stp>Close</stp>
        <stp>A</stp>
        <stp>0</stp>
        <stp>all</stp>
        <stp/>
        <stp/>
        <stp/>
        <stp>T</stp>
        <tr r="F13" s="1"/>
      </tp>
      <tp>
        <v>18.403951130751242</v>
        <stp/>
        <stp>StudyData</stp>
        <stp>S.AMZN</stp>
        <stp>PCB</stp>
        <stp>BaseType=Index,Index=1</stp>
        <stp>Close</stp>
        <stp>A</stp>
        <stp>0</stp>
        <stp>all</stp>
        <stp/>
        <stp/>
        <stp/>
        <stp>T</stp>
        <tr r="F6" s="1"/>
      </tp>
      <tp>
        <v>3.1087300988455477</v>
        <stp/>
        <stp>StudyData</stp>
        <stp>S.AMZN</stp>
        <stp>PCB</stp>
        <stp>BaseType=Index,Index=1</stp>
        <stp>Close</stp>
        <stp>M</stp>
        <stp>0</stp>
        <stp>all</stp>
        <stp/>
        <stp/>
        <stp/>
        <stp>T</stp>
        <tr r="E6" s="1"/>
      </tp>
      <tp>
        <v>1.8787743234175875</v>
        <stp/>
        <stp>StudyData</stp>
        <stp>S.AMZN</stp>
        <stp>PCB</stp>
        <stp>BaseType=Index,Index=1</stp>
        <stp>Close</stp>
        <stp>W</stp>
        <stp>0</stp>
        <stp>all</stp>
        <stp/>
        <stp/>
        <stp/>
        <stp>T</stp>
        <tr r="D6" s="1"/>
      </tp>
      <tp>
        <v>7.0315091210613536</v>
        <stp/>
        <stp>StudyData</stp>
        <stp>S.AAPL</stp>
        <stp>PCB</stp>
        <stp>BaseType=Index,Index=1</stp>
        <stp>Close</stp>
        <stp>M</stp>
        <stp>0</stp>
        <stp>all</stp>
        <stp/>
        <stp/>
        <stp/>
        <stp>T</stp>
        <tr r="E2" s="1"/>
      </tp>
      <tp>
        <v>6.8307216949900651</v>
        <stp/>
        <stp>StudyData</stp>
        <stp>S.AAPL</stp>
        <stp>PCB</stp>
        <stp>BaseType=Index,Index=1</stp>
        <stp>Close</stp>
        <stp>A</stp>
        <stp>0</stp>
        <stp>all</stp>
        <stp/>
        <stp/>
        <stp/>
        <stp>T</stp>
        <tr r="F2" s="1"/>
      </tp>
      <tp>
        <v>3.6731634182908621</v>
        <stp/>
        <stp>StudyData</stp>
        <stp>S.AAPL</stp>
        <stp>PCB</stp>
        <stp>BaseType=Index,Index=1</stp>
        <stp>Close</stp>
        <stp>W</stp>
        <stp>0</stp>
        <stp>all</stp>
        <stp/>
        <stp/>
        <stp/>
        <stp>T</stp>
        <tr r="D2" s="1"/>
      </tp>
      <tp>
        <v>15.928534016178784</v>
        <stp/>
        <stp>StudyData</stp>
        <stp>S.ORCL</stp>
        <stp>PCB</stp>
        <stp>BaseType=Index,Index=1</stp>
        <stp>Close</stp>
        <stp>W</stp>
        <stp>0</stp>
        <stp>all</stp>
        <stp/>
        <stp/>
        <stp/>
        <stp>T</stp>
        <tr r="D38" s="1"/>
      </tp>
      <tp>
        <v>23.42772166800917</v>
        <stp/>
        <stp>StudyData</stp>
        <stp>S.ORCL</stp>
        <stp>PCB</stp>
        <stp>BaseType=Index,Index=1</stp>
        <stp>Close</stp>
        <stp>M</stp>
        <stp>0</stp>
        <stp>all</stp>
        <stp/>
        <stp/>
        <stp/>
        <stp>T</stp>
        <tr r="E38" s="1"/>
      </tp>
      <tp>
        <v>2.2010158534708433</v>
        <stp/>
        <stp>StudyData</stp>
        <stp>S.ORCL</stp>
        <stp>PCB</stp>
        <stp>BaseType=Index,Index=1</stp>
        <stp>Close</stp>
        <stp>A</stp>
        <stp>0</stp>
        <stp>all</stp>
        <stp/>
        <stp/>
        <stp/>
        <stp>T</stp>
        <tr r="F38" s="1"/>
      </tp>
      <tp>
        <v>19.983065198983905</v>
        <stp/>
        <stp>StudyData</stp>
        <stp>S.INTC</stp>
        <stp>PCB</stp>
        <stp>BaseType=Index,Index=1</stp>
        <stp>Close</stp>
        <stp>M</stp>
        <stp>0</stp>
        <stp>all</stp>
        <stp/>
        <stp/>
        <stp/>
        <stp>T</stp>
        <tr r="E22" s="1"/>
      </tp>
      <tp>
        <v>207.2086720867209</v>
        <stp/>
        <stp>StudyData</stp>
        <stp>S.INTC</stp>
        <stp>PCB</stp>
        <stp>BaseType=Index,Index=1</stp>
        <stp>Close</stp>
        <stp>A</stp>
        <stp>0</stp>
        <stp>all</stp>
        <stp/>
        <stp/>
        <stp/>
        <stp>T</stp>
        <tr r="F22" s="1"/>
      </tp>
      <tp>
        <v>13.792411162417178</v>
        <stp/>
        <stp>StudyData</stp>
        <stp>S.INTC</stp>
        <stp>PCB</stp>
        <stp>BaseType=Index,Index=1</stp>
        <stp>Close</stp>
        <stp>W</stp>
        <stp>0</stp>
        <stp>all</stp>
        <stp/>
        <stp/>
        <stp/>
        <stp>T</stp>
        <tr r="D22" s="1"/>
      </tp>
      <tp>
        <v>6.3423606266314785E-3</v>
        <stp/>
        <stp>StudyData</stp>
        <stp>S.BRKB</stp>
        <stp>PCB</stp>
        <stp>BaseType=Index,Index=1</stp>
        <stp>Close</stp>
        <stp>W</stp>
        <stp>0</stp>
        <stp>all</stp>
        <stp/>
        <stp/>
        <stp/>
        <stp>T</stp>
        <tr r="D9" s="1"/>
      </tp>
      <tp>
        <v>-5.8907788719785161</v>
        <stp/>
        <stp>StudyData</stp>
        <stp>S.BRKB</stp>
        <stp>PCB</stp>
        <stp>BaseType=Index,Index=1</stp>
        <stp>Close</stp>
        <stp>A</stp>
        <stp>0</stp>
        <stp>all</stp>
        <stp/>
        <stp/>
        <stp/>
        <stp>T</stp>
        <tr r="F9" s="1"/>
      </tp>
      <tp>
        <v>-0.11824324324324371</v>
        <stp/>
        <stp>StudyData</stp>
        <stp>S.BRKB</stp>
        <stp>PCB</stp>
        <stp>BaseType=Index,Index=1</stp>
        <stp>Close</stp>
        <stp>M</stp>
        <stp>0</stp>
        <stp>all</stp>
        <stp/>
        <stp/>
        <stp/>
        <stp>T</stp>
        <tr r="E9" s="1"/>
      </tp>
      <tp>
        <v>0.76773413261817303</v>
        <stp/>
        <stp>StudyData</stp>
        <stp>S.MS</stp>
        <stp>PCB</stp>
        <stp>BaseType=Index,Index=1</stp>
        <stp>Close</stp>
        <stp>W</stp>
        <stp>0</stp>
        <stp>all</stp>
        <stp/>
        <stp/>
        <stp/>
        <stp>T</stp>
        <tr r="D33" s="1"/>
      </tp>
      <tp>
        <v>1.1096556278485672</v>
        <stp/>
        <stp>StudyData</stp>
        <stp>S.GS</stp>
        <stp>PCB</stp>
        <stp>BaseType=Index,Index=1</stp>
        <stp>Close</stp>
        <stp>W</stp>
        <stp>0</stp>
        <stp>all</stp>
        <stp/>
        <stp/>
        <stp/>
        <stp>T</stp>
        <tr r="D19" s="1"/>
      </tp>
      <tp>
        <v>7.9423196079535821</v>
        <stp/>
        <stp>StudyData</stp>
        <stp>S.MS</stp>
        <stp>PCB</stp>
        <stp>BaseType=Index,Index=1</stp>
        <stp>Close</stp>
        <stp>A</stp>
        <stp>0</stp>
        <stp>all</stp>
        <stp/>
        <stp/>
        <stp/>
        <stp>T</stp>
        <tr r="F33" s="1"/>
      </tp>
      <tp>
        <v>1.103088431102986</v>
        <stp/>
        <stp>StudyData</stp>
        <stp>S.GS</stp>
        <stp>PCB</stp>
        <stp>BaseType=Index,Index=1</stp>
        <stp>Close</stp>
        <stp>M</stp>
        <stp>0</stp>
        <stp>all</stp>
        <stp/>
        <stp/>
        <stp/>
        <stp>T</stp>
        <tr r="E19" s="1"/>
      </tp>
      <tp>
        <v>6.2525597269624615</v>
        <stp/>
        <stp>StudyData</stp>
        <stp>S.GS</stp>
        <stp>PCB</stp>
        <stp>BaseType=Index,Index=1</stp>
        <stp>Close</stp>
        <stp>A</stp>
        <stp>0</stp>
        <stp>all</stp>
        <stp/>
        <stp/>
        <stp/>
        <stp>T</stp>
        <tr r="F19" s="1"/>
      </tp>
      <tp>
        <v>0.5456739598090099</v>
        <stp/>
        <stp>StudyData</stp>
        <stp>S.MS</stp>
        <stp>PCB</stp>
        <stp>BaseType=Index,Index=1</stp>
        <stp>Close</stp>
        <stp>M</stp>
        <stp>0</stp>
        <stp>all</stp>
        <stp/>
        <stp/>
        <stp/>
        <stp>T</stp>
        <tr r="E33" s="1"/>
      </tp>
      <tp>
        <v>1.6129823013188223</v>
        <stp/>
        <stp>StudyData</stp>
        <stp>S.META</stp>
        <stp>PCB</stp>
        <stp>BaseType=Index,Index=1</stp>
        <stp>Close</stp>
        <stp>M</stp>
        <stp>0</stp>
        <stp>all</stp>
        <stp/>
        <stp/>
        <stp/>
        <stp>T</stp>
        <tr r="E31" s="1"/>
      </tp>
      <tp>
        <v>-5.8037540335408897</v>
        <stp/>
        <stp>StudyData</stp>
        <stp>S.META</stp>
        <stp>PCB</stp>
        <stp>BaseType=Index,Index=1</stp>
        <stp>Close</stp>
        <stp>A</stp>
        <stp>0</stp>
        <stp>all</stp>
        <stp/>
        <stp/>
        <stp/>
        <stp>T</stp>
        <tr r="F31" s="1"/>
      </tp>
      <tp>
        <v>2.1421296448401557</v>
        <stp/>
        <stp>StudyData</stp>
        <stp>S.META</stp>
        <stp>PCB</stp>
        <stp>BaseType=Index,Index=1</stp>
        <stp>Close</stp>
        <stp>W</stp>
        <stp>0</stp>
        <stp>all</stp>
        <stp/>
        <stp/>
        <stp/>
        <stp>T</stp>
        <tr r="D31" s="1"/>
      </tp>
      <tp>
        <v>7.1352985638699904</v>
        <stp/>
        <stp>StudyData</stp>
        <stp>S.NVDA</stp>
        <stp>PCB</stp>
        <stp>BaseType=Index,Index=1</stp>
        <stp>Close</stp>
        <stp>W</stp>
        <stp>0</stp>
        <stp>all</stp>
        <stp/>
        <stp/>
        <stp/>
        <stp>T</stp>
        <tr r="D37" s="1"/>
      </tp>
      <tp>
        <v>6.5340482036378313</v>
        <stp/>
        <stp>StudyData</stp>
        <stp>S.NVDA</stp>
        <stp>PCB</stp>
        <stp>BaseType=Index,Index=1</stp>
        <stp>Close</stp>
        <stp>M</stp>
        <stp>0</stp>
        <stp>all</stp>
        <stp/>
        <stp/>
        <stp/>
        <stp>T</stp>
        <tr r="E37" s="1"/>
      </tp>
      <tp>
        <v>14.000000000000007</v>
        <stp/>
        <stp>StudyData</stp>
        <stp>S.NVDA</stp>
        <stp>PCB</stp>
        <stp>BaseType=Index,Index=1</stp>
        <stp>Close</stp>
        <stp>A</stp>
        <stp>0</stp>
        <stp>all</stp>
        <stp/>
        <stp/>
        <stp/>
        <stp>T</stp>
        <tr r="F37" s="1"/>
      </tp>
      <tp>
        <v>2.6199050153958465</v>
        <stp/>
        <stp>StudyData</stp>
        <stp>S.GOOG</stp>
        <stp>PCB</stp>
        <stp>BaseType=Index,Index=1</stp>
        <stp>Close</stp>
        <stp>W</stp>
        <stp>0</stp>
        <stp>all</stp>
        <stp/>
        <stp/>
        <stp/>
        <stp>T</stp>
        <tr r="D17" s="1"/>
      </tp>
      <tp>
        <v>25.321861057998717</v>
        <stp/>
        <stp>StudyData</stp>
        <stp>S.GOOG</stp>
        <stp>PCB</stp>
        <stp>BaseType=Index,Index=1</stp>
        <stp>Close</stp>
        <stp>A</stp>
        <stp>0</stp>
        <stp>all</stp>
        <stp/>
        <stp/>
        <stp/>
        <stp>T</stp>
        <tr r="F17" s="1"/>
      </tp>
      <tp>
        <v>2.9638163062261067</v>
        <stp/>
        <stp>StudyData</stp>
        <stp>S.GOOG</stp>
        <stp>PCB</stp>
        <stp>BaseType=Index,Index=1</stp>
        <stp>Close</stp>
        <stp>M</stp>
        <stp>0</stp>
        <stp>all</stp>
        <stp/>
        <stp/>
        <stp/>
        <stp>T</stp>
        <tr r="E17" s="1"/>
      </tp>
      <tp>
        <v>24.449936371516557</v>
        <stp/>
        <stp>StudyData</stp>
        <stp>S.MU</stp>
        <stp>PCB</stp>
        <stp>BaseType=Index,Index=1</stp>
        <stp>Close</stp>
        <stp>W</stp>
        <stp>0</stp>
        <stp>all</stp>
        <stp/>
        <stp/>
        <stp/>
        <stp>T</stp>
        <tr r="D35" s="1"/>
      </tp>
      <tp>
        <v>136.42479240391012</v>
        <stp/>
        <stp>StudyData</stp>
        <stp>S.MU</stp>
        <stp>PCB</stp>
        <stp>BaseType=Index,Index=1</stp>
        <stp>Close</stp>
        <stp>A</stp>
        <stp>0</stp>
        <stp>all</stp>
        <stp/>
        <stp/>
        <stp/>
        <stp>T</stp>
        <tr r="F35" s="1"/>
      </tp>
      <tp>
        <v>30.477995204578857</v>
        <stp/>
        <stp>StudyData</stp>
        <stp>S.MU</stp>
        <stp>PCB</stp>
        <stp>BaseType=Index,Index=1</stp>
        <stp>Close</stp>
        <stp>M</stp>
        <stp>0</stp>
        <stp>all</stp>
        <stp/>
        <stp/>
        <stp/>
        <stp>T</stp>
        <tr r="E35" s="1"/>
      </tp>
      <tp>
        <v>3.0047088721130129</v>
        <stp/>
        <stp>ContractData</stp>
        <stp>S.PLTR</stp>
        <stp>PerCentNetLastTrade</stp>
        <stp/>
        <stp>T</stp>
        <tr r="C41" s="1"/>
      </tp>
      <tp>
        <v>-1.1940579165099661</v>
        <stp/>
        <stp>ContractData</stp>
        <stp>S.AVGO</stp>
        <stp>PerCentNetLastTrade</stp>
        <stp/>
        <stp>T</stp>
        <tr r="C7" s="1"/>
      </tp>
      <tp>
        <v>1.015616848109631</v>
        <stp/>
        <stp>ContractData</stp>
        <stp>S.AAPL</stp>
        <stp>PerCentNetLastTrade</stp>
        <stp/>
        <stp>T</stp>
        <tr r="C2" s="1"/>
      </tp>
      <tp>
        <v>-0.39018680193142469</v>
        <stp/>
        <stp>ContractData</stp>
        <stp>S.ABBV</stp>
        <stp>PerCentNetLastTrade</stp>
        <stp/>
        <stp>T</stp>
        <tr r="C3" s="1"/>
      </tp>
      <tp>
        <v>-2.2560776445336197</v>
        <stp/>
        <stp>ContractData</stp>
        <stp>S.AMAT</stp>
        <stp>PerCentNetLastTrade</stp>
        <stp/>
        <stp>T</stp>
        <tr r="C4" s="1"/>
      </tp>
      <tp>
        <v>-0.61456780246554421</v>
        <stp/>
        <stp>ContractData</stp>
        <stp>S.AMZN</stp>
        <stp>PerCentNetLastTrade</stp>
        <stp/>
        <stp>T</stp>
        <tr r="C6" s="1"/>
      </tp>
      <tp>
        <v>0.36948631592714909</v>
        <stp/>
        <stp>ContractData</stp>
        <stp>S.GE</stp>
        <stp>PerCentNetLastTrade</stp>
        <stp/>
        <stp>T</stp>
        <tr r="C15" s="1"/>
      </tp>
      <tp>
        <v>-0.36165786525844135</v>
        <stp/>
        <stp>ContractData</stp>
        <stp>S.GS</stp>
        <stp>PerCentNetLastTrade</stp>
        <stp/>
        <stp>T</stp>
        <tr r="C19" s="1"/>
      </tp>
      <tp>
        <v>1.1486307914371099</v>
        <stp/>
        <stp>ContractData</stp>
        <stp>S.MA</stp>
        <stp>PerCentNetLastTrade</stp>
        <stp/>
        <stp>T</stp>
        <tr r="C29" s="1"/>
      </tp>
      <tp>
        <v>1.2046385334313445</v>
        <stp/>
        <stp>ContractData</stp>
        <stp>S.MU</stp>
        <stp>PerCentNetLastTrade</stp>
        <stp/>
        <stp>T</stp>
        <tr r="C35" s="1"/>
      </tp>
      <tp>
        <v>-0.88957848461339539</v>
        <stp/>
        <stp>ContractData</stp>
        <stp>S.MS</stp>
        <stp>PerCentNetLastTrade</stp>
        <stp/>
        <stp>T</stp>
        <tr r="C33" s="1"/>
      </tp>
      <tp>
        <v>-1.0980689132904202</v>
        <stp/>
        <stp>ContractData</stp>
        <stp>S.KO</stp>
        <stp>PerCentNetLastTrade</stp>
        <stp/>
        <stp>T</stp>
        <tr r="C25" s="1"/>
      </tp>
      <tp>
        <v>-4.9527936851880512E-2</v>
        <stp/>
        <stp>ContractData</stp>
        <stp>S.HD</stp>
        <stp>PerCentNetLastTrade</stp>
        <stp/>
        <stp>T</stp>
        <tr r="C20" s="1"/>
      </tp>
      <tp>
        <v>-0.9263015551048005</v>
        <stp/>
        <stp>ContractData</stp>
        <stp>S.PG</stp>
        <stp>PerCentNetLastTrade</stp>
        <stp/>
        <stp>T</stp>
        <tr r="C40" s="1"/>
      </tp>
      <tp>
        <v>0.40375381929288523</v>
        <stp/>
        <stp>ContractData</stp>
        <stp>S.CSCO</stp>
        <stp>PerCentNetLastTrade</stp>
        <stp/>
        <stp>T</stp>
        <tr r="C13" s="1"/>
      </tp>
      <tp>
        <v>0.16570424303288978</v>
        <stp/>
        <stp>ContractData</stp>
        <stp>S.COST</stp>
        <stp>PerCentNetLastTrade</stp>
        <stp/>
        <stp>T</stp>
        <tr r="C12" s="1"/>
      </tp>
      <tp>
        <v>0.68322584764702121</v>
        <stp/>
        <stp>ContractData</stp>
        <stp>S.BRKB</stp>
        <stp>PerCentNetLastTrade</stp>
        <stp/>
        <stp>T</stp>
        <tr r="C9" s="1"/>
      </tp>
      <tp>
        <v>-0.49241282283187621</v>
        <stp/>
        <stp>ContractData</stp>
        <stp>S.GOOGL</stp>
        <stp>PerCentNetLastTrade</stp>
        <stp/>
        <stp>T</stp>
        <tr r="C18" s="1"/>
      </tp>
      <tp>
        <v>-0.47578073594169157</v>
        <stp/>
        <stp>ContractData</stp>
        <stp>S.GOOG</stp>
        <stp>PerCentNetLastTrade</stp>
        <stp/>
        <stp>T</stp>
        <tr r="C17" s="1"/>
      </tp>
      <tp>
        <v>2.6938733179496452</v>
        <stp/>
        <stp>StudyData</stp>
        <stp>S.GOOGL</stp>
        <stp>PCB</stp>
        <stp>BaseType=Index,Index=1</stp>
        <stp>Close</stp>
        <stp>W</stp>
        <stp>0</stp>
        <stp>all</stp>
        <stp/>
        <stp/>
        <stp/>
        <stp>T</stp>
        <tr r="D18" s="1"/>
      </tp>
      <tp>
        <v>26.543130990415328</v>
        <stp/>
        <stp>StudyData</stp>
        <stp>S.GOOGL</stp>
        <stp>PCB</stp>
        <stp>BaseType=Index,Index=1</stp>
        <stp>Close</stp>
        <stp>A</stp>
        <stp>0</stp>
        <stp>all</stp>
        <stp/>
        <stp/>
        <stp/>
        <stp>T</stp>
        <tr r="F18" s="1"/>
      </tp>
      <tp>
        <v>2.9313929313929243</v>
        <stp/>
        <stp>StudyData</stp>
        <stp>S.GOOGL</stp>
        <stp>PCB</stp>
        <stp>BaseType=Index,Index=1</stp>
        <stp>Close</stp>
        <stp>M</stp>
        <stp>0</stp>
        <stp>all</stp>
        <stp/>
        <stp/>
        <stp/>
        <stp>T</stp>
        <tr r="E18" s="1"/>
      </tp>
      <tp>
        <v>0.3097071055658791</v>
        <stp/>
        <stp>ContractData</stp>
        <stp>S.INTC</stp>
        <stp>PerCentNetLastTrade</stp>
        <stp/>
        <stp>T</stp>
        <tr r="C22" s="1"/>
      </tp>
      <tp>
        <v>2.3359744902889168</v>
        <stp/>
        <stp>ContractData</stp>
        <stp>S.MSFT</stp>
        <stp>PerCentNetLastTrade</stp>
        <stp/>
        <stp>T</stp>
        <tr r="C34" s="1"/>
      </tp>
      <tp>
        <v>1.4521602923900274</v>
        <stp/>
        <stp>ContractData</stp>
        <stp>S.META</stp>
        <stp>PerCentNetLastTrade</stp>
        <stp/>
        <stp>T</stp>
        <tr r="C31" s="1"/>
      </tp>
      <tp>
        <v>-2.5978396204192888</v>
        <stp/>
        <stp>ContractData</stp>
        <stp>S.LRCX</stp>
        <stp>PerCentNetLastTrade</stp>
        <stp/>
        <stp>T</stp>
        <tr r="C28" s="1"/>
      </tp>
      <tp>
        <v>2.6645364118950678</v>
        <stp/>
        <stp>ContractData</stp>
        <stp>S.ORCL</stp>
        <stp>PerCentNetLastTrade</stp>
        <stp/>
        <stp>T</stp>
        <tr r="C38" s="1"/>
      </tp>
      <tp>
        <v>2.2855218207188566</v>
        <stp/>
        <stp>ContractData</stp>
        <stp>S.NVDA</stp>
        <stp>PerCentNetLastTrade</stp>
        <stp/>
        <stp>T</stp>
        <tr r="C37" s="1"/>
      </tp>
      <tp>
        <v>0.65707488387900759</v>
        <stp/>
        <stp>ContractData</stp>
        <stp>S.NFLX</stp>
        <stp>PerCentNetLastTrade</stp>
        <stp/>
        <stp>T</stp>
        <tr r="C36" s="1"/>
      </tp>
      <tp t="s">
        <v>MICRON TECHNOLOGY</v>
        <stp/>
        <stp>ContractData</stp>
        <stp>S.MU</stp>
        <stp>LongDescription</stp>
        <stp/>
        <stp>T</stp>
        <tr r="I10" s="1"/>
        <tr r="I13" s="1"/>
      </tp>
      <tp>
        <v>8.2427536231883938</v>
        <stp/>
        <stp>StudyData</stp>
        <stp>S.PEP</stp>
        <stp>PCB</stp>
        <stp>BaseType=Index,Index=1</stp>
        <stp>Close</stp>
        <stp>A</stp>
        <stp>0</stp>
        <stp>all</stp>
        <stp/>
        <stp/>
        <stp/>
        <stp>T</stp>
        <tr r="F39" s="1"/>
      </tp>
      <tp>
        <v>-1.9811975518960279</v>
        <stp/>
        <stp>StudyData</stp>
        <stp>S.PEP</stp>
        <stp>PCB</stp>
        <stp>BaseType=Index,Index=1</stp>
        <stp>Close</stp>
        <stp>M</stp>
        <stp>0</stp>
        <stp>all</stp>
        <stp/>
        <stp/>
        <stp/>
        <stp>T</stp>
        <tr r="E39" s="1"/>
      </tp>
      <tp>
        <v>-1.3086843275522537</v>
        <stp/>
        <stp>StudyData</stp>
        <stp>S.PEP</stp>
        <stp>PCB</stp>
        <stp>BaseType=Index,Index=1</stp>
        <stp>Close</stp>
        <stp>W</stp>
        <stp>0</stp>
        <stp>all</stp>
        <stp/>
        <stp/>
        <stp/>
        <stp>T</stp>
        <tr r="D39" s="1"/>
      </tp>
      <tp>
        <v>66.580473399941852</v>
        <stp/>
        <stp>StudyData</stp>
        <stp>S.GEV</stp>
        <stp>PCB</stp>
        <stp>BaseType=Index,Index=1</stp>
        <stp>Close</stp>
        <stp>A</stp>
        <stp>0</stp>
        <stp>all</stp>
        <stp/>
        <stp/>
        <stp/>
        <stp>T</stp>
        <tr r="F16" s="1"/>
      </tp>
      <tp>
        <v>0.48548169752459625</v>
        <stp/>
        <stp>StudyData</stp>
        <stp>S.GEV</stp>
        <stp>PCB</stp>
        <stp>BaseType=Index,Index=1</stp>
        <stp>Close</stp>
        <stp>M</stp>
        <stp>0</stp>
        <stp>all</stp>
        <stp/>
        <stp/>
        <stp/>
        <stp>T</stp>
        <tr r="E16" s="1"/>
      </tp>
      <tp>
        <v>2.4243849663671839</v>
        <stp/>
        <stp>StudyData</stp>
        <stp>S.GEV</stp>
        <stp>PCB</stp>
        <stp>BaseType=Index,Index=1</stp>
        <stp>Close</stp>
        <stp>W</stp>
        <stp>0</stp>
        <stp>all</stp>
        <stp/>
        <stp/>
        <stp/>
        <stp>T</stp>
        <tr r="D16" s="1"/>
      </tp>
      <tp>
        <v>58.84930263410547</v>
        <stp/>
        <stp>StudyData</stp>
        <stp>S.CAT</stp>
        <stp>PCB</stp>
        <stp>BaseType=Index,Index=1</stp>
        <stp>Close</stp>
        <stp>A</stp>
        <stp>0</stp>
        <stp>all</stp>
        <stp/>
        <stp/>
        <stp/>
        <stp>T</stp>
        <tr r="F11" s="1"/>
      </tp>
      <tp>
        <v>2.2345552796845318</v>
        <stp/>
        <stp>StudyData</stp>
        <stp>S.CAT</stp>
        <stp>PCB</stp>
        <stp>BaseType=Index,Index=1</stp>
        <stp>Close</stp>
        <stp>M</stp>
        <stp>0</stp>
        <stp>all</stp>
        <stp/>
        <stp/>
        <stp/>
        <stp>T</stp>
        <tr r="E11" s="1"/>
      </tp>
      <tp>
        <v>2.2851169534771234</v>
        <stp/>
        <stp>StudyData</stp>
        <stp>S.CAT</stp>
        <stp>PCB</stp>
        <stp>BaseType=Index,Index=1</stp>
        <stp>Close</stp>
        <stp>W</stp>
        <stp>0</stp>
        <stp>all</stp>
        <stp/>
        <stp/>
        <stp/>
        <stp>T</stp>
        <tr r="D11" s="1"/>
      </tp>
      <tp>
        <v>4.7838647549753945</v>
        <stp/>
        <stp>StudyData</stp>
        <stp>S.LLY</stp>
        <stp>PCB</stp>
        <stp>BaseType=Index,Index=1</stp>
        <stp>Close</stp>
        <stp>M</stp>
        <stp>0</stp>
        <stp>all</stp>
        <stp/>
        <stp/>
        <stp/>
        <stp>T</stp>
        <tr r="E27" s="1"/>
      </tp>
      <tp>
        <v>-8.8742695500055824</v>
        <stp/>
        <stp>StudyData</stp>
        <stp>S.LLY</stp>
        <stp>PCB</stp>
        <stp>BaseType=Index,Index=1</stp>
        <stp>Close</stp>
        <stp>A</stp>
        <stp>0</stp>
        <stp>all</stp>
        <stp/>
        <stp/>
        <stp/>
        <stp>T</stp>
        <tr r="F27" s="1"/>
      </tp>
      <tp>
        <v>1.6588292693054318</v>
        <stp/>
        <stp>StudyData</stp>
        <stp>S.LLY</stp>
        <stp>PCB</stp>
        <stp>BaseType=Index,Index=1</stp>
        <stp>Close</stp>
        <stp>W</stp>
        <stp>0</stp>
        <stp>all</stp>
        <stp/>
        <stp/>
        <stp/>
        <stp>T</stp>
        <tr r="D27" s="1"/>
      </tp>
      <tp t="s">
        <v>INTEL CORP</v>
        <stp/>
        <stp>ContractData</stp>
        <stp>S.INTC</stp>
        <stp>LongDescription</stp>
        <stp/>
        <stp>T</stp>
        <tr r="I16" s="1"/>
      </tp>
      <tp>
        <v>-5.2562555736242889</v>
        <stp/>
        <stp>StudyData</stp>
        <stp>S.CVX</stp>
        <stp>PCB</stp>
        <stp>BaseType=Index,Index=1</stp>
        <stp>Close</stp>
        <stp>W</stp>
        <stp>0</stp>
        <stp>all</stp>
        <stp/>
        <stp/>
        <stp/>
        <stp>T</stp>
        <tr r="D14" s="1"/>
      </tp>
      <tp>
        <v>18.502722918443684</v>
        <stp/>
        <stp>StudyData</stp>
        <stp>S.CVX</stp>
        <stp>PCB</stp>
        <stp>BaseType=Index,Index=1</stp>
        <stp>Close</stp>
        <stp>A</stp>
        <stp>0</stp>
        <stp>all</stp>
        <stp/>
        <stp/>
        <stp/>
        <stp>T</stp>
        <tr r="F14" s="1"/>
      </tp>
      <tp>
        <v>-6.5697584191195428</v>
        <stp/>
        <stp>StudyData</stp>
        <stp>S.CVX</stp>
        <stp>PCB</stp>
        <stp>BaseType=Index,Index=1</stp>
        <stp>Close</stp>
        <stp>M</stp>
        <stp>0</stp>
        <stp>all</stp>
        <stp/>
        <stp/>
        <stp/>
        <stp>T</stp>
        <tr r="E14" s="1"/>
      </tp>
      <tp>
        <v>-2.818181818181813</v>
        <stp/>
        <stp>StudyData</stp>
        <stp>S.BAC</stp>
        <stp>PCB</stp>
        <stp>BaseType=Index,Index=1</stp>
        <stp>Close</stp>
        <stp>A</stp>
        <stp>0</stp>
        <stp>all</stp>
        <stp/>
        <stp/>
        <stp/>
        <stp>T</stp>
        <tr r="F8" s="1"/>
      </tp>
      <tp>
        <v>-1.8705574261126096E-2</v>
        <stp/>
        <stp>StudyData</stp>
        <stp>S.BAC</stp>
        <stp>PCB</stp>
        <stp>BaseType=Index,Index=1</stp>
        <stp>Close</stp>
        <stp>M</stp>
        <stp>0</stp>
        <stp>all</stp>
        <stp/>
        <stp/>
        <stp/>
        <stp>T</stp>
        <tr r="E8" s="1"/>
      </tp>
      <tp>
        <v>0.39444027047332991</v>
        <stp/>
        <stp>StudyData</stp>
        <stp>S.BAC</stp>
        <stp>PCB</stp>
        <stp>BaseType=Index,Index=1</stp>
        <stp>Close</stp>
        <stp>W</stp>
        <stp>0</stp>
        <stp>all</stp>
        <stp/>
        <stp/>
        <stp/>
        <stp>T</stp>
        <tr r="D8" s="1"/>
      </tp>
      <tp t="s">
        <v>PALANTIR TECH CL A</v>
        <stp/>
        <stp>ContractData</stp>
        <stp>S.PLTR</stp>
        <stp>LongDescription</stp>
        <stp/>
        <stp>T</stp>
        <tr r="I7" s="1"/>
        <tr r="I2" s="1"/>
      </tp>
      <tp>
        <v>-6.6027549651539461</v>
        <stp/>
        <stp>StudyData</stp>
        <stp>S.MCD</stp>
        <stp>PCB</stp>
        <stp>BaseType=Index,Index=1</stp>
        <stp>Close</stp>
        <stp>A</stp>
        <stp>0</stp>
        <stp>all</stp>
        <stp/>
        <stp/>
        <stp/>
        <stp>T</stp>
        <tr r="F30" s="1"/>
      </tp>
      <tp>
        <v>-2.7725739977519814</v>
        <stp/>
        <stp>StudyData</stp>
        <stp>S.MCD</stp>
        <stp>PCB</stp>
        <stp>BaseType=Index,Index=1</stp>
        <stp>Close</stp>
        <stp>M</stp>
        <stp>0</stp>
        <stp>all</stp>
        <stp/>
        <stp/>
        <stp/>
        <stp>T</stp>
        <tr r="E30" s="1"/>
      </tp>
      <tp>
        <v>-0.41515489813005785</v>
        <stp/>
        <stp>StudyData</stp>
        <stp>S.MCD</stp>
        <stp>PCB</stp>
        <stp>BaseType=Index,Index=1</stp>
        <stp>Close</stp>
        <stp>W</stp>
        <stp>0</stp>
        <stp>all</stp>
        <stp/>
        <stp/>
        <stp/>
        <stp>T</stp>
        <tr r="D30" s="1"/>
      </tp>
      <tp>
        <v>18.248751727834353</v>
        <stp/>
        <stp>StudyData</stp>
        <stp>S.AMD</stp>
        <stp>PCB</stp>
        <stp>BaseType=Index,Index=1</stp>
        <stp>Close</stp>
        <stp>M</stp>
        <stp>0</stp>
        <stp>all</stp>
        <stp/>
        <stp/>
        <stp/>
        <stp>T</stp>
        <tr r="E5" s="1"/>
      </tp>
      <tp>
        <v>95.73216286888308</v>
        <stp/>
        <stp>StudyData</stp>
        <stp>S.AMD</stp>
        <stp>PCB</stp>
        <stp>BaseType=Index,Index=1</stp>
        <stp>Close</stp>
        <stp>A</stp>
        <stp>0</stp>
        <stp>all</stp>
        <stp/>
        <stp/>
        <stp/>
        <stp>T</stp>
        <tr r="F5" s="1"/>
      </tp>
      <tp>
        <v>16.264492150662889</v>
        <stp/>
        <stp>StudyData</stp>
        <stp>S.AMD</stp>
        <stp>PCB</stp>
        <stp>BaseType=Index,Index=1</stp>
        <stp>Close</stp>
        <stp>W</stp>
        <stp>0</stp>
        <stp>all</stp>
        <stp/>
        <stp/>
        <stp/>
        <stp>T</stp>
        <tr r="D5" s="1"/>
      </tp>
      <tp>
        <v>-5.349500713265698E-2</v>
        <stp/>
        <stp>StudyData</stp>
        <stp>S.MRK</stp>
        <stp>PCB</stp>
        <stp>BaseType=Index,Index=1</stp>
        <stp>Close</stp>
        <stp>W</stp>
        <stp>0</stp>
        <stp>all</stp>
        <stp/>
        <stp/>
        <stp/>
        <stp>T</stp>
        <tr r="D32" s="1"/>
      </tp>
      <tp>
        <v>6.498194945848379</v>
        <stp/>
        <stp>StudyData</stp>
        <stp>S.MRK</stp>
        <stp>PCB</stp>
        <stp>BaseType=Index,Index=1</stp>
        <stp>Close</stp>
        <stp>A</stp>
        <stp>0</stp>
        <stp>all</stp>
        <stp/>
        <stp/>
        <stp/>
        <stp>T</stp>
        <tr r="F32" s="1"/>
      </tp>
      <tp>
        <v>2.6744825059534727</v>
        <stp/>
        <stp>StudyData</stp>
        <stp>S.MRK</stp>
        <stp>PCB</stp>
        <stp>BaseType=Index,Index=1</stp>
        <stp>Close</stp>
        <stp>M</stp>
        <stp>0</stp>
        <stp>all</stp>
        <stp/>
        <stp/>
        <stp/>
        <stp>T</stp>
        <tr r="E32" s="1"/>
      </tp>
      <tp>
        <v>-3.4109201653252139</v>
        <stp/>
        <stp>StudyData</stp>
        <stp>S.JNJ</stp>
        <stp>PCB</stp>
        <stp>BaseType=Index,Index=1</stp>
        <stp>Close</stp>
        <stp>M</stp>
        <stp>0</stp>
        <stp>all</stp>
        <stp/>
        <stp/>
        <stp/>
        <stp>T</stp>
        <tr r="E23" s="1"/>
      </tp>
      <tp>
        <v>7.2771200773133469</v>
        <stp/>
        <stp>StudyData</stp>
        <stp>S.JNJ</stp>
        <stp>PCB</stp>
        <stp>BaseType=Index,Index=1</stp>
        <stp>Close</stp>
        <stp>A</stp>
        <stp>0</stp>
        <stp>all</stp>
        <stp/>
        <stp/>
        <stp/>
        <stp>T</stp>
        <tr r="F23" s="1"/>
      </tp>
      <tp>
        <v>-2.2800299308948486</v>
        <stp/>
        <stp>StudyData</stp>
        <stp>S.JNJ</stp>
        <stp>PCB</stp>
        <stp>BaseType=Index,Index=1</stp>
        <stp>Close</stp>
        <stp>W</stp>
        <stp>0</stp>
        <stp>all</stp>
        <stp/>
        <stp/>
        <stp/>
        <stp>T</stp>
        <tr r="D23" s="1"/>
      </tp>
      <tp>
        <v>-0.71836213433371232</v>
        <stp/>
        <stp>StudyData</stp>
        <stp>S.LIN</stp>
        <stp>PCB</stp>
        <stp>BaseType=Index,Index=1</stp>
        <stp>Close</stp>
        <stp>M</stp>
        <stp>0</stp>
        <stp>all</stp>
        <stp/>
        <stp/>
        <stp/>
        <stp>T</stp>
        <tr r="E26" s="1"/>
      </tp>
      <tp>
        <v>16.686601468139504</v>
        <stp/>
        <stp>StudyData</stp>
        <stp>S.LIN</stp>
        <stp>PCB</stp>
        <stp>BaseType=Index,Index=1</stp>
        <stp>Close</stp>
        <stp>A</stp>
        <stp>0</stp>
        <stp>all</stp>
        <stp/>
        <stp/>
        <stp/>
        <stp>T</stp>
        <tr r="F26" s="1"/>
      </tp>
      <tp>
        <v>-2.0436289179398321</v>
        <stp/>
        <stp>StudyData</stp>
        <stp>S.LIN</stp>
        <stp>PCB</stp>
        <stp>BaseType=Index,Index=1</stp>
        <stp>Close</stp>
        <stp>W</stp>
        <stp>0</stp>
        <stp>all</stp>
        <stp/>
        <stp/>
        <stp/>
        <stp>T</stp>
        <tr r="D26" s="1"/>
      </tp>
      <tp>
        <v>-22.818270821376721</v>
        <stp/>
        <stp>StudyData</stp>
        <stp>S.IBM</stp>
        <stp>PCB</stp>
        <stp>BaseType=Index,Index=1</stp>
        <stp>Close</stp>
        <stp>A</stp>
        <stp>0</stp>
        <stp>all</stp>
        <stp/>
        <stp/>
        <stp/>
        <stp>T</stp>
        <tr r="F21" s="1"/>
      </tp>
      <tp>
        <v>-1.0217334834184837</v>
        <stp/>
        <stp>StudyData</stp>
        <stp>S.IBM</stp>
        <stp>PCB</stp>
        <stp>BaseType=Index,Index=1</stp>
        <stp>Close</stp>
        <stp>M</stp>
        <stp>0</stp>
        <stp>all</stp>
        <stp/>
        <stp/>
        <stp/>
        <stp>T</stp>
        <tr r="E21" s="1"/>
      </tp>
      <tp>
        <v>-1.5417743324720121</v>
        <stp/>
        <stp>StudyData</stp>
        <stp>S.IBM</stp>
        <stp>PCB</stp>
        <stp>BaseType=Index,Index=1</stp>
        <stp>Close</stp>
        <stp>W</stp>
        <stp>0</stp>
        <stp>all</stp>
        <stp/>
        <stp/>
        <stp/>
        <stp>T</stp>
        <tr r="D21" s="1"/>
      </tp>
      <tp>
        <v>-0.51204915671905227</v>
        <stp/>
        <stp>StudyData</stp>
        <stp>S.JPM</stp>
        <stp>PCB</stp>
        <stp>BaseType=Index,Index=1</stp>
        <stp>Close</stp>
        <stp>W</stp>
        <stp>0</stp>
        <stp>all</stp>
        <stp/>
        <stp/>
        <stp/>
        <stp>T</stp>
        <tr r="D24" s="1"/>
      </tp>
      <tp>
        <v>-3.5224380857799087</v>
        <stp/>
        <stp>StudyData</stp>
        <stp>S.JPM</stp>
        <stp>PCB</stp>
        <stp>BaseType=Index,Index=1</stp>
        <stp>Close</stp>
        <stp>A</stp>
        <stp>0</stp>
        <stp>all</stp>
        <stp/>
        <stp/>
        <stp/>
        <stp>T</stp>
        <tr r="F24" s="1"/>
      </tp>
      <tp>
        <v>-0.75343996424353143</v>
        <stp/>
        <stp>StudyData</stp>
        <stp>S.JPM</stp>
        <stp>PCB</stp>
        <stp>BaseType=Index,Index=1</stp>
        <stp>Close</stp>
        <stp>M</stp>
        <stp>0</stp>
        <stp>all</stp>
        <stp/>
        <stp/>
        <stp/>
        <stp>T</stp>
        <tr r="E24" s="1"/>
      </tp>
      <tp>
        <v>0.51789077212805756</v>
        <stp/>
        <stp>StudyData</stp>
        <stp>S.C</stp>
        <stp>PCB</stp>
        <stp>BaseType=Index,Index=1</stp>
        <stp>Close</stp>
        <stp>W</stp>
        <stp>0</stp>
        <stp>all</stp>
        <stp/>
        <stp/>
        <stp/>
        <stp>T</stp>
        <tr r="D10" s="1"/>
      </tp>
      <tp>
        <v>9.7780443911217727</v>
        <stp/>
        <stp>StudyData</stp>
        <stp>S.C</stp>
        <stp>PCB</stp>
        <stp>BaseType=Index,Index=1</stp>
        <stp>Close</stp>
        <stp>A</stp>
        <stp>0</stp>
        <stp>all</stp>
        <stp/>
        <stp/>
        <stp/>
        <stp>T</stp>
        <tr r="F10" s="1"/>
      </tp>
      <tp>
        <v>9.376465072666848E-2</v>
        <stp/>
        <stp>StudyData</stp>
        <stp>S.C</stp>
        <stp>PCB</stp>
        <stp>BaseType=Index,Index=1</stp>
        <stp>Close</stp>
        <stp>M</stp>
        <stp>0</stp>
        <stp>all</stp>
        <stp/>
        <stp/>
        <stp/>
        <stp>T</stp>
        <tr r="E10" s="1"/>
      </tp>
      <tp>
        <v>-0.39112592972557064</v>
        <stp/>
        <stp>ContractData</stp>
        <stp>S.PEP</stp>
        <stp>PerCentNetLastTrade</stp>
        <stp/>
        <stp>T</stp>
        <tr r="C39" s="1"/>
      </tp>
      <tp>
        <v>0.4751847940865892</v>
        <stp/>
        <stp>ContractData</stp>
        <stp>S.MCD</stp>
        <stp>PerCentNetLastTrade</stp>
        <stp/>
        <stp>T</stp>
        <tr r="C30" s="1"/>
      </tp>
      <tp>
        <v>-1.2856639661852765</v>
        <stp/>
        <stp>ContractData</stp>
        <stp>S.MRK</stp>
        <stp>PerCentNetLastTrade</stp>
        <stp/>
        <stp>T</stp>
        <tr r="C32" s="1"/>
      </tp>
      <tp>
        <v>-0.78415480472113874</v>
        <stp/>
        <stp>ContractData</stp>
        <stp>S.LLY</stp>
        <stp>PerCentNetLastTrade</stp>
        <stp/>
        <stp>T</stp>
        <tr r="C27" s="1"/>
      </tp>
      <tp>
        <v>-0.86277322812680579</v>
        <stp/>
        <stp>ContractData</stp>
        <stp>S.LIN</stp>
        <stp>PerCentNetLastTrade</stp>
        <stp/>
        <stp>T</stp>
        <tr r="C26" s="1"/>
      </tp>
      <tp>
        <v>-1.1619624254296144</v>
        <stp/>
        <stp>ContractData</stp>
        <stp>S.JNJ</stp>
        <stp>PerCentNetLastTrade</stp>
        <stp/>
        <stp>T</stp>
        <tr r="C23" s="1"/>
      </tp>
      <tp>
        <v>-1.2797713559860273</v>
        <stp/>
        <stp>ContractData</stp>
        <stp>S.JPM</stp>
        <stp>PerCentNetLastTrade</stp>
        <stp/>
        <stp>T</stp>
        <tr r="C24" s="1"/>
      </tp>
      <tp>
        <v>1.2758040223265703</v>
        <stp/>
        <stp>ContractData</stp>
        <stp>S.IBM</stp>
        <stp>PerCentNetLastTrade</stp>
        <stp/>
        <stp>T</stp>
        <tr r="C21" s="1"/>
      </tp>
      <tp>
        <v>-2.7025094730821477</v>
        <stp/>
        <stp>ContractData</stp>
        <stp>S.GEV</stp>
        <stp>PerCentNetLastTrade</stp>
        <stp/>
        <stp>T</stp>
        <tr r="C16" s="1"/>
      </tp>
      <tp>
        <v>-1.8264593874402597</v>
        <stp/>
        <stp>ContractData</stp>
        <stp>S.CAT</stp>
        <stp>PerCentNetLastTrade</stp>
        <stp/>
        <stp>T</stp>
        <tr r="C11" s="1"/>
      </tp>
      <tp>
        <v>-2.4573341974508534</v>
        <stp/>
        <stp>ContractData</stp>
        <stp>S.CVX</stp>
        <stp>PerCentNetLastTrade</stp>
        <stp/>
        <stp>T</stp>
        <tr r="C14" s="1"/>
      </tp>
      <tp>
        <v>-0.27985074626865669</v>
        <stp/>
        <stp>ContractData</stp>
        <stp>S.BAC</stp>
        <stp>PerCentNetLastTrade</stp>
        <stp/>
        <stp>T</stp>
        <tr r="C8" s="1"/>
      </tp>
      <tp>
        <v>-0.52445478060703865</v>
        <stp/>
        <stp>ContractData</stp>
        <stp>S.AMD</stp>
        <stp>PerCentNetLastTrade</stp>
        <stp/>
        <stp>T</stp>
        <tr r="C5" s="1"/>
      </tp>
      <tp>
        <v>0.39184952978056425</v>
        <stp/>
        <stp>ContractData</stp>
        <stp>S.C</stp>
        <stp>PerCentNetLastTrade</stp>
        <stp/>
        <stp>T</stp>
        <tr r="C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9BC7-0BE2-498E-9E2B-A934976DEE7E}">
  <dimension ref="B1:AB51"/>
  <sheetViews>
    <sheetView tabSelected="1" workbookViewId="0"/>
  </sheetViews>
  <sheetFormatPr defaultRowHeight="16.5" x14ac:dyDescent="0.3"/>
  <cols>
    <col min="1" max="1" width="2.25" style="3" customWidth="1"/>
    <col min="2" max="2" width="13.625" style="3" customWidth="1"/>
    <col min="3" max="5" width="9" style="1"/>
    <col min="6" max="7" width="9" style="3"/>
    <col min="8" max="8" width="10.25" style="3" customWidth="1"/>
    <col min="9" max="9" width="20.75" style="3" customWidth="1"/>
    <col min="10" max="13" width="8.75" style="3" bestFit="1" customWidth="1"/>
    <col min="14" max="16384" width="9" style="3"/>
  </cols>
  <sheetData>
    <row r="1" spans="2:28" x14ac:dyDescent="0.3">
      <c r="B1" s="3" t="s">
        <v>0</v>
      </c>
      <c r="C1" s="1" t="s">
        <v>1</v>
      </c>
      <c r="D1" s="1" t="s">
        <v>2</v>
      </c>
      <c r="E1" s="1" t="s">
        <v>3</v>
      </c>
      <c r="F1" s="1" t="s">
        <v>44</v>
      </c>
      <c r="G1" s="1"/>
      <c r="H1" s="3" t="str">
        <f>B1</f>
        <v>Name</v>
      </c>
      <c r="J1" s="4" t="str">
        <f>C1</f>
        <v>T_%NC</v>
      </c>
      <c r="K1" s="4" t="str">
        <f>D1</f>
        <v>W_%NC</v>
      </c>
      <c r="L1" s="4" t="str">
        <f>E1</f>
        <v>M_%NC</v>
      </c>
      <c r="M1" s="4" t="str">
        <f>F1</f>
        <v>A_%NC</v>
      </c>
      <c r="N1" s="1"/>
      <c r="O1" s="1"/>
      <c r="Y1" s="4"/>
      <c r="Z1" s="4"/>
      <c r="AA1" s="4"/>
      <c r="AB1" s="4"/>
    </row>
    <row r="2" spans="2:28" x14ac:dyDescent="0.3">
      <c r="B2" s="3" t="s">
        <v>5</v>
      </c>
      <c r="C2" s="1">
        <f>IFERROR(RTD("cqg.rtd", ,"ContractData",B2, "PerCentNetLastTrade",, "T")/100,"")</f>
        <v>1.015616848109631E-2</v>
      </c>
      <c r="D2" s="2">
        <f>IFERROR(RTD("cqg.rtd",,"StudyData",B2, "PCB","BaseType=Index,Index=1", "Close", "W","0","all",,,,"T")/100,"")</f>
        <v>3.6731634182908618E-2</v>
      </c>
      <c r="E2" s="2">
        <f>IFERROR(RTD("cqg.rtd",,"StudyData",B2, "PCB","BaseType=Index,Index=1", "Close", "M","0","all",,,,"T")/100,"")</f>
        <v>7.0315091210613537E-2</v>
      </c>
      <c r="F2" s="4">
        <f>IFERROR(RTD("cqg.rtd",,"StudyData",B2, "PCB","BaseType=Index,Index=1", "Close", "A","0","all",,,,"T")/100,"")</f>
        <v>6.8307216949900648E-2</v>
      </c>
      <c r="H2" s="3" t="s">
        <v>27</v>
      </c>
      <c r="I2" s="4" t="str">
        <f>PROPER(RTD("cqg.rtd", ,"ContractData",H2, "LongDescription",, "T"))</f>
        <v>Palantir Tech Cl A</v>
      </c>
      <c r="J2" s="4">
        <f>DGET($B$1:C41,J1,$H$1:$H$2)</f>
        <v>3.0047088721130127E-2</v>
      </c>
      <c r="K2" s="4">
        <f>DGET($B$1:D41,K1,$H$1:$H$2)</f>
        <v>-4.365933226903583E-2</v>
      </c>
      <c r="L2" s="4">
        <f>DGET($B$1:E41,L1,$H$1:$H$2)</f>
        <v>-9.5607792394508829E-3</v>
      </c>
      <c r="M2" s="4">
        <f>DGET($B$1:F41,M1,$H$1:$H$2)</f>
        <v>-0.22486638537271447</v>
      </c>
      <c r="N2" s="4"/>
      <c r="O2" s="4"/>
      <c r="Y2" s="4"/>
      <c r="Z2" s="4"/>
      <c r="AA2" s="4"/>
      <c r="AB2" s="4"/>
    </row>
    <row r="3" spans="2:28" x14ac:dyDescent="0.3">
      <c r="B3" s="3" t="s">
        <v>23</v>
      </c>
      <c r="C3" s="1">
        <f>IFERROR(RTD("cqg.rtd", ,"ContractData",B3, "PerCentNetLastTrade",, "T")/100,"")</f>
        <v>-3.901868019314247E-3</v>
      </c>
      <c r="D3" s="2">
        <f>IFERROR(RTD("cqg.rtd",,"StudyData",B3, "PCB","BaseType=Index,Index=1", "Close", "W","0","all",,,,"T")/100,"")</f>
        <v>-1.1471442400774327E-2</v>
      </c>
      <c r="E3" s="2">
        <f>IFERROR(RTD("cqg.rtd",,"StudyData",B3, "PCB","BaseType=Index,Index=1", "Close", "M","0","all",,,,"T")/100,"")</f>
        <v>-3.3551012682188033E-2</v>
      </c>
      <c r="F3" s="4">
        <f>IFERROR(RTD("cqg.rtd",,"StudyData",B3, "PCB","BaseType=Index,Index=1", "Close", "A","0","all",,,,"T")/100,"")</f>
        <v>-0.10617532495951679</v>
      </c>
      <c r="I3" s="4"/>
      <c r="J3" s="4"/>
      <c r="K3" s="4"/>
      <c r="L3" s="4"/>
      <c r="M3" s="4"/>
      <c r="N3" s="4"/>
      <c r="O3" s="4"/>
      <c r="Y3" s="4"/>
      <c r="Z3" s="4"/>
      <c r="AA3" s="4"/>
      <c r="AB3" s="4"/>
    </row>
    <row r="4" spans="2:28" x14ac:dyDescent="0.3">
      <c r="B4" s="3" t="s">
        <v>31</v>
      </c>
      <c r="C4" s="1">
        <f>IFERROR(RTD("cqg.rtd", ,"ContractData",B4, "PerCentNetLastTrade",, "T")/100,"")</f>
        <v>-2.2560776445336196E-2</v>
      </c>
      <c r="D4" s="2">
        <f>IFERROR(RTD("cqg.rtd",,"StudyData",B4, "PCB","BaseType=Index,Index=1", "Close", "W","0","all",,,,"T")/100,"")</f>
        <v>7.7002158939035781E-2</v>
      </c>
      <c r="E4" s="2">
        <f>IFERROR(RTD("cqg.rtd",,"StudyData",B4, "PCB","BaseType=Index,Index=1", "Close", "M","0","all",,,,"T")/100,"")</f>
        <v>6.2232249233187174E-2</v>
      </c>
      <c r="F4" s="4">
        <f>IFERROR(RTD("cqg.rtd",,"StudyData",B4, "PCB","BaseType=Index,Index=1", "Close", "A","0","all",,,,"T")/100,"")</f>
        <v>0.63056928285147285</v>
      </c>
      <c r="I4" s="4"/>
      <c r="J4" s="4"/>
      <c r="K4" s="7" t="s">
        <v>45</v>
      </c>
      <c r="L4" s="7"/>
      <c r="M4" s="7"/>
      <c r="N4" s="7"/>
      <c r="O4" s="7"/>
      <c r="Q4" s="7" t="s">
        <v>46</v>
      </c>
      <c r="R4" s="7"/>
      <c r="S4" s="7"/>
      <c r="T4" s="7"/>
      <c r="U4" s="7"/>
      <c r="Y4" s="4"/>
      <c r="Z4" s="4"/>
      <c r="AA4" s="4"/>
      <c r="AB4" s="4"/>
    </row>
    <row r="5" spans="2:28" x14ac:dyDescent="0.3">
      <c r="B5" s="3" t="s">
        <v>16</v>
      </c>
      <c r="C5" s="1">
        <f>IFERROR(RTD("cqg.rtd", ,"ContractData",B5, "PerCentNetLastTrade",, "T")/100,"")</f>
        <v>-5.2445478060703862E-3</v>
      </c>
      <c r="D5" s="2">
        <f>IFERROR(RTD("cqg.rtd",,"StudyData",B5, "PCB","BaseType=Index,Index=1", "Close", "W","0","all",,,,"T")/100,"")</f>
        <v>0.1626449215066289</v>
      </c>
      <c r="E5" s="2">
        <f>IFERROR(RTD("cqg.rtd",,"StudyData",B5, "PCB","BaseType=Index,Index=1", "Close", "M","0","all",,,,"T")/100,"")</f>
        <v>0.18248751727834353</v>
      </c>
      <c r="F5" s="4">
        <f>IFERROR(RTD("cqg.rtd",,"StudyData",B5, "PCB","BaseType=Index,Index=1", "Close", "A","0","all",,,,"T")/100,"")</f>
        <v>0.95732162868883075</v>
      </c>
      <c r="I5" s="4" t="s">
        <v>47</v>
      </c>
      <c r="J5" s="4"/>
      <c r="K5" s="5">
        <v>1</v>
      </c>
      <c r="L5" s="5">
        <v>2</v>
      </c>
      <c r="M5" s="5">
        <v>3</v>
      </c>
      <c r="N5" s="5">
        <v>4</v>
      </c>
      <c r="O5" s="6">
        <v>5</v>
      </c>
      <c r="Q5" s="5">
        <v>1</v>
      </c>
      <c r="R5" s="5">
        <v>2</v>
      </c>
      <c r="S5" s="5">
        <v>3</v>
      </c>
      <c r="T5" s="5">
        <v>4</v>
      </c>
      <c r="U5" s="6">
        <v>5</v>
      </c>
      <c r="Y5" s="4"/>
      <c r="Z5" s="4"/>
      <c r="AA5" s="4"/>
      <c r="AB5" s="4"/>
    </row>
    <row r="6" spans="2:28" x14ac:dyDescent="0.3">
      <c r="B6" s="3" t="s">
        <v>7</v>
      </c>
      <c r="C6" s="1">
        <f>IFERROR(RTD("cqg.rtd", ,"ContractData",B6, "PerCentNetLastTrade",, "T")/100,"")</f>
        <v>-6.1456780246554425E-3</v>
      </c>
      <c r="D6" s="2">
        <f>IFERROR(RTD("cqg.rtd",,"StudyData",B6, "PCB","BaseType=Index,Index=1", "Close", "W","0","all",,,,"T")/100,"")</f>
        <v>1.8787743234175876E-2</v>
      </c>
      <c r="E6" s="2">
        <f>IFERROR(RTD("cqg.rtd",,"StudyData",B6, "PCB","BaseType=Index,Index=1", "Close", "M","0","all",,,,"T")/100,"")</f>
        <v>3.1087300988455479E-2</v>
      </c>
      <c r="F6" s="4">
        <f>IFERROR(RTD("cqg.rtd",,"StudyData",B6, "PCB","BaseType=Index,Index=1", "Close", "A","0","all",,,,"T")/100,"")</f>
        <v>0.18403951130751242</v>
      </c>
      <c r="H6" s="4" t="str">
        <f>J1</f>
        <v>T_%NC</v>
      </c>
      <c r="I6" s="4" t="str">
        <f>B1</f>
        <v>Name</v>
      </c>
      <c r="K6" s="4" t="str">
        <f>IFERROR(_xlfn.XLOOKUP(K7,$C$1:$C$41,$B$1:$B$41),"")</f>
        <v>S.PLTR</v>
      </c>
      <c r="L6" s="4" t="str">
        <f>IFERROR(_xlfn.XLOOKUP(L7,$C$1:$C$41,$B$1:$B$41),"")</f>
        <v>S.ORCL</v>
      </c>
      <c r="M6" s="4" t="str">
        <f>IFERROR(_xlfn.XLOOKUP(M7,$C$1:$C$41,$B$1:$B$41),"")</f>
        <v>S.MSFT</v>
      </c>
      <c r="N6" s="4" t="str">
        <f>IFERROR(_xlfn.XLOOKUP(N7,$C$1:$C$41,$B$1:$B$41),"")</f>
        <v>S.NVDA</v>
      </c>
      <c r="O6" s="4" t="str">
        <f>IFERROR(_xlfn.XLOOKUP(O7,$C$1:$C$41,$B$1:$B$41),"")</f>
        <v>S.META</v>
      </c>
      <c r="P6" s="5"/>
      <c r="Q6" s="4" t="str">
        <f>IFERROR(_xlfn.XLOOKUP(Q7,$C$1:$C$41,$B$1:$B$41),"")</f>
        <v>S.GEV</v>
      </c>
      <c r="R6" s="4" t="str">
        <f>IFERROR(_xlfn.XLOOKUP(R7,$C$1:$C$41,$B$1:$B$41),"")</f>
        <v>S.LRCX</v>
      </c>
      <c r="S6" s="4" t="str">
        <f>IFERROR(_xlfn.XLOOKUP(S7,$C$1:$C$41,$B$1:$B$41),"")</f>
        <v>S.CVX</v>
      </c>
      <c r="T6" s="4" t="str">
        <f>IFERROR(_xlfn.XLOOKUP(T7,$C$1:$C$41,$B$1:$B$41),"")</f>
        <v>S.AMAT</v>
      </c>
      <c r="U6" s="4" t="str">
        <f>IFERROR(_xlfn.XLOOKUP(U7,$C$1:$C$41,$B$1:$B$41),"")</f>
        <v>S.CAT</v>
      </c>
      <c r="Y6" s="4"/>
      <c r="Z6" s="4"/>
      <c r="AA6" s="4"/>
      <c r="AB6" s="4"/>
    </row>
    <row r="7" spans="2:28" x14ac:dyDescent="0.3">
      <c r="B7" s="3" t="s">
        <v>9</v>
      </c>
      <c r="C7" s="1">
        <f>IFERROR(RTD("cqg.rtd", ,"ContractData",B7, "PerCentNetLastTrade",, "T")/100,"")</f>
        <v>-1.1940579165099661E-2</v>
      </c>
      <c r="D7" s="2">
        <f>IFERROR(RTD("cqg.rtd",,"StudyData",B7, "PCB","BaseType=Index,Index=1", "Close", "W","0","all",,,,"T")/100,"")</f>
        <v>-2.1838207368021644E-3</v>
      </c>
      <c r="E7" s="2">
        <f>IFERROR(RTD("cqg.rtd",,"StudyData",B7, "PCB","BaseType=Index,Index=1", "Close", "M","0","all",,,,"T")/100,"")</f>
        <v>7.0191409338092783E-3</v>
      </c>
      <c r="F7" s="4">
        <f>IFERROR(RTD("cqg.rtd",,"StudyData",B7, "PCB","BaseType=Index,Index=1", "Close", "A","0","all",,,,"T")/100,"")</f>
        <v>0.21456226524125971</v>
      </c>
      <c r="H7" s="4">
        <f>MAX(C2:C41)</f>
        <v>3.0047088721130127E-2</v>
      </c>
      <c r="I7" s="4" t="str">
        <f>IFERROR(PROPER(RTD("cqg.rtd", ,"ContractData",DGET(B1:F41,I6,H6:H7), "LongDescription",, "T")),"")</f>
        <v>Palantir Tech Cl A</v>
      </c>
      <c r="K7" s="4">
        <f>IFERROR(LARGE($C$2:$C$41,K5),"")</f>
        <v>3.0047088721130127E-2</v>
      </c>
      <c r="L7" s="4">
        <f>IFERROR(LARGE($C$2:$C$41,L5),"")</f>
        <v>2.6645364118950677E-2</v>
      </c>
      <c r="M7" s="4">
        <f>IFERROR(LARGE($C$2:$C$41,M5),"")</f>
        <v>2.3359744902889168E-2</v>
      </c>
      <c r="N7" s="4">
        <f>IFERROR(LARGE($C$2:$C$41,N5),"")</f>
        <v>2.2855218207188565E-2</v>
      </c>
      <c r="O7" s="4">
        <f>IFERROR(LARGE($C$2:$C$41,O5),"")</f>
        <v>1.4521602923900274E-2</v>
      </c>
      <c r="Q7" s="4">
        <f>IFERROR(SMALL($C$2:$C$41,Q5),"")</f>
        <v>-2.7025094730821476E-2</v>
      </c>
      <c r="R7" s="4">
        <f>IFERROR(SMALL($C$2:$C$41,R5),"")</f>
        <v>-2.5978396204192889E-2</v>
      </c>
      <c r="S7" s="4">
        <f>IFERROR(SMALL($C$2:$C$41,S5),"")</f>
        <v>-2.4573341974508535E-2</v>
      </c>
      <c r="T7" s="4">
        <f>IFERROR(SMALL($C$2:$C$41,T5),"")</f>
        <v>-2.2560776445336196E-2</v>
      </c>
      <c r="U7" s="4">
        <f>IFERROR(SMALL($C$2:$C$41,U5),"")</f>
        <v>-1.8264593874402598E-2</v>
      </c>
      <c r="Y7" s="4"/>
      <c r="Z7" s="4"/>
      <c r="AA7" s="4"/>
      <c r="AB7" s="4"/>
    </row>
    <row r="8" spans="2:28" x14ac:dyDescent="0.3">
      <c r="B8" s="3" t="s">
        <v>26</v>
      </c>
      <c r="C8" s="1">
        <f>IFERROR(RTD("cqg.rtd", ,"ContractData",B8, "PerCentNetLastTrade",, "T")/100,"")</f>
        <v>-2.798507462686567E-3</v>
      </c>
      <c r="D8" s="2">
        <f>IFERROR(RTD("cqg.rtd",,"StudyData",B8, "PCB","BaseType=Index,Index=1", "Close", "W","0","all",,,,"T")/100,"")</f>
        <v>3.9444027047332991E-3</v>
      </c>
      <c r="E8" s="2">
        <f>IFERROR(RTD("cqg.rtd",,"StudyData",B8, "PCB","BaseType=Index,Index=1", "Close", "M","0","all",,,,"T")/100,"")</f>
        <v>-1.8705574261126097E-4</v>
      </c>
      <c r="F8" s="4">
        <f>IFERROR(RTD("cqg.rtd",,"StudyData",B8, "PCB","BaseType=Index,Index=1", "Close", "A","0","all",,,,"T")/100,"")</f>
        <v>-2.8181818181818131E-2</v>
      </c>
      <c r="I8" s="4"/>
      <c r="K8" s="4"/>
      <c r="Y8" s="4"/>
      <c r="Z8" s="4"/>
      <c r="AA8" s="4"/>
      <c r="AB8" s="4"/>
    </row>
    <row r="9" spans="2:28" x14ac:dyDescent="0.3">
      <c r="B9" s="3" t="s">
        <v>12</v>
      </c>
      <c r="C9" s="1">
        <f>IFERROR(RTD("cqg.rtd", ,"ContractData",B9, "PerCentNetLastTrade",, "T")/100,"")</f>
        <v>6.8322584764702122E-3</v>
      </c>
      <c r="D9" s="2">
        <f>IFERROR(RTD("cqg.rtd",,"StudyData",B9, "PCB","BaseType=Index,Index=1", "Close", "W","0","all",,,,"T")/100,"")</f>
        <v>6.3423606266314785E-5</v>
      </c>
      <c r="E9" s="2">
        <f>IFERROR(RTD("cqg.rtd",,"StudyData",B9, "PCB","BaseType=Index,Index=1", "Close", "M","0","all",,,,"T")/100,"")</f>
        <v>-1.1824324324324371E-3</v>
      </c>
      <c r="F9" s="4">
        <f>IFERROR(RTD("cqg.rtd",,"StudyData",B9, "PCB","BaseType=Index,Index=1", "Close", "A","0","all",,,,"T")/100,"")</f>
        <v>-5.8907788719785165E-2</v>
      </c>
      <c r="H9" s="4" t="str">
        <f>K1</f>
        <v>W_%NC</v>
      </c>
      <c r="I9" s="4" t="str">
        <f>B1</f>
        <v>Name</v>
      </c>
      <c r="K9" s="4" t="str">
        <f>IFERROR(_xlfn.XLOOKUP(K10,$D$1:$D$41,$B$1:$B$41),"")</f>
        <v>S.MU</v>
      </c>
      <c r="L9" s="4" t="str">
        <f t="shared" ref="L9:O9" si="0">IFERROR(_xlfn.XLOOKUP(L10,$D$1:$D$41,$B$1:$B$41),"")</f>
        <v>S.AMD</v>
      </c>
      <c r="M9" s="4" t="str">
        <f t="shared" si="0"/>
        <v>S.ORCL</v>
      </c>
      <c r="N9" s="4" t="str">
        <f t="shared" si="0"/>
        <v>S.INTC</v>
      </c>
      <c r="O9" s="4" t="str">
        <f t="shared" si="0"/>
        <v>S.LRCX</v>
      </c>
      <c r="Q9" s="3" t="str">
        <f>IFERROR(_xlfn.XLOOKUP(Q10,$D$1:$D$41,$B$1:$B$41),"")</f>
        <v>S.CVX</v>
      </c>
      <c r="R9" s="3" t="str">
        <f t="shared" ref="R9:U9" si="1">IFERROR(_xlfn.XLOOKUP(R10,$D$1:$D$41,$B$1:$B$41),"")</f>
        <v>S.PLTR</v>
      </c>
      <c r="S9" s="3" t="str">
        <f t="shared" si="1"/>
        <v>S.NFLX</v>
      </c>
      <c r="T9" s="3" t="str">
        <f t="shared" si="1"/>
        <v>S.JNJ</v>
      </c>
      <c r="U9" s="3" t="str">
        <f>IFERROR(_xlfn.XLOOKUP(U10,$D$1:$D$41,$B$1:$B$41),"")</f>
        <v>S.LIN</v>
      </c>
      <c r="Y9" s="4"/>
      <c r="Z9" s="4"/>
      <c r="AA9" s="4"/>
      <c r="AB9" s="4"/>
    </row>
    <row r="10" spans="2:28" x14ac:dyDescent="0.3">
      <c r="B10" s="3" t="s">
        <v>40</v>
      </c>
      <c r="C10" s="1">
        <f>IFERROR(RTD("cqg.rtd", ,"ContractData",B10, "PerCentNetLastTrade",, "T")/100,"")</f>
        <v>3.9184952978056423E-3</v>
      </c>
      <c r="D10" s="2">
        <f>IFERROR(RTD("cqg.rtd",,"StudyData",B10, "PCB","BaseType=Index,Index=1", "Close", "W","0","all",,,,"T")/100,"")</f>
        <v>5.178907721280576E-3</v>
      </c>
      <c r="E10" s="2">
        <f>IFERROR(RTD("cqg.rtd",,"StudyData",B10, "PCB","BaseType=Index,Index=1", "Close", "M","0","all",,,,"T")/100,"")</f>
        <v>9.3764650726668481E-4</v>
      </c>
      <c r="F10" s="4">
        <f>IFERROR(RTD("cqg.rtd",,"StudyData",B10, "PCB","BaseType=Index,Index=1", "Close", "A","0","all",,,,"T")/100,"")</f>
        <v>9.7780443911217721E-2</v>
      </c>
      <c r="H10" s="4">
        <f>MAX(D2:D41)</f>
        <v>0.24449936371516556</v>
      </c>
      <c r="I10" s="4" t="str">
        <f>PROPER(RTD("cqg.rtd", ,"ContractData",DGET(B1:F41,I9,H9:H10), "LongDescription",, "T"))</f>
        <v>Micron Technology</v>
      </c>
      <c r="J10" s="4"/>
      <c r="K10" s="4">
        <f>IFERROR(LARGE($D$2:$D$41,K5),"")</f>
        <v>0.24449936371516556</v>
      </c>
      <c r="L10" s="4">
        <f t="shared" ref="L10:O10" si="2">IFERROR(LARGE($D$2:$D$41,L5),"")</f>
        <v>0.1626449215066289</v>
      </c>
      <c r="M10" s="4">
        <f t="shared" si="2"/>
        <v>0.15928534016178783</v>
      </c>
      <c r="N10" s="4">
        <f t="shared" si="2"/>
        <v>0.13792411162417179</v>
      </c>
      <c r="O10" s="4">
        <f t="shared" si="2"/>
        <v>0.12749298846992818</v>
      </c>
      <c r="Q10" s="4">
        <f>IFERROR(SMALL($D$2:$D$41,Q5),"")</f>
        <v>-5.256255573624289E-2</v>
      </c>
      <c r="R10" s="4">
        <f t="shared" ref="R10:U10" si="3">IFERROR(SMALL($D$2:$D$41,R5),"")</f>
        <v>-4.365933226903583E-2</v>
      </c>
      <c r="S10" s="4">
        <f t="shared" si="3"/>
        <v>-3.4868563980012965E-2</v>
      </c>
      <c r="T10" s="4">
        <f t="shared" si="3"/>
        <v>-2.2800299308948488E-2</v>
      </c>
      <c r="U10" s="4">
        <f t="shared" si="3"/>
        <v>-2.0436289179398322E-2</v>
      </c>
      <c r="Y10" s="4"/>
      <c r="Z10" s="4"/>
      <c r="AA10" s="4"/>
      <c r="AB10" s="4"/>
    </row>
    <row r="11" spans="2:28" x14ac:dyDescent="0.3">
      <c r="B11" s="3" t="s">
        <v>21</v>
      </c>
      <c r="C11" s="1">
        <f>IFERROR(RTD("cqg.rtd", ,"ContractData",B11, "PerCentNetLastTrade",, "T")/100,"")</f>
        <v>-1.8264593874402598E-2</v>
      </c>
      <c r="D11" s="2">
        <f>IFERROR(RTD("cqg.rtd",,"StudyData",B11, "PCB","BaseType=Index,Index=1", "Close", "W","0","all",,,,"T")/100,"")</f>
        <v>2.2851169534771235E-2</v>
      </c>
      <c r="E11" s="2">
        <f>IFERROR(RTD("cqg.rtd",,"StudyData",B11, "PCB","BaseType=Index,Index=1", "Close", "M","0","all",,,,"T")/100,"")</f>
        <v>2.2345552796845317E-2</v>
      </c>
      <c r="F11" s="4">
        <f>IFERROR(RTD("cqg.rtd",,"StudyData",B11, "PCB","BaseType=Index,Index=1", "Close", "A","0","all",,,,"T")/100,"")</f>
        <v>0.58849302634105471</v>
      </c>
      <c r="I11" s="4"/>
      <c r="J11" s="4"/>
      <c r="K11" s="4"/>
      <c r="Y11" s="4"/>
      <c r="Z11" s="4"/>
      <c r="AA11" s="4"/>
      <c r="AB11" s="4"/>
    </row>
    <row r="12" spans="2:28" x14ac:dyDescent="0.3">
      <c r="B12" s="3" t="s">
        <v>19</v>
      </c>
      <c r="C12" s="1">
        <f>IFERROR(RTD("cqg.rtd", ,"ContractData",B12, "PerCentNetLastTrade",, "T")/100,"")</f>
        <v>1.6570424303288978E-3</v>
      </c>
      <c r="D12" s="2">
        <f>IFERROR(RTD("cqg.rtd",,"StudyData",B12, "PCB","BaseType=Index,Index=1", "Close", "W","0","all",,,,"T")/100,"")</f>
        <v>-1.4134624888801095E-2</v>
      </c>
      <c r="E12" s="2">
        <f>IFERROR(RTD("cqg.rtd",,"StudyData",B12, "PCB","BaseType=Index,Index=1", "Close", "M","0","all",,,,"T")/100,"")</f>
        <v>-1.6884665805841123E-2</v>
      </c>
      <c r="F12" s="4">
        <f>IFERROR(RTD("cqg.rtd",,"StudyData",B12, "PCB","BaseType=Index,Index=1", "Close", "A","0","all",,,,"T")/100,"")</f>
        <v>0.1566203585592689</v>
      </c>
      <c r="H12" s="4" t="str">
        <f>L1</f>
        <v>M_%NC</v>
      </c>
      <c r="I12" s="4" t="str">
        <f>B1</f>
        <v>Name</v>
      </c>
      <c r="J12" s="4"/>
      <c r="K12" s="4" t="str">
        <f>IFERROR(_xlfn.XLOOKUP(K13,$E$1:$E$41,$B$1:$B$41),"")</f>
        <v>S.MU</v>
      </c>
      <c r="L12" s="4" t="str">
        <f t="shared" ref="L12:O12" si="4">IFERROR(_xlfn.XLOOKUP(L13,$E$1:$E$41,$B$1:$B$41),"")</f>
        <v>S.ORCL</v>
      </c>
      <c r="M12" s="4" t="str">
        <f t="shared" si="4"/>
        <v>S.INTC</v>
      </c>
      <c r="N12" s="4" t="str">
        <f t="shared" si="4"/>
        <v>S.AMD</v>
      </c>
      <c r="O12" s="4" t="str">
        <f t="shared" si="4"/>
        <v>S.LRCX</v>
      </c>
      <c r="Q12" s="3" t="str">
        <f>IFERROR(_xlfn.XLOOKUP(Q13,$E$1:$E$41,$B$1:$B$41),"")</f>
        <v>S.CVX</v>
      </c>
      <c r="R12" s="3" t="str">
        <f t="shared" ref="R12:U12" si="5">IFERROR(_xlfn.XLOOKUP(R13,$E$1:$E$41,$B$1:$B$41),"")</f>
        <v>S.NFLX</v>
      </c>
      <c r="S12" s="3" t="str">
        <f t="shared" si="5"/>
        <v>S.JNJ</v>
      </c>
      <c r="T12" s="3" t="str">
        <f t="shared" si="5"/>
        <v>S.ABBV</v>
      </c>
      <c r="U12" s="3" t="str">
        <f t="shared" si="5"/>
        <v>S.MCD</v>
      </c>
      <c r="Y12" s="4"/>
      <c r="Z12" s="4"/>
      <c r="AA12" s="4"/>
      <c r="AB12" s="4"/>
    </row>
    <row r="13" spans="2:28" x14ac:dyDescent="0.3">
      <c r="B13" s="3" t="s">
        <v>24</v>
      </c>
      <c r="C13" s="1">
        <f>IFERROR(RTD("cqg.rtd", ,"ContractData",B13, "PerCentNetLastTrade",, "T")/100,"")</f>
        <v>4.037538192928852E-3</v>
      </c>
      <c r="D13" s="2">
        <f>IFERROR(RTD("cqg.rtd",,"StudyData",B13, "PCB","BaseType=Index,Index=1", "Close", "W","0","all",,,,"T")/100,"")</f>
        <v>1.7419706042460161E-3</v>
      </c>
      <c r="E13" s="2">
        <f>IFERROR(RTD("cqg.rtd",,"StudyData",B13, "PCB","BaseType=Index,Index=1", "Close", "M","0","all",,,,"T")/100,"")</f>
        <v>5.5737704918033346E-3</v>
      </c>
      <c r="F13" s="4">
        <f>IFERROR(RTD("cqg.rtd",,"StudyData",B13, "PCB","BaseType=Index,Index=1", "Close", "A","0","all",,,,"T")/100,"")</f>
        <v>0.19446968713488258</v>
      </c>
      <c r="H13" s="4">
        <f>MAX(E2:E41)</f>
        <v>0.30477995204578856</v>
      </c>
      <c r="I13" s="4" t="str">
        <f>PROPER(RTD("cqg.rtd", ,"ContractData",DGET(B1:F41,I12,H12:H13), "LongDescription",, "T"))</f>
        <v>Micron Technology</v>
      </c>
      <c r="J13" s="4"/>
      <c r="K13" s="4">
        <f>IFERROR(LARGE($E$2:$E$41,K5),"")</f>
        <v>0.30477995204578856</v>
      </c>
      <c r="L13" s="4">
        <f t="shared" ref="L13:O13" si="6">IFERROR(LARGE($E$2:$E$41,L5),"")</f>
        <v>0.23427721668009169</v>
      </c>
      <c r="M13" s="4">
        <f t="shared" si="6"/>
        <v>0.19983065198983904</v>
      </c>
      <c r="N13" s="4">
        <f t="shared" si="6"/>
        <v>0.18248751727834353</v>
      </c>
      <c r="O13" s="4">
        <f t="shared" si="6"/>
        <v>0.12250833785775216</v>
      </c>
      <c r="Q13" s="4">
        <f>IFERROR(SMALL($E$2:$E$41,Q5),"")</f>
        <v>-6.5697584191195424E-2</v>
      </c>
      <c r="R13" s="4">
        <f t="shared" ref="R13:U13" si="7">IFERROR(SMALL($E$2:$E$41,R5),"")</f>
        <v>-5.0849268240572482E-2</v>
      </c>
      <c r="S13" s="4">
        <f t="shared" si="7"/>
        <v>-3.4109201653252139E-2</v>
      </c>
      <c r="T13" s="4">
        <f t="shared" si="7"/>
        <v>-3.3551012682188033E-2</v>
      </c>
      <c r="U13" s="4">
        <f t="shared" si="7"/>
        <v>-2.7725739977519814E-2</v>
      </c>
      <c r="Y13" s="4"/>
      <c r="Z13" s="4"/>
      <c r="AA13" s="4"/>
      <c r="AB13" s="4"/>
    </row>
    <row r="14" spans="2:28" x14ac:dyDescent="0.3">
      <c r="B14" s="3" t="s">
        <v>25</v>
      </c>
      <c r="C14" s="1">
        <f>IFERROR(RTD("cqg.rtd", ,"ContractData",B14, "PerCentNetLastTrade",, "T")/100,"")</f>
        <v>-2.4573341974508535E-2</v>
      </c>
      <c r="D14" s="2">
        <f>IFERROR(RTD("cqg.rtd",,"StudyData",B14, "PCB","BaseType=Index,Index=1", "Close", "W","0","all",,,,"T")/100,"")</f>
        <v>-5.256255573624289E-2</v>
      </c>
      <c r="E14" s="2">
        <f>IFERROR(RTD("cqg.rtd",,"StudyData",B14, "PCB","BaseType=Index,Index=1", "Close", "M","0","all",,,,"T")/100,"")</f>
        <v>-6.5697584191195424E-2</v>
      </c>
      <c r="F14" s="4">
        <f>IFERROR(RTD("cqg.rtd",,"StudyData",B14, "PCB","BaseType=Index,Index=1", "Close", "A","0","all",,,,"T")/100,"")</f>
        <v>0.18502722918443684</v>
      </c>
      <c r="I14" s="4"/>
      <c r="J14" s="4"/>
      <c r="K14" s="4"/>
      <c r="Y14" s="4"/>
      <c r="Z14" s="4"/>
      <c r="AA14" s="4"/>
      <c r="AB14" s="4"/>
    </row>
    <row r="15" spans="2:28" x14ac:dyDescent="0.3">
      <c r="B15" s="3" t="s">
        <v>34</v>
      </c>
      <c r="C15" s="1">
        <f>IFERROR(RTD("cqg.rtd", ,"ContractData",B15, "PerCentNetLastTrade",, "T")/100,"")</f>
        <v>3.694863159271491E-3</v>
      </c>
      <c r="D15" s="2">
        <f>IFERROR(RTD("cqg.rtd",,"StudyData",B15, "PCB","BaseType=Index,Index=1", "Close", "W","0","all",,,,"T")/100,"")</f>
        <v>7.1376217235000483E-2</v>
      </c>
      <c r="E15" s="2">
        <f>IFERROR(RTD("cqg.rtd",,"StudyData",B15, "PCB","BaseType=Index,Index=1", "Close", "M","0","all",,,,"T")/100,"")</f>
        <v>5.8738316145276352E-2</v>
      </c>
      <c r="F15" s="4">
        <f>IFERROR(RTD("cqg.rtd",,"StudyData",B15, "PCB","BaseType=Index,Index=1", "Close", "A","0","all",,,,"T")/100,"")</f>
        <v>-3.4736876278286203E-3</v>
      </c>
      <c r="H15" s="4" t="str">
        <f>M1</f>
        <v>A_%NC</v>
      </c>
      <c r="I15" s="4" t="str">
        <f>B1</f>
        <v>Name</v>
      </c>
      <c r="J15" s="4"/>
      <c r="K15" s="4" t="str">
        <f>IFERROR(_xlfn.XLOOKUP(K16,$F$1:$F$41,$B$1:$B$41),"")</f>
        <v>S.INTC</v>
      </c>
      <c r="L15" s="4" t="str">
        <f t="shared" ref="L15:O15" si="8">IFERROR(_xlfn.XLOOKUP(L16,$F$1:$F$41,$B$1:$B$41),"")</f>
        <v>S.MU</v>
      </c>
      <c r="M15" s="4" t="str">
        <f t="shared" si="8"/>
        <v>S.AMD</v>
      </c>
      <c r="N15" s="4" t="str">
        <f t="shared" si="8"/>
        <v>S.LRCX</v>
      </c>
      <c r="O15" s="4" t="str">
        <f>IFERROR(_xlfn.XLOOKUP(O16,$F$1:$F$41,$B$1:$B$41),"")</f>
        <v>S.GEV</v>
      </c>
      <c r="Q15" s="3" t="str">
        <f>IFERROR(_xlfn.XLOOKUP(Q16,$F$1:$F$41,$B$1:$B$41),"")</f>
        <v>S.IBM</v>
      </c>
      <c r="R15" s="3" t="str">
        <f t="shared" ref="R15:U15" si="9">IFERROR(_xlfn.XLOOKUP(R16,$F$1:$F$41,$B$1:$B$41),"")</f>
        <v>S.PLTR</v>
      </c>
      <c r="S15" s="3" t="str">
        <f t="shared" si="9"/>
        <v>S.MA</v>
      </c>
      <c r="T15" s="3" t="str">
        <f t="shared" si="9"/>
        <v>S.MSFT</v>
      </c>
      <c r="U15" s="3" t="str">
        <f>IFERROR(_xlfn.XLOOKUP(U16,$F$1:$F$41,$B$1:$B$41),"")</f>
        <v>S.ABBV</v>
      </c>
      <c r="Y15" s="4"/>
      <c r="Z15" s="4"/>
      <c r="AA15" s="4"/>
      <c r="AB15" s="4"/>
    </row>
    <row r="16" spans="2:28" x14ac:dyDescent="0.3">
      <c r="B16" s="3" t="s">
        <v>35</v>
      </c>
      <c r="C16" s="1">
        <f>IFERROR(RTD("cqg.rtd", ,"ContractData",B16, "PerCentNetLastTrade",, "T")/100,"")</f>
        <v>-2.7025094730821476E-2</v>
      </c>
      <c r="D16" s="2">
        <f>IFERROR(RTD("cqg.rtd",,"StudyData",B16, "PCB","BaseType=Index,Index=1", "Close", "W","0","all",,,,"T")/100,"")</f>
        <v>2.4243849663671838E-2</v>
      </c>
      <c r="E16" s="2">
        <f>IFERROR(RTD("cqg.rtd",,"StudyData",B16, "PCB","BaseType=Index,Index=1", "Close", "M","0","all",,,,"T")/100,"")</f>
        <v>4.8548169752459626E-3</v>
      </c>
      <c r="F16" s="4">
        <f>IFERROR(RTD("cqg.rtd",,"StudyData",B16, "PCB","BaseType=Index,Index=1", "Close", "A","0","all",,,,"T")/100,"")</f>
        <v>0.66580473399941853</v>
      </c>
      <c r="H16" s="4">
        <f>MAX(F2:F41)</f>
        <v>2.0720867208672091</v>
      </c>
      <c r="I16" s="4" t="str">
        <f>PROPER(RTD("cqg.rtd", ,"ContractData",DGET(B1:F41,I15,H15:H16), "LongDescription",, "T"))</f>
        <v>Intel Corp</v>
      </c>
      <c r="J16" s="4"/>
      <c r="K16" s="4">
        <f>IFERROR(LARGE($F$2:$F$41,K5),"")</f>
        <v>2.0720867208672091</v>
      </c>
      <c r="L16" s="4">
        <f t="shared" ref="L16:O16" si="10">IFERROR(LARGE($F$2:$F$41,L5),"")</f>
        <v>1.3642479240391012</v>
      </c>
      <c r="M16" s="4">
        <f t="shared" si="10"/>
        <v>0.95732162868883075</v>
      </c>
      <c r="N16" s="4">
        <f t="shared" si="10"/>
        <v>0.69091015305526338</v>
      </c>
      <c r="O16" s="4">
        <f>IFERROR(LARGE($F$2:$F$41,O5),"")</f>
        <v>0.66580473399941853</v>
      </c>
      <c r="Q16" s="4">
        <f>IFERROR(SMALL($F$2:$F$41,Q5),"")</f>
        <v>-0.22818270821376721</v>
      </c>
      <c r="R16" s="4">
        <f t="shared" ref="R16:U16" si="11">IFERROR(SMALL($F$2:$F$41,R5),"")</f>
        <v>-0.22486638537271447</v>
      </c>
      <c r="S16" s="4">
        <f t="shared" si="11"/>
        <v>-0.12846832959641252</v>
      </c>
      <c r="T16" s="4">
        <f t="shared" si="11"/>
        <v>-0.12404367065051075</v>
      </c>
      <c r="U16" s="4">
        <f>IFERROR(SMALL($F$2:$F$41,U5),"")</f>
        <v>-0.10617532495951679</v>
      </c>
      <c r="Y16" s="4"/>
      <c r="Z16" s="4"/>
      <c r="AA16" s="4"/>
      <c r="AB16" s="4"/>
    </row>
    <row r="17" spans="2:28" x14ac:dyDescent="0.3">
      <c r="B17" s="3" t="s">
        <v>10</v>
      </c>
      <c r="C17" s="1">
        <f>IFERROR(RTD("cqg.rtd", ,"ContractData",B17, "PerCentNetLastTrade",, "T")/100,"")</f>
        <v>-4.7578073594169157E-3</v>
      </c>
      <c r="D17" s="2">
        <f>IFERROR(RTD("cqg.rtd",,"StudyData",B17, "PCB","BaseType=Index,Index=1", "Close", "W","0","all",,,,"T")/100,"")</f>
        <v>2.6199050153958466E-2</v>
      </c>
      <c r="E17" s="2">
        <f>IFERROR(RTD("cqg.rtd",,"StudyData",B17, "PCB","BaseType=Index,Index=1", "Close", "M","0","all",,,,"T")/100,"")</f>
        <v>2.9638163062261066E-2</v>
      </c>
      <c r="F17" s="4">
        <f>IFERROR(RTD("cqg.rtd",,"StudyData",B17, "PCB","BaseType=Index,Index=1", "Close", "A","0","all",,,,"T")/100,"")</f>
        <v>0.25321861057998718</v>
      </c>
      <c r="J17" s="4"/>
      <c r="Y17" s="4"/>
      <c r="Z17" s="4"/>
      <c r="AA17" s="4"/>
      <c r="AB17" s="4"/>
    </row>
    <row r="18" spans="2:28" x14ac:dyDescent="0.3">
      <c r="B18" s="3" t="s">
        <v>8</v>
      </c>
      <c r="C18" s="1">
        <f>IFERROR(RTD("cqg.rtd", ,"ContractData",B18, "PerCentNetLastTrade",, "T")/100,"")</f>
        <v>-4.9241282283187622E-3</v>
      </c>
      <c r="D18" s="2">
        <f>IFERROR(RTD("cqg.rtd",,"StudyData",B18, "PCB","BaseType=Index,Index=1", "Close", "W","0","all",,,,"T")/100,"")</f>
        <v>2.6938733179496452E-2</v>
      </c>
      <c r="E18" s="2">
        <f>IFERROR(RTD("cqg.rtd",,"StudyData",B18, "PCB","BaseType=Index,Index=1", "Close", "M","0","all",,,,"T")/100,"")</f>
        <v>2.9313929313929243E-2</v>
      </c>
      <c r="F18" s="4">
        <f>IFERROR(RTD("cqg.rtd",,"StudyData",B18, "PCB","BaseType=Index,Index=1", "Close", "A","0","all",,,,"T")/100,"")</f>
        <v>0.26543130990415326</v>
      </c>
      <c r="Y18" s="4"/>
      <c r="Z18" s="4"/>
      <c r="AA18" s="4"/>
      <c r="AB18" s="4"/>
    </row>
    <row r="19" spans="2:28" x14ac:dyDescent="0.3">
      <c r="B19" s="3" t="s">
        <v>37</v>
      </c>
      <c r="C19" s="1">
        <f>IFERROR(RTD("cqg.rtd", ,"ContractData",B19, "PerCentNetLastTrade",, "T")/100,"")</f>
        <v>-3.6165786525844137E-3</v>
      </c>
      <c r="D19" s="2">
        <f>IFERROR(RTD("cqg.rtd",,"StudyData",B19, "PCB","BaseType=Index,Index=1", "Close", "W","0","all",,,,"T")/100,"")</f>
        <v>1.1096556278485672E-2</v>
      </c>
      <c r="E19" s="2">
        <f>IFERROR(RTD("cqg.rtd",,"StudyData",B19, "PCB","BaseType=Index,Index=1", "Close", "M","0","all",,,,"T")/100,"")</f>
        <v>1.1030884311029861E-2</v>
      </c>
      <c r="F19" s="4">
        <f>IFERROR(RTD("cqg.rtd",,"StudyData",B19, "PCB","BaseType=Index,Index=1", "Close", "A","0","all",,,,"T")/100,"")</f>
        <v>6.2525597269624617E-2</v>
      </c>
      <c r="Y19" s="4"/>
      <c r="Z19" s="4"/>
      <c r="AA19" s="4"/>
      <c r="AB19" s="4"/>
    </row>
    <row r="20" spans="2:28" x14ac:dyDescent="0.3">
      <c r="B20" s="3" t="s">
        <v>30</v>
      </c>
      <c r="C20" s="1">
        <f>IFERROR(RTD("cqg.rtd", ,"ContractData",B20, "PerCentNetLastTrade",, "T")/100,"")</f>
        <v>-4.9527936851880515E-4</v>
      </c>
      <c r="D20" s="2">
        <f>IFERROR(RTD("cqg.rtd",,"StudyData",B20, "PCB","BaseType=Index,Index=1", "Close", "W","0","all",,,,"T")/100,"")</f>
        <v>-3.0566876620971013E-3</v>
      </c>
      <c r="E20" s="2">
        <f>IFERROR(RTD("cqg.rtd",,"StudyData",B20, "PCB","BaseType=Index,Index=1", "Close", "M","0","all",,,,"T")/100,"")</f>
        <v>-1.7974452554744603E-2</v>
      </c>
      <c r="F20" s="4">
        <f>IFERROR(RTD("cqg.rtd",,"StudyData",B20, "PCB","BaseType=Index,Index=1", "Close", "A","0","all",,,,"T")/100,"")</f>
        <v>-6.1639058413252054E-2</v>
      </c>
      <c r="Y20" s="4"/>
      <c r="Z20" s="4"/>
      <c r="AA20" s="4"/>
      <c r="AB20" s="4"/>
    </row>
    <row r="21" spans="2:28" x14ac:dyDescent="0.3">
      <c r="B21" s="3" t="s">
        <v>41</v>
      </c>
      <c r="C21" s="1">
        <f>IFERROR(RTD("cqg.rtd", ,"ContractData",B21, "PerCentNetLastTrade",, "T")/100,"")</f>
        <v>1.2758040223265703E-2</v>
      </c>
      <c r="D21" s="2">
        <f>IFERROR(RTD("cqg.rtd",,"StudyData",B21, "PCB","BaseType=Index,Index=1", "Close", "W","0","all",,,,"T")/100,"")</f>
        <v>-1.5417743324720122E-2</v>
      </c>
      <c r="E21" s="2">
        <f>IFERROR(RTD("cqg.rtd",,"StudyData",B21, "PCB","BaseType=Index,Index=1", "Close", "M","0","all",,,,"T")/100,"")</f>
        <v>-1.0217334834184837E-2</v>
      </c>
      <c r="F21" s="4">
        <f>IFERROR(RTD("cqg.rtd",,"StudyData",B21, "PCB","BaseType=Index,Index=1", "Close", "A","0","all",,,,"T")/100,"")</f>
        <v>-0.22818270821376721</v>
      </c>
      <c r="Y21" s="4"/>
      <c r="Z21" s="4"/>
      <c r="AA21" s="4"/>
      <c r="AB21" s="4"/>
    </row>
    <row r="22" spans="2:28" x14ac:dyDescent="0.3">
      <c r="B22" s="3" t="s">
        <v>18</v>
      </c>
      <c r="C22" s="1">
        <f>IFERROR(RTD("cqg.rtd", ,"ContractData",B22, "PerCentNetLastTrade",, "T")/100,"")</f>
        <v>3.0970710556587912E-3</v>
      </c>
      <c r="D22" s="2">
        <f>IFERROR(RTD("cqg.rtd",,"StudyData",B22, "PCB","BaseType=Index,Index=1", "Close", "W","0","all",,,,"T")/100,"")</f>
        <v>0.13792411162417179</v>
      </c>
      <c r="E22" s="2">
        <f>IFERROR(RTD("cqg.rtd",,"StudyData",B22, "PCB","BaseType=Index,Index=1", "Close", "M","0","all",,,,"T")/100,"")</f>
        <v>0.19983065198983904</v>
      </c>
      <c r="F22" s="4">
        <f>IFERROR(RTD("cqg.rtd",,"StudyData",B22, "PCB","BaseType=Index,Index=1", "Close", "A","0","all",,,,"T")/100,"")</f>
        <v>2.0720867208672091</v>
      </c>
      <c r="Y22" s="4"/>
      <c r="Z22" s="4"/>
      <c r="AA22" s="4"/>
      <c r="AB22" s="4"/>
    </row>
    <row r="23" spans="2:28" x14ac:dyDescent="0.3">
      <c r="B23" s="3" t="s">
        <v>17</v>
      </c>
      <c r="C23" s="1">
        <f>IFERROR(RTD("cqg.rtd", ,"ContractData",B23, "PerCentNetLastTrade",, "T")/100,"")</f>
        <v>-1.1619624254296143E-2</v>
      </c>
      <c r="D23" s="2">
        <f>IFERROR(RTD("cqg.rtd",,"StudyData",B23, "PCB","BaseType=Index,Index=1", "Close", "W","0","all",,,,"T")/100,"")</f>
        <v>-2.2800299308948488E-2</v>
      </c>
      <c r="E23" s="2">
        <f>IFERROR(RTD("cqg.rtd",,"StudyData",B23, "PCB","BaseType=Index,Index=1", "Close", "M","0","all",,,,"T")/100,"")</f>
        <v>-3.4109201653252139E-2</v>
      </c>
      <c r="F23" s="4">
        <f>IFERROR(RTD("cqg.rtd",,"StudyData",B23, "PCB","BaseType=Index,Index=1", "Close", "A","0","all",,,,"T")/100,"")</f>
        <v>7.2771200773133468E-2</v>
      </c>
      <c r="Y23" s="4"/>
      <c r="Z23" s="4"/>
      <c r="AA23" s="4"/>
      <c r="AB23" s="4"/>
    </row>
    <row r="24" spans="2:28" x14ac:dyDescent="0.3">
      <c r="B24" s="3" t="s">
        <v>13</v>
      </c>
      <c r="C24" s="1">
        <f>IFERROR(RTD("cqg.rtd", ,"ContractData",B24, "PerCentNetLastTrade",, "T")/100,"")</f>
        <v>-1.2797713559860273E-2</v>
      </c>
      <c r="D24" s="2">
        <f>IFERROR(RTD("cqg.rtd",,"StudyData",B24, "PCB","BaseType=Index,Index=1", "Close", "W","0","all",,,,"T")/100,"")</f>
        <v>-5.1204915671905224E-3</v>
      </c>
      <c r="E24" s="2">
        <f>IFERROR(RTD("cqg.rtd",,"StudyData",B24, "PCB","BaseType=Index,Index=1", "Close", "M","0","all",,,,"T")/100,"")</f>
        <v>-7.5343996424353139E-3</v>
      </c>
      <c r="F24" s="4">
        <f>IFERROR(RTD("cqg.rtd",,"StudyData",B24, "PCB","BaseType=Index,Index=1", "Close", "A","0","all",,,,"T")/100,"")</f>
        <v>-3.5224380857799088E-2</v>
      </c>
      <c r="Y24" s="4"/>
      <c r="Z24" s="4"/>
      <c r="AA24" s="4"/>
      <c r="AB24" s="4"/>
    </row>
    <row r="25" spans="2:28" x14ac:dyDescent="0.3">
      <c r="B25" s="3" t="s">
        <v>33</v>
      </c>
      <c r="C25" s="1">
        <f>IFERROR(RTD("cqg.rtd", ,"ContractData",B25, "PerCentNetLastTrade",, "T")/100,"")</f>
        <v>-1.0980689132904202E-2</v>
      </c>
      <c r="D25" s="2">
        <f>IFERROR(RTD("cqg.rtd",,"StudyData",B25, "PCB","BaseType=Index,Index=1", "Close", "W","0","all",,,,"T")/100,"")</f>
        <v>-2.7996945787732109E-3</v>
      </c>
      <c r="E25" s="2">
        <f>IFERROR(RTD("cqg.rtd",,"StudyData",B25, "PCB","BaseType=Index,Index=1", "Close", "M","0","all",,,,"T")/100,"")</f>
        <v>-5.0787201625191172E-3</v>
      </c>
      <c r="F25" s="4">
        <f>IFERROR(RTD("cqg.rtd",,"StudyData",B25, "PCB","BaseType=Index,Index=1", "Close", "A","0","all",,,,"T")/100,"")</f>
        <v>0.12086968960091551</v>
      </c>
      <c r="Y25" s="4"/>
      <c r="Z25" s="4"/>
      <c r="AA25" s="4"/>
      <c r="AB25" s="4"/>
    </row>
    <row r="26" spans="2:28" x14ac:dyDescent="0.3">
      <c r="B26" s="3" t="s">
        <v>38</v>
      </c>
      <c r="C26" s="1">
        <f>IFERROR(RTD("cqg.rtd", ,"ContractData",B26, "PerCentNetLastTrade",, "T")/100,"")</f>
        <v>-8.6277322812680583E-3</v>
      </c>
      <c r="D26" s="2">
        <f>IFERROR(RTD("cqg.rtd",,"StudyData",B26, "PCB","BaseType=Index,Index=1", "Close", "W","0","all",,,,"T")/100,"")</f>
        <v>-2.0436289179398322E-2</v>
      </c>
      <c r="E26" s="2">
        <f>IFERROR(RTD("cqg.rtd",,"StudyData",B26, "PCB","BaseType=Index,Index=1", "Close", "M","0","all",,,,"T")/100,"")</f>
        <v>-7.1836213433371229E-3</v>
      </c>
      <c r="F26" s="4">
        <f>IFERROR(RTD("cqg.rtd",,"StudyData",B26, "PCB","BaseType=Index,Index=1", "Close", "A","0","all",,,,"T")/100,"")</f>
        <v>0.16686601468139503</v>
      </c>
      <c r="Y26" s="4"/>
      <c r="Z26" s="4"/>
      <c r="AA26" s="4"/>
      <c r="AB26" s="4"/>
    </row>
    <row r="27" spans="2:28" x14ac:dyDescent="0.3">
      <c r="B27" s="3" t="s">
        <v>14</v>
      </c>
      <c r="C27" s="1">
        <f>IFERROR(RTD("cqg.rtd", ,"ContractData",B27, "PerCentNetLastTrade",, "T")/100,"")</f>
        <v>-7.8415480472113878E-3</v>
      </c>
      <c r="D27" s="2">
        <f>IFERROR(RTD("cqg.rtd",,"StudyData",B27, "PCB","BaseType=Index,Index=1", "Close", "W","0","all",,,,"T")/100,"")</f>
        <v>1.658829269305432E-2</v>
      </c>
      <c r="E27" s="2">
        <f>IFERROR(RTD("cqg.rtd",,"StudyData",B27, "PCB","BaseType=Index,Index=1", "Close", "M","0","all",,,,"T")/100,"")</f>
        <v>4.7838647549753949E-2</v>
      </c>
      <c r="F27" s="4">
        <f>IFERROR(RTD("cqg.rtd",,"StudyData",B27, "PCB","BaseType=Index,Index=1", "Close", "A","0","all",,,,"T")/100,"")</f>
        <v>-8.8742695500055827E-2</v>
      </c>
      <c r="Y27" s="4"/>
      <c r="Z27" s="4"/>
      <c r="AA27" s="4"/>
      <c r="AB27" s="4"/>
    </row>
    <row r="28" spans="2:28" x14ac:dyDescent="0.3">
      <c r="B28" s="3" t="s">
        <v>29</v>
      </c>
      <c r="C28" s="1">
        <f>IFERROR(RTD("cqg.rtd", ,"ContractData",B28, "PerCentNetLastTrade",, "T")/100,"")</f>
        <v>-2.5978396204192889E-2</v>
      </c>
      <c r="D28" s="2">
        <f>IFERROR(RTD("cqg.rtd",,"StudyData",B28, "PCB","BaseType=Index,Index=1", "Close", "W","0","all",,,,"T")/100,"")</f>
        <v>0.12749298846992818</v>
      </c>
      <c r="E28" s="2">
        <f>IFERROR(RTD("cqg.rtd",,"StudyData",B28, "PCB","BaseType=Index,Index=1", "Close", "M","0","all",,,,"T")/100,"")</f>
        <v>0.12250833785775216</v>
      </c>
      <c r="F28" s="4">
        <f>IFERROR(RTD("cqg.rtd",,"StudyData",B28, "PCB","BaseType=Index,Index=1", "Close", "A","0","all",,,,"T")/100,"")</f>
        <v>0.69091015305526338</v>
      </c>
      <c r="Y28" s="4"/>
      <c r="Z28" s="4"/>
      <c r="AA28" s="4"/>
      <c r="AB28" s="4"/>
    </row>
    <row r="29" spans="2:28" x14ac:dyDescent="0.3">
      <c r="B29" s="3" t="s">
        <v>20</v>
      </c>
      <c r="C29" s="1">
        <f>IFERROR(RTD("cqg.rtd", ,"ContractData",B29, "PerCentNetLastTrade",, "T")/100,"")</f>
        <v>1.1486307914371099E-2</v>
      </c>
      <c r="D29" s="2">
        <f>IFERROR(RTD("cqg.rtd",,"StudyData",B29, "PCB","BaseType=Index,Index=1", "Close", "W","0","all",,,,"T")/100,"")</f>
        <v>4.1981189197916767E-3</v>
      </c>
      <c r="E29" s="2">
        <f>IFERROR(RTD("cqg.rtd",,"StudyData",B29, "PCB","BaseType=Index,Index=1", "Close", "M","0","all",,,,"T")/100,"")</f>
        <v>-1.0697526445557931E-2</v>
      </c>
      <c r="F29" s="4">
        <f>IFERROR(RTD("cqg.rtd",,"StudyData",B29, "PCB","BaseType=Index,Index=1", "Close", "A","0","all",,,,"T")/100,"")</f>
        <v>-0.12846832959641252</v>
      </c>
      <c r="Y29" s="4"/>
      <c r="Z29" s="4"/>
      <c r="AA29" s="4"/>
      <c r="AB29" s="4"/>
    </row>
    <row r="30" spans="2:28" x14ac:dyDescent="0.3">
      <c r="B30" s="3" t="s">
        <v>43</v>
      </c>
      <c r="C30" s="1">
        <f>IFERROR(RTD("cqg.rtd", ,"ContractData",B30, "PerCentNetLastTrade",, "T")/100,"")</f>
        <v>4.7518479408658922E-3</v>
      </c>
      <c r="D30" s="2">
        <f>IFERROR(RTD("cqg.rtd",,"StudyData",B30, "PCB","BaseType=Index,Index=1", "Close", "W","0","all",,,,"T")/100,"")</f>
        <v>-4.1515489813005787E-3</v>
      </c>
      <c r="E30" s="2">
        <f>IFERROR(RTD("cqg.rtd",,"StudyData",B30, "PCB","BaseType=Index,Index=1", "Close", "M","0","all",,,,"T")/100,"")</f>
        <v>-2.7725739977519814E-2</v>
      </c>
      <c r="F30" s="4">
        <f>IFERROR(RTD("cqg.rtd",,"StudyData",B30, "PCB","BaseType=Index,Index=1", "Close", "A","0","all",,,,"T")/100,"")</f>
        <v>-6.6027549651539466E-2</v>
      </c>
      <c r="Y30" s="4"/>
      <c r="Z30" s="4"/>
      <c r="AA30" s="4"/>
      <c r="AB30" s="4"/>
    </row>
    <row r="31" spans="2:28" x14ac:dyDescent="0.3">
      <c r="B31" s="3" t="s">
        <v>11</v>
      </c>
      <c r="C31" s="1">
        <f>IFERROR(RTD("cqg.rtd", ,"ContractData",B31, "PerCentNetLastTrade",, "T")/100,"")</f>
        <v>1.4521602923900274E-2</v>
      </c>
      <c r="D31" s="2">
        <f>IFERROR(RTD("cqg.rtd",,"StudyData",B31, "PCB","BaseType=Index,Index=1", "Close", "W","0","all",,,,"T")/100,"")</f>
        <v>2.1421296448401558E-2</v>
      </c>
      <c r="E31" s="2">
        <f>IFERROR(RTD("cqg.rtd",,"StudyData",B31, "PCB","BaseType=Index,Index=1", "Close", "M","0","all",,,,"T")/100,"")</f>
        <v>1.6129823013188223E-2</v>
      </c>
      <c r="F31" s="4">
        <f>IFERROR(RTD("cqg.rtd",,"StudyData",B31, "PCB","BaseType=Index,Index=1", "Close", "A","0","all",,,,"T")/100,"")</f>
        <v>-5.8037540335408894E-2</v>
      </c>
      <c r="Y31" s="4"/>
      <c r="Z31" s="4"/>
      <c r="AA31" s="4"/>
      <c r="AB31" s="4"/>
    </row>
    <row r="32" spans="2:28" x14ac:dyDescent="0.3">
      <c r="B32" s="3" t="s">
        <v>36</v>
      </c>
      <c r="C32" s="1">
        <f>IFERROR(RTD("cqg.rtd", ,"ContractData",B32, "PerCentNetLastTrade",, "T")/100,"")</f>
        <v>-1.2856639661852765E-2</v>
      </c>
      <c r="D32" s="2">
        <f>IFERROR(RTD("cqg.rtd",,"StudyData",B32, "PCB","BaseType=Index,Index=1", "Close", "W","0","all",,,,"T")/100,"")</f>
        <v>-5.3495007132656983E-4</v>
      </c>
      <c r="E32" s="2">
        <f>IFERROR(RTD("cqg.rtd",,"StudyData",B32, "PCB","BaseType=Index,Index=1", "Close", "M","0","all",,,,"T")/100,"")</f>
        <v>2.6744825059534728E-2</v>
      </c>
      <c r="F32" s="4">
        <f>IFERROR(RTD("cqg.rtd",,"StudyData",B32, "PCB","BaseType=Index,Index=1", "Close", "A","0","all",,,,"T")/100,"")</f>
        <v>6.498194945848379E-2</v>
      </c>
      <c r="Y32" s="4"/>
      <c r="Z32" s="4"/>
      <c r="AA32" s="4"/>
      <c r="AB32" s="4"/>
    </row>
    <row r="33" spans="2:28" x14ac:dyDescent="0.3">
      <c r="B33" s="3" t="s">
        <v>39</v>
      </c>
      <c r="C33" s="1">
        <f>IFERROR(RTD("cqg.rtd", ,"ContractData",B33, "PerCentNetLastTrade",, "T")/100,"")</f>
        <v>-8.8957848461339532E-3</v>
      </c>
      <c r="D33" s="2">
        <f>IFERROR(RTD("cqg.rtd",,"StudyData",B33, "PCB","BaseType=Index,Index=1", "Close", "W","0","all",,,,"T")/100,"")</f>
        <v>7.6773413261817299E-3</v>
      </c>
      <c r="E33" s="2">
        <f>IFERROR(RTD("cqg.rtd",,"StudyData",B33, "PCB","BaseType=Index,Index=1", "Close", "M","0","all",,,,"T")/100,"")</f>
        <v>5.4567395980900987E-3</v>
      </c>
      <c r="F33" s="4">
        <f>IFERROR(RTD("cqg.rtd",,"StudyData",B33, "PCB","BaseType=Index,Index=1", "Close", "A","0","all",,,,"T")/100,"")</f>
        <v>7.9423196079535824E-2</v>
      </c>
      <c r="Y33" s="4"/>
      <c r="Z33" s="4"/>
      <c r="AA33" s="4"/>
      <c r="AB33" s="4"/>
    </row>
    <row r="34" spans="2:28" x14ac:dyDescent="0.3">
      <c r="B34" s="3" t="s">
        <v>6</v>
      </c>
      <c r="C34" s="1">
        <f>IFERROR(RTD("cqg.rtd", ,"ContractData",B34, "PerCentNetLastTrade",, "T")/100,"")</f>
        <v>2.3359744902889168E-2</v>
      </c>
      <c r="D34" s="2">
        <f>IFERROR(RTD("cqg.rtd",,"StudyData",B34, "PCB","BaseType=Index,Index=1", "Close", "W","0","all",,,,"T")/100,"")</f>
        <v>2.2174500530836787E-2</v>
      </c>
      <c r="E34" s="2">
        <f>IFERROR(RTD("cqg.rtd",,"StudyData",B34, "PCB","BaseType=Index,Index=1", "Close", "M","0","all",,,,"T")/100,"")</f>
        <v>3.8868997989111691E-2</v>
      </c>
      <c r="F34" s="4">
        <f>IFERROR(RTD("cqg.rtd",,"StudyData",B34, "PCB","BaseType=Index,Index=1", "Close", "A","0","all",,,,"T")/100,"")</f>
        <v>-0.12404367065051075</v>
      </c>
      <c r="Y34" s="4"/>
      <c r="Z34" s="4"/>
      <c r="AA34" s="4"/>
      <c r="AB34" s="4"/>
    </row>
    <row r="35" spans="2:28" x14ac:dyDescent="0.3">
      <c r="B35" s="3" t="s">
        <v>15</v>
      </c>
      <c r="C35" s="1">
        <f>IFERROR(RTD("cqg.rtd", ,"ContractData",B35, "PerCentNetLastTrade",, "T")/100,"")</f>
        <v>1.2046385334313445E-2</v>
      </c>
      <c r="D35" s="2">
        <f>IFERROR(RTD("cqg.rtd",,"StudyData",B35, "PCB","BaseType=Index,Index=1", "Close", "W","0","all",,,,"T")/100,"")</f>
        <v>0.24449936371516556</v>
      </c>
      <c r="E35" s="2">
        <f>IFERROR(RTD("cqg.rtd",,"StudyData",B35, "PCB","BaseType=Index,Index=1", "Close", "M","0","all",,,,"T")/100,"")</f>
        <v>0.30477995204578856</v>
      </c>
      <c r="F35" s="4">
        <f>IFERROR(RTD("cqg.rtd",,"StudyData",B35, "PCB","BaseType=Index,Index=1", "Close", "A","0","all",,,,"T")/100,"")</f>
        <v>1.3642479240391012</v>
      </c>
      <c r="Y35" s="4"/>
      <c r="Z35" s="4"/>
      <c r="AA35" s="4"/>
      <c r="AB35" s="4"/>
    </row>
    <row r="36" spans="2:28" x14ac:dyDescent="0.3">
      <c r="B36" s="3" t="s">
        <v>22</v>
      </c>
      <c r="C36" s="1">
        <f>IFERROR(RTD("cqg.rtd", ,"ContractData",B36, "PerCentNetLastTrade",, "T")/100,"")</f>
        <v>6.570748838790076E-3</v>
      </c>
      <c r="D36" s="2">
        <f>IFERROR(RTD("cqg.rtd",,"StudyData",B36, "PCB","BaseType=Index,Index=1", "Close", "W","0","all",,,,"T")/100,"")</f>
        <v>-3.4868563980012965E-2</v>
      </c>
      <c r="E36" s="2">
        <f>IFERROR(RTD("cqg.rtd",,"StudyData",B36, "PCB","BaseType=Index,Index=1", "Close", "M","0","all",,,,"T")/100,"")</f>
        <v>-5.0849268240572482E-2</v>
      </c>
      <c r="F36" s="4">
        <f>IFERROR(RTD("cqg.rtd",,"StudyData",B36, "PCB","BaseType=Index,Index=1", "Close", "A","0","all",,,,"T")/100,"")</f>
        <v>-5.2367747440272998E-2</v>
      </c>
      <c r="Y36" s="4"/>
      <c r="Z36" s="4"/>
      <c r="AA36" s="4"/>
      <c r="AB36" s="4"/>
    </row>
    <row r="37" spans="2:28" x14ac:dyDescent="0.3">
      <c r="B37" s="3" t="s">
        <v>4</v>
      </c>
      <c r="C37" s="1">
        <f>IFERROR(RTD("cqg.rtd", ,"ContractData",B37, "PerCentNetLastTrade",, "T")/100,"")</f>
        <v>2.2855218207188565E-2</v>
      </c>
      <c r="D37" s="2">
        <f>IFERROR(RTD("cqg.rtd",,"StudyData",B37, "PCB","BaseType=Index,Index=1", "Close", "W","0","all",,,,"T")/100,"")</f>
        <v>7.1352985638699906E-2</v>
      </c>
      <c r="E37" s="2">
        <f>IFERROR(RTD("cqg.rtd",,"StudyData",B37, "PCB","BaseType=Index,Index=1", "Close", "M","0","all",,,,"T")/100,"")</f>
        <v>6.5340482036378308E-2</v>
      </c>
      <c r="F37" s="4">
        <f>IFERROR(RTD("cqg.rtd",,"StudyData",B37, "PCB","BaseType=Index,Index=1", "Close", "A","0","all",,,,"T")/100,"")</f>
        <v>0.14000000000000007</v>
      </c>
      <c r="Y37" s="4"/>
      <c r="Z37" s="4"/>
      <c r="AA37" s="4"/>
      <c r="AB37" s="4"/>
    </row>
    <row r="38" spans="2:28" x14ac:dyDescent="0.3">
      <c r="B38" s="3" t="s">
        <v>32</v>
      </c>
      <c r="C38" s="1">
        <f>IFERROR(RTD("cqg.rtd", ,"ContractData",B38, "PerCentNetLastTrade",, "T")/100,"")</f>
        <v>2.6645364118950677E-2</v>
      </c>
      <c r="D38" s="2">
        <f>IFERROR(RTD("cqg.rtd",,"StudyData",B38, "PCB","BaseType=Index,Index=1", "Close", "W","0","all",,,,"T")/100,"")</f>
        <v>0.15928534016178783</v>
      </c>
      <c r="E38" s="2">
        <f>IFERROR(RTD("cqg.rtd",,"StudyData",B38, "PCB","BaseType=Index,Index=1", "Close", "M","0","all",,,,"T")/100,"")</f>
        <v>0.23427721668009169</v>
      </c>
      <c r="F38" s="4">
        <f>IFERROR(RTD("cqg.rtd",,"StudyData",B38, "PCB","BaseType=Index,Index=1", "Close", "A","0","all",,,,"T")/100,"")</f>
        <v>2.2010158534708432E-2</v>
      </c>
      <c r="Y38" s="4"/>
      <c r="Z38" s="4"/>
      <c r="AA38" s="4"/>
      <c r="AB38" s="4"/>
    </row>
    <row r="39" spans="2:28" x14ac:dyDescent="0.3">
      <c r="B39" s="3" t="s">
        <v>42</v>
      </c>
      <c r="C39" s="1">
        <f>IFERROR(RTD("cqg.rtd", ,"ContractData",B39, "PerCentNetLastTrade",, "T")/100,"")</f>
        <v>-3.9112592972557064E-3</v>
      </c>
      <c r="D39" s="2">
        <f>IFERROR(RTD("cqg.rtd",,"StudyData",B39, "PCB","BaseType=Index,Index=1", "Close", "W","0","all",,,,"T")/100,"")</f>
        <v>-1.3086843275522538E-2</v>
      </c>
      <c r="E39" s="2">
        <f>IFERROR(RTD("cqg.rtd",,"StudyData",B39, "PCB","BaseType=Index,Index=1", "Close", "M","0","all",,,,"T")/100,"")</f>
        <v>-1.981197551896028E-2</v>
      </c>
      <c r="F39" s="4">
        <f>IFERROR(RTD("cqg.rtd",,"StudyData",B39, "PCB","BaseType=Index,Index=1", "Close", "A","0","all",,,,"T")/100,"")</f>
        <v>8.2427536231883938E-2</v>
      </c>
      <c r="Y39" s="4"/>
      <c r="Z39" s="4"/>
      <c r="AA39" s="4"/>
      <c r="AB39" s="4"/>
    </row>
    <row r="40" spans="2:28" x14ac:dyDescent="0.3">
      <c r="B40" s="3" t="s">
        <v>28</v>
      </c>
      <c r="C40" s="1">
        <f>IFERROR(RTD("cqg.rtd", ,"ContractData",B40, "PerCentNetLastTrade",, "T")/100,"")</f>
        <v>-9.2630155510480053E-3</v>
      </c>
      <c r="D40" s="2">
        <f>IFERROR(RTD("cqg.rtd",,"StudyData",B40, "PCB","BaseType=Index,Index=1", "Close", "W","0","all",,,,"T")/100,"")</f>
        <v>-4.9572185250576521E-3</v>
      </c>
      <c r="E40" s="2">
        <f>IFERROR(RTD("cqg.rtd",,"StudyData",B40, "PCB","BaseType=Index,Index=1", "Close", "M","0","all",,,,"T")/100,"")</f>
        <v>-3.8071928751104924E-3</v>
      </c>
      <c r="F40" s="4">
        <f>IFERROR(RTD("cqg.rtd",,"StudyData",B40, "PCB","BaseType=Index,Index=1", "Close", "A","0","all",,,,"T")/100,"")</f>
        <v>2.2468773986462905E-2</v>
      </c>
      <c r="Y40" s="4"/>
      <c r="Z40" s="4"/>
      <c r="AA40" s="4"/>
      <c r="AB40" s="4"/>
    </row>
    <row r="41" spans="2:28" x14ac:dyDescent="0.3">
      <c r="B41" s="3" t="s">
        <v>27</v>
      </c>
      <c r="C41" s="1">
        <f>IFERROR(RTD("cqg.rtd", ,"ContractData",B41, "PerCentNetLastTrade",, "T")/100,"")</f>
        <v>3.0047088721130127E-2</v>
      </c>
      <c r="D41" s="2">
        <f>IFERROR(RTD("cqg.rtd",,"StudyData",B41, "PCB","BaseType=Index,Index=1", "Close", "W","0","all",,,,"T")/100,"")</f>
        <v>-4.365933226903583E-2</v>
      </c>
      <c r="E41" s="2">
        <f>IFERROR(RTD("cqg.rtd",,"StudyData",B41, "PCB","BaseType=Index,Index=1", "Close", "M","0","all",,,,"T")/100,"")</f>
        <v>-9.5607792394508829E-3</v>
      </c>
      <c r="F41" s="4">
        <f>IFERROR(RTD("cqg.rtd",,"StudyData",B41, "PCB","BaseType=Index,Index=1", "Close", "A","0","all",,,,"T")/100,"")</f>
        <v>-0.22486638537271447</v>
      </c>
      <c r="Y41" s="4"/>
      <c r="Z41" s="4"/>
      <c r="AA41" s="4"/>
      <c r="AB41" s="4"/>
    </row>
    <row r="42" spans="2:28" x14ac:dyDescent="0.3">
      <c r="D42" s="2"/>
      <c r="E42" s="2"/>
      <c r="F42" s="4"/>
    </row>
    <row r="43" spans="2:28" x14ac:dyDescent="0.3">
      <c r="D43" s="2"/>
      <c r="E43" s="2"/>
      <c r="F43" s="4"/>
    </row>
    <row r="44" spans="2:28" x14ac:dyDescent="0.3">
      <c r="D44" s="2"/>
      <c r="E44" s="2"/>
      <c r="F44" s="4"/>
    </row>
    <row r="45" spans="2:28" x14ac:dyDescent="0.3">
      <c r="D45" s="2"/>
      <c r="E45" s="2"/>
      <c r="F45" s="4"/>
    </row>
    <row r="46" spans="2:28" x14ac:dyDescent="0.3">
      <c r="D46" s="2"/>
      <c r="E46" s="2"/>
      <c r="F46" s="4"/>
    </row>
    <row r="47" spans="2:28" x14ac:dyDescent="0.3">
      <c r="D47" s="2"/>
      <c r="E47" s="2"/>
      <c r="F47" s="4"/>
    </row>
    <row r="48" spans="2:28" x14ac:dyDescent="0.3">
      <c r="D48" s="2"/>
      <c r="E48" s="2"/>
      <c r="F48" s="4"/>
    </row>
    <row r="49" spans="4:6" x14ac:dyDescent="0.3">
      <c r="D49" s="2"/>
      <c r="E49" s="2"/>
      <c r="F49" s="4"/>
    </row>
    <row r="50" spans="4:6" x14ac:dyDescent="0.3">
      <c r="D50" s="2"/>
      <c r="E50" s="2"/>
      <c r="F50" s="4"/>
    </row>
    <row r="51" spans="4:6" x14ac:dyDescent="0.3">
      <c r="D51" s="2"/>
      <c r="E51" s="2"/>
      <c r="F51" s="4"/>
    </row>
  </sheetData>
  <sortState xmlns:xlrd2="http://schemas.microsoft.com/office/spreadsheetml/2017/richdata2" ref="B2:B51">
    <sortCondition ref="B2:B51"/>
  </sortState>
  <mergeCells count="2">
    <mergeCell ref="K4:O4"/>
    <mergeCell ref="Q4:U4"/>
  </mergeCells>
  <dataValidations count="1">
    <dataValidation type="list" allowBlank="1" showInputMessage="1" showErrorMessage="1" sqref="H2:H3" xr:uid="{EF69DD64-B9A1-410E-87AC-C6178BD95CA9}">
      <formula1>$B$2:$B$51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2026-05-06T20:18:41Z</dcterms:created>
  <dcterms:modified xsi:type="dcterms:W3CDTF">2026-05-07T14:19:32Z</dcterms:modified>
</cp:coreProperties>
</file>