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Options Dashboard/"/>
    </mc:Choice>
  </mc:AlternateContent>
  <xr:revisionPtr revIDLastSave="329" documentId="8_{B55017A6-6E1F-49A9-B70C-0D58DE364F2D}" xr6:coauthVersionLast="47" xr6:coauthVersionMax="47" xr10:uidLastSave="{DA6A25E7-5692-4C61-924D-7F94A8C230D7}"/>
  <bookViews>
    <workbookView xWindow="-120" yWindow="-120" windowWidth="29040" windowHeight="16440" xr2:uid="{D28D7666-3153-4D12-ACC4-60C4E0CB0F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S5" i="1" l="1"/>
  <c r="S3" i="1"/>
  <c r="S1" i="1"/>
  <c r="B2" i="1" a="1"/>
  <c r="E211" i="1"/>
  <c r="E210" i="1"/>
  <c r="E209" i="1"/>
  <c r="E208" i="1"/>
  <c r="E207" i="1"/>
  <c r="E206" i="1"/>
  <c r="E205" i="1"/>
  <c r="E204" i="1"/>
  <c r="E203" i="1"/>
  <c r="E202" i="1"/>
  <c r="B207" i="1" a="1"/>
  <c r="B202" i="1" a="1"/>
  <c r="B197" i="1" a="1"/>
  <c r="E201" i="1"/>
  <c r="E200" i="1"/>
  <c r="E199" i="1"/>
  <c r="E198" i="1"/>
  <c r="E197" i="1"/>
  <c r="E196" i="1"/>
  <c r="E195" i="1"/>
  <c r="E194" i="1"/>
  <c r="E193" i="1"/>
  <c r="E192" i="1"/>
  <c r="B192" i="1" a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B7" i="1" a="1"/>
  <c r="B187" i="1" a="1"/>
  <c r="B182" i="1" a="1"/>
  <c r="B177" i="1" a="1"/>
  <c r="B172" i="1" a="1"/>
  <c r="B167" i="1" a="1"/>
  <c r="B162" i="1" a="1"/>
  <c r="B157" i="1" a="1"/>
  <c r="B152" i="1" a="1"/>
  <c r="B147" i="1" a="1"/>
  <c r="B142" i="1" a="1"/>
  <c r="B137" i="1" a="1"/>
  <c r="B132" i="1" a="1"/>
  <c r="B127" i="1" a="1"/>
  <c r="B122" i="1" a="1"/>
  <c r="B117" i="1" a="1"/>
  <c r="B112" i="1" a="1"/>
  <c r="B107" i="1" a="1"/>
  <c r="B102" i="1" a="1"/>
  <c r="B97" i="1" a="1"/>
  <c r="B92" i="1" a="1"/>
  <c r="B87" i="1" a="1"/>
  <c r="B82" i="1" a="1"/>
  <c r="B77" i="1" a="1"/>
  <c r="B72" i="1" a="1"/>
  <c r="B67" i="1" a="1"/>
  <c r="B62" i="1" a="1"/>
  <c r="B57" i="1" a="1"/>
  <c r="B52" i="1" a="1"/>
  <c r="B47" i="1" a="1"/>
  <c r="B42" i="1" a="1"/>
  <c r="B37" i="1" a="1"/>
  <c r="B32" i="1" a="1"/>
  <c r="B27" i="1" a="1"/>
  <c r="B22" i="1" a="1"/>
  <c r="B17" i="1" a="1"/>
  <c r="B12" i="1" a="1"/>
  <c r="B6" i="1" l="1"/>
  <c r="B4" i="1"/>
  <c r="A4" i="1" s="1"/>
  <c r="B3" i="1"/>
  <c r="B2" i="1"/>
  <c r="B5" i="1"/>
  <c r="F2" i="1" a="1"/>
  <c r="B211" i="1"/>
  <c r="B210" i="1"/>
  <c r="B209" i="1"/>
  <c r="B208" i="1"/>
  <c r="B207" i="1"/>
  <c r="B206" i="1"/>
  <c r="B205" i="1"/>
  <c r="B204" i="1"/>
  <c r="B203" i="1"/>
  <c r="B202" i="1"/>
  <c r="B200" i="1"/>
  <c r="B201" i="1"/>
  <c r="B199" i="1"/>
  <c r="B198" i="1"/>
  <c r="B197" i="1"/>
  <c r="B196" i="1"/>
  <c r="B195" i="1"/>
  <c r="B194" i="1"/>
  <c r="B193" i="1"/>
  <c r="B192" i="1"/>
  <c r="B7" i="1"/>
  <c r="B8" i="1"/>
  <c r="B9" i="1"/>
  <c r="B10" i="1"/>
  <c r="B11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4" i="1"/>
  <c r="B173" i="1"/>
  <c r="B172" i="1"/>
  <c r="B176" i="1"/>
  <c r="B175" i="1"/>
  <c r="B171" i="1"/>
  <c r="B168" i="1"/>
  <c r="B170" i="1"/>
  <c r="B169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49" i="1"/>
  <c r="B150" i="1"/>
  <c r="B148" i="1"/>
  <c r="B151" i="1"/>
  <c r="B147" i="1"/>
  <c r="B145" i="1"/>
  <c r="B143" i="1"/>
  <c r="B142" i="1"/>
  <c r="B146" i="1"/>
  <c r="B144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3" i="1"/>
  <c r="B114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5" i="1"/>
  <c r="B94" i="1"/>
  <c r="B93" i="1"/>
  <c r="B92" i="1"/>
  <c r="B96" i="1"/>
  <c r="B90" i="1"/>
  <c r="B89" i="1"/>
  <c r="B88" i="1"/>
  <c r="B87" i="1"/>
  <c r="B91" i="1"/>
  <c r="B86" i="1"/>
  <c r="B85" i="1"/>
  <c r="B84" i="1"/>
  <c r="B83" i="1"/>
  <c r="B82" i="1"/>
  <c r="B80" i="1"/>
  <c r="B81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17" i="1"/>
  <c r="B18" i="1"/>
  <c r="B19" i="1"/>
  <c r="B20" i="1"/>
  <c r="B21" i="1"/>
  <c r="B13" i="1"/>
  <c r="B12" i="1"/>
  <c r="B15" i="1"/>
  <c r="B16" i="1"/>
  <c r="B14" i="1"/>
  <c r="G172" i="1" l="1" a="1"/>
  <c r="G192" i="1" a="1"/>
  <c r="G152" i="1" a="1"/>
  <c r="G112" i="1" a="1"/>
  <c r="G82" i="1" a="1"/>
  <c r="G182" i="1" a="1"/>
  <c r="G142" i="1" a="1"/>
  <c r="G122" i="1" a="1"/>
  <c r="G92" i="1" a="1"/>
  <c r="G202" i="1" a="1"/>
  <c r="G162" i="1" a="1"/>
  <c r="G132" i="1" a="1"/>
  <c r="G102" i="1" a="1"/>
  <c r="G22" i="1" a="1"/>
  <c r="G72" i="1" a="1"/>
  <c r="G62" i="1" a="1"/>
  <c r="G32" i="1" a="1"/>
  <c r="G52" i="1" a="1"/>
  <c r="G12" i="1" a="1"/>
  <c r="G42" i="1" a="1"/>
  <c r="F2" i="1"/>
  <c r="G2" i="1" s="1" a="1"/>
  <c r="H178" i="1" l="1" a="1"/>
  <c r="H178" i="1" s="1"/>
  <c r="H173" i="1" a="1"/>
  <c r="H173" i="1" s="1"/>
  <c r="H180" i="1" a="1"/>
  <c r="H180" i="1" s="1"/>
  <c r="H181" i="1" a="1"/>
  <c r="H181" i="1" s="1"/>
  <c r="H177" i="1" a="1"/>
  <c r="H177" i="1" s="1"/>
  <c r="H176" i="1" a="1"/>
  <c r="H176" i="1" s="1"/>
  <c r="H174" i="1" a="1"/>
  <c r="H174" i="1" s="1"/>
  <c r="H179" i="1" a="1"/>
  <c r="H179" i="1" s="1"/>
  <c r="H175" i="1" a="1"/>
  <c r="H175" i="1" s="1"/>
  <c r="H201" i="1" a="1"/>
  <c r="H201" i="1" s="1"/>
  <c r="H197" i="1" a="1"/>
  <c r="H197" i="1" s="1"/>
  <c r="H196" i="1" a="1"/>
  <c r="H196" i="1" s="1"/>
  <c r="H200" i="1" a="1"/>
  <c r="H200" i="1" s="1"/>
  <c r="H195" i="1" a="1"/>
  <c r="H195" i="1" s="1"/>
  <c r="H194" i="1" a="1"/>
  <c r="H194" i="1" s="1"/>
  <c r="H193" i="1" a="1"/>
  <c r="H193" i="1" s="1"/>
  <c r="H199" i="1" a="1"/>
  <c r="H199" i="1" s="1"/>
  <c r="H198" i="1" a="1"/>
  <c r="H198" i="1" s="1"/>
  <c r="H160" i="1" a="1"/>
  <c r="H160" i="1" s="1"/>
  <c r="H153" i="1" a="1"/>
  <c r="H153" i="1" s="1"/>
  <c r="H154" i="1" a="1"/>
  <c r="H154" i="1" s="1"/>
  <c r="H157" i="1" a="1"/>
  <c r="H157" i="1" s="1"/>
  <c r="H161" i="1" a="1"/>
  <c r="H161" i="1" s="1"/>
  <c r="H155" i="1" a="1"/>
  <c r="H155" i="1" s="1"/>
  <c r="H159" i="1" a="1"/>
  <c r="H159" i="1" s="1"/>
  <c r="H158" i="1" a="1"/>
  <c r="H158" i="1" s="1"/>
  <c r="H156" i="1" a="1"/>
  <c r="H156" i="1" s="1"/>
  <c r="H113" i="1" a="1"/>
  <c r="H113" i="1" s="1"/>
  <c r="H120" i="1" a="1"/>
  <c r="H120" i="1" s="1"/>
  <c r="H115" i="1" a="1"/>
  <c r="H115" i="1" s="1"/>
  <c r="H116" i="1" a="1"/>
  <c r="H116" i="1" s="1"/>
  <c r="H118" i="1" a="1"/>
  <c r="H118" i="1" s="1"/>
  <c r="H121" i="1" a="1"/>
  <c r="H121" i="1" s="1"/>
  <c r="H119" i="1" a="1"/>
  <c r="H119" i="1" s="1"/>
  <c r="H114" i="1" a="1"/>
  <c r="H114" i="1" s="1"/>
  <c r="H117" i="1" a="1"/>
  <c r="H117" i="1" s="1"/>
  <c r="H87" i="1" a="1"/>
  <c r="H87" i="1" s="1"/>
  <c r="H90" i="1" a="1"/>
  <c r="H90" i="1" s="1"/>
  <c r="H85" i="1" a="1"/>
  <c r="H85" i="1" s="1"/>
  <c r="H91" i="1" a="1"/>
  <c r="H91" i="1" s="1"/>
  <c r="H84" i="1" a="1"/>
  <c r="H84" i="1" s="1"/>
  <c r="H83" i="1" a="1"/>
  <c r="H83" i="1" s="1"/>
  <c r="H86" i="1" a="1"/>
  <c r="H86" i="1" s="1"/>
  <c r="H89" i="1" a="1"/>
  <c r="H89" i="1" s="1"/>
  <c r="H88" i="1" a="1"/>
  <c r="H88" i="1" s="1"/>
  <c r="H186" i="1" a="1"/>
  <c r="H186" i="1" s="1"/>
  <c r="H183" i="1" a="1"/>
  <c r="H183" i="1" s="1"/>
  <c r="H191" i="1" a="1"/>
  <c r="H191" i="1" s="1"/>
  <c r="H190" i="1" a="1"/>
  <c r="H190" i="1" s="1"/>
  <c r="H189" i="1" a="1"/>
  <c r="H189" i="1" s="1"/>
  <c r="H188" i="1" a="1"/>
  <c r="H188" i="1" s="1"/>
  <c r="H187" i="1" a="1"/>
  <c r="H187" i="1" s="1"/>
  <c r="H185" i="1" a="1"/>
  <c r="H185" i="1" s="1"/>
  <c r="H184" i="1" a="1"/>
  <c r="H184" i="1" s="1"/>
  <c r="H148" i="1" a="1"/>
  <c r="H148" i="1" s="1"/>
  <c r="H147" i="1" a="1"/>
  <c r="H147" i="1" s="1"/>
  <c r="H151" i="1" a="1"/>
  <c r="H151" i="1" s="1"/>
  <c r="H150" i="1" a="1"/>
  <c r="H150" i="1" s="1"/>
  <c r="H149" i="1" a="1"/>
  <c r="H149" i="1" s="1"/>
  <c r="H146" i="1" a="1"/>
  <c r="H146" i="1" s="1"/>
  <c r="H143" i="1" a="1"/>
  <c r="H143" i="1" s="1"/>
  <c r="H144" i="1" a="1"/>
  <c r="H144" i="1" s="1"/>
  <c r="H145" i="1" a="1"/>
  <c r="H145" i="1" s="1"/>
  <c r="H125" i="1" a="1"/>
  <c r="H125" i="1" s="1"/>
  <c r="H123" i="1" a="1"/>
  <c r="H123" i="1" s="1"/>
  <c r="H124" i="1" a="1"/>
  <c r="H124" i="1" s="1"/>
  <c r="H127" i="1" a="1"/>
  <c r="H127" i="1" s="1"/>
  <c r="H128" i="1" a="1"/>
  <c r="H128" i="1" s="1"/>
  <c r="H129" i="1" a="1"/>
  <c r="H129" i="1" s="1"/>
  <c r="H130" i="1" a="1"/>
  <c r="H130" i="1" s="1"/>
  <c r="H131" i="1" a="1"/>
  <c r="H131" i="1" s="1"/>
  <c r="H126" i="1" a="1"/>
  <c r="H126" i="1" s="1"/>
  <c r="H94" i="1" a="1"/>
  <c r="H94" i="1" s="1"/>
  <c r="H93" i="1" a="1"/>
  <c r="H93" i="1" s="1"/>
  <c r="H100" i="1" a="1"/>
  <c r="H100" i="1" s="1"/>
  <c r="H97" i="1" a="1"/>
  <c r="H97" i="1" s="1"/>
  <c r="H95" i="1" a="1"/>
  <c r="H95" i="1" s="1"/>
  <c r="H98" i="1" a="1"/>
  <c r="H98" i="1" s="1"/>
  <c r="H99" i="1" a="1"/>
  <c r="H99" i="1" s="1"/>
  <c r="H96" i="1" a="1"/>
  <c r="H96" i="1" s="1"/>
  <c r="H101" i="1" a="1"/>
  <c r="H101" i="1" s="1"/>
  <c r="H210" i="1" a="1"/>
  <c r="H210" i="1" s="1"/>
  <c r="H209" i="1" a="1"/>
  <c r="H209" i="1" s="1"/>
  <c r="H208" i="1" a="1"/>
  <c r="H208" i="1" s="1"/>
  <c r="H207" i="1" a="1"/>
  <c r="H207" i="1" s="1"/>
  <c r="H206" i="1" a="1"/>
  <c r="H206" i="1" s="1"/>
  <c r="H205" i="1" a="1"/>
  <c r="H205" i="1" s="1"/>
  <c r="H204" i="1" a="1"/>
  <c r="H204" i="1" s="1"/>
  <c r="H203" i="1" a="1"/>
  <c r="H203" i="1" s="1"/>
  <c r="H211" i="1" a="1"/>
  <c r="H211" i="1" s="1"/>
  <c r="H170" i="1" a="1"/>
  <c r="H170" i="1" s="1"/>
  <c r="H169" i="1" a="1"/>
  <c r="H169" i="1" s="1"/>
  <c r="H167" i="1" a="1"/>
  <c r="H167" i="1" s="1"/>
  <c r="H165" i="1" a="1"/>
  <c r="H165" i="1" s="1"/>
  <c r="H163" i="1" a="1"/>
  <c r="H163" i="1" s="1"/>
  <c r="H164" i="1" a="1"/>
  <c r="H164" i="1" s="1"/>
  <c r="H166" i="1" a="1"/>
  <c r="H166" i="1" s="1"/>
  <c r="H168" i="1" a="1"/>
  <c r="H168" i="1" s="1"/>
  <c r="H171" i="1" a="1"/>
  <c r="H171" i="1" s="1"/>
  <c r="H140" i="1" a="1"/>
  <c r="H140" i="1" s="1"/>
  <c r="H141" i="1" a="1"/>
  <c r="H141" i="1" s="1"/>
  <c r="H139" i="1" a="1"/>
  <c r="H139" i="1" s="1"/>
  <c r="H133" i="1" a="1"/>
  <c r="H133" i="1" s="1"/>
  <c r="H134" i="1" a="1"/>
  <c r="H134" i="1" s="1"/>
  <c r="H135" i="1" a="1"/>
  <c r="H135" i="1" s="1"/>
  <c r="H136" i="1" a="1"/>
  <c r="H136" i="1" s="1"/>
  <c r="H137" i="1" a="1"/>
  <c r="H137" i="1" s="1"/>
  <c r="H138" i="1" a="1"/>
  <c r="H138" i="1" s="1"/>
  <c r="H106" i="1" a="1"/>
  <c r="H106" i="1" s="1"/>
  <c r="H109" i="1" a="1"/>
  <c r="H109" i="1" s="1"/>
  <c r="H110" i="1" a="1"/>
  <c r="H110" i="1" s="1"/>
  <c r="H107" i="1" a="1"/>
  <c r="H107" i="1" s="1"/>
  <c r="H105" i="1" a="1"/>
  <c r="H105" i="1" s="1"/>
  <c r="H104" i="1" a="1"/>
  <c r="H104" i="1" s="1"/>
  <c r="H103" i="1" a="1"/>
  <c r="H103" i="1" s="1"/>
  <c r="H111" i="1" a="1"/>
  <c r="H111" i="1" s="1"/>
  <c r="H108" i="1" a="1"/>
  <c r="H108" i="1" s="1"/>
  <c r="H25" i="1" a="1"/>
  <c r="H25" i="1" s="1"/>
  <c r="H27" i="1" a="1"/>
  <c r="H27" i="1" s="1"/>
  <c r="H24" i="1" a="1"/>
  <c r="H24" i="1" s="1"/>
  <c r="H23" i="1" a="1"/>
  <c r="H23" i="1" s="1"/>
  <c r="H31" i="1" a="1"/>
  <c r="H31" i="1" s="1"/>
  <c r="H29" i="1" a="1"/>
  <c r="H29" i="1" s="1"/>
  <c r="H26" i="1" a="1"/>
  <c r="H26" i="1" s="1"/>
  <c r="H30" i="1" a="1"/>
  <c r="H30" i="1" s="1"/>
  <c r="H28" i="1" a="1"/>
  <c r="H28" i="1" s="1"/>
  <c r="H74" i="1" a="1"/>
  <c r="H74" i="1" s="1"/>
  <c r="H76" i="1" a="1"/>
  <c r="H76" i="1" s="1"/>
  <c r="H78" i="1" a="1"/>
  <c r="H78" i="1" s="1"/>
  <c r="H80" i="1" a="1"/>
  <c r="H80" i="1" s="1"/>
  <c r="H77" i="1" a="1"/>
  <c r="H77" i="1" s="1"/>
  <c r="H79" i="1" a="1"/>
  <c r="H79" i="1" s="1"/>
  <c r="H81" i="1" a="1"/>
  <c r="H81" i="1" s="1"/>
  <c r="H73" i="1" a="1"/>
  <c r="H73" i="1" s="1"/>
  <c r="H75" i="1" a="1"/>
  <c r="H75" i="1" s="1"/>
  <c r="H63" i="1" a="1"/>
  <c r="H63" i="1" s="1"/>
  <c r="H65" i="1" a="1"/>
  <c r="H65" i="1" s="1"/>
  <c r="H67" i="1" a="1"/>
  <c r="H67" i="1" s="1"/>
  <c r="H69" i="1" a="1"/>
  <c r="H69" i="1" s="1"/>
  <c r="H71" i="1" a="1"/>
  <c r="H71" i="1" s="1"/>
  <c r="H64" i="1" a="1"/>
  <c r="H64" i="1" s="1"/>
  <c r="H66" i="1" a="1"/>
  <c r="H66" i="1" s="1"/>
  <c r="H68" i="1" a="1"/>
  <c r="H68" i="1" s="1"/>
  <c r="H70" i="1" a="1"/>
  <c r="H70" i="1" s="1"/>
  <c r="H41" i="1" a="1"/>
  <c r="H41" i="1" s="1"/>
  <c r="H40" i="1" a="1"/>
  <c r="H40" i="1" s="1"/>
  <c r="H38" i="1" a="1"/>
  <c r="H38" i="1" s="1"/>
  <c r="H36" i="1" a="1"/>
  <c r="H36" i="1" s="1"/>
  <c r="H34" i="1" a="1"/>
  <c r="H34" i="1" s="1"/>
  <c r="H35" i="1" a="1"/>
  <c r="H35" i="1" s="1"/>
  <c r="H37" i="1" a="1"/>
  <c r="H37" i="1" s="1"/>
  <c r="H39" i="1" a="1"/>
  <c r="H39" i="1" s="1"/>
  <c r="H33" i="1" a="1"/>
  <c r="H33" i="1" s="1"/>
  <c r="H55" i="1" a="1"/>
  <c r="H55" i="1" s="1"/>
  <c r="H57" i="1" a="1"/>
  <c r="H57" i="1" s="1"/>
  <c r="H58" i="1" a="1"/>
  <c r="H58" i="1" s="1"/>
  <c r="H53" i="1" a="1"/>
  <c r="H53" i="1" s="1"/>
  <c r="H60" i="1" a="1"/>
  <c r="H60" i="1" s="1"/>
  <c r="H56" i="1" a="1"/>
  <c r="H56" i="1" s="1"/>
  <c r="H61" i="1" a="1"/>
  <c r="H61" i="1" s="1"/>
  <c r="H59" i="1" a="1"/>
  <c r="H59" i="1" s="1"/>
  <c r="H54" i="1" a="1"/>
  <c r="H54" i="1" s="1"/>
  <c r="H19" i="1" a="1"/>
  <c r="H19" i="1" s="1"/>
  <c r="H14" i="1" a="1"/>
  <c r="H14" i="1" s="1"/>
  <c r="H21" i="1" a="1"/>
  <c r="H21" i="1" s="1"/>
  <c r="H16" i="1" a="1"/>
  <c r="H16" i="1" s="1"/>
  <c r="H17" i="1" a="1"/>
  <c r="H17" i="1" s="1"/>
  <c r="H18" i="1" a="1"/>
  <c r="H18" i="1" s="1"/>
  <c r="H20" i="1" a="1"/>
  <c r="H20" i="1" s="1"/>
  <c r="H15" i="1" a="1"/>
  <c r="H15" i="1" s="1"/>
  <c r="H13" i="1" a="1"/>
  <c r="H13" i="1" s="1"/>
  <c r="H43" i="1" a="1"/>
  <c r="H43" i="1" s="1"/>
  <c r="H45" i="1" a="1"/>
  <c r="H45" i="1" s="1"/>
  <c r="H47" i="1" a="1"/>
  <c r="H47" i="1" s="1"/>
  <c r="H50" i="1" a="1"/>
  <c r="H50" i="1" s="1"/>
  <c r="H48" i="1" a="1"/>
  <c r="H48" i="1" s="1"/>
  <c r="H44" i="1" a="1"/>
  <c r="H44" i="1" s="1"/>
  <c r="H46" i="1" a="1"/>
  <c r="H46" i="1" s="1"/>
  <c r="H49" i="1" a="1"/>
  <c r="H49" i="1" s="1"/>
  <c r="H51" i="1" a="1"/>
  <c r="H51" i="1" s="1"/>
  <c r="G2" i="1"/>
  <c r="P2" i="1" s="1"/>
  <c r="H10" i="1" a="1"/>
  <c r="H10" i="1" s="1"/>
  <c r="H8" i="1" a="1"/>
  <c r="H8" i="1" s="1"/>
  <c r="H6" i="1" a="1"/>
  <c r="H6" i="1" s="1"/>
  <c r="H5" i="1" a="1"/>
  <c r="H5" i="1" s="1"/>
  <c r="H4" i="1" a="1"/>
  <c r="H4" i="1" s="1"/>
  <c r="H11" i="1" a="1"/>
  <c r="H11" i="1" s="1"/>
  <c r="H9" i="1" a="1"/>
  <c r="H9" i="1" s="1"/>
  <c r="H7" i="1" a="1"/>
  <c r="H7" i="1" s="1"/>
  <c r="H3" i="1" a="1"/>
  <c r="H3" i="1" s="1"/>
  <c r="P180" i="1"/>
  <c r="P176" i="1"/>
  <c r="P181" i="1"/>
  <c r="P178" i="1"/>
  <c r="P177" i="1"/>
  <c r="P179" i="1"/>
  <c r="P173" i="1"/>
  <c r="P174" i="1"/>
  <c r="P175" i="1"/>
  <c r="O193" i="1"/>
  <c r="P197" i="1"/>
  <c r="P198" i="1"/>
  <c r="P196" i="1"/>
  <c r="P195" i="1"/>
  <c r="P194" i="1"/>
  <c r="P200" i="1"/>
  <c r="P193" i="1"/>
  <c r="P201" i="1"/>
  <c r="P199" i="1"/>
  <c r="P154" i="1"/>
  <c r="P159" i="1"/>
  <c r="P160" i="1"/>
  <c r="P161" i="1"/>
  <c r="P158" i="1"/>
  <c r="P157" i="1"/>
  <c r="P156" i="1"/>
  <c r="P155" i="1"/>
  <c r="P153" i="1"/>
  <c r="P114" i="1"/>
  <c r="P119" i="1"/>
  <c r="P117" i="1"/>
  <c r="P115" i="1"/>
  <c r="P120" i="1"/>
  <c r="P113" i="1"/>
  <c r="P118" i="1"/>
  <c r="P121" i="1"/>
  <c r="P116" i="1"/>
  <c r="P88" i="1"/>
  <c r="P84" i="1"/>
  <c r="P85" i="1"/>
  <c r="P83" i="1"/>
  <c r="P89" i="1"/>
  <c r="P86" i="1"/>
  <c r="P90" i="1"/>
  <c r="P91" i="1"/>
  <c r="P87" i="1"/>
  <c r="P186" i="1"/>
  <c r="P191" i="1"/>
  <c r="P190" i="1"/>
  <c r="P189" i="1"/>
  <c r="P188" i="1"/>
  <c r="P187" i="1"/>
  <c r="P185" i="1"/>
  <c r="P184" i="1"/>
  <c r="P183" i="1"/>
  <c r="P151" i="1"/>
  <c r="P150" i="1"/>
  <c r="P149" i="1"/>
  <c r="P148" i="1"/>
  <c r="P147" i="1"/>
  <c r="P146" i="1"/>
  <c r="P145" i="1"/>
  <c r="P144" i="1"/>
  <c r="P143" i="1"/>
  <c r="P129" i="1"/>
  <c r="P123" i="1"/>
  <c r="P128" i="1"/>
  <c r="P124" i="1"/>
  <c r="P125" i="1"/>
  <c r="P126" i="1"/>
  <c r="P131" i="1"/>
  <c r="P130" i="1"/>
  <c r="P127" i="1"/>
  <c r="P96" i="1"/>
  <c r="P99" i="1"/>
  <c r="P94" i="1"/>
  <c r="P100" i="1"/>
  <c r="P101" i="1"/>
  <c r="P97" i="1"/>
  <c r="P98" i="1"/>
  <c r="P95" i="1"/>
  <c r="P93" i="1"/>
  <c r="P210" i="1"/>
  <c r="P211" i="1"/>
  <c r="P203" i="1"/>
  <c r="P204" i="1"/>
  <c r="P205" i="1"/>
  <c r="P206" i="1"/>
  <c r="P207" i="1"/>
  <c r="P208" i="1"/>
  <c r="P209" i="1"/>
  <c r="P171" i="1"/>
  <c r="P170" i="1"/>
  <c r="P168" i="1"/>
  <c r="P167" i="1"/>
  <c r="P163" i="1"/>
  <c r="P164" i="1"/>
  <c r="P166" i="1"/>
  <c r="P165" i="1"/>
  <c r="P169" i="1"/>
  <c r="P133" i="1"/>
  <c r="P135" i="1"/>
  <c r="P137" i="1"/>
  <c r="P138" i="1"/>
  <c r="P139" i="1"/>
  <c r="P134" i="1"/>
  <c r="P140" i="1"/>
  <c r="P141" i="1"/>
  <c r="P136" i="1"/>
  <c r="P105" i="1"/>
  <c r="P107" i="1"/>
  <c r="P103" i="1"/>
  <c r="P106" i="1"/>
  <c r="P108" i="1"/>
  <c r="P104" i="1"/>
  <c r="P111" i="1"/>
  <c r="P109" i="1"/>
  <c r="P110" i="1"/>
  <c r="P31" i="1"/>
  <c r="P30" i="1"/>
  <c r="P23" i="1"/>
  <c r="P24" i="1"/>
  <c r="P25" i="1"/>
  <c r="P26" i="1"/>
  <c r="P28" i="1"/>
  <c r="P29" i="1"/>
  <c r="P27" i="1"/>
  <c r="P74" i="1"/>
  <c r="P77" i="1"/>
  <c r="P81" i="1"/>
  <c r="P80" i="1"/>
  <c r="P75" i="1"/>
  <c r="P76" i="1"/>
  <c r="P79" i="1"/>
  <c r="P73" i="1"/>
  <c r="P78" i="1"/>
  <c r="P64" i="1"/>
  <c r="P65" i="1"/>
  <c r="P69" i="1"/>
  <c r="P71" i="1"/>
  <c r="P67" i="1"/>
  <c r="P63" i="1"/>
  <c r="P68" i="1"/>
  <c r="P70" i="1"/>
  <c r="P66" i="1"/>
  <c r="P41" i="1"/>
  <c r="P40" i="1"/>
  <c r="P39" i="1"/>
  <c r="P38" i="1"/>
  <c r="P37" i="1"/>
  <c r="P36" i="1"/>
  <c r="P35" i="1"/>
  <c r="P34" i="1"/>
  <c r="P33" i="1"/>
  <c r="P58" i="1"/>
  <c r="P59" i="1"/>
  <c r="P60" i="1"/>
  <c r="P61" i="1"/>
  <c r="P57" i="1"/>
  <c r="P56" i="1"/>
  <c r="P55" i="1"/>
  <c r="P54" i="1"/>
  <c r="P53" i="1"/>
  <c r="P21" i="1"/>
  <c r="P20" i="1"/>
  <c r="P19" i="1"/>
  <c r="P18" i="1"/>
  <c r="P17" i="1"/>
  <c r="P16" i="1"/>
  <c r="P15" i="1"/>
  <c r="P14" i="1"/>
  <c r="P13" i="1"/>
  <c r="P50" i="1"/>
  <c r="P51" i="1"/>
  <c r="P43" i="1"/>
  <c r="P44" i="1"/>
  <c r="P45" i="1"/>
  <c r="P46" i="1"/>
  <c r="P47" i="1"/>
  <c r="P48" i="1"/>
  <c r="P49" i="1"/>
  <c r="P11" i="1"/>
  <c r="P10" i="1"/>
  <c r="P9" i="1"/>
  <c r="P8" i="1"/>
  <c r="P7" i="1"/>
  <c r="P6" i="1"/>
  <c r="P5" i="1"/>
  <c r="P4" i="1"/>
  <c r="P3" i="1"/>
  <c r="Q5" i="1"/>
  <c r="L177" i="1"/>
  <c r="M177" i="1"/>
  <c r="N177" i="1"/>
  <c r="J175" i="1"/>
  <c r="I175" i="1"/>
  <c r="R174" i="1"/>
  <c r="Q174" i="1"/>
  <c r="O174" i="1"/>
  <c r="N174" i="1"/>
  <c r="M174" i="1"/>
  <c r="L174" i="1"/>
  <c r="K174" i="1"/>
  <c r="J174" i="1"/>
  <c r="I174" i="1"/>
  <c r="R173" i="1"/>
  <c r="Q173" i="1"/>
  <c r="O173" i="1"/>
  <c r="N173" i="1"/>
  <c r="M173" i="1"/>
  <c r="L173" i="1"/>
  <c r="K173" i="1"/>
  <c r="J173" i="1"/>
  <c r="I173" i="1"/>
  <c r="R181" i="1"/>
  <c r="Q181" i="1"/>
  <c r="O181" i="1"/>
  <c r="N181" i="1"/>
  <c r="M181" i="1"/>
  <c r="L181" i="1"/>
  <c r="K181" i="1"/>
  <c r="J181" i="1"/>
  <c r="I181" i="1"/>
  <c r="R180" i="1"/>
  <c r="O180" i="1"/>
  <c r="N180" i="1"/>
  <c r="M180" i="1"/>
  <c r="L180" i="1"/>
  <c r="K180" i="1"/>
  <c r="J180" i="1"/>
  <c r="I180" i="1"/>
  <c r="Q180" i="1"/>
  <c r="R179" i="1"/>
  <c r="Q179" i="1"/>
  <c r="O179" i="1"/>
  <c r="N179" i="1"/>
  <c r="M179" i="1"/>
  <c r="L179" i="1"/>
  <c r="K179" i="1"/>
  <c r="J179" i="1"/>
  <c r="I179" i="1"/>
  <c r="R178" i="1"/>
  <c r="Q178" i="1"/>
  <c r="O178" i="1"/>
  <c r="N178" i="1"/>
  <c r="M178" i="1"/>
  <c r="L178" i="1"/>
  <c r="K178" i="1"/>
  <c r="J178" i="1"/>
  <c r="I178" i="1"/>
  <c r="R177" i="1"/>
  <c r="Q177" i="1"/>
  <c r="K175" i="1"/>
  <c r="L175" i="1"/>
  <c r="M175" i="1"/>
  <c r="N175" i="1"/>
  <c r="O175" i="1"/>
  <c r="Q175" i="1"/>
  <c r="R175" i="1"/>
  <c r="I176" i="1"/>
  <c r="J176" i="1"/>
  <c r="K176" i="1"/>
  <c r="L176" i="1"/>
  <c r="M176" i="1"/>
  <c r="N176" i="1"/>
  <c r="O176" i="1"/>
  <c r="Q176" i="1"/>
  <c r="R176" i="1"/>
  <c r="I177" i="1"/>
  <c r="J177" i="1"/>
  <c r="K177" i="1"/>
  <c r="O177" i="1"/>
  <c r="M197" i="1"/>
  <c r="L197" i="1"/>
  <c r="R201" i="1"/>
  <c r="Q201" i="1"/>
  <c r="O201" i="1"/>
  <c r="N201" i="1"/>
  <c r="M201" i="1"/>
  <c r="L201" i="1"/>
  <c r="K201" i="1"/>
  <c r="J201" i="1"/>
  <c r="I201" i="1"/>
  <c r="R200" i="1"/>
  <c r="Q200" i="1"/>
  <c r="O200" i="1"/>
  <c r="N200" i="1"/>
  <c r="M200" i="1"/>
  <c r="L200" i="1"/>
  <c r="K200" i="1"/>
  <c r="J200" i="1"/>
  <c r="I200" i="1"/>
  <c r="R199" i="1"/>
  <c r="Q199" i="1"/>
  <c r="O199" i="1"/>
  <c r="N199" i="1"/>
  <c r="M199" i="1"/>
  <c r="L199" i="1"/>
  <c r="K199" i="1"/>
  <c r="J199" i="1"/>
  <c r="I199" i="1"/>
  <c r="R198" i="1"/>
  <c r="Q198" i="1"/>
  <c r="O198" i="1"/>
  <c r="N198" i="1"/>
  <c r="M198" i="1"/>
  <c r="L198" i="1"/>
  <c r="K198" i="1"/>
  <c r="J198" i="1"/>
  <c r="I198" i="1"/>
  <c r="R197" i="1"/>
  <c r="Q197" i="1"/>
  <c r="O197" i="1"/>
  <c r="N197" i="1"/>
  <c r="K197" i="1"/>
  <c r="J197" i="1"/>
  <c r="I197" i="1"/>
  <c r="R196" i="1"/>
  <c r="Q196" i="1"/>
  <c r="O196" i="1"/>
  <c r="N196" i="1"/>
  <c r="M196" i="1"/>
  <c r="L196" i="1"/>
  <c r="K196" i="1"/>
  <c r="J196" i="1"/>
  <c r="I196" i="1"/>
  <c r="R195" i="1"/>
  <c r="Q195" i="1"/>
  <c r="O195" i="1"/>
  <c r="N195" i="1"/>
  <c r="M195" i="1"/>
  <c r="L195" i="1"/>
  <c r="K195" i="1"/>
  <c r="J195" i="1"/>
  <c r="I195" i="1"/>
  <c r="R194" i="1"/>
  <c r="Q194" i="1"/>
  <c r="O194" i="1"/>
  <c r="N194" i="1"/>
  <c r="M194" i="1"/>
  <c r="L194" i="1"/>
  <c r="K194" i="1"/>
  <c r="J194" i="1"/>
  <c r="I194" i="1"/>
  <c r="R193" i="1"/>
  <c r="Q193" i="1"/>
  <c r="N193" i="1"/>
  <c r="M193" i="1"/>
  <c r="L193" i="1"/>
  <c r="K193" i="1"/>
  <c r="J193" i="1"/>
  <c r="I193" i="1"/>
  <c r="K155" i="1"/>
  <c r="L155" i="1"/>
  <c r="R161" i="1"/>
  <c r="Q161" i="1"/>
  <c r="O161" i="1"/>
  <c r="N161" i="1"/>
  <c r="M161" i="1"/>
  <c r="L161" i="1"/>
  <c r="K161" i="1"/>
  <c r="J161" i="1"/>
  <c r="I161" i="1"/>
  <c r="R160" i="1"/>
  <c r="Q160" i="1"/>
  <c r="O160" i="1"/>
  <c r="N160" i="1"/>
  <c r="M160" i="1"/>
  <c r="L160" i="1"/>
  <c r="K160" i="1"/>
  <c r="J160" i="1"/>
  <c r="I160" i="1"/>
  <c r="R159" i="1"/>
  <c r="Q159" i="1"/>
  <c r="N159" i="1"/>
  <c r="M159" i="1"/>
  <c r="L159" i="1"/>
  <c r="K159" i="1"/>
  <c r="O156" i="1"/>
  <c r="I155" i="1"/>
  <c r="K153" i="1"/>
  <c r="M153" i="1"/>
  <c r="O153" i="1"/>
  <c r="R153" i="1"/>
  <c r="J154" i="1"/>
  <c r="L154" i="1"/>
  <c r="N154" i="1"/>
  <c r="R154" i="1"/>
  <c r="J155" i="1"/>
  <c r="J159" i="1"/>
  <c r="I159" i="1"/>
  <c r="R158" i="1"/>
  <c r="O159" i="1"/>
  <c r="Q158" i="1"/>
  <c r="O158" i="1"/>
  <c r="N158" i="1"/>
  <c r="M158" i="1"/>
  <c r="L158" i="1"/>
  <c r="K158" i="1"/>
  <c r="J158" i="1"/>
  <c r="I158" i="1"/>
  <c r="R157" i="1"/>
  <c r="Q157" i="1"/>
  <c r="O155" i="1"/>
  <c r="O157" i="1"/>
  <c r="N157" i="1"/>
  <c r="M157" i="1"/>
  <c r="L157" i="1"/>
  <c r="K157" i="1"/>
  <c r="J157" i="1"/>
  <c r="I157" i="1"/>
  <c r="R156" i="1"/>
  <c r="Q156" i="1"/>
  <c r="J153" i="1"/>
  <c r="N156" i="1"/>
  <c r="M156" i="1"/>
  <c r="L156" i="1"/>
  <c r="K156" i="1"/>
  <c r="J156" i="1"/>
  <c r="I156" i="1"/>
  <c r="R155" i="1"/>
  <c r="Q155" i="1"/>
  <c r="N155" i="1"/>
  <c r="M155" i="1"/>
  <c r="I153" i="1"/>
  <c r="L153" i="1"/>
  <c r="N153" i="1"/>
  <c r="Q153" i="1"/>
  <c r="I154" i="1"/>
  <c r="K154" i="1"/>
  <c r="M154" i="1"/>
  <c r="O154" i="1"/>
  <c r="Q154" i="1"/>
  <c r="Q117" i="1"/>
  <c r="M117" i="1"/>
  <c r="J117" i="1"/>
  <c r="Q116" i="1"/>
  <c r="Q115" i="1"/>
  <c r="L115" i="1"/>
  <c r="R114" i="1"/>
  <c r="N114" i="1"/>
  <c r="I114" i="1"/>
  <c r="N113" i="1"/>
  <c r="I113" i="1"/>
  <c r="K113" i="1"/>
  <c r="M113" i="1"/>
  <c r="O113" i="1"/>
  <c r="R113" i="1"/>
  <c r="K114" i="1"/>
  <c r="M114" i="1"/>
  <c r="O114" i="1"/>
  <c r="I115" i="1"/>
  <c r="K115" i="1"/>
  <c r="M115" i="1"/>
  <c r="R115" i="1"/>
  <c r="J116" i="1"/>
  <c r="L116" i="1"/>
  <c r="N116" i="1"/>
  <c r="R116" i="1"/>
  <c r="L117" i="1"/>
  <c r="O117" i="1"/>
  <c r="I118" i="1"/>
  <c r="L118" i="1"/>
  <c r="Q118" i="1"/>
  <c r="I119" i="1"/>
  <c r="L119" i="1"/>
  <c r="Q119" i="1"/>
  <c r="J120" i="1"/>
  <c r="N120" i="1"/>
  <c r="R120" i="1"/>
  <c r="K121" i="1"/>
  <c r="M121" i="1"/>
  <c r="Q121" i="1"/>
  <c r="J121" i="1"/>
  <c r="Q120" i="1"/>
  <c r="K120" i="1"/>
  <c r="R119" i="1"/>
  <c r="N119" i="1"/>
  <c r="K119" i="1"/>
  <c r="R118" i="1"/>
  <c r="N118" i="1"/>
  <c r="K118" i="1"/>
  <c r="R117" i="1"/>
  <c r="N117" i="1"/>
  <c r="K117" i="1"/>
  <c r="I117" i="1"/>
  <c r="O116" i="1"/>
  <c r="M116" i="1"/>
  <c r="K116" i="1"/>
  <c r="I116" i="1"/>
  <c r="N115" i="1"/>
  <c r="J115" i="1"/>
  <c r="Q114" i="1"/>
  <c r="O115" i="1"/>
  <c r="L114" i="1"/>
  <c r="J114" i="1"/>
  <c r="Q113" i="1"/>
  <c r="L113" i="1"/>
  <c r="J113" i="1"/>
  <c r="O121" i="1"/>
  <c r="J118" i="1"/>
  <c r="M118" i="1"/>
  <c r="O118" i="1"/>
  <c r="J119" i="1"/>
  <c r="M119" i="1"/>
  <c r="O119" i="1"/>
  <c r="I120" i="1"/>
  <c r="L120" i="1"/>
  <c r="M120" i="1"/>
  <c r="O120" i="1"/>
  <c r="I121" i="1"/>
  <c r="L121" i="1"/>
  <c r="R121" i="1"/>
  <c r="N121" i="1"/>
  <c r="R90" i="1"/>
  <c r="I91" i="1"/>
  <c r="K91" i="1"/>
  <c r="L91" i="1"/>
  <c r="M91" i="1"/>
  <c r="N91" i="1"/>
  <c r="O91" i="1"/>
  <c r="Q91" i="1"/>
  <c r="R91" i="1"/>
  <c r="J91" i="1"/>
  <c r="Q90" i="1"/>
  <c r="N90" i="1"/>
  <c r="M90" i="1"/>
  <c r="J90" i="1"/>
  <c r="R89" i="1"/>
  <c r="O89" i="1"/>
  <c r="L89" i="1"/>
  <c r="I89" i="1"/>
  <c r="Q88" i="1"/>
  <c r="O88" i="1"/>
  <c r="M88" i="1"/>
  <c r="J88" i="1"/>
  <c r="R87" i="1"/>
  <c r="Q87" i="1"/>
  <c r="O87" i="1"/>
  <c r="K87" i="1"/>
  <c r="I87" i="1"/>
  <c r="R85" i="1"/>
  <c r="O85" i="1"/>
  <c r="L85" i="1"/>
  <c r="J85" i="1"/>
  <c r="R84" i="1"/>
  <c r="O84" i="1"/>
  <c r="N84" i="1"/>
  <c r="L84" i="1"/>
  <c r="J84" i="1"/>
  <c r="R83" i="1"/>
  <c r="O83" i="1"/>
  <c r="M83" i="1"/>
  <c r="K83" i="1"/>
  <c r="I83" i="1"/>
  <c r="J83" i="1"/>
  <c r="L83" i="1"/>
  <c r="N83" i="1"/>
  <c r="Q83" i="1"/>
  <c r="I84" i="1"/>
  <c r="K84" i="1"/>
  <c r="M84" i="1"/>
  <c r="Q84" i="1"/>
  <c r="I85" i="1"/>
  <c r="K85" i="1"/>
  <c r="M85" i="1"/>
  <c r="N85" i="1"/>
  <c r="Q85" i="1"/>
  <c r="I86" i="1"/>
  <c r="J86" i="1"/>
  <c r="K86" i="1"/>
  <c r="L86" i="1"/>
  <c r="M86" i="1"/>
  <c r="N86" i="1"/>
  <c r="O86" i="1"/>
  <c r="Q86" i="1"/>
  <c r="R86" i="1"/>
  <c r="J87" i="1"/>
  <c r="L87" i="1"/>
  <c r="M87" i="1"/>
  <c r="N87" i="1"/>
  <c r="I88" i="1"/>
  <c r="K88" i="1"/>
  <c r="L88" i="1"/>
  <c r="N88" i="1"/>
  <c r="R88" i="1"/>
  <c r="J89" i="1"/>
  <c r="K89" i="1"/>
  <c r="M89" i="1"/>
  <c r="N89" i="1"/>
  <c r="Q89" i="1"/>
  <c r="I90" i="1"/>
  <c r="K90" i="1"/>
  <c r="L90" i="1"/>
  <c r="O90" i="1"/>
  <c r="I186" i="1"/>
  <c r="R185" i="1"/>
  <c r="Q185" i="1"/>
  <c r="O185" i="1"/>
  <c r="N185" i="1"/>
  <c r="M185" i="1"/>
  <c r="L185" i="1"/>
  <c r="K185" i="1"/>
  <c r="J185" i="1"/>
  <c r="I185" i="1"/>
  <c r="R184" i="1"/>
  <c r="Q184" i="1"/>
  <c r="O184" i="1"/>
  <c r="N184" i="1"/>
  <c r="M184" i="1"/>
  <c r="L184" i="1"/>
  <c r="K184" i="1"/>
  <c r="J184" i="1"/>
  <c r="I184" i="1"/>
  <c r="R183" i="1"/>
  <c r="Q183" i="1"/>
  <c r="O183" i="1"/>
  <c r="N183" i="1"/>
  <c r="M183" i="1"/>
  <c r="L183" i="1"/>
  <c r="K183" i="1"/>
  <c r="J183" i="1"/>
  <c r="I183" i="1"/>
  <c r="L188" i="1"/>
  <c r="O190" i="1"/>
  <c r="Q190" i="1"/>
  <c r="R190" i="1"/>
  <c r="I191" i="1"/>
  <c r="J191" i="1"/>
  <c r="K191" i="1"/>
  <c r="L191" i="1"/>
  <c r="M191" i="1"/>
  <c r="N191" i="1"/>
  <c r="O191" i="1"/>
  <c r="Q191" i="1"/>
  <c r="R191" i="1"/>
  <c r="K187" i="1"/>
  <c r="N190" i="1"/>
  <c r="M190" i="1"/>
  <c r="L190" i="1"/>
  <c r="K190" i="1"/>
  <c r="J190" i="1"/>
  <c r="I190" i="1"/>
  <c r="R189" i="1"/>
  <c r="Q189" i="1"/>
  <c r="O189" i="1"/>
  <c r="N189" i="1"/>
  <c r="M189" i="1"/>
  <c r="L189" i="1"/>
  <c r="K189" i="1"/>
  <c r="J189" i="1"/>
  <c r="I189" i="1"/>
  <c r="R188" i="1"/>
  <c r="Q188" i="1"/>
  <c r="O188" i="1"/>
  <c r="N188" i="1"/>
  <c r="M188" i="1"/>
  <c r="K188" i="1"/>
  <c r="J188" i="1"/>
  <c r="I188" i="1"/>
  <c r="R187" i="1"/>
  <c r="Q187" i="1"/>
  <c r="O187" i="1"/>
  <c r="N187" i="1"/>
  <c r="M187" i="1"/>
  <c r="L187" i="1"/>
  <c r="J187" i="1"/>
  <c r="I187" i="1"/>
  <c r="R186" i="1"/>
  <c r="Q186" i="1"/>
  <c r="O186" i="1"/>
  <c r="N186" i="1"/>
  <c r="M186" i="1"/>
  <c r="L186" i="1"/>
  <c r="K186" i="1"/>
  <c r="J186" i="1"/>
  <c r="N143" i="1"/>
  <c r="R143" i="1"/>
  <c r="M144" i="1"/>
  <c r="O144" i="1"/>
  <c r="I145" i="1"/>
  <c r="L145" i="1"/>
  <c r="N145" i="1"/>
  <c r="Q145" i="1"/>
  <c r="J146" i="1"/>
  <c r="L146" i="1"/>
  <c r="N146" i="1"/>
  <c r="Q146" i="1"/>
  <c r="I147" i="1"/>
  <c r="J147" i="1"/>
  <c r="M147" i="1"/>
  <c r="I148" i="1"/>
  <c r="K148" i="1"/>
  <c r="N148" i="1"/>
  <c r="R148" i="1"/>
  <c r="J149" i="1"/>
  <c r="L149" i="1"/>
  <c r="M149" i="1"/>
  <c r="O149" i="1"/>
  <c r="Q149" i="1"/>
  <c r="I150" i="1"/>
  <c r="K150" i="1"/>
  <c r="M150" i="1"/>
  <c r="N150" i="1"/>
  <c r="O150" i="1"/>
  <c r="Q150" i="1"/>
  <c r="R150" i="1"/>
  <c r="I151" i="1"/>
  <c r="O147" i="1"/>
  <c r="K151" i="1"/>
  <c r="M151" i="1"/>
  <c r="O151" i="1"/>
  <c r="R151" i="1"/>
  <c r="I143" i="1"/>
  <c r="O143" i="1"/>
  <c r="I144" i="1"/>
  <c r="K144" i="1"/>
  <c r="R144" i="1"/>
  <c r="K145" i="1"/>
  <c r="M145" i="1"/>
  <c r="R145" i="1"/>
  <c r="M146" i="1"/>
  <c r="L147" i="1"/>
  <c r="Q147" i="1"/>
  <c r="J148" i="1"/>
  <c r="M148" i="1"/>
  <c r="J151" i="1"/>
  <c r="L151" i="1"/>
  <c r="N151" i="1"/>
  <c r="J150" i="1"/>
  <c r="R149" i="1"/>
  <c r="N149" i="1"/>
  <c r="K149" i="1"/>
  <c r="I149" i="1"/>
  <c r="Q148" i="1"/>
  <c r="O148" i="1"/>
  <c r="L150" i="1"/>
  <c r="L148" i="1"/>
  <c r="R147" i="1"/>
  <c r="N147" i="1"/>
  <c r="K147" i="1"/>
  <c r="R146" i="1"/>
  <c r="O146" i="1"/>
  <c r="K146" i="1"/>
  <c r="I146" i="1"/>
  <c r="O145" i="1"/>
  <c r="L143" i="1"/>
  <c r="J145" i="1"/>
  <c r="Q144" i="1"/>
  <c r="N144" i="1"/>
  <c r="L144" i="1"/>
  <c r="J144" i="1"/>
  <c r="Q143" i="1"/>
  <c r="M143" i="1"/>
  <c r="K143" i="1"/>
  <c r="J143" i="1"/>
  <c r="Q151" i="1"/>
  <c r="R123" i="1"/>
  <c r="O131" i="1"/>
  <c r="I131" i="1"/>
  <c r="R130" i="1"/>
  <c r="N130" i="1"/>
  <c r="I130" i="1"/>
  <c r="N129" i="1"/>
  <c r="L129" i="1"/>
  <c r="Q131" i="1"/>
  <c r="M131" i="1"/>
  <c r="L131" i="1"/>
  <c r="J131" i="1"/>
  <c r="O130" i="1"/>
  <c r="L130" i="1"/>
  <c r="J130" i="1"/>
  <c r="Q129" i="1"/>
  <c r="M129" i="1"/>
  <c r="K129" i="1"/>
  <c r="R128" i="1"/>
  <c r="N128" i="1"/>
  <c r="K128" i="1"/>
  <c r="R127" i="1"/>
  <c r="N127" i="1"/>
  <c r="L127" i="1"/>
  <c r="R126" i="1"/>
  <c r="O126" i="1"/>
  <c r="M126" i="1"/>
  <c r="L126" i="1"/>
  <c r="R125" i="1"/>
  <c r="N125" i="1"/>
  <c r="K125" i="1"/>
  <c r="R124" i="1"/>
  <c r="M124" i="1"/>
  <c r="J124" i="1"/>
  <c r="O123" i="1"/>
  <c r="L123" i="1"/>
  <c r="I123" i="1"/>
  <c r="I129" i="1"/>
  <c r="Q128" i="1"/>
  <c r="L128" i="1"/>
  <c r="I128" i="1"/>
  <c r="Q127" i="1"/>
  <c r="K127" i="1"/>
  <c r="I127" i="1"/>
  <c r="N126" i="1"/>
  <c r="J126" i="1"/>
  <c r="O125" i="1"/>
  <c r="M125" i="1"/>
  <c r="J125" i="1"/>
  <c r="Q124" i="1"/>
  <c r="L124" i="1"/>
  <c r="Q123" i="1"/>
  <c r="K123" i="1"/>
  <c r="N124" i="1"/>
  <c r="J123" i="1"/>
  <c r="M123" i="1"/>
  <c r="N123" i="1"/>
  <c r="I124" i="1"/>
  <c r="K124" i="1"/>
  <c r="O124" i="1"/>
  <c r="I125" i="1"/>
  <c r="L125" i="1"/>
  <c r="Q125" i="1"/>
  <c r="I126" i="1"/>
  <c r="K126" i="1"/>
  <c r="Q126" i="1"/>
  <c r="J127" i="1"/>
  <c r="M127" i="1"/>
  <c r="O127" i="1"/>
  <c r="J128" i="1"/>
  <c r="M128" i="1"/>
  <c r="O128" i="1"/>
  <c r="J129" i="1"/>
  <c r="O129" i="1"/>
  <c r="R129" i="1"/>
  <c r="K130" i="1"/>
  <c r="M130" i="1"/>
  <c r="Q130" i="1"/>
  <c r="K131" i="1"/>
  <c r="N131" i="1"/>
  <c r="R131" i="1"/>
  <c r="Q94" i="1"/>
  <c r="K97" i="1"/>
  <c r="J97" i="1"/>
  <c r="I97" i="1"/>
  <c r="R96" i="1"/>
  <c r="Q96" i="1"/>
  <c r="O96" i="1"/>
  <c r="N96" i="1"/>
  <c r="M96" i="1"/>
  <c r="L96" i="1"/>
  <c r="K96" i="1"/>
  <c r="J96" i="1"/>
  <c r="I96" i="1"/>
  <c r="R95" i="1"/>
  <c r="Q95" i="1"/>
  <c r="O95" i="1"/>
  <c r="N95" i="1"/>
  <c r="M95" i="1"/>
  <c r="L95" i="1"/>
  <c r="K95" i="1"/>
  <c r="J95" i="1"/>
  <c r="I95" i="1"/>
  <c r="R94" i="1"/>
  <c r="K101" i="1"/>
  <c r="O101" i="1"/>
  <c r="R101" i="1"/>
  <c r="N94" i="1"/>
  <c r="O94" i="1"/>
  <c r="O100" i="1"/>
  <c r="R100" i="1"/>
  <c r="J101" i="1"/>
  <c r="L101" i="1"/>
  <c r="M101" i="1"/>
  <c r="N101" i="1"/>
  <c r="Q101" i="1"/>
  <c r="N97" i="1"/>
  <c r="O97" i="1"/>
  <c r="Q97" i="1"/>
  <c r="R97" i="1"/>
  <c r="J93" i="1"/>
  <c r="M97" i="1"/>
  <c r="L97" i="1"/>
  <c r="I101" i="1"/>
  <c r="Q100" i="1"/>
  <c r="N100" i="1"/>
  <c r="M100" i="1"/>
  <c r="L100" i="1"/>
  <c r="K100" i="1"/>
  <c r="J100" i="1"/>
  <c r="I100" i="1"/>
  <c r="R99" i="1"/>
  <c r="Q99" i="1"/>
  <c r="O99" i="1"/>
  <c r="N99" i="1"/>
  <c r="M99" i="1"/>
  <c r="L99" i="1"/>
  <c r="K99" i="1"/>
  <c r="J99" i="1"/>
  <c r="I99" i="1"/>
  <c r="R98" i="1"/>
  <c r="Q98" i="1"/>
  <c r="O98" i="1"/>
  <c r="N98" i="1"/>
  <c r="M98" i="1"/>
  <c r="L98" i="1"/>
  <c r="K98" i="1"/>
  <c r="J98" i="1"/>
  <c r="I98" i="1"/>
  <c r="I93" i="1"/>
  <c r="M94" i="1"/>
  <c r="L94" i="1"/>
  <c r="K94" i="1"/>
  <c r="J94" i="1"/>
  <c r="I94" i="1"/>
  <c r="R93" i="1"/>
  <c r="Q93" i="1"/>
  <c r="O93" i="1"/>
  <c r="N93" i="1"/>
  <c r="M93" i="1"/>
  <c r="L93" i="1"/>
  <c r="K93" i="1"/>
  <c r="M207" i="1"/>
  <c r="L207" i="1"/>
  <c r="K207" i="1"/>
  <c r="J207" i="1"/>
  <c r="I207" i="1"/>
  <c r="R206" i="1"/>
  <c r="Q206" i="1"/>
  <c r="O206" i="1"/>
  <c r="N206" i="1"/>
  <c r="M206" i="1"/>
  <c r="L206" i="1"/>
  <c r="K206" i="1"/>
  <c r="J206" i="1"/>
  <c r="I206" i="1"/>
  <c r="R205" i="1"/>
  <c r="Q205" i="1"/>
  <c r="O205" i="1"/>
  <c r="N205" i="1"/>
  <c r="M205" i="1"/>
  <c r="L205" i="1"/>
  <c r="J205" i="1"/>
  <c r="I205" i="1"/>
  <c r="R204" i="1"/>
  <c r="Q204" i="1"/>
  <c r="O204" i="1"/>
  <c r="N204" i="1"/>
  <c r="M204" i="1"/>
  <c r="L204" i="1"/>
  <c r="K204" i="1"/>
  <c r="J204" i="1"/>
  <c r="I204" i="1"/>
  <c r="R203" i="1"/>
  <c r="Q203" i="1"/>
  <c r="O203" i="1"/>
  <c r="N203" i="1"/>
  <c r="M203" i="1"/>
  <c r="L203" i="1"/>
  <c r="K203" i="1"/>
  <c r="J203" i="1"/>
  <c r="I203" i="1"/>
  <c r="R211" i="1"/>
  <c r="K205" i="1"/>
  <c r="Q211" i="1"/>
  <c r="O211" i="1"/>
  <c r="N211" i="1"/>
  <c r="M211" i="1"/>
  <c r="L211" i="1"/>
  <c r="K211" i="1"/>
  <c r="J211" i="1"/>
  <c r="I211" i="1"/>
  <c r="R210" i="1"/>
  <c r="Q210" i="1"/>
  <c r="O210" i="1"/>
  <c r="N210" i="1"/>
  <c r="M210" i="1"/>
  <c r="L210" i="1"/>
  <c r="K210" i="1"/>
  <c r="J210" i="1"/>
  <c r="I210" i="1"/>
  <c r="R209" i="1"/>
  <c r="Q209" i="1"/>
  <c r="O209" i="1"/>
  <c r="N209" i="1"/>
  <c r="M209" i="1"/>
  <c r="L209" i="1"/>
  <c r="K209" i="1"/>
  <c r="J209" i="1"/>
  <c r="I209" i="1"/>
  <c r="R208" i="1"/>
  <c r="Q208" i="1"/>
  <c r="O208" i="1"/>
  <c r="N208" i="1"/>
  <c r="M208" i="1"/>
  <c r="L208" i="1"/>
  <c r="K208" i="1"/>
  <c r="J208" i="1"/>
  <c r="I208" i="1"/>
  <c r="R207" i="1"/>
  <c r="Q207" i="1"/>
  <c r="O207" i="1"/>
  <c r="N207" i="1"/>
  <c r="M168" i="1"/>
  <c r="N168" i="1"/>
  <c r="O168" i="1"/>
  <c r="Q168" i="1"/>
  <c r="R168" i="1"/>
  <c r="I169" i="1"/>
  <c r="J169" i="1"/>
  <c r="K169" i="1"/>
  <c r="L169" i="1"/>
  <c r="M169" i="1"/>
  <c r="N169" i="1"/>
  <c r="O169" i="1"/>
  <c r="Q169" i="1"/>
  <c r="Q164" i="1"/>
  <c r="O164" i="1"/>
  <c r="N164" i="1"/>
  <c r="M164" i="1"/>
  <c r="L164" i="1"/>
  <c r="K164" i="1"/>
  <c r="J164" i="1"/>
  <c r="I164" i="1"/>
  <c r="R163" i="1"/>
  <c r="J165" i="1"/>
  <c r="K165" i="1"/>
  <c r="L165" i="1"/>
  <c r="M165" i="1"/>
  <c r="N165" i="1"/>
  <c r="O165" i="1"/>
  <c r="O163" i="1"/>
  <c r="N163" i="1"/>
  <c r="I165" i="1"/>
  <c r="M163" i="1"/>
  <c r="L163" i="1"/>
  <c r="K163" i="1"/>
  <c r="J163" i="1"/>
  <c r="I163" i="1"/>
  <c r="Q165" i="1"/>
  <c r="R165" i="1"/>
  <c r="I166" i="1"/>
  <c r="J166" i="1"/>
  <c r="K166" i="1"/>
  <c r="L166" i="1"/>
  <c r="M166" i="1"/>
  <c r="N166" i="1"/>
  <c r="O166" i="1"/>
  <c r="Q166" i="1"/>
  <c r="R166" i="1"/>
  <c r="I167" i="1"/>
  <c r="I171" i="1"/>
  <c r="J171" i="1"/>
  <c r="R164" i="1"/>
  <c r="L171" i="1"/>
  <c r="M171" i="1"/>
  <c r="N171" i="1"/>
  <c r="O171" i="1"/>
  <c r="Q171" i="1"/>
  <c r="R171" i="1"/>
  <c r="R169" i="1"/>
  <c r="I170" i="1"/>
  <c r="J170" i="1"/>
  <c r="K170" i="1"/>
  <c r="L170" i="1"/>
  <c r="M170" i="1"/>
  <c r="N170" i="1"/>
  <c r="O170" i="1"/>
  <c r="Q170" i="1"/>
  <c r="R170" i="1"/>
  <c r="J167" i="1"/>
  <c r="K167" i="1"/>
  <c r="L167" i="1"/>
  <c r="M167" i="1"/>
  <c r="N167" i="1"/>
  <c r="O167" i="1"/>
  <c r="Q167" i="1"/>
  <c r="R167" i="1"/>
  <c r="I168" i="1"/>
  <c r="Q163" i="1"/>
  <c r="J168" i="1"/>
  <c r="K168" i="1"/>
  <c r="L168" i="1"/>
  <c r="K171" i="1"/>
  <c r="M136" i="1"/>
  <c r="J136" i="1"/>
  <c r="R135" i="1"/>
  <c r="O135" i="1"/>
  <c r="M135" i="1"/>
  <c r="K135" i="1"/>
  <c r="J135" i="1"/>
  <c r="O134" i="1"/>
  <c r="L134" i="1"/>
  <c r="I134" i="1"/>
  <c r="N133" i="1"/>
  <c r="I133" i="1"/>
  <c r="R141" i="1"/>
  <c r="M141" i="1"/>
  <c r="K141" i="1"/>
  <c r="R140" i="1"/>
  <c r="O140" i="1"/>
  <c r="M140" i="1"/>
  <c r="K140" i="1"/>
  <c r="J140" i="1"/>
  <c r="R139" i="1"/>
  <c r="N139" i="1"/>
  <c r="L139" i="1"/>
  <c r="I139" i="1"/>
  <c r="O138" i="1"/>
  <c r="L138" i="1"/>
  <c r="I138" i="1"/>
  <c r="Q137" i="1"/>
  <c r="K137" i="1"/>
  <c r="I137" i="1"/>
  <c r="R136" i="1"/>
  <c r="O136" i="1"/>
  <c r="K136" i="1"/>
  <c r="N135" i="1"/>
  <c r="L135" i="1"/>
  <c r="I135" i="1"/>
  <c r="Q134" i="1"/>
  <c r="K134" i="1"/>
  <c r="R133" i="1"/>
  <c r="L133" i="1"/>
  <c r="O133" i="1"/>
  <c r="Q141" i="1"/>
  <c r="N141" i="1"/>
  <c r="I141" i="1"/>
  <c r="N140" i="1"/>
  <c r="L140" i="1"/>
  <c r="I140" i="1"/>
  <c r="O139" i="1"/>
  <c r="K139" i="1"/>
  <c r="R138" i="1"/>
  <c r="M138" i="1"/>
  <c r="R137" i="1"/>
  <c r="N137" i="1"/>
  <c r="M137" i="1"/>
  <c r="Q136" i="1"/>
  <c r="N136" i="1"/>
  <c r="L136" i="1"/>
  <c r="I136" i="1"/>
  <c r="Q135" i="1"/>
  <c r="R134" i="1"/>
  <c r="N134" i="1"/>
  <c r="M134" i="1"/>
  <c r="J134" i="1"/>
  <c r="Q133" i="1"/>
  <c r="M133" i="1"/>
  <c r="K133" i="1"/>
  <c r="J133" i="1"/>
  <c r="O141" i="1"/>
  <c r="L141" i="1"/>
  <c r="J141" i="1"/>
  <c r="Q140" i="1"/>
  <c r="Q139" i="1"/>
  <c r="M139" i="1"/>
  <c r="J139" i="1"/>
  <c r="Q138" i="1"/>
  <c r="N138" i="1"/>
  <c r="K138" i="1"/>
  <c r="J138" i="1"/>
  <c r="O137" i="1"/>
  <c r="L137" i="1"/>
  <c r="J137" i="1"/>
  <c r="I108" i="1"/>
  <c r="J108" i="1"/>
  <c r="L108" i="1"/>
  <c r="R107" i="1"/>
  <c r="K110" i="1"/>
  <c r="N105" i="1"/>
  <c r="O105" i="1"/>
  <c r="R105" i="1"/>
  <c r="J106" i="1"/>
  <c r="R109" i="1"/>
  <c r="J103" i="1"/>
  <c r="L103" i="1"/>
  <c r="N103" i="1"/>
  <c r="O103" i="1"/>
  <c r="R103" i="1"/>
  <c r="K104" i="1"/>
  <c r="M104" i="1"/>
  <c r="Q104" i="1"/>
  <c r="I105" i="1"/>
  <c r="K105" i="1"/>
  <c r="M110" i="1"/>
  <c r="N108" i="1"/>
  <c r="M105" i="1"/>
  <c r="Q105" i="1"/>
  <c r="I106" i="1"/>
  <c r="K106" i="1"/>
  <c r="M106" i="1"/>
  <c r="O106" i="1"/>
  <c r="R106" i="1"/>
  <c r="K107" i="1"/>
  <c r="I109" i="1"/>
  <c r="K109" i="1"/>
  <c r="M109" i="1"/>
  <c r="N109" i="1"/>
  <c r="I110" i="1"/>
  <c r="L106" i="1"/>
  <c r="N106" i="1"/>
  <c r="I107" i="1"/>
  <c r="L107" i="1"/>
  <c r="N107" i="1"/>
  <c r="O107" i="1"/>
  <c r="M108" i="1"/>
  <c r="Q108" i="1"/>
  <c r="J109" i="1"/>
  <c r="O109" i="1"/>
  <c r="I103" i="1"/>
  <c r="K103" i="1"/>
  <c r="M103" i="1"/>
  <c r="Q103" i="1"/>
  <c r="I104" i="1"/>
  <c r="J104" i="1"/>
  <c r="L104" i="1"/>
  <c r="N104" i="1"/>
  <c r="O104" i="1"/>
  <c r="R104" i="1"/>
  <c r="J105" i="1"/>
  <c r="L105" i="1"/>
  <c r="Q106" i="1"/>
  <c r="J107" i="1"/>
  <c r="M107" i="1"/>
  <c r="Q107" i="1"/>
  <c r="K108" i="1"/>
  <c r="O108" i="1"/>
  <c r="R108" i="1"/>
  <c r="L109" i="1"/>
  <c r="Q109" i="1"/>
  <c r="J110" i="1"/>
  <c r="L110" i="1"/>
  <c r="O110" i="1"/>
  <c r="I111" i="1"/>
  <c r="L111" i="1"/>
  <c r="Q111" i="1"/>
  <c r="Q110" i="1"/>
  <c r="J111" i="1"/>
  <c r="K111" i="1"/>
  <c r="M111" i="1"/>
  <c r="O111" i="1"/>
  <c r="R111" i="1"/>
  <c r="N111" i="1"/>
  <c r="R110" i="1"/>
  <c r="N110" i="1"/>
  <c r="I23" i="1"/>
  <c r="L23" i="1"/>
  <c r="O23" i="1"/>
  <c r="J24" i="1"/>
  <c r="N24" i="1"/>
  <c r="Q24" i="1"/>
  <c r="I25" i="1"/>
  <c r="J25" i="1"/>
  <c r="M25" i="1"/>
  <c r="Q25" i="1"/>
  <c r="K26" i="1"/>
  <c r="O26" i="1"/>
  <c r="Q26" i="1"/>
  <c r="J27" i="1"/>
  <c r="M27" i="1"/>
  <c r="O27" i="1"/>
  <c r="J28" i="1"/>
  <c r="L29" i="1"/>
  <c r="N29" i="1"/>
  <c r="I30" i="1"/>
  <c r="K30" i="1"/>
  <c r="N30" i="1"/>
  <c r="R30" i="1"/>
  <c r="L31" i="1"/>
  <c r="Q31" i="1"/>
  <c r="N28" i="1"/>
  <c r="L25" i="1"/>
  <c r="O24" i="1"/>
  <c r="L24" i="1"/>
  <c r="I24" i="1"/>
  <c r="Q23" i="1"/>
  <c r="N23" i="1"/>
  <c r="K23" i="1"/>
  <c r="O31" i="1"/>
  <c r="M31" i="1"/>
  <c r="J23" i="1"/>
  <c r="M23" i="1"/>
  <c r="R23" i="1"/>
  <c r="K24" i="1"/>
  <c r="M24" i="1"/>
  <c r="K31" i="1"/>
  <c r="K25" i="1"/>
  <c r="N25" i="1"/>
  <c r="I26" i="1"/>
  <c r="J26" i="1"/>
  <c r="M26" i="1"/>
  <c r="R26" i="1"/>
  <c r="K27" i="1"/>
  <c r="Q27" i="1"/>
  <c r="I28" i="1"/>
  <c r="L28" i="1"/>
  <c r="O28" i="1"/>
  <c r="J29" i="1"/>
  <c r="O29" i="1"/>
  <c r="R29" i="1"/>
  <c r="M30" i="1"/>
  <c r="Q30" i="1"/>
  <c r="J31" i="1"/>
  <c r="N31" i="1"/>
  <c r="R31" i="1"/>
  <c r="J30" i="1"/>
  <c r="I31" i="1"/>
  <c r="O30" i="1"/>
  <c r="L30" i="1"/>
  <c r="R28" i="1"/>
  <c r="Q29" i="1"/>
  <c r="M29" i="1"/>
  <c r="K29" i="1"/>
  <c r="I29" i="1"/>
  <c r="Q28" i="1"/>
  <c r="M28" i="1"/>
  <c r="K28" i="1"/>
  <c r="R27" i="1"/>
  <c r="N27" i="1"/>
  <c r="L27" i="1"/>
  <c r="I27" i="1"/>
  <c r="N26" i="1"/>
  <c r="L26" i="1"/>
  <c r="R25" i="1"/>
  <c r="O25" i="1"/>
  <c r="R24" i="1"/>
  <c r="L80" i="1"/>
  <c r="K80" i="1"/>
  <c r="I80" i="1"/>
  <c r="Q79" i="1"/>
  <c r="O79" i="1"/>
  <c r="L79" i="1"/>
  <c r="J79" i="1"/>
  <c r="I79" i="1"/>
  <c r="Q78" i="1"/>
  <c r="N78" i="1"/>
  <c r="K78" i="1"/>
  <c r="R77" i="1"/>
  <c r="N77" i="1"/>
  <c r="M77" i="1"/>
  <c r="J77" i="1"/>
  <c r="I77" i="1"/>
  <c r="O76" i="1"/>
  <c r="M76" i="1"/>
  <c r="L76" i="1"/>
  <c r="J76" i="1"/>
  <c r="R75" i="1"/>
  <c r="N75" i="1"/>
  <c r="J75" i="1"/>
  <c r="Q74" i="1"/>
  <c r="M74" i="1"/>
  <c r="K74" i="1"/>
  <c r="R73" i="1"/>
  <c r="N73" i="1"/>
  <c r="L73" i="1"/>
  <c r="I73" i="1"/>
  <c r="K73" i="1"/>
  <c r="M73" i="1"/>
  <c r="Q73" i="1"/>
  <c r="J74" i="1"/>
  <c r="N74" i="1"/>
  <c r="R74" i="1"/>
  <c r="K75" i="1"/>
  <c r="O75" i="1"/>
  <c r="K76" i="1"/>
  <c r="Q76" i="1"/>
  <c r="O78" i="1"/>
  <c r="Q81" i="1"/>
  <c r="N81" i="1"/>
  <c r="M81" i="1"/>
  <c r="K81" i="1"/>
  <c r="J81" i="1"/>
  <c r="R80" i="1"/>
  <c r="O80" i="1"/>
  <c r="J80" i="1"/>
  <c r="R79" i="1"/>
  <c r="N79" i="1"/>
  <c r="M79" i="1"/>
  <c r="K79" i="1"/>
  <c r="R78" i="1"/>
  <c r="M78" i="1"/>
  <c r="L78" i="1"/>
  <c r="J78" i="1"/>
  <c r="I78" i="1"/>
  <c r="Q77" i="1"/>
  <c r="O77" i="1"/>
  <c r="L77" i="1"/>
  <c r="K77" i="1"/>
  <c r="R76" i="1"/>
  <c r="N76" i="1"/>
  <c r="I76" i="1"/>
  <c r="Q75" i="1"/>
  <c r="M75" i="1"/>
  <c r="L75" i="1"/>
  <c r="I75" i="1"/>
  <c r="O74" i="1"/>
  <c r="L74" i="1"/>
  <c r="I74" i="1"/>
  <c r="O73" i="1"/>
  <c r="J73" i="1"/>
  <c r="R81" i="1"/>
  <c r="O81" i="1"/>
  <c r="L81" i="1"/>
  <c r="I81" i="1"/>
  <c r="Q80" i="1"/>
  <c r="N80" i="1"/>
  <c r="M80" i="1"/>
  <c r="R64" i="1"/>
  <c r="N64" i="1"/>
  <c r="K64" i="1"/>
  <c r="R63" i="1"/>
  <c r="N63" i="1"/>
  <c r="K63" i="1"/>
  <c r="R67" i="1"/>
  <c r="I68" i="1"/>
  <c r="K68" i="1"/>
  <c r="N68" i="1"/>
  <c r="O68" i="1"/>
  <c r="R71" i="1"/>
  <c r="O71" i="1"/>
  <c r="M71" i="1"/>
  <c r="K71" i="1"/>
  <c r="R70" i="1"/>
  <c r="N70" i="1"/>
  <c r="K70" i="1"/>
  <c r="R69" i="1"/>
  <c r="O69" i="1"/>
  <c r="M69" i="1"/>
  <c r="I63" i="1"/>
  <c r="L63" i="1"/>
  <c r="O63" i="1"/>
  <c r="I64" i="1"/>
  <c r="M64" i="1"/>
  <c r="O64" i="1"/>
  <c r="J65" i="1"/>
  <c r="K65" i="1"/>
  <c r="M65" i="1"/>
  <c r="N65" i="1"/>
  <c r="Q65" i="1"/>
  <c r="I66" i="1"/>
  <c r="M68" i="1"/>
  <c r="J69" i="1"/>
  <c r="Q68" i="1"/>
  <c r="I69" i="1"/>
  <c r="K69" i="1"/>
  <c r="Q69" i="1"/>
  <c r="I70" i="1"/>
  <c r="L70" i="1"/>
  <c r="O70" i="1"/>
  <c r="J71" i="1"/>
  <c r="M63" i="1"/>
  <c r="J63" i="1"/>
  <c r="N71" i="1"/>
  <c r="Q63" i="1"/>
  <c r="J64" i="1"/>
  <c r="L64" i="1"/>
  <c r="Q64" i="1"/>
  <c r="I65" i="1"/>
  <c r="L65" i="1"/>
  <c r="O65" i="1"/>
  <c r="R65" i="1"/>
  <c r="J66" i="1"/>
  <c r="M66" i="1"/>
  <c r="Q66" i="1"/>
  <c r="I67" i="1"/>
  <c r="L67" i="1"/>
  <c r="L66" i="1"/>
  <c r="K66" i="1"/>
  <c r="N67" i="1"/>
  <c r="Q67" i="1"/>
  <c r="J68" i="1"/>
  <c r="L68" i="1"/>
  <c r="R68" i="1"/>
  <c r="L69" i="1"/>
  <c r="N69" i="1"/>
  <c r="J70" i="1"/>
  <c r="M70" i="1"/>
  <c r="Q70" i="1"/>
  <c r="I71" i="1"/>
  <c r="L71" i="1"/>
  <c r="Q71" i="1"/>
  <c r="N66" i="1"/>
  <c r="O66" i="1"/>
  <c r="R66" i="1"/>
  <c r="J67" i="1"/>
  <c r="K67" i="1"/>
  <c r="M67" i="1"/>
  <c r="O67" i="1"/>
  <c r="O34" i="1"/>
  <c r="L35" i="1"/>
  <c r="N35" i="1"/>
  <c r="R35" i="1"/>
  <c r="L36" i="1"/>
  <c r="O36" i="1"/>
  <c r="K37" i="1"/>
  <c r="N37" i="1"/>
  <c r="R37" i="1"/>
  <c r="J38" i="1"/>
  <c r="L38" i="1"/>
  <c r="R38" i="1"/>
  <c r="K39" i="1"/>
  <c r="M39" i="1"/>
  <c r="O39" i="1"/>
  <c r="Q39" i="1"/>
  <c r="I40" i="1"/>
  <c r="J40" i="1"/>
  <c r="L40" i="1"/>
  <c r="N40" i="1"/>
  <c r="Q40" i="1"/>
  <c r="I41" i="1"/>
  <c r="K41" i="1"/>
  <c r="M41" i="1"/>
  <c r="O41" i="1"/>
  <c r="Q34" i="1"/>
  <c r="L34" i="1"/>
  <c r="J34" i="1"/>
  <c r="Q33" i="1"/>
  <c r="M33" i="1"/>
  <c r="J33" i="1"/>
  <c r="R39" i="1"/>
  <c r="R41" i="1"/>
  <c r="L39" i="1"/>
  <c r="O38" i="1"/>
  <c r="N38" i="1"/>
  <c r="K38" i="1"/>
  <c r="O37" i="1"/>
  <c r="M37" i="1"/>
  <c r="J37" i="1"/>
  <c r="R36" i="1"/>
  <c r="M36" i="1"/>
  <c r="K36" i="1"/>
  <c r="Q35" i="1"/>
  <c r="K35" i="1"/>
  <c r="I35" i="1"/>
  <c r="Q41" i="1"/>
  <c r="N41" i="1"/>
  <c r="L41" i="1"/>
  <c r="J41" i="1"/>
  <c r="R40" i="1"/>
  <c r="O40" i="1"/>
  <c r="M40" i="1"/>
  <c r="K40" i="1"/>
  <c r="N39" i="1"/>
  <c r="J39" i="1"/>
  <c r="I39" i="1"/>
  <c r="Q38" i="1"/>
  <c r="M38" i="1"/>
  <c r="I38" i="1"/>
  <c r="Q37" i="1"/>
  <c r="L37" i="1"/>
  <c r="I37" i="1"/>
  <c r="Q36" i="1"/>
  <c r="N36" i="1"/>
  <c r="J36" i="1"/>
  <c r="I36" i="1"/>
  <c r="O35" i="1"/>
  <c r="M35" i="1"/>
  <c r="J35" i="1"/>
  <c r="R34" i="1"/>
  <c r="N34" i="1"/>
  <c r="K34" i="1"/>
  <c r="R33" i="1"/>
  <c r="N33" i="1"/>
  <c r="K33" i="1"/>
  <c r="I33" i="1"/>
  <c r="L33" i="1"/>
  <c r="O33" i="1"/>
  <c r="I34" i="1"/>
  <c r="M34" i="1"/>
  <c r="O61" i="1"/>
  <c r="R60" i="1"/>
  <c r="N60" i="1"/>
  <c r="J60" i="1"/>
  <c r="O59" i="1"/>
  <c r="M59" i="1"/>
  <c r="K59" i="1"/>
  <c r="R58" i="1"/>
  <c r="K58" i="1"/>
  <c r="Q57" i="1"/>
  <c r="L57" i="1"/>
  <c r="J57" i="1"/>
  <c r="Q56" i="1"/>
  <c r="L56" i="1"/>
  <c r="J56" i="1"/>
  <c r="O55" i="1"/>
  <c r="K55" i="1"/>
  <c r="N54" i="1"/>
  <c r="L54" i="1"/>
  <c r="R53" i="1"/>
  <c r="M53" i="1"/>
  <c r="J53" i="1"/>
  <c r="N55" i="1"/>
  <c r="R55" i="1"/>
  <c r="K56" i="1"/>
  <c r="N56" i="1"/>
  <c r="R56" i="1"/>
  <c r="K57" i="1"/>
  <c r="N57" i="1"/>
  <c r="R57" i="1"/>
  <c r="L59" i="1"/>
  <c r="I58" i="1"/>
  <c r="L58" i="1"/>
  <c r="N58" i="1"/>
  <c r="O58" i="1"/>
  <c r="I60" i="1"/>
  <c r="O60" i="1"/>
  <c r="N61" i="1"/>
  <c r="Q60" i="1"/>
  <c r="J61" i="1"/>
  <c r="L61" i="1"/>
  <c r="Q53" i="1"/>
  <c r="N53" i="1"/>
  <c r="K53" i="1"/>
  <c r="L60" i="1"/>
  <c r="Q59" i="1"/>
  <c r="Q61" i="1"/>
  <c r="M61" i="1"/>
  <c r="K61" i="1"/>
  <c r="I61" i="1"/>
  <c r="I53" i="1"/>
  <c r="L53" i="1"/>
  <c r="O53" i="1"/>
  <c r="I54" i="1"/>
  <c r="K54" i="1"/>
  <c r="O54" i="1"/>
  <c r="R54" i="1"/>
  <c r="I55" i="1"/>
  <c r="L55" i="1"/>
  <c r="R61" i="1"/>
  <c r="M60" i="1"/>
  <c r="K60" i="1"/>
  <c r="R59" i="1"/>
  <c r="N59" i="1"/>
  <c r="J59" i="1"/>
  <c r="I59" i="1"/>
  <c r="Q58" i="1"/>
  <c r="M58" i="1"/>
  <c r="J58" i="1"/>
  <c r="O57" i="1"/>
  <c r="M57" i="1"/>
  <c r="I57" i="1"/>
  <c r="O56" i="1"/>
  <c r="M56" i="1"/>
  <c r="I56" i="1"/>
  <c r="Q55" i="1"/>
  <c r="M55" i="1"/>
  <c r="J55" i="1"/>
  <c r="Q54" i="1"/>
  <c r="M54" i="1"/>
  <c r="J54" i="1"/>
  <c r="N17" i="1"/>
  <c r="O15" i="1"/>
  <c r="L15" i="1"/>
  <c r="Q14" i="1"/>
  <c r="L13" i="1"/>
  <c r="Q13" i="1"/>
  <c r="I14" i="1"/>
  <c r="O18" i="1"/>
  <c r="I19" i="1"/>
  <c r="O19" i="1"/>
  <c r="R19" i="1"/>
  <c r="L20" i="1"/>
  <c r="O20" i="1"/>
  <c r="N21" i="1"/>
  <c r="Q21" i="1"/>
  <c r="J18" i="1"/>
  <c r="Q17" i="1"/>
  <c r="L17" i="1"/>
  <c r="I17" i="1"/>
  <c r="O16" i="1"/>
  <c r="I16" i="1"/>
  <c r="M14" i="1"/>
  <c r="I21" i="1"/>
  <c r="N14" i="1"/>
  <c r="R21" i="1"/>
  <c r="M21" i="1"/>
  <c r="K21" i="1"/>
  <c r="J21" i="1"/>
  <c r="Q20" i="1"/>
  <c r="N20" i="1"/>
  <c r="K20" i="1"/>
  <c r="I20" i="1"/>
  <c r="N19" i="1"/>
  <c r="L19" i="1"/>
  <c r="J19" i="1"/>
  <c r="Q18" i="1"/>
  <c r="L18" i="1"/>
  <c r="K18" i="1"/>
  <c r="R17" i="1"/>
  <c r="J17" i="1"/>
  <c r="Q16" i="1"/>
  <c r="L16" i="1"/>
  <c r="J16" i="1"/>
  <c r="Q15" i="1"/>
  <c r="M15" i="1"/>
  <c r="K15" i="1"/>
  <c r="R14" i="1"/>
  <c r="O14" i="1"/>
  <c r="K14" i="1"/>
  <c r="N13" i="1"/>
  <c r="K13" i="1"/>
  <c r="J13" i="1"/>
  <c r="M16" i="1"/>
  <c r="K16" i="1"/>
  <c r="O21" i="1"/>
  <c r="L21" i="1"/>
  <c r="R20" i="1"/>
  <c r="M20" i="1"/>
  <c r="J20" i="1"/>
  <c r="Q19" i="1"/>
  <c r="M19" i="1"/>
  <c r="K19" i="1"/>
  <c r="R18" i="1"/>
  <c r="N18" i="1"/>
  <c r="M18" i="1"/>
  <c r="I18" i="1"/>
  <c r="O17" i="1"/>
  <c r="M17" i="1"/>
  <c r="K17" i="1"/>
  <c r="R16" i="1"/>
  <c r="N16" i="1"/>
  <c r="R15" i="1"/>
  <c r="N15" i="1"/>
  <c r="J15" i="1"/>
  <c r="I15" i="1"/>
  <c r="L14" i="1"/>
  <c r="J14" i="1"/>
  <c r="R13" i="1"/>
  <c r="O13" i="1"/>
  <c r="M13" i="1"/>
  <c r="I13" i="1"/>
  <c r="N44" i="1"/>
  <c r="Q51" i="1"/>
  <c r="M51" i="1"/>
  <c r="K51" i="1"/>
  <c r="I51" i="1"/>
  <c r="R50" i="1"/>
  <c r="O50" i="1"/>
  <c r="N50" i="1"/>
  <c r="M50" i="1"/>
  <c r="J50" i="1"/>
  <c r="R49" i="1"/>
  <c r="O49" i="1"/>
  <c r="L49" i="1"/>
  <c r="K49" i="1"/>
  <c r="R48" i="1"/>
  <c r="N48" i="1"/>
  <c r="M48" i="1"/>
  <c r="R47" i="1"/>
  <c r="N47" i="1"/>
  <c r="N46" i="1"/>
  <c r="K46" i="1"/>
  <c r="I46" i="1"/>
  <c r="O45" i="1"/>
  <c r="L45" i="1"/>
  <c r="J45" i="1"/>
  <c r="O44" i="1"/>
  <c r="L44" i="1"/>
  <c r="R43" i="1"/>
  <c r="N43" i="1"/>
  <c r="L43" i="1"/>
  <c r="J43" i="1"/>
  <c r="O51" i="1"/>
  <c r="N51" i="1"/>
  <c r="L51" i="1"/>
  <c r="K50" i="1"/>
  <c r="N49" i="1"/>
  <c r="J49" i="1"/>
  <c r="O48" i="1"/>
  <c r="L48" i="1"/>
  <c r="I48" i="1"/>
  <c r="O47" i="1"/>
  <c r="L47" i="1"/>
  <c r="I47" i="1"/>
  <c r="O46" i="1"/>
  <c r="L46" i="1"/>
  <c r="R45" i="1"/>
  <c r="Q45" i="1"/>
  <c r="M45" i="1"/>
  <c r="I45" i="1"/>
  <c r="K44" i="1"/>
  <c r="J44" i="1"/>
  <c r="Q43" i="1"/>
  <c r="M43" i="1"/>
  <c r="I43" i="1"/>
  <c r="R46" i="1"/>
  <c r="K43" i="1"/>
  <c r="O43" i="1"/>
  <c r="I44" i="1"/>
  <c r="M44" i="1"/>
  <c r="Q44" i="1"/>
  <c r="R44" i="1"/>
  <c r="R51" i="1"/>
  <c r="J51" i="1"/>
  <c r="Q50" i="1"/>
  <c r="L50" i="1"/>
  <c r="I50" i="1"/>
  <c r="M49" i="1"/>
  <c r="Q49" i="1"/>
  <c r="I49" i="1"/>
  <c r="Q48" i="1"/>
  <c r="K48" i="1"/>
  <c r="J48" i="1"/>
  <c r="Q47" i="1"/>
  <c r="M47" i="1"/>
  <c r="K47" i="1"/>
  <c r="J47" i="1"/>
  <c r="Q46" i="1"/>
  <c r="M46" i="1"/>
  <c r="J46" i="1"/>
  <c r="N45" i="1"/>
  <c r="K45" i="1"/>
  <c r="J7" i="1"/>
  <c r="M7" i="1"/>
  <c r="O7" i="1"/>
  <c r="Q7" i="1"/>
  <c r="K8" i="1"/>
  <c r="N8" i="1"/>
  <c r="M4" i="1"/>
  <c r="L3" i="1"/>
  <c r="Q8" i="1"/>
  <c r="K9" i="1"/>
  <c r="J3" i="1"/>
  <c r="K5" i="1"/>
  <c r="I5" i="1"/>
  <c r="R4" i="1"/>
  <c r="O4" i="1"/>
  <c r="K4" i="1"/>
  <c r="N5" i="1"/>
  <c r="I6" i="1"/>
  <c r="K6" i="1"/>
  <c r="N3" i="1"/>
  <c r="I8" i="1"/>
  <c r="L8" i="1"/>
  <c r="O8" i="1"/>
  <c r="O11" i="1"/>
  <c r="K11" i="1"/>
  <c r="R10" i="1"/>
  <c r="N10" i="1"/>
  <c r="M10" i="1"/>
  <c r="J10" i="1"/>
  <c r="Q9" i="1"/>
  <c r="M9" i="1"/>
  <c r="I9" i="1"/>
  <c r="L9" i="1"/>
  <c r="O9" i="1"/>
  <c r="R9" i="1"/>
  <c r="K10" i="1"/>
  <c r="O10" i="1"/>
  <c r="I4" i="1"/>
  <c r="Q3" i="1"/>
  <c r="I11" i="1"/>
  <c r="L11" i="1"/>
  <c r="N11" i="1"/>
  <c r="R11" i="1"/>
  <c r="M6" i="1"/>
  <c r="O6" i="1"/>
  <c r="I7" i="1"/>
  <c r="Q11" i="1"/>
  <c r="M11" i="1"/>
  <c r="J11" i="1"/>
  <c r="Q10" i="1"/>
  <c r="L10" i="1"/>
  <c r="I10" i="1"/>
  <c r="N9" i="1"/>
  <c r="J9" i="1"/>
  <c r="R8" i="1"/>
  <c r="M8" i="1"/>
  <c r="J8" i="1"/>
  <c r="R7" i="1"/>
  <c r="N7" i="1"/>
  <c r="L7" i="1"/>
  <c r="K7" i="1"/>
  <c r="R6" i="1"/>
  <c r="Q6" i="1"/>
  <c r="N6" i="1"/>
  <c r="L6" i="1"/>
  <c r="J6" i="1"/>
  <c r="R5" i="1"/>
  <c r="O5" i="1"/>
  <c r="M5" i="1"/>
  <c r="L5" i="1"/>
  <c r="J5" i="1"/>
  <c r="Q4" i="1"/>
  <c r="N4" i="1"/>
  <c r="L4" i="1"/>
  <c r="J4" i="1"/>
  <c r="R3" i="1"/>
  <c r="O3" i="1"/>
  <c r="M3" i="1"/>
  <c r="K3" i="1"/>
  <c r="I3" i="1"/>
  <c r="G172" i="1"/>
  <c r="G192" i="1"/>
  <c r="G152" i="1"/>
  <c r="G112" i="1"/>
  <c r="G82" i="1"/>
  <c r="G182" i="1"/>
  <c r="G142" i="1"/>
  <c r="G122" i="1"/>
  <c r="G92" i="1"/>
  <c r="G202" i="1"/>
  <c r="G162" i="1"/>
  <c r="G132" i="1"/>
  <c r="G102" i="1"/>
  <c r="G22" i="1"/>
  <c r="G62" i="1"/>
  <c r="G32" i="1"/>
  <c r="G52" i="1"/>
  <c r="G12" i="1"/>
  <c r="G42" i="1"/>
  <c r="G72" i="1"/>
  <c r="H2" i="1" l="1" a="1"/>
  <c r="H2" i="1" s="1"/>
  <c r="I2" i="1"/>
  <c r="P172" i="1"/>
  <c r="H172" i="1" a="1"/>
  <c r="H172" i="1" s="1"/>
  <c r="P192" i="1"/>
  <c r="H192" i="1" a="1"/>
  <c r="H192" i="1" s="1"/>
  <c r="P152" i="1"/>
  <c r="H152" i="1" a="1"/>
  <c r="H152" i="1" s="1"/>
  <c r="P112" i="1"/>
  <c r="H112" i="1" a="1"/>
  <c r="H112" i="1" s="1"/>
  <c r="P82" i="1"/>
  <c r="H82" i="1" a="1"/>
  <c r="H82" i="1" s="1"/>
  <c r="P182" i="1"/>
  <c r="H182" i="1" a="1"/>
  <c r="H182" i="1" s="1"/>
  <c r="P142" i="1"/>
  <c r="H142" i="1" a="1"/>
  <c r="H142" i="1" s="1"/>
  <c r="P122" i="1"/>
  <c r="H122" i="1" a="1"/>
  <c r="H122" i="1" s="1"/>
  <c r="P92" i="1"/>
  <c r="H92" i="1" a="1"/>
  <c r="H92" i="1" s="1"/>
  <c r="P202" i="1"/>
  <c r="H202" i="1" a="1"/>
  <c r="H202" i="1" s="1"/>
  <c r="P162" i="1"/>
  <c r="H162" i="1" a="1"/>
  <c r="H162" i="1" s="1"/>
  <c r="P132" i="1"/>
  <c r="H132" i="1" a="1"/>
  <c r="H132" i="1" s="1"/>
  <c r="P102" i="1"/>
  <c r="H102" i="1" a="1"/>
  <c r="H102" i="1" s="1"/>
  <c r="P22" i="1"/>
  <c r="H22" i="1" a="1"/>
  <c r="H22" i="1" s="1"/>
  <c r="P62" i="1"/>
  <c r="H62" i="1" a="1"/>
  <c r="H62" i="1" s="1"/>
  <c r="P32" i="1"/>
  <c r="H32" i="1" a="1"/>
  <c r="H32" i="1" s="1"/>
  <c r="P52" i="1"/>
  <c r="H52" i="1" a="1"/>
  <c r="H52" i="1" s="1"/>
  <c r="P12" i="1"/>
  <c r="H12" i="1" a="1"/>
  <c r="H12" i="1" s="1"/>
  <c r="P42" i="1"/>
  <c r="H42" i="1" a="1"/>
  <c r="H42" i="1" s="1"/>
  <c r="P72" i="1"/>
  <c r="H72" i="1" a="1"/>
  <c r="H72" i="1" s="1"/>
  <c r="I172" i="1"/>
  <c r="N172" i="1"/>
  <c r="M172" i="1"/>
  <c r="L172" i="1"/>
  <c r="K172" i="1"/>
  <c r="O172" i="1"/>
  <c r="R172" i="1"/>
  <c r="J172" i="1"/>
  <c r="Q172" i="1"/>
  <c r="R192" i="1"/>
  <c r="Q192" i="1"/>
  <c r="N192" i="1"/>
  <c r="M192" i="1"/>
  <c r="L192" i="1"/>
  <c r="K192" i="1"/>
  <c r="J192" i="1"/>
  <c r="I192" i="1"/>
  <c r="O192" i="1"/>
  <c r="Q152" i="1"/>
  <c r="O152" i="1"/>
  <c r="M152" i="1"/>
  <c r="J152" i="1"/>
  <c r="N152" i="1"/>
  <c r="L152" i="1"/>
  <c r="K152" i="1"/>
  <c r="I152" i="1"/>
  <c r="R152" i="1"/>
  <c r="N112" i="1"/>
  <c r="R112" i="1"/>
  <c r="Q112" i="1"/>
  <c r="K112" i="1"/>
  <c r="L112" i="1"/>
  <c r="J112" i="1"/>
  <c r="M112" i="1"/>
  <c r="I112" i="1"/>
  <c r="O112" i="1"/>
  <c r="I82" i="1"/>
  <c r="O82" i="1"/>
  <c r="Q82" i="1"/>
  <c r="J82" i="1"/>
  <c r="K82" i="1"/>
  <c r="L82" i="1"/>
  <c r="M82" i="1"/>
  <c r="N82" i="1"/>
  <c r="R82" i="1"/>
  <c r="R182" i="1"/>
  <c r="Q182" i="1"/>
  <c r="N182" i="1"/>
  <c r="M182" i="1"/>
  <c r="L182" i="1"/>
  <c r="K182" i="1"/>
  <c r="J182" i="1"/>
  <c r="I182" i="1"/>
  <c r="O182" i="1"/>
  <c r="J142" i="1"/>
  <c r="O142" i="1"/>
  <c r="L142" i="1"/>
  <c r="N142" i="1"/>
  <c r="I142" i="1"/>
  <c r="K142" i="1"/>
  <c r="M142" i="1"/>
  <c r="Q142" i="1"/>
  <c r="R142" i="1"/>
  <c r="R122" i="1"/>
  <c r="M122" i="1"/>
  <c r="Q122" i="1"/>
  <c r="K122" i="1"/>
  <c r="N122" i="1"/>
  <c r="J122" i="1"/>
  <c r="I122" i="1"/>
  <c r="L122" i="1"/>
  <c r="O122" i="1"/>
  <c r="J92" i="1"/>
  <c r="I92" i="1"/>
  <c r="R92" i="1"/>
  <c r="Q92" i="1"/>
  <c r="O92" i="1"/>
  <c r="N92" i="1"/>
  <c r="M92" i="1"/>
  <c r="L92" i="1"/>
  <c r="K92" i="1"/>
  <c r="R202" i="1"/>
  <c r="Q202" i="1"/>
  <c r="O202" i="1"/>
  <c r="N202" i="1"/>
  <c r="M202" i="1"/>
  <c r="L202" i="1"/>
  <c r="K202" i="1"/>
  <c r="J202" i="1"/>
  <c r="I202" i="1"/>
  <c r="J162" i="1"/>
  <c r="N162" i="1"/>
  <c r="M162" i="1"/>
  <c r="L162" i="1"/>
  <c r="K162" i="1"/>
  <c r="I162" i="1"/>
  <c r="R162" i="1"/>
  <c r="Q162" i="1"/>
  <c r="O162" i="1"/>
  <c r="Q132" i="1"/>
  <c r="M132" i="1"/>
  <c r="J132" i="1"/>
  <c r="O132" i="1"/>
  <c r="L132" i="1"/>
  <c r="K132" i="1"/>
  <c r="N132" i="1"/>
  <c r="R132" i="1"/>
  <c r="I132" i="1"/>
  <c r="Q102" i="1"/>
  <c r="N102" i="1"/>
  <c r="L102" i="1"/>
  <c r="J102" i="1"/>
  <c r="I102" i="1"/>
  <c r="M102" i="1"/>
  <c r="R102" i="1"/>
  <c r="O102" i="1"/>
  <c r="K102" i="1"/>
  <c r="Q22" i="1"/>
  <c r="N22" i="1"/>
  <c r="R22" i="1"/>
  <c r="L22" i="1"/>
  <c r="K22" i="1"/>
  <c r="J22" i="1"/>
  <c r="O22" i="1"/>
  <c r="M22" i="1"/>
  <c r="I22" i="1"/>
  <c r="I62" i="1"/>
  <c r="M62" i="1"/>
  <c r="Q62" i="1"/>
  <c r="N62" i="1"/>
  <c r="L62" i="1"/>
  <c r="J62" i="1"/>
  <c r="K62" i="1"/>
  <c r="R62" i="1"/>
  <c r="O62" i="1"/>
  <c r="J32" i="1"/>
  <c r="I32" i="1"/>
  <c r="M32" i="1"/>
  <c r="Q32" i="1"/>
  <c r="L32" i="1"/>
  <c r="O32" i="1"/>
  <c r="R32" i="1"/>
  <c r="N32" i="1"/>
  <c r="K32" i="1"/>
  <c r="R52" i="1"/>
  <c r="I52" i="1"/>
  <c r="L52" i="1"/>
  <c r="K52" i="1"/>
  <c r="N52" i="1"/>
  <c r="Q52" i="1"/>
  <c r="M52" i="1"/>
  <c r="O52" i="1"/>
  <c r="J52" i="1"/>
  <c r="O12" i="1"/>
  <c r="I12" i="1"/>
  <c r="Q12" i="1"/>
  <c r="L12" i="1"/>
  <c r="K12" i="1"/>
  <c r="R12" i="1"/>
  <c r="N12" i="1"/>
  <c r="M12" i="1"/>
  <c r="J12" i="1"/>
  <c r="O42" i="1"/>
  <c r="M42" i="1"/>
  <c r="R42" i="1"/>
  <c r="I42" i="1"/>
  <c r="K42" i="1"/>
  <c r="N42" i="1"/>
  <c r="Q42" i="1"/>
  <c r="J42" i="1"/>
  <c r="L42" i="1"/>
  <c r="Q2" i="1"/>
  <c r="N2" i="1"/>
  <c r="J2" i="1"/>
  <c r="R2" i="1"/>
  <c r="O2" i="1"/>
  <c r="M2" i="1"/>
  <c r="L2" i="1"/>
  <c r="K2" i="1"/>
  <c r="R72" i="1"/>
  <c r="N72" i="1"/>
  <c r="K72" i="1"/>
  <c r="Q72" i="1"/>
  <c r="J72" i="1"/>
  <c r="I72" i="1"/>
  <c r="L72" i="1"/>
  <c r="M72" i="1"/>
  <c r="O7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<sst xmlns="http://schemas.openxmlformats.org/spreadsheetml/2006/main" count="268" uniqueCount="267">
  <si>
    <t>C.US.EP12</t>
  </si>
  <si>
    <t>P.US.EP12</t>
  </si>
  <si>
    <t>C.US.EP13</t>
  </si>
  <si>
    <t>P.US.EP13</t>
  </si>
  <si>
    <t>C.US.EP14</t>
  </si>
  <si>
    <t>P.US.EP14</t>
  </si>
  <si>
    <t>C.US.EP21</t>
  </si>
  <si>
    <t>P.US.EP21</t>
  </si>
  <si>
    <t>C.US.EP22</t>
  </si>
  <si>
    <t>P.US.EP22</t>
  </si>
  <si>
    <t>C.US.EP23</t>
  </si>
  <si>
    <t>P.US.EP23</t>
  </si>
  <si>
    <t>C.US.EP24</t>
  </si>
  <si>
    <t>P.US.EP24</t>
  </si>
  <si>
    <t>C.US.EP31</t>
  </si>
  <si>
    <t>P.US.EP31</t>
  </si>
  <si>
    <t>C.US.EP32</t>
  </si>
  <si>
    <t>P.US.EP32</t>
  </si>
  <si>
    <t>C.US.EP33</t>
  </si>
  <si>
    <t>P.US.EP33</t>
  </si>
  <si>
    <t>C.US.EP34</t>
  </si>
  <si>
    <t>P.US.EP34</t>
  </si>
  <si>
    <t>C.US.EP41</t>
  </si>
  <si>
    <t>P.US.EP41</t>
  </si>
  <si>
    <t>C.US.EP42</t>
  </si>
  <si>
    <t>P.US.EP42</t>
  </si>
  <si>
    <t>P.US.EP43</t>
  </si>
  <si>
    <t>C.US.EP44</t>
  </si>
  <si>
    <t>P.US.EP44</t>
  </si>
  <si>
    <t>C.US.EW</t>
  </si>
  <si>
    <t>P.US.EW</t>
  </si>
  <si>
    <t>C.US.EW1</t>
  </si>
  <si>
    <t>P.US.EW1</t>
  </si>
  <si>
    <t>C.US.EW2</t>
  </si>
  <si>
    <t>P.US.EW2</t>
  </si>
  <si>
    <t>C.US.EW3</t>
  </si>
  <si>
    <t>P.US.EW3</t>
  </si>
  <si>
    <t>C.US.EW4</t>
  </si>
  <si>
    <t>P.US.EW4</t>
  </si>
  <si>
    <t>EP</t>
  </si>
  <si>
    <t>P.US.EPM2674000</t>
  </si>
  <si>
    <t>P.US.EPM2674250</t>
  </si>
  <si>
    <t>P.US.EPM2674500</t>
  </si>
  <si>
    <t>P.US.EPM2674750</t>
  </si>
  <si>
    <t>C.US.EP12K2674300</t>
  </si>
  <si>
    <t>P.US.EP12K2674300</t>
  </si>
  <si>
    <t>C.US.EP13K2674300</t>
  </si>
  <si>
    <t>P.US.EP13K2674300</t>
  </si>
  <si>
    <t>C.US.EP14M2675000</t>
  </si>
  <si>
    <t>P.US.EP14M2675000</t>
  </si>
  <si>
    <t>C.US.EP21M2674250</t>
  </si>
  <si>
    <t>C.US.EP21M2674300</t>
  </si>
  <si>
    <t>P.US.EP21M2674250</t>
  </si>
  <si>
    <t>P.US.EP21M2674300</t>
  </si>
  <si>
    <t>C.US.EP22K2674300</t>
  </si>
  <si>
    <t>P.US.EP23K2674300</t>
  </si>
  <si>
    <t>C.US.EP24K2674250</t>
  </si>
  <si>
    <t>C.US.EP24K2674300</t>
  </si>
  <si>
    <t>P.US.EP24K2674250</t>
  </si>
  <si>
    <t>P.US.EP24K2674300</t>
  </si>
  <si>
    <t>C.US.EP31M2674250</t>
  </si>
  <si>
    <t>C.US.EP31M2674300</t>
  </si>
  <si>
    <t>P.US.EP31M2674250</t>
  </si>
  <si>
    <t>P.US.EP31M2674300</t>
  </si>
  <si>
    <t>C.US.EP32K2674300</t>
  </si>
  <si>
    <t>P.US.EP33K2674300</t>
  </si>
  <si>
    <t>C.US.EP34K2674250</t>
  </si>
  <si>
    <t>C.US.EP34K2674300</t>
  </si>
  <si>
    <t>P.US.EP34K2674250</t>
  </si>
  <si>
    <t>P.US.EP34K2674300</t>
  </si>
  <si>
    <t>C.US.EP41M2674250</t>
  </si>
  <si>
    <t>C.US.EP41M2674300</t>
  </si>
  <si>
    <t>P.US.EP41M2674250</t>
  </si>
  <si>
    <t>P.US.EP41M2674300</t>
  </si>
  <si>
    <t>C.US.EP42K2674300</t>
  </si>
  <si>
    <t>P.US.EP42K2674300</t>
  </si>
  <si>
    <t>C.US.EP43K2674250</t>
  </si>
  <si>
    <t>C.US.EP43K2674300</t>
  </si>
  <si>
    <t>P.US.EP43K2674250</t>
  </si>
  <si>
    <t>P.US.EP43K2674300</t>
  </si>
  <si>
    <t>C.US.EP44K2674250</t>
  </si>
  <si>
    <t>C.US.EP44K2674300</t>
  </si>
  <si>
    <t>P.US.EP44K2674250</t>
  </si>
  <si>
    <t>P.US.EP44K2674300</t>
  </si>
  <si>
    <t>C.US.EWK2674250</t>
  </si>
  <si>
    <t>C.US.EWK2674300</t>
  </si>
  <si>
    <t>P.US.EWK2674250</t>
  </si>
  <si>
    <t>P.US.EWK2674300</t>
  </si>
  <si>
    <t>C.US.EW1M2674250</t>
  </si>
  <si>
    <t>C.US.EW1M2674300</t>
  </si>
  <si>
    <t>P.US.EW1M2674250</t>
  </si>
  <si>
    <t>P.US.EW1M2674300</t>
  </si>
  <si>
    <t>C.US.EW2M2674000</t>
  </si>
  <si>
    <t>C.US.EW2M2674250</t>
  </si>
  <si>
    <t>C.US.EW2M2674500</t>
  </si>
  <si>
    <t>C.US.EW2M2674750</t>
  </si>
  <si>
    <t>P.US.EW2M2674000</t>
  </si>
  <si>
    <t>P.US.EW2M2674250</t>
  </si>
  <si>
    <t>P.US.EW2M2674500</t>
  </si>
  <si>
    <t>P.US.EW2M2674750</t>
  </si>
  <si>
    <t>C.US.EW3K2674300</t>
  </si>
  <si>
    <t>P.US.EW3K2674300</t>
  </si>
  <si>
    <t>C.US.EW4K2674250</t>
  </si>
  <si>
    <t>C.US.EW4K2674300</t>
  </si>
  <si>
    <t>P.US.EW4K2674250</t>
  </si>
  <si>
    <t>P.US.EW4K2674300</t>
  </si>
  <si>
    <t>Root Sym</t>
  </si>
  <si>
    <t>Symbol (Live)</t>
  </si>
  <si>
    <t>Symbol (Fixed)</t>
  </si>
  <si>
    <t>Exp Date</t>
  </si>
  <si>
    <t>Sorted</t>
  </si>
  <si>
    <t>P.US.EP22K2674300</t>
  </si>
  <si>
    <t>C.US.EP23K2674300</t>
  </si>
  <si>
    <t>P.US.EP32K2674300</t>
  </si>
  <si>
    <t>C.US.EP33K2674300</t>
  </si>
  <si>
    <t>Symbol (Sorted)</t>
  </si>
  <si>
    <t>Description</t>
  </si>
  <si>
    <t>Bid Vol</t>
  </si>
  <si>
    <t>Bid</t>
  </si>
  <si>
    <t>Ask</t>
  </si>
  <si>
    <t>Ask Vol</t>
  </si>
  <si>
    <t>Last</t>
  </si>
  <si>
    <t>NC</t>
  </si>
  <si>
    <t>Vol</t>
  </si>
  <si>
    <t>IV</t>
  </si>
  <si>
    <t>Delta</t>
  </si>
  <si>
    <t>C.US.EPM2674000</t>
  </si>
  <si>
    <t>C.US.EPM2674250</t>
  </si>
  <si>
    <t>C.US.EPM2674500</t>
  </si>
  <si>
    <t>C.US.EPM2674750</t>
  </si>
  <si>
    <t>Open Int</t>
  </si>
  <si>
    <t>C.US.EPM2675000</t>
  </si>
  <si>
    <t>P.US.EPM2675000</t>
  </si>
  <si>
    <t>C.US.EP12K2674350</t>
  </si>
  <si>
    <t>C.US.EP12K2674400</t>
  </si>
  <si>
    <t>C.US.EP12K2674450</t>
  </si>
  <si>
    <t>C.US.EP12K2674500</t>
  </si>
  <si>
    <t>P.US.EP12K2674350</t>
  </si>
  <si>
    <t>P.US.EP12K2674400</t>
  </si>
  <si>
    <t>P.US.EP12K2674450</t>
  </si>
  <si>
    <t>P.US.EP12K2674500</t>
  </si>
  <si>
    <t>C.US.EP13K2674350</t>
  </si>
  <si>
    <t>C.US.EP13K2674400</t>
  </si>
  <si>
    <t>C.US.EP13K2674450</t>
  </si>
  <si>
    <t>C.US.EP13K2674500</t>
  </si>
  <si>
    <t>P.US.EP13K2674350</t>
  </si>
  <si>
    <t>P.US.EP13K2674400</t>
  </si>
  <si>
    <t>P.US.EP13K2674450</t>
  </si>
  <si>
    <t>P.US.EP13K2674500</t>
  </si>
  <si>
    <t>C.US.EP14M2674500</t>
  </si>
  <si>
    <t>C.US.EP14M2674750</t>
  </si>
  <si>
    <t>C.US.EP14M2675250</t>
  </si>
  <si>
    <t>C.US.EP14M2675500</t>
  </si>
  <si>
    <t>P.US.EP14M2674500</t>
  </si>
  <si>
    <t>P.US.EP14M2674750</t>
  </si>
  <si>
    <t>P.US.EP14M2675250</t>
  </si>
  <si>
    <t>P.US.EP14M2675500</t>
  </si>
  <si>
    <t>C.US.EP21M2674400</t>
  </si>
  <si>
    <t>C.US.EP21M2674500</t>
  </si>
  <si>
    <t>C.US.EP21M2674600</t>
  </si>
  <si>
    <t>P.US.EP21M2674400</t>
  </si>
  <si>
    <t>P.US.EP21M2674500</t>
  </si>
  <si>
    <t>P.US.EP21M2674600</t>
  </si>
  <si>
    <t>C.US.EP22K2674350</t>
  </si>
  <si>
    <t>C.US.EP22K2674400</t>
  </si>
  <si>
    <t>C.US.EP22K2674450</t>
  </si>
  <si>
    <t>C.US.EP22K2674500</t>
  </si>
  <si>
    <t>P.US.EP22K2674350</t>
  </si>
  <si>
    <t>P.US.EP22K2674400</t>
  </si>
  <si>
    <t>P.US.EP22K2674450</t>
  </si>
  <si>
    <t>P.US.EP22K2674500</t>
  </si>
  <si>
    <t>C.US.EP23K2674350</t>
  </si>
  <si>
    <t>C.US.EP23K2674400</t>
  </si>
  <si>
    <t>C.US.EP23K2674450</t>
  </si>
  <si>
    <t>C.US.EP23K2674500</t>
  </si>
  <si>
    <t>P.US.EP23K2674350</t>
  </si>
  <si>
    <t>P.US.EP23K2674400</t>
  </si>
  <si>
    <t>P.US.EP23K2674450</t>
  </si>
  <si>
    <t>P.US.EP23K2674500</t>
  </si>
  <si>
    <t>C.US.EP24K2674400</t>
  </si>
  <si>
    <t>C.US.EP24K2674500</t>
  </si>
  <si>
    <t>C.US.EP24K2674600</t>
  </si>
  <si>
    <t>P.US.EP24K2674400</t>
  </si>
  <si>
    <t>P.US.EP24K2674500</t>
  </si>
  <si>
    <t>P.US.EP24K2674600</t>
  </si>
  <si>
    <t>C.US.EP31M2674400</t>
  </si>
  <si>
    <t>C.US.EP31M2674500</t>
  </si>
  <si>
    <t>C.US.EP31M2674600</t>
  </si>
  <si>
    <t>P.US.EP31M2674400</t>
  </si>
  <si>
    <t>P.US.EP31M2674500</t>
  </si>
  <si>
    <t>P.US.EP31M2674600</t>
  </si>
  <si>
    <t>C.US.EP32K2674350</t>
  </si>
  <si>
    <t>C.US.EP32K2674400</t>
  </si>
  <si>
    <t>C.US.EP32K2674450</t>
  </si>
  <si>
    <t>C.US.EP32K2674500</t>
  </si>
  <si>
    <t>P.US.EP32K2674350</t>
  </si>
  <si>
    <t>P.US.EP32K2674400</t>
  </si>
  <si>
    <t>P.US.EP32K2674450</t>
  </si>
  <si>
    <t>P.US.EP32K2674500</t>
  </si>
  <si>
    <t>C.US.EP33K2674350</t>
  </si>
  <si>
    <t>C.US.EP33K2674400</t>
  </si>
  <si>
    <t>C.US.EP33K2674450</t>
  </si>
  <si>
    <t>C.US.EP33K2674500</t>
  </si>
  <si>
    <t>P.US.EP33K2674350</t>
  </si>
  <si>
    <t>P.US.EP33K2674400</t>
  </si>
  <si>
    <t>P.US.EP33K2674450</t>
  </si>
  <si>
    <t>P.US.EP33K2674500</t>
  </si>
  <si>
    <t>C.US.EP34K2674400</t>
  </si>
  <si>
    <t>C.US.EP34K2674500</t>
  </si>
  <si>
    <t>C.US.EP34K2674600</t>
  </si>
  <si>
    <t>P.US.EP34K2674400</t>
  </si>
  <si>
    <t>P.US.EP34K2674500</t>
  </si>
  <si>
    <t>P.US.EP34K2674600</t>
  </si>
  <si>
    <t>C.US.EP41M2674400</t>
  </si>
  <si>
    <t>C.US.EP41M2674500</t>
  </si>
  <si>
    <t>C.US.EP41M2674600</t>
  </si>
  <si>
    <t>P.US.EP41M2674400</t>
  </si>
  <si>
    <t>P.US.EP41M2674500</t>
  </si>
  <si>
    <t>P.US.EP41M2674600</t>
  </si>
  <si>
    <t>C.US.EP42K2674350</t>
  </si>
  <si>
    <t>C.US.EP42K2674400</t>
  </si>
  <si>
    <t>C.US.EP42K2674450</t>
  </si>
  <si>
    <t>C.US.EP42K2674500</t>
  </si>
  <si>
    <t>P.US.EP42K2674350</t>
  </si>
  <si>
    <t>P.US.EP42K2674400</t>
  </si>
  <si>
    <t>P.US.EP42K2674450</t>
  </si>
  <si>
    <t>P.US.EP42K2674500</t>
  </si>
  <si>
    <t>C.US.EP43K2674400</t>
  </si>
  <si>
    <t>C.US.EP43K2674500</t>
  </si>
  <si>
    <t>C.US.EP43K2674600</t>
  </si>
  <si>
    <t>P.US.EP43K2674400</t>
  </si>
  <si>
    <t>P.US.EP43K2674500</t>
  </si>
  <si>
    <t>P.US.EP43K2674600</t>
  </si>
  <si>
    <t>C.US.EP44K2674400</t>
  </si>
  <si>
    <t>C.US.EP44K2674500</t>
  </si>
  <si>
    <t>C.US.EP44K2674600</t>
  </si>
  <si>
    <t>P.US.EP44K2674400</t>
  </si>
  <si>
    <t>P.US.EP44K2674500</t>
  </si>
  <si>
    <t>P.US.EP44K2674600</t>
  </si>
  <si>
    <t>C.US.EWK2674400</t>
  </si>
  <si>
    <t>C.US.EWK2674500</t>
  </si>
  <si>
    <t>C.US.EWK2674600</t>
  </si>
  <si>
    <t>P.US.EWK2674400</t>
  </si>
  <si>
    <t>P.US.EWK2674500</t>
  </si>
  <si>
    <t>P.US.EWK2674600</t>
  </si>
  <si>
    <t>C.US.EW1M2674400</t>
  </si>
  <si>
    <t>C.US.EW1M2674500</t>
  </si>
  <si>
    <t>C.US.EW1M2674600</t>
  </si>
  <si>
    <t>P.US.EW1M2674400</t>
  </si>
  <si>
    <t>P.US.EW1M2674500</t>
  </si>
  <si>
    <t>P.US.EW1M2674600</t>
  </si>
  <si>
    <t>C.US.EW2M2675000</t>
  </si>
  <si>
    <t>P.US.EW2M2675000</t>
  </si>
  <si>
    <t>C.US.EW3K2674350</t>
  </si>
  <si>
    <t>C.US.EW3K2674400</t>
  </si>
  <si>
    <t>C.US.EW3K2674450</t>
  </si>
  <si>
    <t>C.US.EW3K2674500</t>
  </si>
  <si>
    <t>P.US.EW3K2674350</t>
  </si>
  <si>
    <t>P.US.EW3K2674400</t>
  </si>
  <si>
    <t>P.US.EW3K2674450</t>
  </si>
  <si>
    <t>P.US.EW3K2674500</t>
  </si>
  <si>
    <t>C.US.EW4K2674400</t>
  </si>
  <si>
    <t>C.US.EW4K2674500</t>
  </si>
  <si>
    <t>C.US.EW4K2674600</t>
  </si>
  <si>
    <t>P.US.EW4K2674400</t>
  </si>
  <si>
    <t>P.US.EW4K2674500</t>
  </si>
  <si>
    <t>P.US.EW4K2674600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</si>
</sst>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shrinkToFit="1"/>
    </xf>
    <xf numFmtId="14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2" fontId="0" fillId="0" borderId="0" xfId="0" quotePrefix="1" applyNumberFormat="1" applyAlignment="1">
      <alignment horizontal="center" shrinkToFit="1"/>
    </xf>
    <xf numFmtId="164" fontId="1" fillId="0" borderId="0" xfId="0" applyNumberFormat="1" applyFont="1" applyAlignment="1">
      <alignment vertical="center" shrinkToFit="1"/>
    </xf>
    <xf numFmtId="2" fontId="1" fillId="0" borderId="0" xfId="0" applyNumberFormat="1" applyFont="1" applyAlignment="1">
      <alignment horizontal="center" vertical="center" shrinkToFit="1"/>
    </xf>
    <xf numFmtId="2" fontId="2" fillId="0" borderId="0" xfId="0" applyNumberFormat="1" applyFont="1" applyAlignment="1">
      <alignment horizontal="center" vertical="center" shrinkToFit="1"/>
    </xf>
    <xf numFmtId="164" fontId="1" fillId="0" borderId="0" xfId="0" applyNumberFormat="1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E-Mini S&amp;P 500 EOM Options, May 26 74600 Put</v>
        <stp/>
        <stp>ContractData</stp>
        <stp>P.US.EWK2674600</stp>
        <stp>LongDescription</stp>
        <stp>-1</stp>
        <stp>T</stp>
        <tr r="H141" s="1"/>
        <tr r="H141" s="1"/>
      </tp>
      <tp t="s">
        <v>E-Mini S&amp;P 500 EOM Options, May 26 74400 Put</v>
        <stp/>
        <stp>ContractData</stp>
        <stp>P.US.EWK2674400</stp>
        <stp>LongDescription</stp>
        <stp>-1</stp>
        <stp>T</stp>
        <tr r="H139" s="1"/>
        <tr r="H139" s="1"/>
      </tp>
      <tp t="s">
        <v>E-Mini S&amp;P 500 EOM Options, May 26 74500 Put</v>
        <stp/>
        <stp>ContractData</stp>
        <stp>P.US.EWK2674500</stp>
        <stp>LongDescription</stp>
        <stp>-1</stp>
        <stp>T</stp>
        <tr r="H140" s="1"/>
        <tr r="H140" s="1"/>
      </tp>
      <tp t="s">
        <v>E-Mini S&amp;P 500 EOM Options, May 26 74300 Put</v>
        <stp/>
        <stp>ContractData</stp>
        <stp>P.US.EWK2674300</stp>
        <stp>LongDescription</stp>
        <stp>-1</stp>
        <stp>T</stp>
        <tr r="H138" s="1"/>
        <tr r="H138" s="1"/>
      </tp>
      <tp t="s">
        <v>E-Mini S&amp;P 500 EOM Options, May 26 74500 Call</v>
        <stp/>
        <stp>ContractData</stp>
        <stp>C.US.EWK2674500</stp>
        <stp>LongDescription</stp>
        <stp>-1</stp>
        <stp>T</stp>
        <tr r="H135" s="1"/>
        <tr r="H135" s="1"/>
      </tp>
      <tp t="s">
        <v>E-Mini S&amp;P 500 EOM Options, May 26 74400 Call</v>
        <stp/>
        <stp>ContractData</stp>
        <stp>C.US.EWK2674400</stp>
        <stp>LongDescription</stp>
        <stp>-1</stp>
        <stp>T</stp>
        <tr r="H134" s="1"/>
        <tr r="H134" s="1"/>
      </tp>
      <tp t="s">
        <v>E-Mini S&amp;P 500 EOM Options, May 26 74600 Call</v>
        <stp/>
        <stp>ContractData</stp>
        <stp>C.US.EWK2674600</stp>
        <stp>LongDescription</stp>
        <stp>-1</stp>
        <stp>T</stp>
        <tr r="H136" s="1"/>
        <tr r="H136" s="1"/>
      </tp>
      <tp t="s">
        <v>E-Mini S&amp;P 500 EOM Options, May 26 74300 Call</v>
        <stp/>
        <stp>ContractData</stp>
        <stp>C.US.EWK2674300</stp>
        <stp>LongDescription</stp>
        <stp>-1</stp>
        <stp>T</stp>
        <tr r="H133" s="1"/>
        <tr r="H133" s="1"/>
      </tp>
      <tp t="s">
        <v>E-Mini S&amp;P 500 Option, Jun 26 74500 Put</v>
        <stp/>
        <stp>ContractData</stp>
        <stp>P.US.EPM2674500</stp>
        <stp>LongDescription</stp>
        <stp>-1</stp>
        <stp>T</stp>
        <tr r="H199" s="1"/>
        <tr r="H199" s="1"/>
      </tp>
      <tp t="s">
        <v>E-Mini S&amp;P 500 Option, Jun 26 74000 Put</v>
        <stp/>
        <stp>ContractData</stp>
        <stp>P.US.EPM2674000</stp>
        <stp>LongDescription</stp>
        <stp>-1</stp>
        <stp>T</stp>
        <tr r="H197" s="1"/>
        <tr r="H197" s="1"/>
      </tp>
      <tp t="s">
        <v>E-Mini S&amp;P 500 Option, Jun 26 74500 Call</v>
        <stp/>
        <stp>ContractData</stp>
        <stp>C.US.EPM2674500</stp>
        <stp>LongDescription</stp>
        <stp>-1</stp>
        <stp>T</stp>
        <tr r="H194" s="1"/>
        <tr r="H194" s="1"/>
      </tp>
      <tp t="s">
        <v>E-Mini S&amp;P 500 Option, Jun 26 74000 Call</v>
        <stp/>
        <stp>ContractData</stp>
        <stp>C.US.EPM2674000</stp>
        <stp>LongDescription</stp>
        <stp>-1</stp>
        <stp>T</stp>
        <tr r="H192" s="1"/>
        <tr r="H192" s="1"/>
      </tp>
      <tp t="s">
        <v>E-Mini S&amp;P 500 Option, Jun 26 75000 Put</v>
        <stp/>
        <stp>ContractData</stp>
        <stp>P.US.EPM2675000</stp>
        <stp>LongDescription</stp>
        <stp>-1</stp>
        <stp>T</stp>
        <tr r="H201" s="1"/>
        <tr r="H201" s="1"/>
      </tp>
      <tp t="s">
        <v>E-Mini S&amp;P 500 Option, Jun 26 75000 Call</v>
        <stp/>
        <stp>ContractData</stp>
        <stp>C.US.EPM2675000</stp>
        <stp>LongDescription</stp>
        <stp>-1</stp>
        <stp>T</stp>
        <tr r="H196" s="1"/>
        <tr r="H196" s="1"/>
      </tp>
      <tp t="s">
        <v>{"P.US.EW4K2674250";"P.US.EW4K2674300";"P.US.EW4K2674400";"P.US.EW4K2674500";"P.US.EW4K2674600"}</v>
        <stp/>
        <stp>Options</stp>
        <stp>P.US.EW4</stp>
        <stp>1</stp>
        <stp>Put</stp>
        <stp>longsymbol</stp>
        <stp>-2,2</stp>
        <tr r="B207" s="1"/>
        <tr r="B210" s="1"/>
        <tr r="B208" s="1"/>
        <tr r="B209" s="1"/>
        <tr r="B211" s="1"/>
      </tp>
      <tp t="s">
        <v>{"P.US.EW2M2674000";"P.US.EW2M2674250";"P.US.EW2M2674500";"P.US.EW2M2674750";"P.US.EW2M2675000"}</v>
        <stp/>
        <stp>Options</stp>
        <stp>P.US.EW2</stp>
        <stp>1</stp>
        <stp>Put</stp>
        <stp>longsymbol</stp>
        <stp>-2,2</stp>
        <tr r="B187" s="1"/>
        <tr r="B190" s="1"/>
        <tr r="B188" s="1"/>
        <tr r="B189" s="1"/>
        <tr r="B191" s="1"/>
      </tp>
      <tp t="s">
        <v>{"P.US.EW3K2674350";"P.US.EW3K2674400";"P.US.EW3K2674450";"P.US.EW3K2674500";"P.US.EW3K2674550"}</v>
        <stp/>
        <stp>Options</stp>
        <stp>P.US.EW3</stp>
        <stp>1</stp>
        <stp>Put</stp>
        <stp>longsymbol</stp>
        <stp>-2,2</stp>
        <tr r="B199" s="1"/>
        <tr r="B198" s="1"/>
        <tr r="B201" s="1"/>
        <tr r="B197" s="1"/>
        <tr r="B200" s="1"/>
      </tp>
      <tp t="s">
        <v>E-Mini S&amp;P 500 EOM Options, May 26 74250 Put</v>
        <stp/>
        <stp>ContractData</stp>
        <stp>P.US.EWK2674250</stp>
        <stp>LongDescription</stp>
        <stp>-1</stp>
        <stp>T</stp>
        <tr r="H137" s="1"/>
        <tr r="H137" s="1"/>
      </tp>
      <tp t="s">
        <v>E-Mini S&amp;P 500 EOM Options, May 26 74250 Call</v>
        <stp/>
        <stp>ContractData</stp>
        <stp>C.US.EWK2674250</stp>
        <stp>LongDescription</stp>
        <stp>-1</stp>
        <stp>T</stp>
        <tr r="H132" s="1"/>
        <tr r="H132" s="1"/>
      </tp>
      <tp t="s">
        <v>E-Mini S&amp;P 500 Option, Jun 26 74750 Put</v>
        <stp/>
        <stp>ContractData</stp>
        <stp>P.US.EPM2674750</stp>
        <stp>LongDescription</stp>
        <stp>-1</stp>
        <stp>T</stp>
        <tr r="H200" s="1"/>
        <tr r="H200" s="1"/>
      </tp>
      <tp t="s">
        <v>E-Mini S&amp;P 500 Option, Jun 26 74250 Put</v>
        <stp/>
        <stp>ContractData</stp>
        <stp>P.US.EPM2674250</stp>
        <stp>LongDescription</stp>
        <stp>-1</stp>
        <stp>T</stp>
        <tr r="H198" s="1"/>
        <tr r="H198" s="1"/>
      </tp>
      <tp t="s">
        <v>E-Mini S&amp;P 500 Option, Jun 26 74750 Call</v>
        <stp/>
        <stp>ContractData</stp>
        <stp>C.US.EPM2674750</stp>
        <stp>LongDescription</stp>
        <stp>-1</stp>
        <stp>T</stp>
        <tr r="H195" s="1"/>
        <tr r="H195" s="1"/>
      </tp>
      <tp t="s">
        <v>E-Mini S&amp;P 500 Option, Jun 26 74250 Call</v>
        <stp/>
        <stp>ContractData</stp>
        <stp>C.US.EPM2674250</stp>
        <stp>LongDescription</stp>
        <stp>-1</stp>
        <stp>T</stp>
        <tr r="H193" s="1"/>
        <tr r="H193" s="1"/>
      </tp>
      <tp t="s">
        <v>{"P.US.EW1M2674250";"P.US.EW1M2674300";"P.US.EW1M2674400";"P.US.EW1M2674500";"P.US.EW1M2674600"}</v>
        <stp/>
        <stp>Options</stp>
        <stp>P.US.EW1</stp>
        <stp>1</stp>
        <stp>Put</stp>
        <stp>longsymbol</stp>
        <stp>-2,2</stp>
        <tr r="B178" s="1"/>
        <tr r="B179" s="1"/>
        <tr r="B177" s="1"/>
        <tr r="B181" s="1"/>
        <tr r="B180" s="1"/>
      </tp>
      <tp>
        <v>12.85</v>
        <stp/>
        <stp>ContractData</stp>
        <stp>C.US.EP13K2674450</stp>
        <stp>ImpliedVolatility</stp>
        <stp/>
        <stp>T</stp>
        <tr r="Q55" s="1"/>
      </tp>
      <tp>
        <v>14.63</v>
        <stp/>
        <stp>ContractData</stp>
        <stp>C.US.EP43K2674400</stp>
        <stp>ImpliedVolatility</stp>
        <stp/>
        <stp>T</stp>
        <tr r="Q84" s="1"/>
      </tp>
      <tp>
        <v>14.51</v>
        <stp/>
        <stp>ContractData</stp>
        <stp>C.US.EP43K2674500</stp>
        <stp>ImpliedVolatility</stp>
        <stp/>
        <stp>T</stp>
        <tr r="Q85" s="1"/>
      </tp>
      <tp>
        <v>14.43</v>
        <stp/>
        <stp>ContractData</stp>
        <stp>C.US.EP43K2674600</stp>
        <stp>ImpliedVolatility</stp>
        <stp/>
        <stp>T</stp>
        <tr r="Q86" s="1"/>
      </tp>
      <tp>
        <v>13.02</v>
        <stp/>
        <stp>ContractData</stp>
        <stp>C.US.EP13K2674350</stp>
        <stp>ImpliedVolatility</stp>
        <stp/>
        <stp>T</stp>
        <tr r="Q53" s="1"/>
      </tp>
      <tp>
        <v>14.88</v>
        <stp/>
        <stp>ContractData</stp>
        <stp>C.US.EP43K2674300</stp>
        <stp>ImpliedVolatility</stp>
        <stp/>
        <stp>T</stp>
        <tr r="Q83" s="1"/>
      </tp>
      <tp>
        <v>9.92</v>
        <stp/>
        <stp>ContractData</stp>
        <stp>C.US.EP12K2674450</stp>
        <stp>ImpliedVolatility</stp>
        <stp/>
        <stp>T</stp>
        <tr r="Q5" s="1"/>
      </tp>
      <tp>
        <v>13.25</v>
        <stp/>
        <stp>ContractData</stp>
        <stp>C.US.EP42K2674400</stp>
        <stp>ImpliedVolatility</stp>
        <stp/>
        <stp>T</stp>
        <tr r="Q34" s="1"/>
      </tp>
      <tp>
        <v>12.86</v>
        <stp/>
        <stp>ContractData</stp>
        <stp>C.US.EP42K2674500</stp>
        <stp>ImpliedVolatility</stp>
        <stp/>
        <stp>T</stp>
        <tr r="Q36" s="1"/>
      </tp>
      <tp>
        <v>12.04</v>
        <stp/>
        <stp>ContractData</stp>
        <stp>C.US.EP12K2674350</stp>
        <stp>ImpliedVolatility</stp>
        <stp/>
        <stp>T</stp>
        <tr r="Q3" s="1"/>
      </tp>
      <tp>
        <v>13.4</v>
        <stp/>
        <stp>ContractData</stp>
        <stp>C.US.EP42K2674300</stp>
        <stp>ImpliedVolatility</stp>
        <stp/>
        <stp>T</stp>
        <tr r="Q32" s="1"/>
      </tp>
      <tp>
        <v>14.68</v>
        <stp/>
        <stp>ContractData</stp>
        <stp>C.US.EP41M2674400</stp>
        <stp>ImpliedVolatility</stp>
        <stp/>
        <stp>T</stp>
        <tr r="Q164" s="1"/>
      </tp>
      <tp>
        <v>14.73</v>
        <stp/>
        <stp>ContractData</stp>
        <stp>C.US.EP41M2674500</stp>
        <stp>ImpliedVolatility</stp>
        <stp/>
        <stp>T</stp>
        <tr r="Q165" s="1"/>
      </tp>
      <tp>
        <v>14.63</v>
        <stp/>
        <stp>ContractData</stp>
        <stp>C.US.EP41M2674600</stp>
        <stp>ImpliedVolatility</stp>
        <stp/>
        <stp>T</stp>
        <tr r="Q166" s="1"/>
      </tp>
      <tp>
        <v>14.94</v>
        <stp/>
        <stp>ContractData</stp>
        <stp>C.US.EP41M2674300</stp>
        <stp>ImpliedVolatility</stp>
        <stp/>
        <stp>T</stp>
        <tr r="Q163" s="1"/>
      </tp>
      <tp>
        <v>46191</v>
        <stp/>
        <stp>ContractData</stp>
        <stp>P.US.EPM2674500</stp>
        <stp>ExpirationDate</stp>
        <stp>-1</stp>
        <stp>T</stp>
        <tr r="E9" s="1"/>
      </tp>
      <tp>
        <v>46171</v>
        <stp/>
        <stp>ContractData</stp>
        <stp>P.US.EWK2674500</stp>
        <stp>ExpirationDate</stp>
        <stp>-1</stp>
        <stp>T</stp>
        <tr r="E170" s="1"/>
      </tp>
      <tp>
        <v>14.41</v>
        <stp/>
        <stp>ContractData</stp>
        <stp>C.US.EP44K2674400</stp>
        <stp>ImpliedVolatility</stp>
        <stp/>
        <stp>T</stp>
        <tr r="Q124" s="1"/>
      </tp>
      <tp>
        <v>14.44</v>
        <stp/>
        <stp>ContractData</stp>
        <stp>C.US.EP44K2674500</stp>
        <stp>ImpliedVolatility</stp>
        <stp/>
        <stp>T</stp>
        <tr r="Q125" s="1"/>
      </tp>
      <tp>
        <v>14.2</v>
        <stp/>
        <stp>ContractData</stp>
        <stp>C.US.EP44K2674600</stp>
        <stp>ImpliedVolatility</stp>
        <stp/>
        <stp>T</stp>
        <tr r="Q126" s="1"/>
      </tp>
      <tp>
        <v>14.67</v>
        <stp/>
        <stp>ContractData</stp>
        <stp>C.US.EP44K2674300</stp>
        <stp>ImpliedVolatility</stp>
        <stp/>
        <stp>T</stp>
        <tr r="Q123" s="1"/>
      </tp>
      <tp>
        <v>14.76</v>
        <stp/>
        <stp>ContractData</stp>
        <stp>C.US.EP14M2675250</stp>
        <stp>ImpliedVolatility</stp>
        <stp/>
        <stp>T</stp>
        <tr r="Q205" s="1"/>
      </tp>
      <tp>
        <v>15.21</v>
        <stp/>
        <stp>ContractData</stp>
        <stp>C.US.EP14M2674750</stp>
        <stp>ImpliedVolatility</stp>
        <stp/>
        <stp>T</stp>
        <tr r="Q203" s="1"/>
      </tp>
      <tp>
        <v>14.68</v>
        <stp/>
        <stp>ContractData</stp>
        <stp>P.US.EP41M2674400</stp>
        <stp>ImpliedVolatility</stp>
        <stp/>
        <stp>T</stp>
        <tr r="Q169" s="1"/>
      </tp>
      <tp>
        <v>14.73</v>
        <stp/>
        <stp>ContractData</stp>
        <stp>P.US.EP41M2674500</stp>
        <stp>ImpliedVolatility</stp>
        <stp/>
        <stp>T</stp>
        <tr r="Q170" s="1"/>
      </tp>
      <tp>
        <v>14.64</v>
        <stp/>
        <stp>ContractData</stp>
        <stp>P.US.EP41M2674600</stp>
        <stp>ImpliedVolatility</stp>
        <stp/>
        <stp>T</stp>
        <tr r="Q171" s="1"/>
      </tp>
      <tp>
        <v>14.93</v>
        <stp/>
        <stp>ContractData</stp>
        <stp>P.US.EP41M2674300</stp>
        <stp>ImpliedVolatility</stp>
        <stp/>
        <stp>T</stp>
        <tr r="Q168" s="1"/>
      </tp>
      <tp>
        <v>10.49</v>
        <stp/>
        <stp>ContractData</stp>
        <stp>P.US.EP12K2674450</stp>
        <stp>ImpliedVolatility</stp>
        <stp/>
        <stp>T</stp>
        <tr r="Q10" s="1"/>
      </tp>
      <tp>
        <v>13.34</v>
        <stp/>
        <stp>ContractData</stp>
        <stp>P.US.EP42K2674400</stp>
        <stp>ImpliedVolatility</stp>
        <stp/>
        <stp>T</stp>
        <tr r="Q39" s="1"/>
      </tp>
      <tp>
        <v>12.95</v>
        <stp/>
        <stp>ContractData</stp>
        <stp>P.US.EP42K2674500</stp>
        <stp>ImpliedVolatility</stp>
        <stp/>
        <stp>T</stp>
        <tr r="Q41" s="1"/>
      </tp>
      <tp>
        <v>11.87</v>
        <stp/>
        <stp>ContractData</stp>
        <stp>P.US.EP12K2674350</stp>
        <stp>ImpliedVolatility</stp>
        <stp/>
        <stp>T</stp>
        <tr r="Q8" s="1"/>
      </tp>
      <tp>
        <v>13.58</v>
        <stp/>
        <stp>ContractData</stp>
        <stp>P.US.EP42K2674300</stp>
        <stp>ImpliedVolatility</stp>
        <stp/>
        <stp>T</stp>
        <tr r="Q37" s="1"/>
      </tp>
      <tp>
        <v>12.76</v>
        <stp/>
        <stp>ContractData</stp>
        <stp>P.US.EP13K2674450</stp>
        <stp>ImpliedVolatility</stp>
        <stp/>
        <stp>T</stp>
        <tr r="Q60" s="1"/>
      </tp>
      <tp>
        <v>14.63</v>
        <stp/>
        <stp>ContractData</stp>
        <stp>P.US.EP43K2674400</stp>
        <stp>ImpliedVolatility</stp>
        <stp/>
        <stp>T</stp>
        <tr r="Q89" s="1"/>
      </tp>
      <tp>
        <v>14.46</v>
        <stp/>
        <stp>ContractData</stp>
        <stp>P.US.EP43K2674500</stp>
        <stp>ImpliedVolatility</stp>
        <stp/>
        <stp>T</stp>
        <tr r="Q90" s="1"/>
      </tp>
      <tp>
        <v>14.35</v>
        <stp/>
        <stp>ContractData</stp>
        <stp>P.US.EP43K2674600</stp>
        <stp>ImpliedVolatility</stp>
        <stp/>
        <stp>T</stp>
        <tr r="Q91" s="1"/>
      </tp>
      <tp>
        <v>12.92</v>
        <stp/>
        <stp>ContractData</stp>
        <stp>P.US.EP13K2674350</stp>
        <stp>ImpliedVolatility</stp>
        <stp/>
        <stp>T</stp>
        <tr r="Q58" s="1"/>
      </tp>
      <tp>
        <v>14.75</v>
        <stp/>
        <stp>ContractData</stp>
        <stp>P.US.EP43K2674300</stp>
        <stp>ImpliedVolatility</stp>
        <stp/>
        <stp>T</stp>
        <tr r="Q88" s="1"/>
      </tp>
      <tp>
        <v>14.41</v>
        <stp/>
        <stp>ContractData</stp>
        <stp>P.US.EP44K2674400</stp>
        <stp>ImpliedVolatility</stp>
        <stp/>
        <stp>T</stp>
        <tr r="Q129" s="1"/>
      </tp>
      <tp>
        <v>14.4</v>
        <stp/>
        <stp>ContractData</stp>
        <stp>P.US.EP44K2674500</stp>
        <stp>ImpliedVolatility</stp>
        <stp/>
        <stp>T</stp>
        <tr r="Q130" s="1"/>
      </tp>
      <tp>
        <v>14.19</v>
        <stp/>
        <stp>ContractData</stp>
        <stp>P.US.EP44K2674600</stp>
        <stp>ImpliedVolatility</stp>
        <stp/>
        <stp>T</stp>
        <tr r="Q131" s="1"/>
      </tp>
      <tp>
        <v>14.57</v>
        <stp/>
        <stp>ContractData</stp>
        <stp>P.US.EP44K2674300</stp>
        <stp>ImpliedVolatility</stp>
        <stp/>
        <stp>T</stp>
        <tr r="Q128" s="1"/>
      </tp>
      <tp>
        <v>14.77</v>
        <stp/>
        <stp>ContractData</stp>
        <stp>P.US.EP14M2675250</stp>
        <stp>ImpliedVolatility</stp>
        <stp/>
        <stp>T</stp>
        <tr r="Q210" s="1"/>
      </tp>
      <tp>
        <v>15.1</v>
        <stp/>
        <stp>ContractData</stp>
        <stp>P.US.EP14M2674750</stp>
        <stp>ImpliedVolatility</stp>
        <stp/>
        <stp>T</stp>
        <tr r="Q208" s="1"/>
      </tp>
      <tp>
        <v>1</v>
        <stp/>
        <stp>ContractData</stp>
        <stp>C.US.EW1M2674250</stp>
        <stp>MT_LastAskVolume</stp>
        <stp/>
        <stp>T</stp>
        <tr r="N172" s="1"/>
      </tp>
      <tp>
        <v>1</v>
        <stp/>
        <stp>ContractData</stp>
        <stp>P.US.EW1M2674250</stp>
        <stp>MT_LastAskVolume</stp>
        <stp/>
        <stp>T</stp>
        <tr r="N177" s="1"/>
      </tp>
      <tp>
        <v>35</v>
        <stp/>
        <stp>ContractData</stp>
        <stp>C.US.EW2M2674250</stp>
        <stp>MT_LastAskVolume</stp>
        <stp/>
        <stp>T</stp>
        <tr r="N183" s="1"/>
      </tp>
      <tp>
        <v>30</v>
        <stp/>
        <stp>ContractData</stp>
        <stp>P.US.EW2M2674250</stp>
        <stp>MT_LastAskVolume</stp>
        <stp/>
        <stp>T</stp>
        <tr r="N188" s="1"/>
      </tp>
      <tp>
        <v>57</v>
        <stp/>
        <stp>ContractData</stp>
        <stp>C.US.EW4K2674250</stp>
        <stp>MT_LastAskVolume</stp>
        <stp/>
        <stp>T</stp>
        <tr r="N92" s="1"/>
      </tp>
      <tp>
        <v>46</v>
        <stp/>
        <stp>ContractData</stp>
        <stp>P.US.EW4K2674250</stp>
        <stp>MT_LastAskVolume</stp>
        <stp/>
        <stp>T</stp>
        <tr r="N97" s="1"/>
      </tp>
      <tp>
        <v>46171</v>
        <stp/>
        <stp>ContractData</stp>
        <stp>P.US.EWK2674400</stp>
        <stp>ExpirationDate</stp>
        <stp>-1</stp>
        <stp>T</stp>
        <tr r="E169" s="1"/>
      </tp>
      <tp>
        <v>1</v>
        <stp/>
        <stp>ContractData</stp>
        <stp>C.US.EW1M2674300</stp>
        <stp>MT_LastAskVolume</stp>
        <stp/>
        <stp>T</stp>
        <tr r="N173" s="1"/>
      </tp>
      <tp>
        <v>1</v>
        <stp/>
        <stp>ContractData</stp>
        <stp>P.US.EW1M2674300</stp>
        <stp>MT_LastAskVolume</stp>
        <stp/>
        <stp>T</stp>
        <tr r="N178" s="1"/>
      </tp>
      <tp>
        <v>2</v>
        <stp/>
        <stp>ContractData</stp>
        <stp>C.US.EW3K2674300</stp>
        <stp>MT_LastAskVolume</stp>
        <stp/>
        <stp>T</stp>
        <tr r="N42" s="1"/>
      </tp>
      <tp>
        <v>29</v>
        <stp/>
        <stp>ContractData</stp>
        <stp>P.US.EW3K2674300</stp>
        <stp>MT_LastAskVolume</stp>
        <stp/>
        <stp>T</stp>
        <tr r="N47" s="1"/>
      </tp>
      <tp>
        <v>41</v>
        <stp/>
        <stp>ContractData</stp>
        <stp>C.US.EW4K2674300</stp>
        <stp>MT_LastAskVolume</stp>
        <stp/>
        <stp>T</stp>
        <tr r="N93" s="1"/>
      </tp>
      <tp>
        <v>28</v>
        <stp/>
        <stp>ContractData</stp>
        <stp>P.US.EW4K2674300</stp>
        <stp>MT_LastAskVolume</stp>
        <stp/>
        <stp>T</stp>
        <tr r="N98" s="1"/>
      </tp>
      <tp t="s">
        <v>{"C.US.EWK2674250";"C.US.EWK2674300";"C.US.EWK2674400";"C.US.EWK2674500";"C.US.EWK2674600"}</v>
        <stp/>
        <stp>Options</stp>
        <stp>C.US.EW</stp>
        <stp>1</stp>
        <stp>Call</stp>
        <stp>longsymbol</stp>
        <stp>-2,2</stp>
        <tr r="B164" s="1"/>
        <tr r="B163" s="1"/>
        <tr r="B166" s="1"/>
        <tr r="B162" s="1"/>
        <tr r="B165" s="1"/>
      </tp>
      <tp>
        <v>2</v>
        <stp/>
        <stp>ContractData</stp>
        <stp>C.US.EW3K2674350</stp>
        <stp>MT_LastAskVolume</stp>
        <stp/>
        <stp>T</stp>
        <tr r="N43" s="1"/>
      </tp>
      <tp>
        <v>2</v>
        <stp/>
        <stp>ContractData</stp>
        <stp>P.US.EW3K2674350</stp>
        <stp>MT_LastAskVolume</stp>
        <stp/>
        <stp>T</stp>
        <tr r="N48" s="1"/>
      </tp>
      <tp>
        <v>13.35</v>
        <stp/>
        <stp>ContractData</stp>
        <stp>C.US.EP33K2674450</stp>
        <stp>ImpliedVolatility</stp>
        <stp/>
        <stp>T</stp>
        <tr r="Q75" s="1"/>
      </tp>
      <tp>
        <v>13.5</v>
        <stp/>
        <stp>ContractData</stp>
        <stp>C.US.EP33K2674350</stp>
        <stp>ImpliedVolatility</stp>
        <stp/>
        <stp>T</stp>
        <tr r="Q73" s="1"/>
      </tp>
      <tp>
        <v>12.44</v>
        <stp/>
        <stp>ContractData</stp>
        <stp>C.US.EP32K2674450</stp>
        <stp>ImpliedVolatility</stp>
        <stp/>
        <stp>T</stp>
        <tr r="Q25" s="1"/>
      </tp>
      <tp>
        <v>12.8</v>
        <stp/>
        <stp>ContractData</stp>
        <stp>C.US.EP32K2674350</stp>
        <stp>ImpliedVolatility</stp>
        <stp/>
        <stp>T</stp>
        <tr r="Q23" s="1"/>
      </tp>
      <tp>
        <v>14.71</v>
        <stp/>
        <stp>ContractData</stp>
        <stp>C.US.EP31M2674250</stp>
        <stp>ImpliedVolatility</stp>
        <stp/>
        <stp>T</stp>
        <tr r="Q152" s="1"/>
      </tp>
      <tp>
        <v>46191</v>
        <stp/>
        <stp>ContractData</stp>
        <stp>P.US.EPM2674750</stp>
        <stp>ExpirationDate</stp>
        <stp>-1</stp>
        <stp>T</stp>
        <tr r="E10" s="1"/>
      </tp>
      <tp>
        <v>14.38</v>
        <stp/>
        <stp>ContractData</stp>
        <stp>C.US.EP34K2674250</stp>
        <stp>ImpliedVolatility</stp>
        <stp/>
        <stp>T</stp>
        <tr r="Q112" s="1"/>
      </tp>
      <tp>
        <v>14.7</v>
        <stp/>
        <stp>ContractData</stp>
        <stp>P.US.EP31M2674250</stp>
        <stp>ImpliedVolatility</stp>
        <stp/>
        <stp>T</stp>
        <tr r="Q157" s="1"/>
      </tp>
      <tp>
        <v>12.55</v>
        <stp/>
        <stp>ContractData</stp>
        <stp>P.US.EP32K2674450</stp>
        <stp>ImpliedVolatility</stp>
        <stp/>
        <stp>T</stp>
        <tr r="Q30" s="1"/>
      </tp>
      <tp>
        <v>12.8</v>
        <stp/>
        <stp>ContractData</stp>
        <stp>P.US.EP32K2674350</stp>
        <stp>ImpliedVolatility</stp>
        <stp/>
        <stp>T</stp>
        <tr r="Q28" s="1"/>
      </tp>
      <tp>
        <v>13.41</v>
        <stp/>
        <stp>ContractData</stp>
        <stp>P.US.EP33K2674450</stp>
        <stp>ImpliedVolatility</stp>
        <stp/>
        <stp>T</stp>
        <tr r="Q80" s="1"/>
      </tp>
      <tp>
        <v>13.56</v>
        <stp/>
        <stp>ContractData</stp>
        <stp>P.US.EP33K2674350</stp>
        <stp>ImpliedVolatility</stp>
        <stp/>
        <stp>T</stp>
        <tr r="Q78" s="1"/>
      </tp>
      <tp>
        <v>14.37</v>
        <stp/>
        <stp>ContractData</stp>
        <stp>P.US.EP34K2674250</stp>
        <stp>ImpliedVolatility</stp>
        <stp/>
        <stp>T</stp>
        <tr r="Q117" s="1"/>
      </tp>
      <tp>
        <v>18</v>
        <stp/>
        <stp>ContractData</stp>
        <stp>C.US.EW2M2675000</stp>
        <stp>MT_LastAskVolume</stp>
        <stp/>
        <stp>T</stp>
        <tr r="N186" s="1"/>
      </tp>
      <tp>
        <v>37</v>
        <stp/>
        <stp>ContractData</stp>
        <stp>C.US.EW2M2674000</stp>
        <stp>MT_LastAskVolume</stp>
        <stp/>
        <stp>T</stp>
        <tr r="N182" s="1"/>
      </tp>
      <tp>
        <v>73</v>
        <stp/>
        <stp>ContractData</stp>
        <stp>P.US.EW2M2674000</stp>
        <stp>MT_LastAskVolume</stp>
        <stp/>
        <stp>T</stp>
        <tr r="N187" s="1"/>
      </tp>
      <tp>
        <v>44</v>
        <stp/>
        <stp>ContractData</stp>
        <stp>P.US.EW2M2675000</stp>
        <stp>MT_LastAskVolume</stp>
        <stp/>
        <stp>T</stp>
        <tr r="N191" s="1"/>
      </tp>
      <tp>
        <v>13.08</v>
        <stp/>
        <stp>ContractData</stp>
        <stp>C.US.EP23K2674450</stp>
        <stp>ImpliedVolatility</stp>
        <stp/>
        <stp>T</stp>
        <tr r="Q65" s="1"/>
      </tp>
      <tp>
        <v>13.35</v>
        <stp/>
        <stp>ContractData</stp>
        <stp>C.US.EP23K2674350</stp>
        <stp>ImpliedVolatility</stp>
        <stp/>
        <stp>T</stp>
        <tr r="Q63" s="1"/>
      </tp>
      <tp>
        <v>11.72</v>
        <stp/>
        <stp>ContractData</stp>
        <stp>C.US.EP22K2674450</stp>
        <stp>ImpliedVolatility</stp>
        <stp/>
        <stp>T</stp>
        <tr r="Q15" s="1"/>
      </tp>
      <tp>
        <v>12.01</v>
        <stp/>
        <stp>ContractData</stp>
        <stp>C.US.EP22K2674350</stp>
        <stp>ImpliedVolatility</stp>
        <stp/>
        <stp>T</stp>
        <tr r="Q13" s="1"/>
      </tp>
      <tp>
        <v>14.76</v>
        <stp/>
        <stp>ContractData</stp>
        <stp>C.US.EP21M2674250</stp>
        <stp>ImpliedVolatility</stp>
        <stp/>
        <stp>T</stp>
        <tr r="Q142" s="1"/>
      </tp>
      <tp>
        <v>46171</v>
        <stp/>
        <stp>ContractData</stp>
        <stp>P.US.EWK2674600</stp>
        <stp>ExpirationDate</stp>
        <stp>-1</stp>
        <stp>T</stp>
        <tr r="E171" s="1"/>
      </tp>
      <tp>
        <v>14.3</v>
        <stp/>
        <stp>ContractData</stp>
        <stp>C.US.EP24K2674250</stp>
        <stp>ImpliedVolatility</stp>
        <stp/>
        <stp>T</stp>
        <tr r="Q102" s="1"/>
      </tp>
      <tp>
        <v>14.62</v>
        <stp/>
        <stp>ContractData</stp>
        <stp>P.US.EP21M2674250</stp>
        <stp>ImpliedVolatility</stp>
        <stp/>
        <stp>T</stp>
        <tr r="Q147" s="1"/>
      </tp>
      <tp>
        <v>11.68</v>
        <stp/>
        <stp>ContractData</stp>
        <stp>P.US.EP22K2674450</stp>
        <stp>ImpliedVolatility</stp>
        <stp/>
        <stp>T</stp>
        <tr r="Q20" s="1"/>
      </tp>
      <tp>
        <v>12.11</v>
        <stp/>
        <stp>ContractData</stp>
        <stp>P.US.EP22K2674350</stp>
        <stp>ImpliedVolatility</stp>
        <stp/>
        <stp>T</stp>
        <tr r="Q18" s="1"/>
      </tp>
      <tp>
        <v>13.19</v>
        <stp/>
        <stp>ContractData</stp>
        <stp>P.US.EP23K2674450</stp>
        <stp>ImpliedVolatility</stp>
        <stp/>
        <stp>T</stp>
        <tr r="Q70" s="1"/>
      </tp>
      <tp>
        <v>13.23</v>
        <stp/>
        <stp>ContractData</stp>
        <stp>P.US.EP23K2674350</stp>
        <stp>ImpliedVolatility</stp>
        <stp/>
        <stp>T</stp>
        <tr r="Q68" s="1"/>
      </tp>
      <tp>
        <v>14.19</v>
        <stp/>
        <stp>ContractData</stp>
        <stp>P.US.EP24K2674250</stp>
        <stp>ImpliedVolatility</stp>
        <stp/>
        <stp>T</stp>
        <tr r="Q107" s="1"/>
      </tp>
      <tp>
        <v>52</v>
        <stp/>
        <stp>ContractData</stp>
        <stp>C.US.EW1M2674600</stp>
        <stp>MT_LastAskVolume</stp>
        <stp/>
        <stp>T</stp>
        <tr r="N176" s="1"/>
      </tp>
      <tp>
        <v>32</v>
        <stp/>
        <stp>ContractData</stp>
        <stp>P.US.EW1M2674600</stp>
        <stp>MT_LastAskVolume</stp>
        <stp/>
        <stp>T</stp>
        <tr r="N181" s="1"/>
      </tp>
      <tp>
        <v>13</v>
        <stp/>
        <stp>ContractData</stp>
        <stp>C.US.EW4K2674600</stp>
        <stp>MT_LastAskVolume</stp>
        <stp/>
        <stp>T</stp>
        <tr r="N96" s="1"/>
      </tp>
      <tp>
        <v>25</v>
        <stp/>
        <stp>ContractData</stp>
        <stp>P.US.EW4K2674600</stp>
        <stp>MT_LastAskVolume</stp>
        <stp/>
        <stp>T</stp>
        <tr r="N101" s="1"/>
      </tp>
      <tp t="s">
        <v>{"C.US.EPM2674000";"C.US.EPM2674250";"C.US.EPM2674500";"C.US.EPM2674750";"C.US.EPM2675000"}</v>
        <stp/>
        <stp>Options</stp>
        <stp>EP</stp>
        <stp>1</stp>
        <stp>Call</stp>
        <stp>longsymbol</stp>
        <stp>-2,2</stp>
        <tr r="B2" s="1"/>
        <tr r="B3" s="1"/>
        <tr r="B5" s="1"/>
        <tr r="B4" s="1"/>
        <tr r="B6" s="1"/>
      </tp>
      <tp>
        <v>12.82</v>
        <stp/>
        <stp>ContractData</stp>
        <stp>C.US.EP13K2674400</stp>
        <stp>ImpliedVolatility</stp>
        <stp/>
        <stp>T</stp>
        <tr r="Q54" s="1"/>
      </tp>
      <tp>
        <v>12.74</v>
        <stp/>
        <stp>ContractData</stp>
        <stp>C.US.EP13K2674500</stp>
        <stp>ImpliedVolatility</stp>
        <stp/>
        <stp>T</stp>
        <tr r="Q56" s="1"/>
      </tp>
      <tp>
        <v>14.83</v>
        <stp/>
        <stp>ContractData</stp>
        <stp>C.US.EP43K2674250</stp>
        <stp>ImpliedVolatility</stp>
        <stp/>
        <stp>T</stp>
        <tr r="Q82" s="1"/>
      </tp>
      <tp>
        <v>13.1</v>
        <stp/>
        <stp>ContractData</stp>
        <stp>C.US.EP13K2674300</stp>
        <stp>ImpliedVolatility</stp>
        <stp/>
        <stp>T</stp>
        <tr r="Q52" s="1"/>
      </tp>
      <tp>
        <v>11.12</v>
        <stp/>
        <stp>ContractData</stp>
        <stp>C.US.EP12K2674400</stp>
        <stp>ImpliedVolatility</stp>
        <stp/>
        <stp>T</stp>
        <tr r="Q4" s="1"/>
      </tp>
      <tp>
        <v>13.08</v>
        <stp/>
        <stp>ContractData</stp>
        <stp>C.US.EP42K2674450</stp>
        <stp>ImpliedVolatility</stp>
        <stp/>
        <stp>T</stp>
        <tr r="Q35" s="1"/>
      </tp>
      <tp>
        <v>9.58</v>
        <stp/>
        <stp>ContractData</stp>
        <stp>C.US.EP12K2674500</stp>
        <stp>ImpliedVolatility</stp>
        <stp/>
        <stp>T</stp>
        <tr r="Q6" s="1"/>
      </tp>
      <tp>
        <v>12.39</v>
        <stp/>
        <stp>ContractData</stp>
        <stp>C.US.EP12K2674300</stp>
        <stp>ImpliedVolatility</stp>
        <stp/>
        <stp>T</stp>
        <tr r="Q2" s="1"/>
      </tp>
      <tp>
        <v>13.21</v>
        <stp/>
        <stp>ContractData</stp>
        <stp>C.US.EP42K2674350</stp>
        <stp>ImpliedVolatility</stp>
        <stp/>
        <stp>T</stp>
        <tr r="Q33" s="1"/>
      </tp>
      <tp>
        <v>15</v>
        <stp/>
        <stp>ContractData</stp>
        <stp>C.US.EP41M2674250</stp>
        <stp>ImpliedVolatility</stp>
        <stp/>
        <stp>T</stp>
        <tr r="Q162" s="1"/>
      </tp>
      <tp>
        <v>46191</v>
        <stp/>
        <stp>ContractData</stp>
        <stp>P.US.EPM2675000</stp>
        <stp>ExpirationDate</stp>
        <stp>-1</stp>
        <stp>T</stp>
        <tr r="E11" s="1"/>
      </tp>
      <tp>
        <v>46191</v>
        <stp/>
        <stp>ContractData</stp>
        <stp>P.US.EPM2674000</stp>
        <stp>ExpirationDate</stp>
        <stp>-1</stp>
        <stp>T</stp>
        <tr r="E7" s="1"/>
      </tp>
      <tp>
        <v>14.74</v>
        <stp/>
        <stp>ContractData</stp>
        <stp>C.US.EP44K2674250</stp>
        <stp>ImpliedVolatility</stp>
        <stp/>
        <stp>T</stp>
        <tr r="Q122" s="1"/>
      </tp>
      <tp>
        <v>14.54</v>
        <stp/>
        <stp>ContractData</stp>
        <stp>C.US.EP14M2675500</stp>
        <stp>ImpliedVolatility</stp>
        <stp/>
        <stp>T</stp>
        <tr r="Q206" s="1"/>
      </tp>
      <tp>
        <v>14.97</v>
        <stp/>
        <stp>ContractData</stp>
        <stp>C.US.EP14M2675000</stp>
        <stp>ImpliedVolatility</stp>
        <stp/>
        <stp>T</stp>
        <tr r="Q204" s="1"/>
      </tp>
      <tp>
        <v>15.44</v>
        <stp/>
        <stp>ContractData</stp>
        <stp>C.US.EP14M2674500</stp>
        <stp>ImpliedVolatility</stp>
        <stp/>
        <stp>T</stp>
        <tr r="Q202" s="1"/>
      </tp>
      <tp>
        <v>14.99</v>
        <stp/>
        <stp>ContractData</stp>
        <stp>P.US.EP41M2674250</stp>
        <stp>ImpliedVolatility</stp>
        <stp/>
        <stp>T</stp>
        <tr r="Q167" s="1"/>
      </tp>
      <tp>
        <v>11.02</v>
        <stp/>
        <stp>ContractData</stp>
        <stp>P.US.EP12K2674400</stp>
        <stp>ImpliedVolatility</stp>
        <stp/>
        <stp>T</stp>
        <tr r="Q9" s="1"/>
      </tp>
      <tp>
        <v>13.08</v>
        <stp/>
        <stp>ContractData</stp>
        <stp>P.US.EP42K2674450</stp>
        <stp>ImpliedVolatility</stp>
        <stp/>
        <stp>T</stp>
        <tr r="Q40" s="1"/>
      </tp>
      <tp>
        <v>9.42</v>
        <stp/>
        <stp>ContractData</stp>
        <stp>P.US.EP12K2674500</stp>
        <stp>ImpliedVolatility</stp>
        <stp/>
        <stp>T</stp>
        <tr r="Q11" s="1"/>
      </tp>
      <tp>
        <v>12.93</v>
        <stp/>
        <stp>ContractData</stp>
        <stp>P.US.EP12K2674300</stp>
        <stp>ImpliedVolatility</stp>
        <stp/>
        <stp>T</stp>
        <tr r="Q7" s="1"/>
      </tp>
      <tp>
        <v>13.35</v>
        <stp/>
        <stp>ContractData</stp>
        <stp>P.US.EP42K2674350</stp>
        <stp>ImpliedVolatility</stp>
        <stp/>
        <stp>T</stp>
        <tr r="Q38" s="1"/>
      </tp>
      <tp>
        <v>12.79</v>
        <stp/>
        <stp>ContractData</stp>
        <stp>P.US.EP13K2674400</stp>
        <stp>ImpliedVolatility</stp>
        <stp/>
        <stp>T</stp>
        <tr r="Q59" s="1"/>
      </tp>
      <tp>
        <v>12.65</v>
        <stp/>
        <stp>ContractData</stp>
        <stp>P.US.EP13K2674500</stp>
        <stp>ImpliedVolatility</stp>
        <stp/>
        <stp>T</stp>
        <tr r="Q61" s="1"/>
      </tp>
      <tp>
        <v>14.82</v>
        <stp/>
        <stp>ContractData</stp>
        <stp>P.US.EP43K2674250</stp>
        <stp>ImpliedVolatility</stp>
        <stp/>
        <stp>T</stp>
        <tr r="Q87" s="1"/>
      </tp>
      <tp>
        <v>13.01</v>
        <stp/>
        <stp>ContractData</stp>
        <stp>P.US.EP13K2674300</stp>
        <stp>ImpliedVolatility</stp>
        <stp/>
        <stp>T</stp>
        <tr r="Q57" s="1"/>
      </tp>
      <tp>
        <v>14.63</v>
        <stp/>
        <stp>ContractData</stp>
        <stp>P.US.EP44K2674250</stp>
        <stp>ImpliedVolatility</stp>
        <stp/>
        <stp>T</stp>
        <tr r="Q127" s="1"/>
      </tp>
      <tp>
        <v>14.56</v>
        <stp/>
        <stp>ContractData</stp>
        <stp>P.US.EP14M2675500</stp>
        <stp>ImpliedVolatility</stp>
        <stp/>
        <stp>T</stp>
        <tr r="Q211" s="1"/>
      </tp>
      <tp>
        <v>15.02</v>
        <stp/>
        <stp>ContractData</stp>
        <stp>P.US.EP14M2675000</stp>
        <stp>ImpliedVolatility</stp>
        <stp/>
        <stp>T</stp>
        <tr r="Q209" s="1"/>
      </tp>
      <tp>
        <v>15.47</v>
        <stp/>
        <stp>ContractData</stp>
        <stp>P.US.EP14M2674500</stp>
        <stp>ImpliedVolatility</stp>
        <stp/>
        <stp>T</stp>
        <tr r="Q207" s="1"/>
      </tp>
      <tp>
        <v>48</v>
        <stp/>
        <stp>ContractData</stp>
        <stp>C.US.EW2M2674750</stp>
        <stp>MT_LastAskVolume</stp>
        <stp/>
        <stp>T</stp>
        <tr r="N185" s="1"/>
      </tp>
      <tp>
        <v>48</v>
        <stp/>
        <stp>ContractData</stp>
        <stp>P.US.EW2M2674750</stp>
        <stp>MT_LastAskVolume</stp>
        <stp/>
        <stp>T</stp>
        <tr r="N190" s="1"/>
      </tp>
      <tp>
        <v>13.25</v>
        <stp/>
        <stp>ContractData</stp>
        <stp>C.US.EP23K2674400</stp>
        <stp>ImpliedVolatility</stp>
        <stp/>
        <stp>T</stp>
        <tr r="Q64" s="1"/>
      </tp>
      <tp>
        <v>13.01</v>
        <stp/>
        <stp>ContractData</stp>
        <stp>C.US.EP23K2674500</stp>
        <stp>ImpliedVolatility</stp>
        <stp/>
        <stp>T</stp>
        <tr r="Q66" s="1"/>
      </tp>
      <tp>
        <v>13.29</v>
        <stp/>
        <stp>ContractData</stp>
        <stp>C.US.EP23K2674300</stp>
        <stp>ImpliedVolatility</stp>
        <stp/>
        <stp>T</stp>
        <tr r="Q62" s="1"/>
      </tp>
      <tp>
        <v>11.92</v>
        <stp/>
        <stp>ContractData</stp>
        <stp>C.US.EP22K2674400</stp>
        <stp>ImpliedVolatility</stp>
        <stp/>
        <stp>T</stp>
        <tr r="Q14" s="1"/>
      </tp>
      <tp>
        <v>11.42</v>
        <stp/>
        <stp>ContractData</stp>
        <stp>C.US.EP22K2674500</stp>
        <stp>ImpliedVolatility</stp>
        <stp/>
        <stp>T</stp>
        <tr r="Q16" s="1"/>
      </tp>
      <tp>
        <v>12.43</v>
        <stp/>
        <stp>ContractData</stp>
        <stp>C.US.EP22K2674300</stp>
        <stp>ImpliedVolatility</stp>
        <stp/>
        <stp>T</stp>
        <tr r="Q12" s="1"/>
      </tp>
      <tp>
        <v>14.57</v>
        <stp/>
        <stp>ContractData</stp>
        <stp>C.US.EP21M2674400</stp>
        <stp>ImpliedVolatility</stp>
        <stp/>
        <stp>T</stp>
        <tr r="Q144" s="1"/>
      </tp>
      <tp>
        <v>14.42</v>
        <stp/>
        <stp>ContractData</stp>
        <stp>C.US.EP21M2674500</stp>
        <stp>ImpliedVolatility</stp>
        <stp/>
        <stp>T</stp>
        <tr r="Q145" s="1"/>
      </tp>
      <tp>
        <v>14.21</v>
        <stp/>
        <stp>ContractData</stp>
        <stp>C.US.EP21M2674600</stp>
        <stp>ImpliedVolatility</stp>
        <stp/>
        <stp>T</stp>
        <tr r="Q146" s="1"/>
      </tp>
      <tp>
        <v>14.7</v>
        <stp/>
        <stp>ContractData</stp>
        <stp>C.US.EP21M2674300</stp>
        <stp>ImpliedVolatility</stp>
        <stp/>
        <stp>T</stp>
        <tr r="Q143" s="1"/>
      </tp>
      <tp>
        <v>46171</v>
        <stp/>
        <stp>ContractData</stp>
        <stp>P.US.EWK2674300</stp>
        <stp>ExpirationDate</stp>
        <stp>-1</stp>
        <stp>T</stp>
        <tr r="E168" s="1"/>
      </tp>
      <tp>
        <v>14.09</v>
        <stp/>
        <stp>ContractData</stp>
        <stp>C.US.EP24K2674400</stp>
        <stp>ImpliedVolatility</stp>
        <stp/>
        <stp>T</stp>
        <tr r="Q104" s="1"/>
      </tp>
      <tp>
        <v>13.99</v>
        <stp/>
        <stp>ContractData</stp>
        <stp>C.US.EP24K2674500</stp>
        <stp>ImpliedVolatility</stp>
        <stp/>
        <stp>T</stp>
        <tr r="Q105" s="1"/>
      </tp>
      <tp>
        <v>13.84</v>
        <stp/>
        <stp>ContractData</stp>
        <stp>C.US.EP24K2674600</stp>
        <stp>ImpliedVolatility</stp>
        <stp/>
        <stp>T</stp>
        <tr r="Q106" s="1"/>
      </tp>
      <tp>
        <v>14.24</v>
        <stp/>
        <stp>ContractData</stp>
        <stp>C.US.EP24K2674300</stp>
        <stp>ImpliedVolatility</stp>
        <stp/>
        <stp>T</stp>
        <tr r="Q103" s="1"/>
      </tp>
      <tp>
        <v>14.57</v>
        <stp/>
        <stp>ContractData</stp>
        <stp>P.US.EP21M2674400</stp>
        <stp>ImpliedVolatility</stp>
        <stp/>
        <stp>T</stp>
        <tr r="Q149" s="1"/>
      </tp>
      <tp>
        <v>14.42</v>
        <stp/>
        <stp>ContractData</stp>
        <stp>P.US.EP21M2674500</stp>
        <stp>ImpliedVolatility</stp>
        <stp/>
        <stp>T</stp>
        <tr r="Q150" s="1"/>
      </tp>
      <tp>
        <v>14.32</v>
        <stp/>
        <stp>ContractData</stp>
        <stp>P.US.EP21M2674600</stp>
        <stp>ImpliedVolatility</stp>
        <stp/>
        <stp>T</stp>
        <tr r="Q151" s="1"/>
      </tp>
      <tp>
        <v>14.56</v>
        <stp/>
        <stp>ContractData</stp>
        <stp>P.US.EP21M2674300</stp>
        <stp>ImpliedVolatility</stp>
        <stp/>
        <stp>T</stp>
        <tr r="Q148" s="1"/>
      </tp>
      <tp>
        <v>11.94</v>
        <stp/>
        <stp>ContractData</stp>
        <stp>P.US.EP22K2674400</stp>
        <stp>ImpliedVolatility</stp>
        <stp/>
        <stp>T</stp>
        <tr r="Q19" s="1"/>
      </tp>
      <tp>
        <v>11.61</v>
        <stp/>
        <stp>ContractData</stp>
        <stp>P.US.EP22K2674500</stp>
        <stp>ImpliedVolatility</stp>
        <stp/>
        <stp>T</stp>
        <tr r="Q21" s="1"/>
      </tp>
      <tp>
        <v>12.27</v>
        <stp/>
        <stp>ContractData</stp>
        <stp>P.US.EP22K2674300</stp>
        <stp>ImpliedVolatility</stp>
        <stp/>
        <stp>T</stp>
        <tr r="Q17" s="1"/>
      </tp>
      <tp>
        <v>13.31</v>
        <stp/>
        <stp>ContractData</stp>
        <stp>P.US.EP23K2674400</stp>
        <stp>ImpliedVolatility</stp>
        <stp/>
        <stp>T</stp>
        <tr r="Q69" s="1"/>
      </tp>
      <tp>
        <v>13.09</v>
        <stp/>
        <stp>ContractData</stp>
        <stp>P.US.EP23K2674500</stp>
        <stp>ImpliedVolatility</stp>
        <stp/>
        <stp>T</stp>
        <tr r="Q71" s="1"/>
      </tp>
      <tp>
        <v>13.43</v>
        <stp/>
        <stp>ContractData</stp>
        <stp>P.US.EP23K2674300</stp>
        <stp>ImpliedVolatility</stp>
        <stp/>
        <stp>T</stp>
        <tr r="Q67" s="1"/>
      </tp>
      <tp>
        <v>14.02</v>
        <stp/>
        <stp>ContractData</stp>
        <stp>P.US.EP24K2674400</stp>
        <stp>ImpliedVolatility</stp>
        <stp/>
        <stp>T</stp>
        <tr r="Q109" s="1"/>
      </tp>
      <tp>
        <v>13.87</v>
        <stp/>
        <stp>ContractData</stp>
        <stp>P.US.EP24K2674500</stp>
        <stp>ImpliedVolatility</stp>
        <stp/>
        <stp>T</stp>
        <tr r="Q110" s="1"/>
      </tp>
      <tp>
        <v>13.74</v>
        <stp/>
        <stp>ContractData</stp>
        <stp>P.US.EP24K2674600</stp>
        <stp>ImpliedVolatility</stp>
        <stp/>
        <stp>T</stp>
        <tr r="Q111" s="1"/>
      </tp>
      <tp>
        <v>14.21</v>
        <stp/>
        <stp>ContractData</stp>
        <stp>P.US.EP24K2674300</stp>
        <stp>ImpliedVolatility</stp>
        <stp/>
        <stp>T</stp>
        <tr r="Q108" s="1"/>
      </tp>
      <tp>
        <v>77</v>
        <stp/>
        <stp>ContractData</stp>
        <stp>C.US.EW1M2674400</stp>
        <stp>MT_LastAskVolume</stp>
        <stp/>
        <stp>T</stp>
        <tr r="N174" s="1"/>
      </tp>
      <tp>
        <v>47</v>
        <stp/>
        <stp>ContractData</stp>
        <stp>P.US.EW1M2674400</stp>
        <stp>MT_LastAskVolume</stp>
        <stp/>
        <stp>T</stp>
        <tr r="N179" s="1"/>
      </tp>
      <tp>
        <v>25</v>
        <stp/>
        <stp>ContractData</stp>
        <stp>C.US.EW3K2674400</stp>
        <stp>MT_LastAskVolume</stp>
        <stp/>
        <stp>T</stp>
        <tr r="N44" s="1"/>
      </tp>
      <tp>
        <v>44</v>
        <stp/>
        <stp>ContractData</stp>
        <stp>P.US.EW3K2674400</stp>
        <stp>MT_LastAskVolume</stp>
        <stp/>
        <stp>T</stp>
        <tr r="N49" s="1"/>
      </tp>
      <tp>
        <v>71</v>
        <stp/>
        <stp>ContractData</stp>
        <stp>C.US.EW4K2674400</stp>
        <stp>MT_LastAskVolume</stp>
        <stp/>
        <stp>T</stp>
        <tr r="N94" s="1"/>
      </tp>
      <tp>
        <v>39</v>
        <stp/>
        <stp>ContractData</stp>
        <stp>P.US.EW4K2674400</stp>
        <stp>MT_LastAskVolume</stp>
        <stp/>
        <stp>T</stp>
        <tr r="N99" s="1"/>
      </tp>
      <tp>
        <v>19</v>
        <stp/>
        <stp>ContractData</stp>
        <stp>C.US.EW3K2674450</stp>
        <stp>MT_LastAskVolume</stp>
        <stp/>
        <stp>T</stp>
        <tr r="N45" s="1"/>
      </tp>
      <tp>
        <v>9</v>
        <stp/>
        <stp>ContractData</stp>
        <stp>P.US.EW3K2674450</stp>
        <stp>MT_LastAskVolume</stp>
        <stp/>
        <stp>T</stp>
        <tr r="N50" s="1"/>
      </tp>
      <tp>
        <v>13.41</v>
        <stp/>
        <stp>ContractData</stp>
        <stp>C.US.EP33K2674400</stp>
        <stp>ImpliedVolatility</stp>
        <stp/>
        <stp>T</stp>
        <tr r="Q74" s="1"/>
      </tp>
      <tp>
        <v>13.39</v>
        <stp/>
        <stp>ContractData</stp>
        <stp>C.US.EP33K2674500</stp>
        <stp>ImpliedVolatility</stp>
        <stp/>
        <stp>T</stp>
        <tr r="Q76" s="1"/>
      </tp>
      <tp>
        <v>13.69</v>
        <stp/>
        <stp>ContractData</stp>
        <stp>C.US.EP33K2674300</stp>
        <stp>ImpliedVolatility</stp>
        <stp/>
        <stp>T</stp>
        <tr r="Q72" s="1"/>
      </tp>
      <tp>
        <v>12.54</v>
        <stp/>
        <stp>ContractData</stp>
        <stp>C.US.EP32K2674400</stp>
        <stp>ImpliedVolatility</stp>
        <stp/>
        <stp>T</stp>
        <tr r="Q24" s="1"/>
      </tp>
      <tp>
        <v>12.05</v>
        <stp/>
        <stp>ContractData</stp>
        <stp>C.US.EP32K2674500</stp>
        <stp>ImpliedVolatility</stp>
        <stp/>
        <stp>T</stp>
        <tr r="Q26" s="1"/>
      </tp>
      <tp>
        <v>12.89</v>
        <stp/>
        <stp>ContractData</stp>
        <stp>C.US.EP32K2674300</stp>
        <stp>ImpliedVolatility</stp>
        <stp/>
        <stp>T</stp>
        <tr r="Q22" s="1"/>
      </tp>
      <tp>
        <v>14.72</v>
        <stp/>
        <stp>ContractData</stp>
        <stp>C.US.EP31M2674400</stp>
        <stp>ImpliedVolatility</stp>
        <stp/>
        <stp>T</stp>
        <tr r="Q154" s="1"/>
      </tp>
      <tp>
        <v>14.57</v>
        <stp/>
        <stp>ContractData</stp>
        <stp>C.US.EP31M2674500</stp>
        <stp>ImpliedVolatility</stp>
        <stp/>
        <stp>T</stp>
        <tr r="Q155" s="1"/>
      </tp>
      <tp>
        <v>14.42</v>
        <stp/>
        <stp>ContractData</stp>
        <stp>C.US.EP31M2674600</stp>
        <stp>ImpliedVolatility</stp>
        <stp/>
        <stp>T</stp>
        <tr r="Q156" s="1"/>
      </tp>
      <tp>
        <v>14.65</v>
        <stp/>
        <stp>ContractData</stp>
        <stp>C.US.EP31M2674300</stp>
        <stp>ImpliedVolatility</stp>
        <stp/>
        <stp>T</stp>
        <tr r="Q153" s="1"/>
      </tp>
      <tp>
        <v>46191</v>
        <stp/>
        <stp>ContractData</stp>
        <stp>P.US.EPM2674250</stp>
        <stp>ExpirationDate</stp>
        <stp>-1</stp>
        <stp>T</stp>
        <tr r="E8" s="1"/>
      </tp>
      <tp>
        <v>46171</v>
        <stp/>
        <stp>ContractData</stp>
        <stp>P.US.EWK2674250</stp>
        <stp>ExpirationDate</stp>
        <stp>-1</stp>
        <stp>T</stp>
        <tr r="E167" s="1"/>
      </tp>
      <tp>
        <v>14.21</v>
        <stp/>
        <stp>ContractData</stp>
        <stp>C.US.EP34K2674400</stp>
        <stp>ImpliedVolatility</stp>
        <stp/>
        <stp>T</stp>
        <tr r="Q114" s="1"/>
      </tp>
      <tp>
        <v>14.19</v>
        <stp/>
        <stp>ContractData</stp>
        <stp>C.US.EP34K2674500</stp>
        <stp>ImpliedVolatility</stp>
        <stp/>
        <stp>T</stp>
        <tr r="Q115" s="1"/>
      </tp>
      <tp>
        <v>13.95</v>
        <stp/>
        <stp>ContractData</stp>
        <stp>C.US.EP34K2674600</stp>
        <stp>ImpliedVolatility</stp>
        <stp/>
        <stp>T</stp>
        <tr r="Q116" s="1"/>
      </tp>
      <tp>
        <v>14.32</v>
        <stp/>
        <stp>ContractData</stp>
        <stp>C.US.EP34K2674300</stp>
        <stp>ImpliedVolatility</stp>
        <stp/>
        <stp>T</stp>
        <tr r="Q113" s="1"/>
      </tp>
      <tp>
        <v>14.59</v>
        <stp/>
        <stp>ContractData</stp>
        <stp>P.US.EP31M2674400</stp>
        <stp>ImpliedVolatility</stp>
        <stp/>
        <stp>T</stp>
        <tr r="Q159" s="1"/>
      </tp>
      <tp>
        <v>14.57</v>
        <stp/>
        <stp>ContractData</stp>
        <stp>P.US.EP31M2674500</stp>
        <stp>ImpliedVolatility</stp>
        <stp/>
        <stp>T</stp>
        <tr r="Q160" s="1"/>
      </tp>
      <tp>
        <v>14.48</v>
        <stp/>
        <stp>ContractData</stp>
        <stp>P.US.EP31M2674600</stp>
        <stp>ImpliedVolatility</stp>
        <stp/>
        <stp>T</stp>
        <tr r="Q161" s="1"/>
      </tp>
      <tp>
        <v>14.65</v>
        <stp/>
        <stp>ContractData</stp>
        <stp>P.US.EP31M2674300</stp>
        <stp>ImpliedVolatility</stp>
        <stp/>
        <stp>T</stp>
        <tr r="Q158" s="1"/>
      </tp>
      <tp>
        <v>12.54</v>
        <stp/>
        <stp>ContractData</stp>
        <stp>P.US.EP32K2674400</stp>
        <stp>ImpliedVolatility</stp>
        <stp/>
        <stp>T</stp>
        <tr r="Q29" s="1"/>
      </tp>
      <tp>
        <v>12.39</v>
        <stp/>
        <stp>ContractData</stp>
        <stp>P.US.EP32K2674500</stp>
        <stp>ImpliedVolatility</stp>
        <stp/>
        <stp>T</stp>
        <tr r="Q31" s="1"/>
      </tp>
      <tp>
        <v>12.89</v>
        <stp/>
        <stp>ContractData</stp>
        <stp>P.US.EP32K2674300</stp>
        <stp>ImpliedVolatility</stp>
        <stp/>
        <stp>T</stp>
        <tr r="Q27" s="1"/>
      </tp>
      <tp>
        <v>13.57</v>
        <stp/>
        <stp>ContractData</stp>
        <stp>P.US.EP33K2674400</stp>
        <stp>ImpliedVolatility</stp>
        <stp/>
        <stp>T</stp>
        <tr r="Q79" s="1"/>
      </tp>
      <tp>
        <v>13.26</v>
        <stp/>
        <stp>ContractData</stp>
        <stp>P.US.EP33K2674500</stp>
        <stp>ImpliedVolatility</stp>
        <stp/>
        <stp>T</stp>
        <tr r="Q81" s="1"/>
      </tp>
      <tp>
        <v>13.64</v>
        <stp/>
        <stp>ContractData</stp>
        <stp>P.US.EP33K2674300</stp>
        <stp>ImpliedVolatility</stp>
        <stp/>
        <stp>T</stp>
        <tr r="Q77" s="1"/>
      </tp>
      <tp>
        <v>14.17</v>
        <stp/>
        <stp>ContractData</stp>
        <stp>P.US.EP34K2674400</stp>
        <stp>ImpliedVolatility</stp>
        <stp/>
        <stp>T</stp>
        <tr r="Q119" s="1"/>
      </tp>
      <tp>
        <v>14.08</v>
        <stp/>
        <stp>ContractData</stp>
        <stp>P.US.EP34K2674500</stp>
        <stp>ImpliedVolatility</stp>
        <stp/>
        <stp>T</stp>
        <tr r="Q120" s="1"/>
      </tp>
      <tp>
        <v>13.95</v>
        <stp/>
        <stp>ContractData</stp>
        <stp>P.US.EP34K2674600</stp>
        <stp>ImpliedVolatility</stp>
        <stp/>
        <stp>T</stp>
        <tr r="Q121" s="1"/>
      </tp>
      <tp>
        <v>14.31</v>
        <stp/>
        <stp>ContractData</stp>
        <stp>P.US.EP34K2674300</stp>
        <stp>ImpliedVolatility</stp>
        <stp/>
        <stp>T</stp>
        <tr r="Q118" s="1"/>
      </tp>
      <tp>
        <v>11</v>
        <stp/>
        <stp>ContractData</stp>
        <stp>C.US.EW1M2674500</stp>
        <stp>MT_LastAskVolume</stp>
        <stp/>
        <stp>T</stp>
        <tr r="N175" s="1"/>
      </tp>
      <tp>
        <v>33</v>
        <stp/>
        <stp>ContractData</stp>
        <stp>P.US.EW1M2674500</stp>
        <stp>MT_LastAskVolume</stp>
        <stp/>
        <stp>T</stp>
        <tr r="N180" s="1"/>
      </tp>
      <tp>
        <v>40</v>
        <stp/>
        <stp>ContractData</stp>
        <stp>C.US.EW2M2674500</stp>
        <stp>MT_LastAskVolume</stp>
        <stp/>
        <stp>T</stp>
        <tr r="N184" s="1"/>
      </tp>
      <tp>
        <v>57</v>
        <stp/>
        <stp>ContractData</stp>
        <stp>P.US.EW2M2674500</stp>
        <stp>MT_LastAskVolume</stp>
        <stp/>
        <stp>T</stp>
        <tr r="N189" s="1"/>
      </tp>
      <tp>
        <v>25</v>
        <stp/>
        <stp>ContractData</stp>
        <stp>C.US.EW3K2674500</stp>
        <stp>MT_LastAskVolume</stp>
        <stp/>
        <stp>T</stp>
        <tr r="N46" s="1"/>
      </tp>
      <tp>
        <v>12</v>
        <stp/>
        <stp>ContractData</stp>
        <stp>P.US.EW3K2674500</stp>
        <stp>MT_LastAskVolume</stp>
        <stp/>
        <stp>T</stp>
        <tr r="N51" s="1"/>
      </tp>
      <tp>
        <v>21</v>
        <stp/>
        <stp>ContractData</stp>
        <stp>C.US.EW4K2674500</stp>
        <stp>MT_LastAskVolume</stp>
        <stp/>
        <stp>T</stp>
        <tr r="N95" s="1"/>
      </tp>
      <tp>
        <v>12</v>
        <stp/>
        <stp>ContractData</stp>
        <stp>P.US.EW4K2674500</stp>
        <stp>MT_LastAskVolume</stp>
        <stp/>
        <stp>T</stp>
        <tr r="N100" s="1"/>
      </tp>
      <tp>
        <v>89.25</v>
        <stp/>
        <stp>ContractData</stp>
        <stp>C.US.EP24K2674250</stp>
        <stp>LastTrade</stp>
        <stp/>
        <stp>T</stp>
        <tr r="I102" s="1"/>
      </tp>
      <tp>
        <v>77.75</v>
        <stp/>
        <stp>ContractData</stp>
        <stp>C.US.EP21M2674250</stp>
        <stp>LastTrade</stp>
        <stp/>
        <stp>T</stp>
        <tr r="I142" s="1"/>
      </tp>
      <tp t="s">
        <v/>
        <stp/>
        <stp>ContractData</stp>
        <stp>C.US.EP23K2674450</stp>
        <stp>LastTrade</stp>
        <stp/>
        <stp>T</stp>
        <tr r="I65" s="1"/>
      </tp>
      <tp>
        <v>51.5</v>
        <stp/>
        <stp>ContractData</stp>
        <stp>C.US.EP23K2674350</stp>
        <stp>LastTrade</stp>
        <stp/>
        <stp>T</stp>
        <tr r="I63" s="1"/>
      </tp>
      <tp>
        <v>18.3</v>
        <stp/>
        <stp>ContractData</stp>
        <stp>C.US.EP22K2674450</stp>
        <stp>LastTrade</stp>
        <stp/>
        <stp>T</stp>
        <tr r="I15" s="1"/>
      </tp>
      <tp>
        <v>24</v>
        <stp/>
        <stp>ContractData</stp>
        <stp>C.US.EP22K2674350</stp>
        <stp>LastTrade</stp>
        <stp/>
        <stp>T</stp>
        <tr r="I13" s="1"/>
      </tp>
      <tp t="s">
        <v/>
        <stp/>
        <stp>ContractData</stp>
        <stp>P.US.EP24K2674250</stp>
        <stp>LastTrade</stp>
        <stp/>
        <stp>T</stp>
        <tr r="I107" s="1"/>
      </tp>
      <tp>
        <v>19.600000000000001</v>
        <stp/>
        <stp>ContractData</stp>
        <stp>P.US.EP22K2674450</stp>
        <stp>LastTrade</stp>
        <stp/>
        <stp>T</stp>
        <tr r="I20" s="1"/>
      </tp>
      <tp>
        <v>15.5</v>
        <stp/>
        <stp>ContractData</stp>
        <stp>P.US.EP22K2674350</stp>
        <stp>LastTrade</stp>
        <stp/>
        <stp>T</stp>
        <tr r="I18" s="1"/>
      </tp>
      <tp t="s">
        <v/>
        <stp/>
        <stp>ContractData</stp>
        <stp>P.US.EP23K2674450</stp>
        <stp>LastTrade</stp>
        <stp/>
        <stp>T</stp>
        <tr r="I70" s="1"/>
      </tp>
      <tp t="s">
        <v/>
        <stp/>
        <stp>ContractData</stp>
        <stp>P.US.EP23K2674350</stp>
        <stp>LastTrade</stp>
        <stp/>
        <stp>T</stp>
        <tr r="I68" s="1"/>
      </tp>
      <tp t="s">
        <v/>
        <stp/>
        <stp>ContractData</stp>
        <stp>P.US.EP21M2674250</stp>
        <stp>LastTrade</stp>
        <stp/>
        <stp>T</stp>
        <tr r="I147" s="1"/>
      </tp>
      <tp>
        <v>10</v>
        <stp/>
        <stp>ContractData</stp>
        <stp>C.US.EW2M2674000</stp>
        <stp>MT_LastBidVolume</stp>
        <stp/>
        <stp>T</stp>
        <tr r="K182" s="1"/>
      </tp>
      <tp>
        <v>11</v>
        <stp/>
        <stp>ContractData</stp>
        <stp>C.US.EW2M2675000</stp>
        <stp>MT_LastBidVolume</stp>
        <stp/>
        <stp>T</stp>
        <tr r="K186" s="1"/>
      </tp>
      <tp>
        <v>10</v>
        <stp/>
        <stp>ContractData</stp>
        <stp>P.US.EW2M2675000</stp>
        <stp>MT_LastBidVolume</stp>
        <stp/>
        <stp>T</stp>
        <tr r="K191" s="1"/>
      </tp>
      <tp>
        <v>4</v>
        <stp/>
        <stp>ContractData</stp>
        <stp>P.US.EW2M2674000</stp>
        <stp>MT_LastBidVolume</stp>
        <stp/>
        <stp>T</stp>
        <tr r="K187" s="1"/>
      </tp>
      <tp t="s">
        <v/>
        <stp/>
        <stp>ContractData</stp>
        <stp>C.US.EP34K2674250</stp>
        <stp>LastTrade</stp>
        <stp/>
        <stp>T</stp>
        <tr r="I112" s="1"/>
      </tp>
      <tp t="s">
        <v/>
        <stp/>
        <stp>ContractData</stp>
        <stp>C.US.EP31M2674250</stp>
        <stp>LastTrade</stp>
        <stp/>
        <stp>T</stp>
        <tr r="I152" s="1"/>
      </tp>
      <tp t="s">
        <v/>
        <stp/>
        <stp>ContractData</stp>
        <stp>C.US.EP33K2674450</stp>
        <stp>LastTrade</stp>
        <stp/>
        <stp>T</stp>
        <tr r="I75" s="1"/>
      </tp>
      <tp t="s">
        <v/>
        <stp/>
        <stp>ContractData</stp>
        <stp>C.US.EP33K2674350</stp>
        <stp>LastTrade</stp>
        <stp/>
        <stp>T</stp>
        <tr r="I73" s="1"/>
      </tp>
      <tp>
        <v>27.5</v>
        <stp/>
        <stp>ContractData</stp>
        <stp>C.US.EP32K2674450</stp>
        <stp>LastTrade</stp>
        <stp/>
        <stp>T</stp>
        <tr r="I25" s="1"/>
      </tp>
      <tp>
        <v>34</v>
        <stp/>
        <stp>ContractData</stp>
        <stp>C.US.EP32K2674350</stp>
        <stp>LastTrade</stp>
        <stp/>
        <stp>T</stp>
        <tr r="I23" s="1"/>
      </tp>
      <tp t="s">
        <v/>
        <stp/>
        <stp>ContractData</stp>
        <stp>P.US.EP34K2674250</stp>
        <stp>LastTrade</stp>
        <stp/>
        <stp>T</stp>
        <tr r="I117" s="1"/>
      </tp>
      <tp>
        <v>32</v>
        <stp/>
        <stp>ContractData</stp>
        <stp>P.US.EP32K2674450</stp>
        <stp>LastTrade</stp>
        <stp/>
        <stp>T</stp>
        <tr r="I30" s="1"/>
      </tp>
      <tp>
        <v>27.5</v>
        <stp/>
        <stp>ContractData</stp>
        <stp>P.US.EP32K2674350</stp>
        <stp>LastTrade</stp>
        <stp/>
        <stp>T</stp>
        <tr r="I28" s="1"/>
      </tp>
      <tp>
        <v>64</v>
        <stp/>
        <stp>ContractData</stp>
        <stp>P.US.EP33K2674450</stp>
        <stp>LastTrade</stp>
        <stp/>
        <stp>T</stp>
        <tr r="I80" s="1"/>
      </tp>
      <tp t="s">
        <v/>
        <stp/>
        <stp>ContractData</stp>
        <stp>P.US.EP33K2674350</stp>
        <stp>LastTrade</stp>
        <stp/>
        <stp>T</stp>
        <tr r="I78" s="1"/>
      </tp>
      <tp t="s">
        <v/>
        <stp/>
        <stp>ContractData</stp>
        <stp>P.US.EP31M2674250</stp>
        <stp>LastTrade</stp>
        <stp/>
        <stp>T</stp>
        <tr r="I157" s="1"/>
      </tp>
      <tp>
        <v>24</v>
        <stp/>
        <stp>ContractData</stp>
        <stp>C.US.EW1M2674250</stp>
        <stp>MT_LastBidVolume</stp>
        <stp/>
        <stp>T</stp>
        <tr r="K172" s="1"/>
      </tp>
      <tp>
        <v>64</v>
        <stp/>
        <stp>ContractData</stp>
        <stp>P.US.EW1M2674250</stp>
        <stp>MT_LastBidVolume</stp>
        <stp/>
        <stp>T</stp>
        <tr r="K177" s="1"/>
      </tp>
      <tp>
        <v>12</v>
        <stp/>
        <stp>ContractData</stp>
        <stp>C.US.EW2M2674250</stp>
        <stp>MT_LastBidVolume</stp>
        <stp/>
        <stp>T</stp>
        <tr r="K183" s="1"/>
      </tp>
      <tp>
        <v>52</v>
        <stp/>
        <stp>ContractData</stp>
        <stp>P.US.EW2M2674250</stp>
        <stp>MT_LastBidVolume</stp>
        <stp/>
        <stp>T</stp>
        <tr r="K188" s="1"/>
      </tp>
      <tp>
        <v>12</v>
        <stp/>
        <stp>ContractData</stp>
        <stp>C.US.EW4K2674250</stp>
        <stp>MT_LastBidVolume</stp>
        <stp/>
        <stp>T</stp>
        <tr r="K92" s="1"/>
      </tp>
      <tp>
        <v>133</v>
        <stp/>
        <stp>ContractData</stp>
        <stp>P.US.EW4K2674250</stp>
        <stp>MT_LastBidVolume</stp>
        <stp/>
        <stp>T</stp>
        <tr r="K97" s="1"/>
      </tp>
      <tp>
        <v>16.7</v>
        <stp/>
        <stp>ContractData</stp>
        <stp>C.US.EP44K2674600</stp>
        <stp>LastTrade</stp>
        <stp/>
        <stp>T</stp>
        <tr r="I126" s="1"/>
      </tp>
      <tp t="s">
        <v/>
        <stp/>
        <stp>ContractData</stp>
        <stp>C.US.EP44K2674400</stp>
        <stp>LastTrade</stp>
        <stp/>
        <stp>T</stp>
        <tr r="I124" s="1"/>
      </tp>
      <tp>
        <v>58.5</v>
        <stp/>
        <stp>ContractData</stp>
        <stp>C.US.EP44K2674500</stp>
        <stp>LastTrade</stp>
        <stp/>
        <stp>T</stp>
        <tr r="I125" s="1"/>
      </tp>
      <tp>
        <v>78</v>
        <stp/>
        <stp>ContractData</stp>
        <stp>C.US.EP44K2674300</stp>
        <stp>LastTrade</stp>
        <stp/>
        <stp>T</stp>
        <tr r="I123" s="1"/>
      </tp>
      <tp t="s">
        <v/>
        <stp/>
        <stp>ContractData</stp>
        <stp>C.US.EP14M2675250</stp>
        <stp>LastTrade</stp>
        <stp/>
        <stp>T</stp>
        <tr r="I205" s="1"/>
      </tp>
      <tp t="s">
        <v/>
        <stp/>
        <stp>ContractData</stp>
        <stp>C.US.EP14M2674750</stp>
        <stp>LastTrade</stp>
        <stp/>
        <stp>T</stp>
        <tr r="I203" s="1"/>
      </tp>
      <tp>
        <v>57.75</v>
        <stp/>
        <stp>ContractData</stp>
        <stp>C.US.EP41M2674600</stp>
        <stp>LastTrade</stp>
        <stp/>
        <stp>T</stp>
        <tr r="I166" s="1"/>
      </tp>
      <tp>
        <v>65.75</v>
        <stp/>
        <stp>ContractData</stp>
        <stp>C.US.EP41M2674400</stp>
        <stp>LastTrade</stp>
        <stp/>
        <stp>T</stp>
        <tr r="I164" s="1"/>
      </tp>
      <tp>
        <v>90.5</v>
        <stp/>
        <stp>ContractData</stp>
        <stp>C.US.EP41M2674500</stp>
        <stp>LastTrade</stp>
        <stp/>
        <stp>T</stp>
        <tr r="I165" s="1"/>
      </tp>
      <tp>
        <v>93</v>
        <stp/>
        <stp>ContractData</stp>
        <stp>C.US.EP41M2674300</stp>
        <stp>LastTrade</stp>
        <stp/>
        <stp>T</stp>
        <tr r="I163" s="1"/>
      </tp>
      <tp>
        <v>33.25</v>
        <stp/>
        <stp>ContractData</stp>
        <stp>C.US.EP43K2674600</stp>
        <stp>LastTrade</stp>
        <stp/>
        <stp>T</stp>
        <tr r="I86" s="1"/>
      </tp>
      <tp>
        <v>50.5</v>
        <stp/>
        <stp>ContractData</stp>
        <stp>C.US.EP13K2674450</stp>
        <stp>LastTrade</stp>
        <stp/>
        <stp>T</stp>
        <tr r="I55" s="1"/>
      </tp>
      <tp>
        <v>70.25</v>
        <stp/>
        <stp>ContractData</stp>
        <stp>C.US.EP43K2674400</stp>
        <stp>LastTrade</stp>
        <stp/>
        <stp>T</stp>
        <tr r="I84" s="1"/>
      </tp>
      <tp>
        <v>66</v>
        <stp/>
        <stp>ContractData</stp>
        <stp>C.US.EP43K2674500</stp>
        <stp>LastTrade</stp>
        <stp/>
        <stp>T</stp>
        <tr r="I85" s="1"/>
      </tp>
      <tp>
        <v>55</v>
        <stp/>
        <stp>ContractData</stp>
        <stp>C.US.EP13K2674350</stp>
        <stp>LastTrade</stp>
        <stp/>
        <stp>T</stp>
        <tr r="I53" s="1"/>
      </tp>
      <tp>
        <v>76.5</v>
        <stp/>
        <stp>ContractData</stp>
        <stp>C.US.EP43K2674300</stp>
        <stp>LastTrade</stp>
        <stp/>
        <stp>T</stp>
        <tr r="I83" s="1"/>
      </tp>
      <tp>
        <v>4.75</v>
        <stp/>
        <stp>ContractData</stp>
        <stp>C.US.EP12K2674450</stp>
        <stp>LastTrade</stp>
        <stp/>
        <stp>T</stp>
        <tr r="I5" s="1"/>
      </tp>
      <tp>
        <v>37.5</v>
        <stp/>
        <stp>ContractData</stp>
        <stp>C.US.EP42K2674400</stp>
        <stp>LastTrade</stp>
        <stp/>
        <stp>T</stp>
        <tr r="I34" s="1"/>
      </tp>
      <tp>
        <v>31.75</v>
        <stp/>
        <stp>ContractData</stp>
        <stp>C.US.EP42K2674500</stp>
        <stp>LastTrade</stp>
        <stp/>
        <stp>T</stp>
        <tr r="I36" s="1"/>
      </tp>
      <tp>
        <v>11</v>
        <stp/>
        <stp>ContractData</stp>
        <stp>C.US.EP12K2674350</stp>
        <stp>LastTrade</stp>
        <stp/>
        <stp>T</stp>
        <tr r="I3" s="1"/>
      </tp>
      <tp>
        <v>42.25</v>
        <stp/>
        <stp>ContractData</stp>
        <stp>C.US.EP42K2674300</stp>
        <stp>LastTrade</stp>
        <stp/>
        <stp>T</stp>
        <tr r="I32" s="1"/>
      </tp>
      <tp t="s">
        <v/>
        <stp/>
        <stp>ContractData</stp>
        <stp>P.US.EP44K2674600</stp>
        <stp>LastTrade</stp>
        <stp/>
        <stp>T</stp>
        <tr r="I131" s="1"/>
      </tp>
      <tp>
        <v>112.5</v>
        <stp/>
        <stp>ContractData</stp>
        <stp>P.US.EP44K2674400</stp>
        <stp>LastTrade</stp>
        <stp/>
        <stp>T</stp>
        <tr r="I129" s="1"/>
      </tp>
      <tp>
        <v>94</v>
        <stp/>
        <stp>ContractData</stp>
        <stp>P.US.EP44K2674500</stp>
        <stp>LastTrade</stp>
        <stp/>
        <stp>T</stp>
        <tr r="I130" s="1"/>
      </tp>
      <tp>
        <v>99.5</v>
        <stp/>
        <stp>ContractData</stp>
        <stp>P.US.EP44K2674300</stp>
        <stp>LastTrade</stp>
        <stp/>
        <stp>T</stp>
        <tr r="I128" s="1"/>
      </tp>
      <tp t="s">
        <v/>
        <stp/>
        <stp>ContractData</stp>
        <stp>P.US.EP14M2675250</stp>
        <stp>LastTrade</stp>
        <stp/>
        <stp>T</stp>
        <tr r="I210" s="1"/>
      </tp>
      <tp t="s">
        <v/>
        <stp/>
        <stp>ContractData</stp>
        <stp>P.US.EP14M2674750</stp>
        <stp>LastTrade</stp>
        <stp/>
        <stp>T</stp>
        <tr r="I208" s="1"/>
      </tp>
      <tp>
        <v>5.8</v>
        <stp/>
        <stp>ContractData</stp>
        <stp>P.US.EP12K2674450</stp>
        <stp>LastTrade</stp>
        <stp/>
        <stp>T</stp>
        <tr r="I10" s="1"/>
      </tp>
      <tp>
        <v>35.25</v>
        <stp/>
        <stp>ContractData</stp>
        <stp>P.US.EP42K2674400</stp>
        <stp>LastTrade</stp>
        <stp/>
        <stp>T</stp>
        <tr r="I39" s="1"/>
      </tp>
      <tp>
        <v>43.5</v>
        <stp/>
        <stp>ContractData</stp>
        <stp>P.US.EP42K2674500</stp>
        <stp>LastTrade</stp>
        <stp/>
        <stp>T</stp>
        <tr r="I41" s="1"/>
      </tp>
      <tp>
        <v>2.9</v>
        <stp/>
        <stp>ContractData</stp>
        <stp>P.US.EP12K2674350</stp>
        <stp>LastTrade</stp>
        <stp/>
        <stp>T</stp>
        <tr r="I8" s="1"/>
      </tp>
      <tp>
        <v>32.5</v>
        <stp/>
        <stp>ContractData</stp>
        <stp>P.US.EP42K2674300</stp>
        <stp>LastTrade</stp>
        <stp/>
        <stp>T</stp>
        <tr r="I37" s="1"/>
      </tp>
      <tp t="s">
        <v/>
        <stp/>
        <stp>ContractData</stp>
        <stp>P.US.EP43K2674600</stp>
        <stp>LastTrade</stp>
        <stp/>
        <stp>T</stp>
        <tr r="I91" s="1"/>
      </tp>
      <tp>
        <v>51.25</v>
        <stp/>
        <stp>ContractData</stp>
        <stp>P.US.EP13K2674450</stp>
        <stp>LastTrade</stp>
        <stp/>
        <stp>T</stp>
        <tr r="I60" s="1"/>
      </tp>
      <tp t="s">
        <v/>
        <stp/>
        <stp>ContractData</stp>
        <stp>P.US.EP43K2674400</stp>
        <stp>LastTrade</stp>
        <stp/>
        <stp>T</stp>
        <tr r="I89" s="1"/>
      </tp>
      <tp t="s">
        <v/>
        <stp/>
        <stp>ContractData</stp>
        <stp>P.US.EP43K2674500</stp>
        <stp>LastTrade</stp>
        <stp/>
        <stp>T</stp>
        <tr r="I90" s="1"/>
      </tp>
      <tp>
        <v>47</v>
        <stp/>
        <stp>ContractData</stp>
        <stp>P.US.EP13K2674350</stp>
        <stp>LastTrade</stp>
        <stp/>
        <stp>T</stp>
        <tr r="I58" s="1"/>
      </tp>
      <tp t="s">
        <v/>
        <stp/>
        <stp>ContractData</stp>
        <stp>P.US.EP43K2674300</stp>
        <stp>LastTrade</stp>
        <stp/>
        <stp>T</stp>
        <tr r="I88" s="1"/>
      </tp>
      <tp t="s">
        <v/>
        <stp/>
        <stp>ContractData</stp>
        <stp>P.US.EP41M2674600</stp>
        <stp>LastTrade</stp>
        <stp/>
        <stp>T</stp>
        <tr r="I171" s="1"/>
      </tp>
      <tp>
        <v>110</v>
        <stp/>
        <stp>ContractData</stp>
        <stp>P.US.EP41M2674400</stp>
        <stp>LastTrade</stp>
        <stp/>
        <stp>T</stp>
        <tr r="I169" s="1"/>
      </tp>
      <tp t="s">
        <v/>
        <stp/>
        <stp>ContractData</stp>
        <stp>P.US.EP41M2674500</stp>
        <stp>LastTrade</stp>
        <stp/>
        <stp>T</stp>
        <tr r="I170" s="1"/>
      </tp>
      <tp t="s">
        <v/>
        <stp/>
        <stp>ContractData</stp>
        <stp>P.US.EP41M2674300</stp>
        <stp>LastTrade</stp>
        <stp/>
        <stp>T</stp>
        <tr r="I168" s="1"/>
      </tp>
      <tp>
        <v>12</v>
        <stp/>
        <stp>ContractData</stp>
        <stp>C.US.EW3K2674350</stp>
        <stp>MT_LastBidVolume</stp>
        <stp/>
        <stp>T</stp>
        <tr r="K43" s="1"/>
      </tp>
      <tp>
        <v>34</v>
        <stp/>
        <stp>ContractData</stp>
        <stp>P.US.EW3K2674350</stp>
        <stp>MT_LastBidVolume</stp>
        <stp/>
        <stp>T</stp>
        <tr r="K48" s="1"/>
      </tp>
      <tp>
        <v>19</v>
        <stp/>
        <stp>ContractData</stp>
        <stp>C.US.EW1M2674300</stp>
        <stp>MT_LastBidVolume</stp>
        <stp/>
        <stp>T</stp>
        <tr r="K173" s="1"/>
      </tp>
      <tp>
        <v>56</v>
        <stp/>
        <stp>ContractData</stp>
        <stp>P.US.EW1M2674300</stp>
        <stp>MT_LastBidVolume</stp>
        <stp/>
        <stp>T</stp>
        <tr r="K178" s="1"/>
      </tp>
      <tp>
        <v>12</v>
        <stp/>
        <stp>ContractData</stp>
        <stp>C.US.EW3K2674300</stp>
        <stp>MT_LastBidVolume</stp>
        <stp/>
        <stp>T</stp>
        <tr r="K42" s="1"/>
      </tp>
      <tp>
        <v>56</v>
        <stp/>
        <stp>ContractData</stp>
        <stp>P.US.EW3K2674300</stp>
        <stp>MT_LastBidVolume</stp>
        <stp/>
        <stp>T</stp>
        <tr r="K47" s="1"/>
      </tp>
      <tp>
        <v>7</v>
        <stp/>
        <stp>ContractData</stp>
        <stp>C.US.EW4K2674300</stp>
        <stp>MT_LastBidVolume</stp>
        <stp/>
        <stp>T</stp>
        <tr r="K93" s="1"/>
      </tp>
      <tp>
        <v>120</v>
        <stp/>
        <stp>ContractData</stp>
        <stp>P.US.EW4K2674300</stp>
        <stp>MT_LastBidVolume</stp>
        <stp/>
        <stp>T</stp>
        <tr r="K98" s="1"/>
      </tp>
      <tp>
        <v>56.5</v>
        <stp/>
        <stp>ContractData</stp>
        <stp>C.US.EP34K2674600</stp>
        <stp>LastTrade</stp>
        <stp/>
        <stp>T</stp>
        <tr r="I116" s="1"/>
      </tp>
      <tp>
        <v>82.25</v>
        <stp/>
        <stp>ContractData</stp>
        <stp>C.US.EP34K2674400</stp>
        <stp>LastTrade</stp>
        <stp/>
        <stp>T</stp>
        <tr r="I114" s="1"/>
      </tp>
      <tp>
        <v>80</v>
        <stp/>
        <stp>ContractData</stp>
        <stp>C.US.EP34K2674500</stp>
        <stp>LastTrade</stp>
        <stp/>
        <stp>T</stp>
        <tr r="I115" s="1"/>
      </tp>
      <tp>
        <v>90.25</v>
        <stp/>
        <stp>ContractData</stp>
        <stp>C.US.EP34K2674300</stp>
        <stp>LastTrade</stp>
        <stp/>
        <stp>T</stp>
        <tr r="I113" s="1"/>
      </tp>
      <tp>
        <v>78.75</v>
        <stp/>
        <stp>ContractData</stp>
        <stp>C.US.EP31M2674600</stp>
        <stp>LastTrade</stp>
        <stp/>
        <stp>T</stp>
        <tr r="I156" s="1"/>
      </tp>
      <tp t="s">
        <v/>
        <stp/>
        <stp>ContractData</stp>
        <stp>C.US.EP31M2674400</stp>
        <stp>LastTrade</stp>
        <stp/>
        <stp>T</stp>
        <tr r="I154" s="1"/>
      </tp>
      <tp>
        <v>89.5</v>
        <stp/>
        <stp>ContractData</stp>
        <stp>C.US.EP31M2674500</stp>
        <stp>LastTrade</stp>
        <stp/>
        <stp>T</stp>
        <tr r="I155" s="1"/>
      </tp>
      <tp t="s">
        <v/>
        <stp/>
        <stp>ContractData</stp>
        <stp>C.US.EP31M2674300</stp>
        <stp>LastTrade</stp>
        <stp/>
        <stp>T</stp>
        <tr r="I153" s="1"/>
      </tp>
      <tp>
        <v>55.5</v>
        <stp/>
        <stp>ContractData</stp>
        <stp>C.US.EP33K2674400</stp>
        <stp>LastTrade</stp>
        <stp/>
        <stp>T</stp>
        <tr r="I74" s="1"/>
      </tp>
      <tp>
        <v>58.5</v>
        <stp/>
        <stp>ContractData</stp>
        <stp>C.US.EP33K2674500</stp>
        <stp>LastTrade</stp>
        <stp/>
        <stp>T</stp>
        <tr r="I76" s="1"/>
      </tp>
      <tp>
        <v>60.75</v>
        <stp/>
        <stp>ContractData</stp>
        <stp>C.US.EP33K2674300</stp>
        <stp>LastTrade</stp>
        <stp/>
        <stp>T</stp>
        <tr r="I72" s="1"/>
      </tp>
      <tp>
        <v>28</v>
        <stp/>
        <stp>ContractData</stp>
        <stp>C.US.EP32K2674400</stp>
        <stp>LastTrade</stp>
        <stp/>
        <stp>T</stp>
        <tr r="I24" s="1"/>
      </tp>
      <tp>
        <v>24.75</v>
        <stp/>
        <stp>ContractData</stp>
        <stp>C.US.EP32K2674500</stp>
        <stp>LastTrade</stp>
        <stp/>
        <stp>T</stp>
        <tr r="I26" s="1"/>
      </tp>
      <tp>
        <v>36.75</v>
        <stp/>
        <stp>ContractData</stp>
        <stp>C.US.EP32K2674300</stp>
        <stp>LastTrade</stp>
        <stp/>
        <stp>T</stp>
        <tr r="I22" s="1"/>
      </tp>
      <tp t="s">
        <v/>
        <stp/>
        <stp>ContractData</stp>
        <stp>P.US.EP34K2674600</stp>
        <stp>LastTrade</stp>
        <stp/>
        <stp>T</stp>
        <tr r="I121" s="1"/>
      </tp>
      <tp>
        <v>101.5</v>
        <stp/>
        <stp>ContractData</stp>
        <stp>P.US.EP34K2674400</stp>
        <stp>LastTrade</stp>
        <stp/>
        <stp>T</stp>
        <tr r="I119" s="1"/>
      </tp>
      <tp>
        <v>97</v>
        <stp/>
        <stp>ContractData</stp>
        <stp>P.US.EP34K2674500</stp>
        <stp>LastTrade</stp>
        <stp/>
        <stp>T</stp>
        <tr r="I120" s="1"/>
      </tp>
      <tp t="s">
        <v/>
        <stp/>
        <stp>ContractData</stp>
        <stp>P.US.EP34K2674300</stp>
        <stp>LastTrade</stp>
        <stp/>
        <stp>T</stp>
        <tr r="I118" s="1"/>
      </tp>
      <tp>
        <v>27</v>
        <stp/>
        <stp>ContractData</stp>
        <stp>P.US.EP32K2674400</stp>
        <stp>LastTrade</stp>
        <stp/>
        <stp>T</stp>
        <tr r="I29" s="1"/>
      </tp>
      <tp>
        <v>31.25</v>
        <stp/>
        <stp>ContractData</stp>
        <stp>P.US.EP32K2674500</stp>
        <stp>LastTrade</stp>
        <stp/>
        <stp>T</stp>
        <tr r="I31" s="1"/>
      </tp>
      <tp>
        <v>25.5</v>
        <stp/>
        <stp>ContractData</stp>
        <stp>P.US.EP32K2674300</stp>
        <stp>LastTrade</stp>
        <stp/>
        <stp>T</stp>
        <tr r="I27" s="1"/>
      </tp>
      <tp>
        <v>64</v>
        <stp/>
        <stp>ContractData</stp>
        <stp>P.US.EP33K2674400</stp>
        <stp>LastTrade</stp>
        <stp/>
        <stp>T</stp>
        <tr r="I79" s="1"/>
      </tp>
      <tp>
        <v>116.5</v>
        <stp/>
        <stp>ContractData</stp>
        <stp>P.US.EP33K2674500</stp>
        <stp>LastTrade</stp>
        <stp/>
        <stp>T</stp>
        <tr r="I81" s="1"/>
      </tp>
      <tp>
        <v>59</v>
        <stp/>
        <stp>ContractData</stp>
        <stp>P.US.EP33K2674300</stp>
        <stp>LastTrade</stp>
        <stp/>
        <stp>T</stp>
        <tr r="I77" s="1"/>
      </tp>
      <tp t="s">
        <v/>
        <stp/>
        <stp>ContractData</stp>
        <stp>P.US.EP31M2674600</stp>
        <stp>LastTrade</stp>
        <stp/>
        <stp>T</stp>
        <tr r="I161" s="1"/>
      </tp>
      <tp t="s">
        <v/>
        <stp/>
        <stp>ContractData</stp>
        <stp>P.US.EP31M2674400</stp>
        <stp>LastTrade</stp>
        <stp/>
        <stp>T</stp>
        <tr r="I159" s="1"/>
      </tp>
      <tp t="s">
        <v/>
        <stp/>
        <stp>ContractData</stp>
        <stp>P.US.EP31M2674500</stp>
        <stp>LastTrade</stp>
        <stp/>
        <stp>T</stp>
        <tr r="I160" s="1"/>
      </tp>
      <tp t="s">
        <v/>
        <stp/>
        <stp>ContractData</stp>
        <stp>P.US.EP31M2674300</stp>
        <stp>LastTrade</stp>
        <stp/>
        <stp>T</stp>
        <tr r="I158" s="1"/>
      </tp>
      <tp>
        <v>2</v>
        <stp/>
        <stp>ContractData</stp>
        <stp>C.US.EW3K2674450</stp>
        <stp>MT_LastBidVolume</stp>
        <stp/>
        <stp>T</stp>
        <tr r="K45" s="1"/>
      </tp>
      <tp>
        <v>19</v>
        <stp/>
        <stp>ContractData</stp>
        <stp>P.US.EW3K2674450</stp>
        <stp>MT_LastBidVolume</stp>
        <stp/>
        <stp>T</stp>
        <tr r="K50" s="1"/>
      </tp>
      <tp>
        <v>16</v>
        <stp/>
        <stp>ContractData</stp>
        <stp>C.US.EW1M2674400</stp>
        <stp>MT_LastBidVolume</stp>
        <stp/>
        <stp>T</stp>
        <tr r="K174" s="1"/>
      </tp>
      <tp>
        <v>33</v>
        <stp/>
        <stp>ContractData</stp>
        <stp>P.US.EW1M2674400</stp>
        <stp>MT_LastBidVolume</stp>
        <stp/>
        <stp>T</stp>
        <tr r="K179" s="1"/>
      </tp>
      <tp>
        <v>17</v>
        <stp/>
        <stp>ContractData</stp>
        <stp>C.US.EW3K2674400</stp>
        <stp>MT_LastBidVolume</stp>
        <stp/>
        <stp>T</stp>
        <tr r="K44" s="1"/>
      </tp>
      <tp>
        <v>43</v>
        <stp/>
        <stp>ContractData</stp>
        <stp>P.US.EW3K2674400</stp>
        <stp>MT_LastBidVolume</stp>
        <stp/>
        <stp>T</stp>
        <tr r="K49" s="1"/>
      </tp>
      <tp>
        <v>27</v>
        <stp/>
        <stp>ContractData</stp>
        <stp>C.US.EW4K2674400</stp>
        <stp>MT_LastBidVolume</stp>
        <stp/>
        <stp>T</stp>
        <tr r="K94" s="1"/>
      </tp>
      <tp>
        <v>38</v>
        <stp/>
        <stp>ContractData</stp>
        <stp>P.US.EW4K2674400</stp>
        <stp>MT_LastBidVolume</stp>
        <stp/>
        <stp>T</stp>
        <tr r="K99" s="1"/>
      </tp>
      <tp>
        <v>70.25</v>
        <stp/>
        <stp>ContractData</stp>
        <stp>C.US.EP24K2674600</stp>
        <stp>LastTrade</stp>
        <stp/>
        <stp>T</stp>
        <tr r="I106" s="1"/>
      </tp>
      <tp>
        <v>80.75</v>
        <stp/>
        <stp>ContractData</stp>
        <stp>C.US.EP24K2674400</stp>
        <stp>LastTrade</stp>
        <stp/>
        <stp>T</stp>
        <tr r="I104" s="1"/>
      </tp>
      <tp>
        <v>70.75</v>
        <stp/>
        <stp>ContractData</stp>
        <stp>C.US.EP24K2674500</stp>
        <stp>LastTrade</stp>
        <stp/>
        <stp>T</stp>
        <tr r="I105" s="1"/>
      </tp>
      <tp>
        <v>57.25</v>
        <stp/>
        <stp>ContractData</stp>
        <stp>C.US.EP24K2674300</stp>
        <stp>LastTrade</stp>
        <stp/>
        <stp>T</stp>
        <tr r="I103" s="1"/>
      </tp>
      <tp t="s">
        <v/>
        <stp/>
        <stp>ContractData</stp>
        <stp>C.US.EP21M2674600</stp>
        <stp>LastTrade</stp>
        <stp/>
        <stp>T</stp>
        <tr r="I146" s="1"/>
      </tp>
      <tp>
        <v>39.5</v>
        <stp/>
        <stp>ContractData</stp>
        <stp>C.US.EP21M2674400</stp>
        <stp>LastTrade</stp>
        <stp/>
        <stp>T</stp>
        <tr r="I144" s="1"/>
      </tp>
      <tp>
        <v>37.25</v>
        <stp/>
        <stp>ContractData</stp>
        <stp>C.US.EP21M2674500</stp>
        <stp>LastTrade</stp>
        <stp/>
        <stp>T</stp>
        <tr r="I145" s="1"/>
      </tp>
      <tp t="s">
        <v/>
        <stp/>
        <stp>ContractData</stp>
        <stp>C.US.EP21M2674300</stp>
        <stp>LastTrade</stp>
        <stp/>
        <stp>T</stp>
        <tr r="I143" s="1"/>
      </tp>
      <tp>
        <v>56</v>
        <stp/>
        <stp>ContractData</stp>
        <stp>C.US.EP23K2674400</stp>
        <stp>LastTrade</stp>
        <stp/>
        <stp>T</stp>
        <tr r="I64" s="1"/>
      </tp>
      <tp>
        <v>49.5</v>
        <stp/>
        <stp>ContractData</stp>
        <stp>C.US.EP23K2674500</stp>
        <stp>LastTrade</stp>
        <stp/>
        <stp>T</stp>
        <tr r="I66" s="1"/>
      </tp>
      <tp>
        <v>66.5</v>
        <stp/>
        <stp>ContractData</stp>
        <stp>C.US.EP23K2674300</stp>
        <stp>LastTrade</stp>
        <stp/>
        <stp>T</stp>
        <tr r="I62" s="1"/>
      </tp>
      <tp>
        <v>21</v>
        <stp/>
        <stp>ContractData</stp>
        <stp>C.US.EP22K2674400</stp>
        <stp>LastTrade</stp>
        <stp/>
        <stp>T</stp>
        <tr r="I14" s="1"/>
      </tp>
      <tp>
        <v>16.399999999999999</v>
        <stp/>
        <stp>ContractData</stp>
        <stp>C.US.EP22K2674500</stp>
        <stp>LastTrade</stp>
        <stp/>
        <stp>T</stp>
        <tr r="I16" s="1"/>
      </tp>
      <tp>
        <v>28</v>
        <stp/>
        <stp>ContractData</stp>
        <stp>C.US.EP22K2674300</stp>
        <stp>LastTrade</stp>
        <stp/>
        <stp>T</stp>
        <tr r="I12" s="1"/>
      </tp>
      <tp>
        <v>97.75</v>
        <stp/>
        <stp>ContractData</stp>
        <stp>P.US.EP24K2674600</stp>
        <stp>LastTrade</stp>
        <stp/>
        <stp>T</stp>
        <tr r="I111" s="1"/>
      </tp>
      <tp>
        <v>113</v>
        <stp/>
        <stp>ContractData</stp>
        <stp>P.US.EP24K2674400</stp>
        <stp>LastTrade</stp>
        <stp/>
        <stp>T</stp>
        <tr r="I109" s="1"/>
      </tp>
      <tp>
        <v>93</v>
        <stp/>
        <stp>ContractData</stp>
        <stp>P.US.EP24K2674500</stp>
        <stp>LastTrade</stp>
        <stp/>
        <stp>T</stp>
        <tr r="I110" s="1"/>
      </tp>
      <tp>
        <v>100</v>
        <stp/>
        <stp>ContractData</stp>
        <stp>P.US.EP24K2674300</stp>
        <stp>LastTrade</stp>
        <stp/>
        <stp>T</stp>
        <tr r="I108" s="1"/>
      </tp>
      <tp>
        <v>17.600000000000001</v>
        <stp/>
        <stp>ContractData</stp>
        <stp>P.US.EP22K2674400</stp>
        <stp>LastTrade</stp>
        <stp/>
        <stp>T</stp>
        <tr r="I19" s="1"/>
      </tp>
      <tp>
        <v>22.5</v>
        <stp/>
        <stp>ContractData</stp>
        <stp>P.US.EP22K2674500</stp>
        <stp>LastTrade</stp>
        <stp/>
        <stp>T</stp>
        <tr r="I21" s="1"/>
      </tp>
      <tp>
        <v>14.1</v>
        <stp/>
        <stp>ContractData</stp>
        <stp>P.US.EP22K2674300</stp>
        <stp>LastTrade</stp>
        <stp/>
        <stp>T</stp>
        <tr r="I17" s="1"/>
      </tp>
      <tp>
        <v>63.5</v>
        <stp/>
        <stp>ContractData</stp>
        <stp>P.US.EP23K2674400</stp>
        <stp>LastTrade</stp>
        <stp/>
        <stp>T</stp>
        <tr r="I69" s="1"/>
      </tp>
      <tp>
        <v>67.25</v>
        <stp/>
        <stp>ContractData</stp>
        <stp>P.US.EP23K2674500</stp>
        <stp>LastTrade</stp>
        <stp/>
        <stp>T</stp>
        <tr r="I71" s="1"/>
      </tp>
      <tp>
        <v>68.25</v>
        <stp/>
        <stp>ContractData</stp>
        <stp>P.US.EP23K2674300</stp>
        <stp>LastTrade</stp>
        <stp/>
        <stp>T</stp>
        <tr r="I67" s="1"/>
      </tp>
      <tp t="s">
        <v/>
        <stp/>
        <stp>ContractData</stp>
        <stp>P.US.EP21M2674600</stp>
        <stp>LastTrade</stp>
        <stp/>
        <stp>T</stp>
        <tr r="I151" s="1"/>
      </tp>
      <tp>
        <v>102.5</v>
        <stp/>
        <stp>ContractData</stp>
        <stp>P.US.EP21M2674400</stp>
        <stp>LastTrade</stp>
        <stp/>
        <stp>T</stp>
        <tr r="I149" s="1"/>
      </tp>
      <tp t="s">
        <v/>
        <stp/>
        <stp>ContractData</stp>
        <stp>P.US.EP21M2674500</stp>
        <stp>LastTrade</stp>
        <stp/>
        <stp>T</stp>
        <tr r="I150" s="1"/>
      </tp>
      <tp t="s">
        <v/>
        <stp/>
        <stp>ContractData</stp>
        <stp>P.US.EP21M2674300</stp>
        <stp>LastTrade</stp>
        <stp/>
        <stp>T</stp>
        <tr r="I148" s="1"/>
      </tp>
      <tp>
        <v>18</v>
        <stp/>
        <stp>ContractData</stp>
        <stp>C.US.EW1M2674500</stp>
        <stp>MT_LastBidVolume</stp>
        <stp/>
        <stp>T</stp>
        <tr r="K175" s="1"/>
      </tp>
      <tp>
        <v>99</v>
        <stp/>
        <stp>ContractData</stp>
        <stp>P.US.EW1M2674500</stp>
        <stp>MT_LastBidVolume</stp>
        <stp/>
        <stp>T</stp>
        <tr r="K180" s="1"/>
      </tp>
      <tp>
        <v>19</v>
        <stp/>
        <stp>ContractData</stp>
        <stp>C.US.EW2M2674500</stp>
        <stp>MT_LastBidVolume</stp>
        <stp/>
        <stp>T</stp>
        <tr r="K184" s="1"/>
      </tp>
      <tp>
        <v>19</v>
        <stp/>
        <stp>ContractData</stp>
        <stp>P.US.EW2M2674500</stp>
        <stp>MT_LastBidVolume</stp>
        <stp/>
        <stp>T</stp>
        <tr r="K189" s="1"/>
      </tp>
      <tp>
        <v>2</v>
        <stp/>
        <stp>ContractData</stp>
        <stp>C.US.EW3K2674500</stp>
        <stp>MT_LastBidVolume</stp>
        <stp/>
        <stp>T</stp>
        <tr r="K46" s="1"/>
      </tp>
      <tp>
        <v>8</v>
        <stp/>
        <stp>ContractData</stp>
        <stp>P.US.EW3K2674500</stp>
        <stp>MT_LastBidVolume</stp>
        <stp/>
        <stp>T</stp>
        <tr r="K51" s="1"/>
      </tp>
      <tp>
        <v>14</v>
        <stp/>
        <stp>ContractData</stp>
        <stp>C.US.EW4K2674500</stp>
        <stp>MT_LastBidVolume</stp>
        <stp/>
        <stp>T</stp>
        <tr r="K95" s="1"/>
      </tp>
      <tp>
        <v>23</v>
        <stp/>
        <stp>ContractData</stp>
        <stp>P.US.EW4K2674500</stp>
        <stp>MT_LastBidVolume</stp>
        <stp/>
        <stp>T</stp>
        <tr r="K100" s="1"/>
      </tp>
      <tp>
        <v>93</v>
        <stp/>
        <stp>ContractData</stp>
        <stp>C.US.EP44K2674250</stp>
        <stp>LastTrade</stp>
        <stp/>
        <stp>T</stp>
        <tr r="I122" s="1"/>
      </tp>
      <tp t="s">
        <v/>
        <stp/>
        <stp>ContractData</stp>
        <stp>C.US.EP14M2675500</stp>
        <stp>LastTrade</stp>
        <stp/>
        <stp>T</stp>
        <tr r="I206" s="1"/>
      </tp>
      <tp t="s">
        <v/>
        <stp/>
        <stp>ContractData</stp>
        <stp>C.US.EP14M2675000</stp>
        <stp>LastTrade</stp>
        <stp/>
        <stp>T</stp>
        <tr r="I204" s="1"/>
      </tp>
      <tp t="s">
        <v/>
        <stp/>
        <stp>ContractData</stp>
        <stp>C.US.EP14M2674500</stp>
        <stp>LastTrade</stp>
        <stp/>
        <stp>T</stp>
        <tr r="I202" s="1"/>
      </tp>
      <tp>
        <v>44</v>
        <stp/>
        <stp>ContractData</stp>
        <stp>C.US.EP41M2674250</stp>
        <stp>LastTrade</stp>
        <stp/>
        <stp>T</stp>
        <tr r="I162" s="1"/>
      </tp>
      <tp>
        <v>52.5</v>
        <stp/>
        <stp>ContractData</stp>
        <stp>C.US.EP13K2674400</stp>
        <stp>LastTrade</stp>
        <stp/>
        <stp>T</stp>
        <tr r="I54" s="1"/>
      </tp>
      <tp>
        <v>47.75</v>
        <stp/>
        <stp>ContractData</stp>
        <stp>C.US.EP13K2674500</stp>
        <stp>LastTrade</stp>
        <stp/>
        <stp>T</stp>
        <tr r="I56" s="1"/>
      </tp>
      <tp>
        <v>62.5</v>
        <stp/>
        <stp>ContractData</stp>
        <stp>C.US.EP43K2674250</stp>
        <stp>LastTrade</stp>
        <stp/>
        <stp>T</stp>
        <tr r="I82" s="1"/>
      </tp>
      <tp>
        <v>59</v>
        <stp/>
        <stp>ContractData</stp>
        <stp>C.US.EP13K2674300</stp>
        <stp>LastTrade</stp>
        <stp/>
        <stp>T</stp>
        <tr r="I52" s="1"/>
      </tp>
      <tp>
        <v>7.7</v>
        <stp/>
        <stp>ContractData</stp>
        <stp>C.US.EP12K2674400</stp>
        <stp>LastTrade</stp>
        <stp/>
        <stp>T</stp>
        <tr r="I4" s="1"/>
      </tp>
      <tp>
        <v>33</v>
        <stp/>
        <stp>ContractData</stp>
        <stp>C.US.EP42K2674450</stp>
        <stp>LastTrade</stp>
        <stp/>
        <stp>T</stp>
        <tr r="I35" s="1"/>
      </tp>
      <tp>
        <v>2.5500000000000003</v>
        <stp/>
        <stp>ContractData</stp>
        <stp>C.US.EP12K2674500</stp>
        <stp>LastTrade</stp>
        <stp/>
        <stp>T</stp>
        <tr r="I6" s="1"/>
      </tp>
      <tp>
        <v>15.8</v>
        <stp/>
        <stp>ContractData</stp>
        <stp>C.US.EP12K2674300</stp>
        <stp>LastTrade</stp>
        <stp/>
        <stp>T</stp>
        <tr r="I2" s="1"/>
      </tp>
      <tp>
        <v>38.5</v>
        <stp/>
        <stp>ContractData</stp>
        <stp>C.US.EP42K2674350</stp>
        <stp>LastTrade</stp>
        <stp/>
        <stp>T</stp>
        <tr r="I33" s="1"/>
      </tp>
      <tp t="s">
        <v/>
        <stp/>
        <stp>ContractData</stp>
        <stp>P.US.EP44K2674250</stp>
        <stp>LastTrade</stp>
        <stp/>
        <stp>T</stp>
        <tr r="I127" s="1"/>
      </tp>
      <tp t="s">
        <v/>
        <stp/>
        <stp>ContractData</stp>
        <stp>P.US.EP14M2675500</stp>
        <stp>LastTrade</stp>
        <stp/>
        <stp>T</stp>
        <tr r="I211" s="1"/>
      </tp>
      <tp t="s">
        <v/>
        <stp/>
        <stp>ContractData</stp>
        <stp>P.US.EP14M2675000</stp>
        <stp>LastTrade</stp>
        <stp/>
        <stp>T</stp>
        <tr r="I209" s="1"/>
      </tp>
      <tp>
        <v>128.5</v>
        <stp/>
        <stp>ContractData</stp>
        <stp>P.US.EP14M2674500</stp>
        <stp>LastTrade</stp>
        <stp/>
        <stp>T</stp>
        <tr r="I207" s="1"/>
      </tp>
      <tp>
        <v>4.0999999999999996</v>
        <stp/>
        <stp>ContractData</stp>
        <stp>P.US.EP12K2674400</stp>
        <stp>LastTrade</stp>
        <stp/>
        <stp>T</stp>
        <tr r="I9" s="1"/>
      </tp>
      <tp>
        <v>40.5</v>
        <stp/>
        <stp>ContractData</stp>
        <stp>P.US.EP42K2674450</stp>
        <stp>LastTrade</stp>
        <stp/>
        <stp>T</stp>
        <tr r="I40" s="1"/>
      </tp>
      <tp>
        <v>8.9</v>
        <stp/>
        <stp>ContractData</stp>
        <stp>P.US.EP12K2674500</stp>
        <stp>LastTrade</stp>
        <stp/>
        <stp>T</stp>
        <tr r="I11" s="1"/>
      </tp>
      <tp>
        <v>2.0499999999999998</v>
        <stp/>
        <stp>ContractData</stp>
        <stp>P.US.EP12K2674300</stp>
        <stp>LastTrade</stp>
        <stp/>
        <stp>T</stp>
        <tr r="I7" s="1"/>
      </tp>
      <tp>
        <v>32.25</v>
        <stp/>
        <stp>ContractData</stp>
        <stp>P.US.EP42K2674350</stp>
        <stp>LastTrade</stp>
        <stp/>
        <stp>T</stp>
        <tr r="I38" s="1"/>
      </tp>
      <tp>
        <v>52</v>
        <stp/>
        <stp>ContractData</stp>
        <stp>P.US.EP13K2674400</stp>
        <stp>LastTrade</stp>
        <stp/>
        <stp>T</stp>
        <tr r="I59" s="1"/>
      </tp>
      <tp>
        <v>53.25</v>
        <stp/>
        <stp>ContractData</stp>
        <stp>P.US.EP13K2674500</stp>
        <stp>LastTrade</stp>
        <stp/>
        <stp>T</stp>
        <tr r="I61" s="1"/>
      </tp>
      <tp>
        <v>67.75</v>
        <stp/>
        <stp>ContractData</stp>
        <stp>P.US.EP43K2674250</stp>
        <stp>LastTrade</stp>
        <stp/>
        <stp>T</stp>
        <tr r="I87" s="1"/>
      </tp>
      <tp>
        <v>45.75</v>
        <stp/>
        <stp>ContractData</stp>
        <stp>P.US.EP13K2674300</stp>
        <stp>LastTrade</stp>
        <stp/>
        <stp>T</stp>
        <tr r="I57" s="1"/>
      </tp>
      <tp t="s">
        <v/>
        <stp/>
        <stp>ContractData</stp>
        <stp>P.US.EP41M2674250</stp>
        <stp>LastTrade</stp>
        <stp/>
        <stp>T</stp>
        <tr r="I167" s="1"/>
      </tp>
      <tp>
        <v>6</v>
        <stp/>
        <stp>ContractData</stp>
        <stp>C.US.EW1M2674600</stp>
        <stp>MT_LastBidVolume</stp>
        <stp/>
        <stp>T</stp>
        <tr r="K176" s="1"/>
      </tp>
      <tp>
        <v>72</v>
        <stp/>
        <stp>ContractData</stp>
        <stp>P.US.EW1M2674600</stp>
        <stp>MT_LastBidVolume</stp>
        <stp/>
        <stp>T</stp>
        <tr r="K181" s="1"/>
      </tp>
      <tp>
        <v>47</v>
        <stp/>
        <stp>ContractData</stp>
        <stp>C.US.EW4K2674600</stp>
        <stp>MT_LastBidVolume</stp>
        <stp/>
        <stp>T</stp>
        <tr r="K96" s="1"/>
      </tp>
      <tp>
        <v>36</v>
        <stp/>
        <stp>ContractData</stp>
        <stp>P.US.EW4K2674600</stp>
        <stp>MT_LastBidVolume</stp>
        <stp/>
        <stp>T</stp>
        <tr r="K101" s="1"/>
      </tp>
      <tp>
        <v>6</v>
        <stp/>
        <stp>ContractData</stp>
        <stp>C.US.EW2M2674750</stp>
        <stp>MT_LastBidVolume</stp>
        <stp/>
        <stp>T</stp>
        <tr r="K185" s="1"/>
      </tp>
      <tp>
        <v>19</v>
        <stp/>
        <stp>ContractData</stp>
        <stp>P.US.EW2M2674750</stp>
        <stp>MT_LastBidVolume</stp>
        <stp/>
        <stp>T</stp>
        <tr r="K190" s="1"/>
      </tp>
      <tp>
        <v>46171</v>
        <stp/>
        <stp>ContractData</stp>
        <stp>C.US.EWK2674600</stp>
        <stp>ExpirationDate</stp>
        <stp>-1</stp>
        <stp>T</stp>
        <tr r="E166" s="1"/>
      </tp>
      <tp>
        <v>-46.56</v>
        <stp/>
        <stp>ContractData</stp>
        <stp>P.US.EW1M2674250</stp>
        <stp>Delta</stp>
        <stp/>
        <stp>T</stp>
        <tr r="R177" s="1"/>
      </tp>
      <tp>
        <v>53.18</v>
        <stp/>
        <stp>ContractData</stp>
        <stp>C.US.EW1M2674250</stp>
        <stp>Delta</stp>
        <stp/>
        <stp>T</stp>
        <tr r="R172" s="1"/>
      </tp>
      <tp>
        <v>-50.13</v>
        <stp/>
        <stp>ContractData</stp>
        <stp>P.US.EW3K2674450</stp>
        <stp>Delta</stp>
        <stp/>
        <stp>T</stp>
        <tr r="R50" s="1"/>
      </tp>
      <tp>
        <v>-46.57</v>
        <stp/>
        <stp>ContractData</stp>
        <stp>P.US.EW3K2674350</stp>
        <stp>Delta</stp>
        <stp/>
        <stp>T</stp>
        <tr r="R48" s="1"/>
      </tp>
      <tp>
        <v>49.82</v>
        <stp/>
        <stp>ContractData</stp>
        <stp>C.US.EW3K2674450</stp>
        <stp>Delta</stp>
        <stp/>
        <stp>T</stp>
        <tr r="R45" s="1"/>
      </tp>
      <tp>
        <v>53.38</v>
        <stp/>
        <stp>ContractData</stp>
        <stp>C.US.EW3K2674350</stp>
        <stp>Delta</stp>
        <stp/>
        <stp>T</stp>
        <tr r="R43" s="1"/>
      </tp>
      <tp>
        <v>-52.75</v>
        <stp/>
        <stp>ContractData</stp>
        <stp>P.US.EW2M2674750</stp>
        <stp>Delta</stp>
        <stp/>
        <stp>T</stp>
        <tr r="R190" s="1"/>
      </tp>
      <tp>
        <v>-46.73</v>
        <stp/>
        <stp>ContractData</stp>
        <stp>P.US.EW2M2674250</stp>
        <stp>Delta</stp>
        <stp/>
        <stp>T</stp>
        <tr r="R188" s="1"/>
      </tp>
      <tp>
        <v>46.91</v>
        <stp/>
        <stp>ContractData</stp>
        <stp>C.US.EW2M2674750</stp>
        <stp>Delta</stp>
        <stp/>
        <stp>T</stp>
        <tr r="R185" s="1"/>
      </tp>
      <tp>
        <v>52.95</v>
        <stp/>
        <stp>ContractData</stp>
        <stp>C.US.EW2M2674250</stp>
        <stp>Delta</stp>
        <stp/>
        <stp>T</stp>
        <tr r="R183" s="1"/>
      </tp>
      <tp>
        <v>-45.63</v>
        <stp/>
        <stp>ContractData</stp>
        <stp>P.US.EW4K2674250</stp>
        <stp>Delta</stp>
        <stp/>
        <stp>T</stp>
        <tr r="R97" s="1"/>
      </tp>
      <tp>
        <v>54.29</v>
        <stp/>
        <stp>ContractData</stp>
        <stp>C.US.EW4K2674250</stp>
        <stp>Delta</stp>
        <stp/>
        <stp>T</stp>
        <tr r="R92" s="1"/>
      </tp>
      <tp>
        <v>46191</v>
        <stp/>
        <stp>ContractData</stp>
        <stp>C.US.EPM2674750</stp>
        <stp>ExpirationDate</stp>
        <stp>-1</stp>
        <stp>T</stp>
        <tr r="E5" s="1"/>
      </tp>
      <tp>
        <v>46171</v>
        <stp/>
        <stp>ContractData</stp>
        <stp>C.US.EWK2674400</stp>
        <stp>ExpirationDate</stp>
        <stp>-1</stp>
        <stp>T</stp>
        <tr r="E164" s="1"/>
      </tp>
      <tp>
        <v>46191</v>
        <stp/>
        <stp>ContractData</stp>
        <stp>C.US.EPM2674500</stp>
        <stp>ExpirationDate</stp>
        <stp>-1</stp>
        <stp>T</stp>
        <tr r="E4" s="1"/>
      </tp>
      <tp>
        <v>46171</v>
        <stp/>
        <stp>ContractData</stp>
        <stp>C.US.EWK2674500</stp>
        <stp>ExpirationDate</stp>
        <stp>-1</stp>
        <stp>T</stp>
        <tr r="E165" s="1"/>
      </tp>
      <tp>
        <v>46191</v>
        <stp/>
        <stp>ContractData</stp>
        <stp>C.US.EPM2674250</stp>
        <stp>ExpirationDate</stp>
        <stp>-1</stp>
        <stp>T</stp>
        <tr r="E3" s="1"/>
      </tp>
      <tp>
        <v>46171</v>
        <stp/>
        <stp>ContractData</stp>
        <stp>C.US.EWK2674250</stp>
        <stp>ExpirationDate</stp>
        <stp>-1</stp>
        <stp>T</stp>
        <tr r="E162" s="1"/>
      </tp>
      <tp>
        <v>46171</v>
        <stp/>
        <stp>ContractData</stp>
        <stp>C.US.EWK2674300</stp>
        <stp>ExpirationDate</stp>
        <stp>-1</stp>
        <stp>T</stp>
        <tr r="E163" s="1"/>
      </tp>
      <tp>
        <v>-48.58</v>
        <stp/>
        <stp>ContractData</stp>
        <stp>P.US.EW1M2674400</stp>
        <stp>Delta</stp>
        <stp/>
        <stp>T</stp>
        <tr r="R179" s="1"/>
      </tp>
      <tp>
        <v>-49.95</v>
        <stp/>
        <stp>ContractData</stp>
        <stp>P.US.EW1M2674500</stp>
        <stp>Delta</stp>
        <stp/>
        <stp>T</stp>
        <tr r="R180" s="1"/>
      </tp>
      <tp>
        <v>-51.36</v>
        <stp/>
        <stp>ContractData</stp>
        <stp>P.US.EW1M2674600</stp>
        <stp>Delta</stp>
        <stp/>
        <stp>T</stp>
        <tr r="R181" s="1"/>
      </tp>
      <tp>
        <v>-47.23</v>
        <stp/>
        <stp>ContractData</stp>
        <stp>P.US.EW1M2674300</stp>
        <stp>Delta</stp>
        <stp/>
        <stp>T</stp>
        <tr r="R178" s="1"/>
      </tp>
      <tp>
        <v>51.17</v>
        <stp/>
        <stp>ContractData</stp>
        <stp>C.US.EW1M2674400</stp>
        <stp>Delta</stp>
        <stp/>
        <stp>T</stp>
        <tr r="R174" s="1"/>
      </tp>
      <tp>
        <v>49.79</v>
        <stp/>
        <stp>ContractData</stp>
        <stp>C.US.EW1M2674500</stp>
        <stp>Delta</stp>
        <stp/>
        <stp>T</stp>
        <tr r="R175" s="1"/>
      </tp>
      <tp>
        <v>48.39</v>
        <stp/>
        <stp>ContractData</stp>
        <stp>C.US.EW1M2674600</stp>
        <stp>Delta</stp>
        <stp/>
        <stp>T</stp>
        <tr r="R176" s="1"/>
      </tp>
      <tp>
        <v>52.52</v>
        <stp/>
        <stp>ContractData</stp>
        <stp>C.US.EW1M2674300</stp>
        <stp>Delta</stp>
        <stp/>
        <stp>T</stp>
        <tr r="R173" s="1"/>
      </tp>
      <tp>
        <v>-48.33</v>
        <stp/>
        <stp>ContractData</stp>
        <stp>P.US.EW3K2674400</stp>
        <stp>Delta</stp>
        <stp/>
        <stp>T</stp>
        <tr r="R49" s="1"/>
      </tp>
      <tp>
        <v>-51.97</v>
        <stp/>
        <stp>ContractData</stp>
        <stp>P.US.EW3K2674500</stp>
        <stp>Delta</stp>
        <stp/>
        <stp>T</stp>
        <tr r="R51" s="1"/>
      </tp>
      <tp>
        <v>-44.82</v>
        <stp/>
        <stp>ContractData</stp>
        <stp>P.US.EW3K2674300</stp>
        <stp>Delta</stp>
        <stp/>
        <stp>T</stp>
        <tr r="R47" s="1"/>
      </tp>
      <tp>
        <v>51.62</v>
        <stp/>
        <stp>ContractData</stp>
        <stp>C.US.EW3K2674400</stp>
        <stp>Delta</stp>
        <stp/>
        <stp>T</stp>
        <tr r="R44" s="1"/>
      </tp>
      <tp>
        <v>47.98</v>
        <stp/>
        <stp>ContractData</stp>
        <stp>C.US.EW3K2674500</stp>
        <stp>Delta</stp>
        <stp/>
        <stp>T</stp>
        <tr r="R46" s="1"/>
      </tp>
      <tp>
        <v>55.12</v>
        <stp/>
        <stp>ContractData</stp>
        <stp>C.US.EW3K2674300</stp>
        <stp>Delta</stp>
        <stp/>
        <stp>T</stp>
        <tr r="R42" s="1"/>
      </tp>
      <tp>
        <v>-49.7</v>
        <stp/>
        <stp>ContractData</stp>
        <stp>P.US.EW2M2674500</stp>
        <stp>Delta</stp>
        <stp/>
        <stp>T</stp>
        <tr r="R189" s="1"/>
      </tp>
      <tp>
        <v>-43.87</v>
        <stp/>
        <stp>ContractData</stp>
        <stp>P.US.EW2M2674000</stp>
        <stp>Delta</stp>
        <stp/>
        <stp>T</stp>
        <tr r="R187" s="1"/>
      </tp>
      <tp>
        <v>-55.88</v>
        <stp/>
        <stp>ContractData</stp>
        <stp>P.US.EW2M2675000</stp>
        <stp>Delta</stp>
        <stp/>
        <stp>T</stp>
        <tr r="R191" s="1"/>
      </tp>
      <tp>
        <v>43.75</v>
        <stp/>
        <stp>ContractData</stp>
        <stp>C.US.EW2M2675000</stp>
        <stp>Delta</stp>
        <stp/>
        <stp>T</stp>
        <tr r="R186" s="1"/>
      </tp>
      <tp>
        <v>49.98</v>
        <stp/>
        <stp>ContractData</stp>
        <stp>C.US.EW2M2674500</stp>
        <stp>Delta</stp>
        <stp/>
        <stp>T</stp>
        <tr r="R184" s="1"/>
      </tp>
      <tp>
        <v>55.82</v>
        <stp/>
        <stp>ContractData</stp>
        <stp>C.US.EW2M2674000</stp>
        <stp>Delta</stp>
        <stp/>
        <stp>T</stp>
        <tr r="R182" s="1"/>
      </tp>
      <tp>
        <v>-48.65</v>
        <stp/>
        <stp>ContractData</stp>
        <stp>P.US.EW4K2674400</stp>
        <stp>Delta</stp>
        <stp/>
        <stp>T</stp>
        <tr r="R99" s="1"/>
      </tp>
      <tp>
        <v>-50.71</v>
        <stp/>
        <stp>ContractData</stp>
        <stp>P.US.EW4K2674500</stp>
        <stp>Delta</stp>
        <stp/>
        <stp>T</stp>
        <tr r="R100" s="1"/>
      </tp>
      <tp>
        <v>-52.81</v>
        <stp/>
        <stp>ContractData</stp>
        <stp>P.US.EW4K2674600</stp>
        <stp>Delta</stp>
        <stp/>
        <stp>T</stp>
        <tr r="R101" s="1"/>
      </tp>
      <tp>
        <v>-46.61</v>
        <stp/>
        <stp>ContractData</stp>
        <stp>P.US.EW4K2674300</stp>
        <stp>Delta</stp>
        <stp/>
        <stp>T</stp>
        <tr r="R98" s="1"/>
      </tp>
      <tp>
        <v>51.23</v>
        <stp/>
        <stp>ContractData</stp>
        <stp>C.US.EW4K2674400</stp>
        <stp>Delta</stp>
        <stp/>
        <stp>T</stp>
        <tr r="R94" s="1"/>
      </tp>
      <tp>
        <v>49.16</v>
        <stp/>
        <stp>ContractData</stp>
        <stp>C.US.EW4K2674500</stp>
        <stp>Delta</stp>
        <stp/>
        <stp>T</stp>
        <tr r="R95" s="1"/>
      </tp>
      <tp>
        <v>47.05</v>
        <stp/>
        <stp>ContractData</stp>
        <stp>C.US.EW4K2674600</stp>
        <stp>Delta</stp>
        <stp/>
        <stp>T</stp>
        <tr r="R96" s="1"/>
      </tp>
      <tp>
        <v>53.26</v>
        <stp/>
        <stp>ContractData</stp>
        <stp>C.US.EW4K2674300</stp>
        <stp>Delta</stp>
        <stp/>
        <stp>T</stp>
        <tr r="R93" s="1"/>
      </tp>
      <tp>
        <v>46191</v>
        <stp/>
        <stp>ContractData</stp>
        <stp>C.US.EPM2675000</stp>
        <stp>ExpirationDate</stp>
        <stp>-1</stp>
        <stp>T</stp>
        <tr r="E6" s="1"/>
      </tp>
      <tp>
        <v>46191</v>
        <stp/>
        <stp>ContractData</stp>
        <stp>C.US.EPM2674000</stp>
        <stp>ExpirationDate</stp>
        <stp>-1</stp>
        <stp>T</stp>
        <tr r="E2" s="1"/>
      </tp>
      <tp>
        <v>14</v>
        <stp/>
        <stp>ContractData</stp>
        <stp>P.US.EWK2674300</stp>
        <stp>MT_LastAskVolume</stp>
        <stp/>
        <stp>T</stp>
        <tr r="N138" s="1"/>
      </tp>
      <tp>
        <v>46157</v>
        <stp/>
        <stp>ContractData</stp>
        <stp>P.US.EW3K2674400</stp>
        <stp>ExpirationDate</stp>
        <stp>-1</stp>
        <stp>T</stp>
        <tr r="E199" s="1"/>
      </tp>
      <tp>
        <v>46157</v>
        <stp/>
        <stp>ContractData</stp>
        <stp>C.US.EW3K2674400</stp>
        <stp>ExpirationDate</stp>
        <stp>-1</stp>
        <stp>T</stp>
        <tr r="E194" s="1"/>
      </tp>
      <tp>
        <v>46178</v>
        <stp/>
        <stp>ContractData</stp>
        <stp>P.US.EW1M2674400</stp>
        <stp>ExpirationDate</stp>
        <stp>-1</stp>
        <stp>T</stp>
        <tr r="E179" s="1"/>
      </tp>
      <tp>
        <v>46178</v>
        <stp/>
        <stp>ContractData</stp>
        <stp>C.US.EW1M2674400</stp>
        <stp>ExpirationDate</stp>
        <stp>-1</stp>
        <stp>T</stp>
        <tr r="E174" s="1"/>
      </tp>
      <tp>
        <v>46164</v>
        <stp/>
        <stp>ContractData</stp>
        <stp>P.US.EW4K2674400</stp>
        <stp>ExpirationDate</stp>
        <stp>-1</stp>
        <stp>T</stp>
        <tr r="E209" s="1"/>
      </tp>
      <tp>
        <v>46164</v>
        <stp/>
        <stp>ContractData</stp>
        <stp>C.US.EW4K2674400</stp>
        <stp>ExpirationDate</stp>
        <stp>-1</stp>
        <stp>T</stp>
        <tr r="E204" s="1"/>
      </tp>
      <tp>
        <v>46157</v>
        <stp/>
        <stp>ContractData</stp>
        <stp>P.US.EW3K2674450</stp>
        <stp>ExpirationDate</stp>
        <stp>-1</stp>
        <stp>T</stp>
        <tr r="E200" s="1"/>
      </tp>
      <tp>
        <v>46157</v>
        <stp/>
        <stp>ContractData</stp>
        <stp>C.US.EW3K2674450</stp>
        <stp>ExpirationDate</stp>
        <stp>-1</stp>
        <stp>T</stp>
        <tr r="E195" s="1"/>
      </tp>
      <tp>
        <v>5.25</v>
        <stp/>
        <stp>ContractData</stp>
        <stp>C.US.EP24K2674600</stp>
        <stp>NetLastTrade</stp>
        <stp/>
        <stp>T</stp>
        <tr r="J106" s="1"/>
      </tp>
      <tp t="s">
        <v/>
        <stp/>
        <stp>ContractData</stp>
        <stp>C.US.EP21M2674600</stp>
        <stp>NetLastTrade</stp>
        <stp/>
        <stp>T</stp>
        <tr r="J146" s="1"/>
      </tp>
      <tp>
        <v>-8.25</v>
        <stp/>
        <stp>ContractData</stp>
        <stp>P.US.EP24K2674600</stp>
        <stp>NetLastTrade</stp>
        <stp/>
        <stp>T</stp>
        <tr r="J111" s="1"/>
      </tp>
      <tp t="s">
        <v/>
        <stp/>
        <stp>ContractData</stp>
        <stp>P.US.EP21M2674600</stp>
        <stp>NetLastTrade</stp>
        <stp/>
        <stp>T</stp>
        <tr r="J151" s="1"/>
      </tp>
      <tp>
        <v>-12.25</v>
        <stp/>
        <stp>ContractData</stp>
        <stp>C.US.EP34K2674600</stp>
        <stp>NetLastTrade</stp>
        <stp/>
        <stp>T</stp>
        <tr r="J116" s="1"/>
      </tp>
      <tp>
        <v>-8.75</v>
        <stp/>
        <stp>ContractData</stp>
        <stp>C.US.EP31M2674600</stp>
        <stp>NetLastTrade</stp>
        <stp/>
        <stp>T</stp>
        <tr r="J156" s="1"/>
      </tp>
      <tp t="s">
        <v/>
        <stp/>
        <stp>ContractData</stp>
        <stp>P.US.EP34K2674600</stp>
        <stp>NetLastTrade</stp>
        <stp/>
        <stp>T</stp>
        <tr r="J121" s="1"/>
      </tp>
      <tp t="s">
        <v/>
        <stp/>
        <stp>ContractData</stp>
        <stp>P.US.EP31M2674600</stp>
        <stp>NetLastTrade</stp>
        <stp/>
        <stp>T</stp>
        <tr r="J161" s="1"/>
      </tp>
      <tp>
        <v>-55.8</v>
        <stp/>
        <stp>ContractData</stp>
        <stp>C.US.EP44K2674600</stp>
        <stp>NetLastTrade</stp>
        <stp/>
        <stp>T</stp>
        <tr r="J126" s="1"/>
      </tp>
      <tp>
        <v>-21</v>
        <stp/>
        <stp>ContractData</stp>
        <stp>C.US.EP43K2674600</stp>
        <stp>NetLastTrade</stp>
        <stp/>
        <stp>T</stp>
        <tr r="J86" s="1"/>
      </tp>
      <tp>
        <v>-33.5</v>
        <stp/>
        <stp>ContractData</stp>
        <stp>C.US.EP41M2674600</stp>
        <stp>NetLastTrade</stp>
        <stp/>
        <stp>T</stp>
        <tr r="J166" s="1"/>
      </tp>
      <tp t="s">
        <v/>
        <stp/>
        <stp>ContractData</stp>
        <stp>P.US.EP44K2674600</stp>
        <stp>NetLastTrade</stp>
        <stp/>
        <stp>T</stp>
        <tr r="J131" s="1"/>
      </tp>
      <tp t="s">
        <v/>
        <stp/>
        <stp>ContractData</stp>
        <stp>P.US.EP41M2674600</stp>
        <stp>NetLastTrade</stp>
        <stp/>
        <stp>T</stp>
        <tr r="J171" s="1"/>
      </tp>
      <tp t="s">
        <v/>
        <stp/>
        <stp>ContractData</stp>
        <stp>P.US.EP43K2674600</stp>
        <stp>NetLastTrade</stp>
        <stp/>
        <stp>T</stp>
        <tr r="J91" s="1"/>
      </tp>
      <tp>
        <v>57</v>
        <stp/>
        <stp>ContractData</stp>
        <stp>P.US.EPM2674250</stp>
        <stp>MT_LastAskVolume</stp>
        <stp/>
        <stp>T</stp>
        <tr r="N198" s="1"/>
      </tp>
      <tp>
        <v>20</v>
        <stp/>
        <stp>ContractData</stp>
        <stp>P.US.EWK2674250</stp>
        <stp>MT_LastAskVolume</stp>
        <stp/>
        <stp>T</stp>
        <tr r="N137" s="1"/>
      </tp>
      <tp>
        <v>46185</v>
        <stp/>
        <stp>ContractData</stp>
        <stp>P.US.EW2M2674500</stp>
        <stp>ExpirationDate</stp>
        <stp>-1</stp>
        <stp>T</stp>
        <tr r="E189" s="1"/>
      </tp>
      <tp>
        <v>46185</v>
        <stp/>
        <stp>ContractData</stp>
        <stp>C.US.EW2M2674500</stp>
        <stp>ExpirationDate</stp>
        <stp>-1</stp>
        <stp>T</stp>
        <tr r="E184" s="1"/>
      </tp>
      <tp>
        <v>46157</v>
        <stp/>
        <stp>ContractData</stp>
        <stp>P.US.EW3K2674500</stp>
        <stp>ExpirationDate</stp>
        <stp>-1</stp>
        <stp>T</stp>
        <tr r="E201" s="1"/>
      </tp>
      <tp>
        <v>46157</v>
        <stp/>
        <stp>ContractData</stp>
        <stp>C.US.EW3K2674500</stp>
        <stp>ExpirationDate</stp>
        <stp>-1</stp>
        <stp>T</stp>
        <tr r="E196" s="1"/>
      </tp>
      <tp>
        <v>46178</v>
        <stp/>
        <stp>ContractData</stp>
        <stp>P.US.EW1M2674500</stp>
        <stp>ExpirationDate</stp>
        <stp>-1</stp>
        <stp>T</stp>
        <tr r="E180" s="1"/>
      </tp>
      <tp>
        <v>46178</v>
        <stp/>
        <stp>ContractData</stp>
        <stp>C.US.EW1M2674500</stp>
        <stp>ExpirationDate</stp>
        <stp>-1</stp>
        <stp>T</stp>
        <tr r="E175" s="1"/>
      </tp>
      <tp>
        <v>46164</v>
        <stp/>
        <stp>ContractData</stp>
        <stp>P.US.EW4K2674500</stp>
        <stp>ExpirationDate</stp>
        <stp>-1</stp>
        <stp>T</stp>
        <tr r="E210" s="1"/>
      </tp>
      <tp>
        <v>46164</v>
        <stp/>
        <stp>ContractData</stp>
        <stp>C.US.EW4K2674500</stp>
        <stp>ExpirationDate</stp>
        <stp>-1</stp>
        <stp>T</stp>
        <tr r="E205" s="1"/>
      </tp>
      <tp t="s">
        <v/>
        <stp/>
        <stp>ContractData</stp>
        <stp>C.US.EP14M2674750</stp>
        <stp>NetLastTrade</stp>
        <stp/>
        <stp>T</stp>
        <tr r="J203" s="1"/>
      </tp>
      <tp t="s">
        <v/>
        <stp/>
        <stp>ContractData</stp>
        <stp>P.US.EP14M2674750</stp>
        <stp>NetLastTrade</stp>
        <stp/>
        <stp>T</stp>
        <tr r="J208" s="1"/>
      </tp>
      <tp>
        <v>487</v>
        <stp/>
        <stp>ContractData</stp>
        <stp>C.US.EW4K2674250</stp>
        <stp>Y_COI</stp>
        <stp/>
        <stp>T</stp>
        <tr r="P92" s="1"/>
      </tp>
      <tp>
        <v>59</v>
        <stp/>
        <stp>ContractData</stp>
        <stp>P.US.EW4K2674250</stp>
        <stp>Y_COI</stp>
        <stp/>
        <stp>T</stp>
        <tr r="P97" s="1"/>
      </tp>
      <tp>
        <v>81</v>
        <stp/>
        <stp>ContractData</stp>
        <stp>C.US.EW2M2674250</stp>
        <stp>Y_COI</stp>
        <stp/>
        <stp>T</stp>
        <tr r="P183" s="1"/>
      </tp>
      <tp>
        <v>126</v>
        <stp/>
        <stp>ContractData</stp>
        <stp>C.US.EW2M2674750</stp>
        <stp>Y_COI</stp>
        <stp/>
        <stp>T</stp>
        <tr r="P185" s="1"/>
      </tp>
      <tp>
        <v>18</v>
        <stp/>
        <stp>ContractData</stp>
        <stp>P.US.EW2M2674250</stp>
        <stp>Y_COI</stp>
        <stp/>
        <stp>T</stp>
        <tr r="P188" s="1"/>
      </tp>
      <tp>
        <v>0</v>
        <stp/>
        <stp>ContractData</stp>
        <stp>P.US.EW2M2674750</stp>
        <stp>Y_COI</stp>
        <stp/>
        <stp>T</stp>
        <tr r="P190" s="1"/>
      </tp>
      <tp>
        <v>407</v>
        <stp/>
        <stp>ContractData</stp>
        <stp>C.US.EW3K2674350</stp>
        <stp>Y_COI</stp>
        <stp/>
        <stp>T</stp>
        <tr r="P43" s="1"/>
      </tp>
      <tp>
        <v>156</v>
        <stp/>
        <stp>ContractData</stp>
        <stp>C.US.EW3K2674450</stp>
        <stp>Y_COI</stp>
        <stp/>
        <stp>T</stp>
        <tr r="P45" s="1"/>
      </tp>
      <tp>
        <v>45</v>
        <stp/>
        <stp>ContractData</stp>
        <stp>P.US.EW3K2674350</stp>
        <stp>Y_COI</stp>
        <stp/>
        <stp>T</stp>
        <tr r="P48" s="1"/>
      </tp>
      <tp>
        <v>16</v>
        <stp/>
        <stp>ContractData</stp>
        <stp>P.US.EW3K2674450</stp>
        <stp>Y_COI</stp>
        <stp/>
        <stp>T</stp>
        <tr r="P50" s="1"/>
      </tp>
      <tp>
        <v>227</v>
        <stp/>
        <stp>ContractData</stp>
        <stp>C.US.EW1M2674250</stp>
        <stp>Y_COI</stp>
        <stp/>
        <stp>T</stp>
        <tr r="P172" s="1"/>
      </tp>
      <tp>
        <v>21</v>
        <stp/>
        <stp>ContractData</stp>
        <stp>P.US.EW1M2674250</stp>
        <stp>Y_COI</stp>
        <stp/>
        <stp>T</stp>
        <tr r="P177" s="1"/>
      </tp>
      <tp>
        <v>46178</v>
        <stp/>
        <stp>ContractData</stp>
        <stp>P.US.EW1M2674600</stp>
        <stp>ExpirationDate</stp>
        <stp>-1</stp>
        <stp>T</stp>
        <tr r="E181" s="1"/>
      </tp>
      <tp>
        <v>46178</v>
        <stp/>
        <stp>ContractData</stp>
        <stp>C.US.EW1M2674600</stp>
        <stp>ExpirationDate</stp>
        <stp>-1</stp>
        <stp>T</stp>
        <tr r="E176" s="1"/>
      </tp>
      <tp>
        <v>46164</v>
        <stp/>
        <stp>ContractData</stp>
        <stp>P.US.EW4K2674600</stp>
        <stp>ExpirationDate</stp>
        <stp>-1</stp>
        <stp>T</stp>
        <tr r="E211" s="1"/>
      </tp>
      <tp>
        <v>46164</v>
        <stp/>
        <stp>ContractData</stp>
        <stp>C.US.EW4K2674600</stp>
        <stp>ExpirationDate</stp>
        <stp>-1</stp>
        <stp>T</stp>
        <tr r="E206" s="1"/>
      </tp>
      <tp>
        <v>5.75</v>
        <stp/>
        <stp>ContractData</stp>
        <stp>C.US.EP24K2674400</stp>
        <stp>NetLastTrade</stp>
        <stp/>
        <stp>T</stp>
        <tr r="J104" s="1"/>
      </tp>
      <tp>
        <v>1</v>
        <stp/>
        <stp>ContractData</stp>
        <stp>C.US.EP22K2674400</stp>
        <stp>NetLastTrade</stp>
        <stp/>
        <stp>T</stp>
        <tr r="J14" s="1"/>
      </tp>
      <tp>
        <v>4</v>
        <stp/>
        <stp>ContractData</stp>
        <stp>C.US.EP23K2674400</stp>
        <stp>NetLastTrade</stp>
        <stp/>
        <stp>T</stp>
        <tr r="J64" s="1"/>
      </tp>
      <tp>
        <v>-55.5</v>
        <stp/>
        <stp>ContractData</stp>
        <stp>C.US.EP21M2674400</stp>
        <stp>NetLastTrade</stp>
        <stp/>
        <stp>T</stp>
        <tr r="J144" s="1"/>
      </tp>
      <tp>
        <v>17</v>
        <stp/>
        <stp>ContractData</stp>
        <stp>P.US.EP24K2674400</stp>
        <stp>NetLastTrade</stp>
        <stp/>
        <stp>T</stp>
        <tr r="J109" s="1"/>
      </tp>
      <tp>
        <v>-13.5</v>
        <stp/>
        <stp>ContractData</stp>
        <stp>P.US.EP21M2674400</stp>
        <stp>NetLastTrade</stp>
        <stp/>
        <stp>T</stp>
        <tr r="J149" s="1"/>
      </tp>
      <tp>
        <v>-9.5</v>
        <stp/>
        <stp>ContractData</stp>
        <stp>P.US.EP23K2674400</stp>
        <stp>NetLastTrade</stp>
        <stp/>
        <stp>T</stp>
        <tr r="J69" s="1"/>
      </tp>
      <tp>
        <v>-23.4</v>
        <stp/>
        <stp>ContractData</stp>
        <stp>P.US.EP22K2674400</stp>
        <stp>NetLastTrade</stp>
        <stp/>
        <stp>T</stp>
        <tr r="J19" s="1"/>
      </tp>
      <tp>
        <v>3.5</v>
        <stp/>
        <stp>ContractData</stp>
        <stp>C.US.EP34K2674400</stp>
        <stp>NetLastTrade</stp>
        <stp/>
        <stp>T</stp>
        <tr r="J114" s="1"/>
      </tp>
      <tp>
        <v>1.5</v>
        <stp/>
        <stp>ContractData</stp>
        <stp>C.US.EP32K2674400</stp>
        <stp>NetLastTrade</stp>
        <stp/>
        <stp>T</stp>
        <tr r="J24" s="1"/>
      </tp>
      <tp>
        <v>-0.5</v>
        <stp/>
        <stp>ContractData</stp>
        <stp>C.US.EP33K2674400</stp>
        <stp>NetLastTrade</stp>
        <stp/>
        <stp>T</stp>
        <tr r="J74" s="1"/>
      </tp>
      <tp t="s">
        <v/>
        <stp/>
        <stp>ContractData</stp>
        <stp>C.US.EP31M2674400</stp>
        <stp>NetLastTrade</stp>
        <stp/>
        <stp>T</stp>
        <tr r="J154" s="1"/>
      </tp>
      <tp>
        <v>1.75</v>
        <stp/>
        <stp>ContractData</stp>
        <stp>P.US.EP34K2674400</stp>
        <stp>NetLastTrade</stp>
        <stp/>
        <stp>T</stp>
        <tr r="J119" s="1"/>
      </tp>
      <tp t="s">
        <v/>
        <stp/>
        <stp>ContractData</stp>
        <stp>P.US.EP31M2674400</stp>
        <stp>NetLastTrade</stp>
        <stp/>
        <stp>T</stp>
        <tr r="J159" s="1"/>
      </tp>
      <tp>
        <v>-13</v>
        <stp/>
        <stp>ContractData</stp>
        <stp>P.US.EP33K2674400</stp>
        <stp>NetLastTrade</stp>
        <stp/>
        <stp>T</stp>
        <tr r="J79" s="1"/>
      </tp>
      <tp>
        <v>-20.25</v>
        <stp/>
        <stp>ContractData</stp>
        <stp>P.US.EP32K2674400</stp>
        <stp>NetLastTrade</stp>
        <stp/>
        <stp>T</stp>
        <tr r="J29" s="1"/>
      </tp>
      <tp>
        <v>-3.5000000000000009</v>
        <stp/>
        <stp>ContractData</stp>
        <stp>C.US.EP12K2674400</stp>
        <stp>NetLastTrade</stp>
        <stp/>
        <stp>T</stp>
        <tr r="J4" s="1"/>
      </tp>
      <tp>
        <v>2.5</v>
        <stp/>
        <stp>ContractData</stp>
        <stp>C.US.EP42K2674450</stp>
        <stp>NetLastTrade</stp>
        <stp/>
        <stp>T</stp>
        <tr r="J35" s="1"/>
      </tp>
      <tp>
        <v>5</v>
        <stp/>
        <stp>ContractData</stp>
        <stp>C.US.EP13K2674400</stp>
        <stp>NetLastTrade</stp>
        <stp/>
        <stp>T</stp>
        <tr r="J54" s="1"/>
      </tp>
      <tp>
        <v>-16.5</v>
        <stp/>
        <stp>ContractData</stp>
        <stp>P.US.EP13K2674400</stp>
        <stp>NetLastTrade</stp>
        <stp/>
        <stp>T</stp>
        <tr r="J59" s="1"/>
      </tp>
      <tp>
        <v>-28.15</v>
        <stp/>
        <stp>ContractData</stp>
        <stp>P.US.EP12K2674400</stp>
        <stp>NetLastTrade</stp>
        <stp/>
        <stp>T</stp>
        <tr r="J9" s="1"/>
      </tp>
      <tp>
        <v>-16</v>
        <stp/>
        <stp>ContractData</stp>
        <stp>P.US.EP42K2674450</stp>
        <stp>NetLastTrade</stp>
        <stp/>
        <stp>T</stp>
        <tr r="J40" s="1"/>
      </tp>
      <tp>
        <v>3.5</v>
        <stp/>
        <stp>ContractData</stp>
        <stp>C.US.EP32K2674450</stp>
        <stp>NetLastTrade</stp>
        <stp/>
        <stp>T</stp>
        <tr r="J25" s="1"/>
      </tp>
      <tp t="s">
        <v/>
        <stp/>
        <stp>ContractData</stp>
        <stp>C.US.EP33K2674450</stp>
        <stp>NetLastTrade</stp>
        <stp/>
        <stp>T</stp>
        <tr r="J75" s="1"/>
      </tp>
      <tp>
        <v>2.75</v>
        <stp/>
        <stp>ContractData</stp>
        <stp>P.US.EP33K2674450</stp>
        <stp>NetLastTrade</stp>
        <stp/>
        <stp>T</stp>
        <tr r="J80" s="1"/>
      </tp>
      <tp>
        <v>-18</v>
        <stp/>
        <stp>ContractData</stp>
        <stp>P.US.EP32K2674450</stp>
        <stp>NetLastTrade</stp>
        <stp/>
        <stp>T</stp>
        <tr r="J30" s="1"/>
      </tp>
      <tp>
        <v>0.5</v>
        <stp/>
        <stp>ContractData</stp>
        <stp>C.US.EP22K2674450</stp>
        <stp>NetLastTrade</stp>
        <stp/>
        <stp>T</stp>
        <tr r="J15" s="1"/>
      </tp>
      <tp t="s">
        <v/>
        <stp/>
        <stp>ContractData</stp>
        <stp>C.US.EP23K2674450</stp>
        <stp>NetLastTrade</stp>
        <stp/>
        <stp>T</stp>
        <tr r="J65" s="1"/>
      </tp>
      <tp t="s">
        <v/>
        <stp/>
        <stp>ContractData</stp>
        <stp>P.US.EP23K2674450</stp>
        <stp>NetLastTrade</stp>
        <stp/>
        <stp>T</stp>
        <tr r="J70" s="1"/>
      </tp>
      <tp>
        <v>-24.15</v>
        <stp/>
        <stp>ContractData</stp>
        <stp>P.US.EP22K2674450</stp>
        <stp>NetLastTrade</stp>
        <stp/>
        <stp>T</stp>
        <tr r="J20" s="1"/>
      </tp>
      <tp t="s">
        <v/>
        <stp/>
        <stp>ContractData</stp>
        <stp>C.US.EP44K2674400</stp>
        <stp>NetLastTrade</stp>
        <stp/>
        <stp>T</stp>
        <tr r="J124" s="1"/>
      </tp>
      <tp>
        <v>-4.6500000000000004</v>
        <stp/>
        <stp>ContractData</stp>
        <stp>C.US.EP12K2674450</stp>
        <stp>NetLastTrade</stp>
        <stp/>
        <stp>T</stp>
        <tr r="J5" s="1"/>
      </tp>
      <tp>
        <v>4.75</v>
        <stp/>
        <stp>ContractData</stp>
        <stp>C.US.EP42K2674400</stp>
        <stp>NetLastTrade</stp>
        <stp/>
        <stp>T</stp>
        <tr r="J34" s="1"/>
      </tp>
      <tp>
        <v>1.25</v>
        <stp/>
        <stp>ContractData</stp>
        <stp>C.US.EP13K2674450</stp>
        <stp>NetLastTrade</stp>
        <stp/>
        <stp>T</stp>
        <tr r="J55" s="1"/>
      </tp>
      <tp>
        <v>6.25</v>
        <stp/>
        <stp>ContractData</stp>
        <stp>C.US.EP43K2674400</stp>
        <stp>NetLastTrade</stp>
        <stp/>
        <stp>T</stp>
        <tr r="J84" s="1"/>
      </tp>
      <tp>
        <v>-36</v>
        <stp/>
        <stp>ContractData</stp>
        <stp>C.US.EP41M2674400</stp>
        <stp>NetLastTrade</stp>
        <stp/>
        <stp>T</stp>
        <tr r="J164" s="1"/>
      </tp>
      <tp>
        <v>8.75</v>
        <stp/>
        <stp>ContractData</stp>
        <stp>P.US.EP44K2674400</stp>
        <stp>NetLastTrade</stp>
        <stp/>
        <stp>T</stp>
        <tr r="J129" s="1"/>
      </tp>
      <tp>
        <v>-12.5</v>
        <stp/>
        <stp>ContractData</stp>
        <stp>P.US.EP41M2674400</stp>
        <stp>NetLastTrade</stp>
        <stp/>
        <stp>T</stp>
        <tr r="J169" s="1"/>
      </tp>
      <tp>
        <v>-28.25</v>
        <stp/>
        <stp>ContractData</stp>
        <stp>P.US.EP13K2674450</stp>
        <stp>NetLastTrade</stp>
        <stp/>
        <stp>T</stp>
        <tr r="J60" s="1"/>
      </tp>
      <tp t="s">
        <v/>
        <stp/>
        <stp>ContractData</stp>
        <stp>P.US.EP43K2674400</stp>
        <stp>NetLastTrade</stp>
        <stp/>
        <stp>T</stp>
        <tr r="J89" s="1"/>
      </tp>
      <tp>
        <v>-29.450000000000003</v>
        <stp/>
        <stp>ContractData</stp>
        <stp>P.US.EP12K2674450</stp>
        <stp>NetLastTrade</stp>
        <stp/>
        <stp>T</stp>
        <tr r="J10" s="1"/>
      </tp>
      <tp>
        <v>-18.5</v>
        <stp/>
        <stp>ContractData</stp>
        <stp>P.US.EP42K2674400</stp>
        <stp>NetLastTrade</stp>
        <stp/>
        <stp>T</stp>
        <tr r="J39" s="1"/>
      </tp>
      <tp>
        <v>6</v>
        <stp/>
        <stp>ContractData</stp>
        <stp>P.US.EPM2674000</stp>
        <stp>MT_LastAskVolume</stp>
        <stp/>
        <stp>T</stp>
        <tr r="N197" s="1"/>
      </tp>
      <tp>
        <v>13</v>
        <stp/>
        <stp>ContractData</stp>
        <stp>P.US.EPM2675000</stp>
        <stp>MT_LastAskVolume</stp>
        <stp/>
        <stp>T</stp>
        <tr r="N201" s="1"/>
      </tp>
      <tp>
        <v>46185</v>
        <stp/>
        <stp>ContractData</stp>
        <stp>P.US.EW2M2674750</stp>
        <stp>ExpirationDate</stp>
        <stp>-1</stp>
        <stp>T</stp>
        <tr r="E190" s="1"/>
      </tp>
      <tp>
        <v>46185</v>
        <stp/>
        <stp>ContractData</stp>
        <stp>C.US.EW2M2674750</stp>
        <stp>ExpirationDate</stp>
        <stp>-1</stp>
        <stp>T</stp>
        <tr r="E185" s="1"/>
      </tp>
      <tp>
        <v>0.75</v>
        <stp/>
        <stp>ContractData</stp>
        <stp>C.US.EP24K2674500</stp>
        <stp>NetLastTrade</stp>
        <stp/>
        <stp>T</stp>
        <tr r="J105" s="1"/>
      </tp>
      <tp>
        <v>0.59999999999999787</v>
        <stp/>
        <stp>ContractData</stp>
        <stp>C.US.EP22K2674500</stp>
        <stp>NetLastTrade</stp>
        <stp/>
        <stp>T</stp>
        <tr r="J16" s="1"/>
      </tp>
      <tp>
        <v>2.25</v>
        <stp/>
        <stp>ContractData</stp>
        <stp>C.US.EP23K2674500</stp>
        <stp>NetLastTrade</stp>
        <stp/>
        <stp>T</stp>
        <tr r="J66" s="1"/>
      </tp>
      <tp>
        <v>-52.5</v>
        <stp/>
        <stp>ContractData</stp>
        <stp>C.US.EP21M2674500</stp>
        <stp>NetLastTrade</stp>
        <stp/>
        <stp>T</stp>
        <tr r="J145" s="1"/>
      </tp>
      <tp>
        <v>-8</v>
        <stp/>
        <stp>ContractData</stp>
        <stp>P.US.EP24K2674500</stp>
        <stp>NetLastTrade</stp>
        <stp/>
        <stp>T</stp>
        <tr r="J110" s="1"/>
      </tp>
      <tp t="s">
        <v/>
        <stp/>
        <stp>ContractData</stp>
        <stp>P.US.EP21M2674500</stp>
        <stp>NetLastTrade</stp>
        <stp/>
        <stp>T</stp>
        <tr r="J150" s="1"/>
      </tp>
      <tp>
        <v>-11</v>
        <stp/>
        <stp>ContractData</stp>
        <stp>P.US.EP23K2674500</stp>
        <stp>NetLastTrade</stp>
        <stp/>
        <stp>T</stp>
        <tr r="J71" s="1"/>
      </tp>
      <tp>
        <v>-24.25</v>
        <stp/>
        <stp>ContractData</stp>
        <stp>P.US.EP22K2674500</stp>
        <stp>NetLastTrade</stp>
        <stp/>
        <stp>T</stp>
        <tr r="J21" s="1"/>
      </tp>
      <tp>
        <v>6.25</v>
        <stp/>
        <stp>ContractData</stp>
        <stp>C.US.EP34K2674500</stp>
        <stp>NetLastTrade</stp>
        <stp/>
        <stp>T</stp>
        <tr r="J115" s="1"/>
      </tp>
      <tp>
        <v>2.75</v>
        <stp/>
        <stp>ContractData</stp>
        <stp>C.US.EP32K2674500</stp>
        <stp>NetLastTrade</stp>
        <stp/>
        <stp>T</stp>
        <tr r="J26" s="1"/>
      </tp>
      <tp>
        <v>7.5</v>
        <stp/>
        <stp>ContractData</stp>
        <stp>C.US.EP33K2674500</stp>
        <stp>NetLastTrade</stp>
        <stp/>
        <stp>T</stp>
        <tr r="J76" s="1"/>
      </tp>
      <tp>
        <v>-3.25</v>
        <stp/>
        <stp>ContractData</stp>
        <stp>C.US.EP31M2674500</stp>
        <stp>NetLastTrade</stp>
        <stp/>
        <stp>T</stp>
        <tr r="J155" s="1"/>
      </tp>
      <tp>
        <v>-7.5</v>
        <stp/>
        <stp>ContractData</stp>
        <stp>P.US.EP34K2674500</stp>
        <stp>NetLastTrade</stp>
        <stp/>
        <stp>T</stp>
        <tr r="J120" s="1"/>
      </tp>
      <tp t="s">
        <v/>
        <stp/>
        <stp>ContractData</stp>
        <stp>P.US.EP31M2674500</stp>
        <stp>NetLastTrade</stp>
        <stp/>
        <stp>T</stp>
        <tr r="J160" s="1"/>
      </tp>
      <tp>
        <v>34.5</v>
        <stp/>
        <stp>ContractData</stp>
        <stp>P.US.EP33K2674500</stp>
        <stp>NetLastTrade</stp>
        <stp/>
        <stp>T</stp>
        <tr r="J81" s="1"/>
      </tp>
      <tp>
        <v>-21.75</v>
        <stp/>
        <stp>ContractData</stp>
        <stp>P.US.EP32K2674500</stp>
        <stp>NetLastTrade</stp>
        <stp/>
        <stp>T</stp>
        <tr r="J31" s="1"/>
      </tp>
      <tp t="s">
        <v/>
        <stp/>
        <stp>ContractData</stp>
        <stp>C.US.EP14M2675500</stp>
        <stp>NetLastTrade</stp>
        <stp/>
        <stp>T</stp>
        <tr r="J206" s="1"/>
      </tp>
      <tp t="s">
        <v/>
        <stp/>
        <stp>ContractData</stp>
        <stp>C.US.EP14M2674500</stp>
        <stp>NetLastTrade</stp>
        <stp/>
        <stp>T</stp>
        <tr r="J202" s="1"/>
      </tp>
      <tp>
        <v>-5.25</v>
        <stp/>
        <stp>ContractData</stp>
        <stp>C.US.EP12K2674500</stp>
        <stp>NetLastTrade</stp>
        <stp/>
        <stp>T</stp>
        <tr r="J6" s="1"/>
      </tp>
      <tp>
        <v>5</v>
        <stp/>
        <stp>ContractData</stp>
        <stp>C.US.EP13K2674500</stp>
        <stp>NetLastTrade</stp>
        <stp/>
        <stp>T</stp>
        <tr r="J56" s="1"/>
      </tp>
      <tp t="s">
        <v/>
        <stp/>
        <stp>ContractData</stp>
        <stp>P.US.EP14M2675500</stp>
        <stp>NetLastTrade</stp>
        <stp/>
        <stp>T</stp>
        <tr r="J211" s="1"/>
      </tp>
      <tp>
        <v>-5</v>
        <stp/>
        <stp>ContractData</stp>
        <stp>P.US.EP14M2674500</stp>
        <stp>NetLastTrade</stp>
        <stp/>
        <stp>T</stp>
        <tr r="J207" s="1"/>
      </tp>
      <tp>
        <v>-20.5</v>
        <stp/>
        <stp>ContractData</stp>
        <stp>P.US.EP13K2674500</stp>
        <stp>NetLastTrade</stp>
        <stp/>
        <stp>T</stp>
        <tr r="J61" s="1"/>
      </tp>
      <tp>
        <v>-29.85</v>
        <stp/>
        <stp>ContractData</stp>
        <stp>P.US.EP12K2674500</stp>
        <stp>NetLastTrade</stp>
        <stp/>
        <stp>T</stp>
        <tr r="J11" s="1"/>
      </tp>
      <tp>
        <v>-19</v>
        <stp/>
        <stp>ContractData</stp>
        <stp>C.US.EP44K2674500</stp>
        <stp>NetLastTrade</stp>
        <stp/>
        <stp>T</stp>
        <tr r="J125" s="1"/>
      </tp>
      <tp>
        <v>3.5</v>
        <stp/>
        <stp>ContractData</stp>
        <stp>C.US.EP42K2674500</stp>
        <stp>NetLastTrade</stp>
        <stp/>
        <stp>T</stp>
        <tr r="J36" s="1"/>
      </tp>
      <tp>
        <v>7</v>
        <stp/>
        <stp>ContractData</stp>
        <stp>C.US.EP43K2674500</stp>
        <stp>NetLastTrade</stp>
        <stp/>
        <stp>T</stp>
        <tr r="J85" s="1"/>
      </tp>
      <tp>
        <v>-6</v>
        <stp/>
        <stp>ContractData</stp>
        <stp>C.US.EP41M2674500</stp>
        <stp>NetLastTrade</stp>
        <stp/>
        <stp>T</stp>
        <tr r="J165" s="1"/>
      </tp>
      <tp>
        <v>-14.5</v>
        <stp/>
        <stp>ContractData</stp>
        <stp>P.US.EP44K2674500</stp>
        <stp>NetLastTrade</stp>
        <stp/>
        <stp>T</stp>
        <tr r="J130" s="1"/>
      </tp>
      <tp t="s">
        <v/>
        <stp/>
        <stp>ContractData</stp>
        <stp>P.US.EP41M2674500</stp>
        <stp>NetLastTrade</stp>
        <stp/>
        <stp>T</stp>
        <tr r="J170" s="1"/>
      </tp>
      <tp t="s">
        <v/>
        <stp/>
        <stp>ContractData</stp>
        <stp>P.US.EP43K2674500</stp>
        <stp>NetLastTrade</stp>
        <stp/>
        <stp>T</stp>
        <tr r="J90" s="1"/>
      </tp>
      <tp>
        <v>-15.75</v>
        <stp/>
        <stp>ContractData</stp>
        <stp>P.US.EP42K2674500</stp>
        <stp>NetLastTrade</stp>
        <stp/>
        <stp>T</stp>
        <tr r="J41" s="1"/>
      </tp>
      <tp>
        <v>6</v>
        <stp/>
        <stp>ContractData</stp>
        <stp>P.US.EPM2674750</stp>
        <stp>MT_LastAskVolume</stp>
        <stp/>
        <stp>T</stp>
        <tr r="N200" s="1"/>
      </tp>
      <tp>
        <v>46185</v>
        <stp/>
        <stp>ContractData</stp>
        <stp>P.US.EW2M2675000</stp>
        <stp>ExpirationDate</stp>
        <stp>-1</stp>
        <stp>T</stp>
        <tr r="E191" s="1"/>
      </tp>
      <tp>
        <v>46185</v>
        <stp/>
        <stp>ContractData</stp>
        <stp>P.US.EW2M2674000</stp>
        <stp>ExpirationDate</stp>
        <stp>-1</stp>
        <stp>T</stp>
        <tr r="E187" s="1"/>
      </tp>
      <tp>
        <v>46185</v>
        <stp/>
        <stp>ContractData</stp>
        <stp>C.US.EW2M2674000</stp>
        <stp>ExpirationDate</stp>
        <stp>-1</stp>
        <stp>T</stp>
        <tr r="E182" s="1"/>
      </tp>
      <tp>
        <v>46185</v>
        <stp/>
        <stp>ContractData</stp>
        <stp>C.US.EW2M2675000</stp>
        <stp>ExpirationDate</stp>
        <stp>-1</stp>
        <stp>T</stp>
        <tr r="E186" s="1"/>
      </tp>
      <tp>
        <v>2.25</v>
        <stp/>
        <stp>ContractData</stp>
        <stp>C.US.EP44K2674250</stp>
        <stp>NetLastTrade</stp>
        <stp/>
        <stp>T</stp>
        <tr r="J122" s="1"/>
      </tp>
      <tp>
        <v>-9.25</v>
        <stp/>
        <stp>ContractData</stp>
        <stp>C.US.EP43K2674250</stp>
        <stp>NetLastTrade</stp>
        <stp/>
        <stp>T</stp>
        <tr r="J82" s="1"/>
      </tp>
      <tp>
        <v>-65.75</v>
        <stp/>
        <stp>ContractData</stp>
        <stp>C.US.EP41M2674250</stp>
        <stp>NetLastTrade</stp>
        <stp/>
        <stp>T</stp>
        <tr r="J162" s="1"/>
      </tp>
      <tp t="s">
        <v/>
        <stp/>
        <stp>ContractData</stp>
        <stp>P.US.EP44K2674250</stp>
        <stp>NetLastTrade</stp>
        <stp/>
        <stp>T</stp>
        <tr r="J127" s="1"/>
      </tp>
      <tp t="s">
        <v/>
        <stp/>
        <stp>ContractData</stp>
        <stp>P.US.EP41M2674250</stp>
        <stp>NetLastTrade</stp>
        <stp/>
        <stp>T</stp>
        <tr r="J167" s="1"/>
      </tp>
      <tp>
        <v>-10</v>
        <stp/>
        <stp>ContractData</stp>
        <stp>P.US.EP43K2674250</stp>
        <stp>NetLastTrade</stp>
        <stp/>
        <stp>T</stp>
        <tr r="J87" s="1"/>
      </tp>
      <tp t="s">
        <v/>
        <stp/>
        <stp>ContractData</stp>
        <stp>C.US.EP34K2674250</stp>
        <stp>NetLastTrade</stp>
        <stp/>
        <stp>T</stp>
        <tr r="J112" s="1"/>
      </tp>
      <tp t="s">
        <v/>
        <stp/>
        <stp>ContractData</stp>
        <stp>C.US.EP31M2674250</stp>
        <stp>NetLastTrade</stp>
        <stp/>
        <stp>T</stp>
        <tr r="J152" s="1"/>
      </tp>
      <tp t="s">
        <v/>
        <stp/>
        <stp>ContractData</stp>
        <stp>P.US.EP34K2674250</stp>
        <stp>NetLastTrade</stp>
        <stp/>
        <stp>T</stp>
        <tr r="J117" s="1"/>
      </tp>
      <tp t="s">
        <v/>
        <stp/>
        <stp>ContractData</stp>
        <stp>P.US.EP31M2674250</stp>
        <stp>NetLastTrade</stp>
        <stp/>
        <stp>T</stp>
        <tr r="J157" s="1"/>
      </tp>
      <tp>
        <v>6.25</v>
        <stp/>
        <stp>ContractData</stp>
        <stp>C.US.EP24K2674250</stp>
        <stp>NetLastTrade</stp>
        <stp/>
        <stp>T</stp>
        <tr r="J102" s="1"/>
      </tp>
      <tp>
        <v>-25.25</v>
        <stp/>
        <stp>ContractData</stp>
        <stp>C.US.EP21M2674250</stp>
        <stp>NetLastTrade</stp>
        <stp/>
        <stp>T</stp>
        <tr r="J142" s="1"/>
      </tp>
      <tp t="s">
        <v/>
        <stp/>
        <stp>ContractData</stp>
        <stp>P.US.EP24K2674250</stp>
        <stp>NetLastTrade</stp>
        <stp/>
        <stp>T</stp>
        <tr r="J107" s="1"/>
      </tp>
      <tp t="s">
        <v/>
        <stp/>
        <stp>ContractData</stp>
        <stp>P.US.EP21M2674250</stp>
        <stp>NetLastTrade</stp>
        <stp/>
        <stp>T</stp>
        <tr r="J147" s="1"/>
      </tp>
      <tp t="s">
        <v/>
        <stp/>
        <stp>ContractData</stp>
        <stp>C.US.EP14M2675250</stp>
        <stp>NetLastTrade</stp>
        <stp/>
        <stp>T</stp>
        <tr r="J205" s="1"/>
      </tp>
      <tp t="s">
        <v/>
        <stp/>
        <stp>ContractData</stp>
        <stp>P.US.EP14M2675250</stp>
        <stp>NetLastTrade</stp>
        <stp/>
        <stp>T</stp>
        <tr r="J210" s="1"/>
      </tp>
      <tp>
        <v>48</v>
        <stp/>
        <stp>ContractData</stp>
        <stp>P.US.EWK2674600</stp>
        <stp>MT_LastAskVolume</stp>
        <stp/>
        <stp>T</stp>
        <tr r="N141" s="1"/>
      </tp>
      <tp>
        <v>-23.25</v>
        <stp/>
        <stp>ContractData</stp>
        <stp>C.US.EP24K2674300</stp>
        <stp>NetLastTrade</stp>
        <stp/>
        <stp>T</stp>
        <tr r="J103" s="1"/>
      </tp>
      <tp>
        <v>3.25</v>
        <stp/>
        <stp>ContractData</stp>
        <stp>C.US.EP22K2674300</stp>
        <stp>NetLastTrade</stp>
        <stp/>
        <stp>T</stp>
        <tr r="J12" s="1"/>
      </tp>
      <tp>
        <v>9.25</v>
        <stp/>
        <stp>ContractData</stp>
        <stp>C.US.EP23K2674300</stp>
        <stp>NetLastTrade</stp>
        <stp/>
        <stp>T</stp>
        <tr r="J62" s="1"/>
      </tp>
      <tp t="s">
        <v/>
        <stp/>
        <stp>ContractData</stp>
        <stp>C.US.EP21M2674300</stp>
        <stp>NetLastTrade</stp>
        <stp/>
        <stp>T</stp>
        <tr r="J143" s="1"/>
      </tp>
      <tp>
        <v>8.5</v>
        <stp/>
        <stp>ContractData</stp>
        <stp>P.US.EP24K2674300</stp>
        <stp>NetLastTrade</stp>
        <stp/>
        <stp>T</stp>
        <tr r="J108" s="1"/>
      </tp>
      <tp t="s">
        <v/>
        <stp/>
        <stp>ContractData</stp>
        <stp>P.US.EP21M2674300</stp>
        <stp>NetLastTrade</stp>
        <stp/>
        <stp>T</stp>
        <tr r="J148" s="1"/>
      </tp>
      <tp>
        <v>0.25</v>
        <stp/>
        <stp>ContractData</stp>
        <stp>P.US.EP23K2674300</stp>
        <stp>NetLastTrade</stp>
        <stp/>
        <stp>T</stp>
        <tr r="J67" s="1"/>
      </tp>
      <tp>
        <v>-21.65</v>
        <stp/>
        <stp>ContractData</stp>
        <stp>P.US.EP22K2674300</stp>
        <stp>NetLastTrade</stp>
        <stp/>
        <stp>T</stp>
        <tr r="J17" s="1"/>
      </tp>
      <tp>
        <v>6.25</v>
        <stp/>
        <stp>ContractData</stp>
        <stp>C.US.EP34K2674300</stp>
        <stp>NetLastTrade</stp>
        <stp/>
        <stp>T</stp>
        <tr r="J113" s="1"/>
      </tp>
      <tp>
        <v>5.5</v>
        <stp/>
        <stp>ContractData</stp>
        <stp>C.US.EP32K2674300</stp>
        <stp>NetLastTrade</stp>
        <stp/>
        <stp>T</stp>
        <tr r="J22" s="1"/>
      </tp>
      <tp>
        <v>-0.25</v>
        <stp/>
        <stp>ContractData</stp>
        <stp>C.US.EP33K2674300</stp>
        <stp>NetLastTrade</stp>
        <stp/>
        <stp>T</stp>
        <tr r="J72" s="1"/>
      </tp>
      <tp t="s">
        <v/>
        <stp/>
        <stp>ContractData</stp>
        <stp>C.US.EP31M2674300</stp>
        <stp>NetLastTrade</stp>
        <stp/>
        <stp>T</stp>
        <tr r="J153" s="1"/>
      </tp>
      <tp t="s">
        <v/>
        <stp/>
        <stp>ContractData</stp>
        <stp>P.US.EP34K2674300</stp>
        <stp>NetLastTrade</stp>
        <stp/>
        <stp>T</stp>
        <tr r="J118" s="1"/>
      </tp>
      <tp t="s">
        <v/>
        <stp/>
        <stp>ContractData</stp>
        <stp>P.US.EP31M2674300</stp>
        <stp>NetLastTrade</stp>
        <stp/>
        <stp>T</stp>
        <tr r="J158" s="1"/>
      </tp>
      <tp>
        <v>-13</v>
        <stp/>
        <stp>ContractData</stp>
        <stp>P.US.EP33K2674300</stp>
        <stp>NetLastTrade</stp>
        <stp/>
        <stp>T</stp>
        <tr r="J77" s="1"/>
      </tp>
      <tp>
        <v>-16.75</v>
        <stp/>
        <stp>ContractData</stp>
        <stp>P.US.EP32K2674300</stp>
        <stp>NetLastTrade</stp>
        <stp/>
        <stp>T</stp>
        <tr r="J27" s="1"/>
      </tp>
      <tp>
        <v>0.40000000000000036</v>
        <stp/>
        <stp>ContractData</stp>
        <stp>C.US.EP12K2674300</stp>
        <stp>NetLastTrade</stp>
        <stp/>
        <stp>T</stp>
        <tr r="J2" s="1"/>
      </tp>
      <tp>
        <v>3.25</v>
        <stp/>
        <stp>ContractData</stp>
        <stp>C.US.EP42K2674350</stp>
        <stp>NetLastTrade</stp>
        <stp/>
        <stp>T</stp>
        <tr r="J33" s="1"/>
      </tp>
      <tp>
        <v>6.5</v>
        <stp/>
        <stp>ContractData</stp>
        <stp>C.US.EP13K2674300</stp>
        <stp>NetLastTrade</stp>
        <stp/>
        <stp>T</stp>
        <tr r="J52" s="1"/>
      </tp>
      <tp>
        <v>-17.75</v>
        <stp/>
        <stp>ContractData</stp>
        <stp>P.US.EP13K2674300</stp>
        <stp>NetLastTrade</stp>
        <stp/>
        <stp>T</stp>
        <tr r="J57" s="1"/>
      </tp>
      <tp>
        <v>-24.45</v>
        <stp/>
        <stp>ContractData</stp>
        <stp>P.US.EP12K2674300</stp>
        <stp>NetLastTrade</stp>
        <stp/>
        <stp>T</stp>
        <tr r="J7" s="1"/>
      </tp>
      <tp>
        <v>-19</v>
        <stp/>
        <stp>ContractData</stp>
        <stp>P.US.EP42K2674350</stp>
        <stp>NetLastTrade</stp>
        <stp/>
        <stp>T</stp>
        <tr r="J38" s="1"/>
      </tp>
      <tp>
        <v>5.25</v>
        <stp/>
        <stp>ContractData</stp>
        <stp>C.US.EP32K2674350</stp>
        <stp>NetLastTrade</stp>
        <stp/>
        <stp>T</stp>
        <tr r="J23" s="1"/>
      </tp>
      <tp t="s">
        <v/>
        <stp/>
        <stp>ContractData</stp>
        <stp>C.US.EP33K2674350</stp>
        <stp>NetLastTrade</stp>
        <stp/>
        <stp>T</stp>
        <tr r="J73" s="1"/>
      </tp>
      <tp t="s">
        <v/>
        <stp/>
        <stp>ContractData</stp>
        <stp>P.US.EP33K2674350</stp>
        <stp>NetLastTrade</stp>
        <stp/>
        <stp>T</stp>
        <tr r="J78" s="1"/>
      </tp>
      <tp>
        <v>-17.25</v>
        <stp/>
        <stp>ContractData</stp>
        <stp>P.US.EP32K2674350</stp>
        <stp>NetLastTrade</stp>
        <stp/>
        <stp>T</stp>
        <tr r="J28" s="1"/>
      </tp>
      <tp>
        <v>1.75</v>
        <stp/>
        <stp>ContractData</stp>
        <stp>C.US.EP22K2674350</stp>
        <stp>NetLastTrade</stp>
        <stp/>
        <stp>T</stp>
        <tr r="J13" s="1"/>
      </tp>
      <tp>
        <v>0</v>
        <stp/>
        <stp>ContractData</stp>
        <stp>C.US.EP23K2674350</stp>
        <stp>NetLastTrade</stp>
        <stp/>
        <stp>T</stp>
        <tr r="J63" s="1"/>
      </tp>
      <tp t="s">
        <v/>
        <stp/>
        <stp>ContractData</stp>
        <stp>P.US.EP23K2674350</stp>
        <stp>NetLastTrade</stp>
        <stp/>
        <stp>T</stp>
        <tr r="J68" s="1"/>
      </tp>
      <tp>
        <v>-22.75</v>
        <stp/>
        <stp>ContractData</stp>
        <stp>P.US.EP22K2674350</stp>
        <stp>NetLastTrade</stp>
        <stp/>
        <stp>T</stp>
        <tr r="J18" s="1"/>
      </tp>
      <tp>
        <v>-10</v>
        <stp/>
        <stp>ContractData</stp>
        <stp>C.US.EP44K2674300</stp>
        <stp>NetLastTrade</stp>
        <stp/>
        <stp>T</stp>
        <tr r="J123" s="1"/>
      </tp>
      <tp>
        <v>-2.2000000000000011</v>
        <stp/>
        <stp>ContractData</stp>
        <stp>C.US.EP12K2674350</stp>
        <stp>NetLastTrade</stp>
        <stp/>
        <stp>T</stp>
        <tr r="J3" s="1"/>
      </tp>
      <tp>
        <v>4.5</v>
        <stp/>
        <stp>ContractData</stp>
        <stp>C.US.EP42K2674300</stp>
        <stp>NetLastTrade</stp>
        <stp/>
        <stp>T</stp>
        <tr r="J32" s="1"/>
      </tp>
      <tp>
        <v>-1.25</v>
        <stp/>
        <stp>ContractData</stp>
        <stp>C.US.EP13K2674350</stp>
        <stp>NetLastTrade</stp>
        <stp/>
        <stp>T</stp>
        <tr r="J53" s="1"/>
      </tp>
      <tp>
        <v>7.5</v>
        <stp/>
        <stp>ContractData</stp>
        <stp>C.US.EP43K2674300</stp>
        <stp>NetLastTrade</stp>
        <stp/>
        <stp>T</stp>
        <tr r="J83" s="1"/>
      </tp>
      <tp>
        <v>-14</v>
        <stp/>
        <stp>ContractData</stp>
        <stp>C.US.EP41M2674300</stp>
        <stp>NetLastTrade</stp>
        <stp/>
        <stp>T</stp>
        <tr r="J163" s="1"/>
      </tp>
      <tp>
        <v>0.5</v>
        <stp/>
        <stp>ContractData</stp>
        <stp>P.US.EP44K2674300</stp>
        <stp>NetLastTrade</stp>
        <stp/>
        <stp>T</stp>
        <tr r="J128" s="1"/>
      </tp>
      <tp t="s">
        <v/>
        <stp/>
        <stp>ContractData</stp>
        <stp>P.US.EP41M2674300</stp>
        <stp>NetLastTrade</stp>
        <stp/>
        <stp>T</stp>
        <tr r="J168" s="1"/>
      </tp>
      <tp>
        <v>-13.5</v>
        <stp/>
        <stp>ContractData</stp>
        <stp>P.US.EP13K2674350</stp>
        <stp>NetLastTrade</stp>
        <stp/>
        <stp>T</stp>
        <tr r="J58" s="1"/>
      </tp>
      <tp t="s">
        <v/>
        <stp/>
        <stp>ContractData</stp>
        <stp>P.US.EP43K2674300</stp>
        <stp>NetLastTrade</stp>
        <stp/>
        <stp>T</stp>
        <tr r="J88" s="1"/>
      </tp>
      <tp>
        <v>-26.35</v>
        <stp/>
        <stp>ContractData</stp>
        <stp>P.US.EP12K2674350</stp>
        <stp>NetLastTrade</stp>
        <stp/>
        <stp>T</stp>
        <tr r="J8" s="1"/>
      </tp>
      <tp>
        <v>-16.25</v>
        <stp/>
        <stp>ContractData</stp>
        <stp>P.US.EP42K2674300</stp>
        <stp>NetLastTrade</stp>
        <stp/>
        <stp>T</stp>
        <tr r="J37" s="1"/>
      </tp>
      <tp>
        <v>13</v>
        <stp/>
        <stp>ContractData</stp>
        <stp>P.US.EPM2674500</stp>
        <stp>MT_LastAskVolume</stp>
        <stp/>
        <stp>T</stp>
        <tr r="N199" s="1"/>
      </tp>
      <tp>
        <v>72</v>
        <stp/>
        <stp>ContractData</stp>
        <stp>P.US.EWK2674500</stp>
        <stp>MT_LastAskVolume</stp>
        <stp/>
        <stp>T</stp>
        <tr r="N140" s="1"/>
      </tp>
      <tp>
        <v>46185</v>
        <stp/>
        <stp>ContractData</stp>
        <stp>P.US.EW2M2674250</stp>
        <stp>ExpirationDate</stp>
        <stp>-1</stp>
        <stp>T</stp>
        <tr r="E188" s="1"/>
      </tp>
      <tp>
        <v>46185</v>
        <stp/>
        <stp>ContractData</stp>
        <stp>C.US.EW2M2674250</stp>
        <stp>ExpirationDate</stp>
        <stp>-1</stp>
        <stp>T</stp>
        <tr r="E183" s="1"/>
      </tp>
      <tp>
        <v>46178</v>
        <stp/>
        <stp>ContractData</stp>
        <stp>P.US.EW1M2674250</stp>
        <stp>ExpirationDate</stp>
        <stp>-1</stp>
        <stp>T</stp>
        <tr r="E177" s="1"/>
      </tp>
      <tp>
        <v>46178</v>
        <stp/>
        <stp>ContractData</stp>
        <stp>C.US.EW1M2674250</stp>
        <stp>ExpirationDate</stp>
        <stp>-1</stp>
        <stp>T</stp>
        <tr r="E172" s="1"/>
      </tp>
      <tp>
        <v>46164</v>
        <stp/>
        <stp>ContractData</stp>
        <stp>P.US.EW4K2674250</stp>
        <stp>ExpirationDate</stp>
        <stp>-1</stp>
        <stp>T</stp>
        <tr r="E207" s="1"/>
      </tp>
      <tp>
        <v>46164</v>
        <stp/>
        <stp>ContractData</stp>
        <stp>C.US.EW4K2674250</stp>
        <stp>ExpirationDate</stp>
        <stp>-1</stp>
        <stp>T</stp>
        <tr r="E202" s="1"/>
      </tp>
      <tp t="s">
        <v/>
        <stp/>
        <stp>ContractData</stp>
        <stp>C.US.EP14M2675000</stp>
        <stp>NetLastTrade</stp>
        <stp/>
        <stp>T</stp>
        <tr r="J204" s="1"/>
      </tp>
      <tp t="s">
        <v/>
        <stp/>
        <stp>ContractData</stp>
        <stp>P.US.EP14M2675000</stp>
        <stp>NetLastTrade</stp>
        <stp/>
        <stp>T</stp>
        <tr r="J209" s="1"/>
      </tp>
      <tp>
        <v>43</v>
        <stp/>
        <stp>ContractData</stp>
        <stp>P.US.EWK2674400</stp>
        <stp>MT_LastAskVolume</stp>
        <stp/>
        <stp>T</stp>
        <tr r="N139" s="1"/>
      </tp>
      <tp>
        <v>182</v>
        <stp/>
        <stp>ContractData</stp>
        <stp>C.US.EW4K2674300</stp>
        <stp>Y_COI</stp>
        <stp/>
        <stp>T</stp>
        <tr r="P93" s="1"/>
      </tp>
      <tp>
        <v>690</v>
        <stp/>
        <stp>ContractData</stp>
        <stp>C.US.EW4K2674500</stp>
        <stp>Y_COI</stp>
        <stp/>
        <stp>T</stp>
        <tr r="P95" s="1"/>
      </tp>
      <tp>
        <v>84</v>
        <stp/>
        <stp>ContractData</stp>
        <stp>C.US.EW4K2674400</stp>
        <stp>Y_COI</stp>
        <stp/>
        <stp>T</stp>
        <tr r="P94" s="1"/>
      </tp>
      <tp>
        <v>148</v>
        <stp/>
        <stp>ContractData</stp>
        <stp>C.US.EW4K2674600</stp>
        <stp>Y_COI</stp>
        <stp/>
        <stp>T</stp>
        <tr r="P96" s="1"/>
      </tp>
      <tp>
        <v>85</v>
        <stp/>
        <stp>ContractData</stp>
        <stp>P.US.EW4K2674300</stp>
        <stp>Y_COI</stp>
        <stp/>
        <stp>T</stp>
        <tr r="P98" s="1"/>
      </tp>
      <tp>
        <v>10</v>
        <stp/>
        <stp>ContractData</stp>
        <stp>P.US.EW4K2674500</stp>
        <stp>Y_COI</stp>
        <stp/>
        <stp>T</stp>
        <tr r="P100" s="1"/>
      </tp>
      <tp>
        <v>8</v>
        <stp/>
        <stp>ContractData</stp>
        <stp>P.US.EW4K2674400</stp>
        <stp>Y_COI</stp>
        <stp/>
        <stp>T</stp>
        <tr r="P99" s="1"/>
      </tp>
      <tp>
        <v>2</v>
        <stp/>
        <stp>ContractData</stp>
        <stp>P.US.EW4K2674600</stp>
        <stp>Y_COI</stp>
        <stp/>
        <stp>T</stp>
        <tr r="P101" s="1"/>
      </tp>
      <tp>
        <v>269</v>
        <stp/>
        <stp>ContractData</stp>
        <stp>C.US.EW2M2674000</stp>
        <stp>Y_COI</stp>
        <stp/>
        <stp>T</stp>
        <tr r="P182" s="1"/>
      </tp>
      <tp>
        <v>419</v>
        <stp/>
        <stp>ContractData</stp>
        <stp>C.US.EW2M2674500</stp>
        <stp>Y_COI</stp>
        <stp/>
        <stp>T</stp>
        <tr r="P184" s="1"/>
      </tp>
      <tp>
        <v>329</v>
        <stp/>
        <stp>ContractData</stp>
        <stp>C.US.EW2M2675000</stp>
        <stp>Y_COI</stp>
        <stp/>
        <stp>T</stp>
        <tr r="P186" s="1"/>
      </tp>
      <tp>
        <v>8</v>
        <stp/>
        <stp>ContractData</stp>
        <stp>P.US.EW2M2675000</stp>
        <stp>Y_COI</stp>
        <stp/>
        <stp>T</stp>
        <tr r="P191" s="1"/>
      </tp>
      <tp>
        <v>72</v>
        <stp/>
        <stp>ContractData</stp>
        <stp>P.US.EW2M2674000</stp>
        <stp>Y_COI</stp>
        <stp/>
        <stp>T</stp>
        <tr r="P187" s="1"/>
      </tp>
      <tp>
        <v>1</v>
        <stp/>
        <stp>ContractData</stp>
        <stp>P.US.EW2M2674500</stp>
        <stp>Y_COI</stp>
        <stp/>
        <stp>T</stp>
        <tr r="P189" s="1"/>
      </tp>
      <tp>
        <v>631</v>
        <stp/>
        <stp>ContractData</stp>
        <stp>C.US.EW3K2674300</stp>
        <stp>Y_COI</stp>
        <stp/>
        <stp>T</stp>
        <tr r="P42" s="1"/>
      </tp>
      <tp>
        <v>2570</v>
        <stp/>
        <stp>ContractData</stp>
        <stp>C.US.EW3K2674500</stp>
        <stp>Y_COI</stp>
        <stp/>
        <stp>T</stp>
        <tr r="P46" s="1"/>
      </tp>
      <tp>
        <v>1797</v>
        <stp/>
        <stp>ContractData</stp>
        <stp>C.US.EW3K2674400</stp>
        <stp>Y_COI</stp>
        <stp/>
        <stp>T</stp>
        <tr r="P44" s="1"/>
      </tp>
      <tp>
        <v>92</v>
        <stp/>
        <stp>ContractData</stp>
        <stp>P.US.EW3K2674300</stp>
        <stp>Y_COI</stp>
        <stp/>
        <stp>T</stp>
        <tr r="P47" s="1"/>
      </tp>
      <tp>
        <v>119</v>
        <stp/>
        <stp>ContractData</stp>
        <stp>P.US.EW3K2674500</stp>
        <stp>Y_COI</stp>
        <stp/>
        <stp>T</stp>
        <tr r="P51" s="1"/>
      </tp>
      <tp>
        <v>85</v>
        <stp/>
        <stp>ContractData</stp>
        <stp>P.US.EW3K2674400</stp>
        <stp>Y_COI</stp>
        <stp/>
        <stp>T</stp>
        <tr r="P49" s="1"/>
      </tp>
      <tp>
        <v>45</v>
        <stp/>
        <stp>ContractData</stp>
        <stp>C.US.EW1M2674300</stp>
        <stp>Y_COI</stp>
        <stp/>
        <stp>T</stp>
        <tr r="P173" s="1"/>
      </tp>
      <tp>
        <v>370</v>
        <stp/>
        <stp>ContractData</stp>
        <stp>C.US.EW1M2674500</stp>
        <stp>Y_COI</stp>
        <stp/>
        <stp>T</stp>
        <tr r="P175" s="1"/>
      </tp>
      <tp>
        <v>7</v>
        <stp/>
        <stp>ContractData</stp>
        <stp>C.US.EW1M2674400</stp>
        <stp>Y_COI</stp>
        <stp/>
        <stp>T</stp>
        <tr r="P174" s="1"/>
      </tp>
      <tp>
        <v>29</v>
        <stp/>
        <stp>ContractData</stp>
        <stp>C.US.EW1M2674600</stp>
        <stp>Y_COI</stp>
        <stp/>
        <stp>T</stp>
        <tr r="P176" s="1"/>
      </tp>
      <tp>
        <v>0</v>
        <stp/>
        <stp>ContractData</stp>
        <stp>P.US.EW1M2674300</stp>
        <stp>Y_COI</stp>
        <stp/>
        <stp>T</stp>
        <tr r="P178" s="1"/>
      </tp>
      <tp>
        <v>17</v>
        <stp/>
        <stp>ContractData</stp>
        <stp>P.US.EW1M2674500</stp>
        <stp>Y_COI</stp>
        <stp/>
        <stp>T</stp>
        <tr r="P180" s="1"/>
      </tp>
      <tp>
        <v>2</v>
        <stp/>
        <stp>ContractData</stp>
        <stp>P.US.EW1M2674400</stp>
        <stp>Y_COI</stp>
        <stp/>
        <stp>T</stp>
        <tr r="P179" s="1"/>
      </tp>
      <tp>
        <v>0</v>
        <stp/>
        <stp>ContractData</stp>
        <stp>P.US.EW1M2674600</stp>
        <stp>Y_COI</stp>
        <stp/>
        <stp>T</stp>
        <tr r="P181" s="1"/>
      </tp>
      <tp>
        <v>46157</v>
        <stp/>
        <stp>ContractData</stp>
        <stp>P.US.EW3K2674300</stp>
        <stp>ExpirationDate</stp>
        <stp>-1</stp>
        <stp>T</stp>
        <tr r="E197" s="1"/>
      </tp>
      <tp>
        <v>46157</v>
        <stp/>
        <stp>ContractData</stp>
        <stp>C.US.EW3K2674300</stp>
        <stp>ExpirationDate</stp>
        <stp>-1</stp>
        <stp>T</stp>
        <tr r="E192" s="1"/>
      </tp>
      <tp>
        <v>46178</v>
        <stp/>
        <stp>ContractData</stp>
        <stp>P.US.EW1M2674300</stp>
        <stp>ExpirationDate</stp>
        <stp>-1</stp>
        <stp>T</stp>
        <tr r="E178" s="1"/>
      </tp>
      <tp>
        <v>46178</v>
        <stp/>
        <stp>ContractData</stp>
        <stp>C.US.EW1M2674300</stp>
        <stp>ExpirationDate</stp>
        <stp>-1</stp>
        <stp>T</stp>
        <tr r="E173" s="1"/>
      </tp>
      <tp>
        <v>46164</v>
        <stp/>
        <stp>ContractData</stp>
        <stp>P.US.EW4K2674300</stp>
        <stp>ExpirationDate</stp>
        <stp>-1</stp>
        <stp>T</stp>
        <tr r="E208" s="1"/>
      </tp>
      <tp>
        <v>46164</v>
        <stp/>
        <stp>ContractData</stp>
        <stp>C.US.EW4K2674300</stp>
        <stp>ExpirationDate</stp>
        <stp>-1</stp>
        <stp>T</stp>
        <tr r="E203" s="1"/>
      </tp>
      <tp>
        <v>46157</v>
        <stp/>
        <stp>ContractData</stp>
        <stp>P.US.EW3K2674350</stp>
        <stp>ExpirationDate</stp>
        <stp>-1</stp>
        <stp>T</stp>
        <tr r="E198" s="1"/>
      </tp>
      <tp>
        <v>46157</v>
        <stp/>
        <stp>ContractData</stp>
        <stp>C.US.EW3K2674350</stp>
        <stp>ExpirationDate</stp>
        <stp>-1</stp>
        <stp>T</stp>
        <tr r="E193" s="1"/>
      </tp>
      <tp>
        <v>9</v>
        <stp/>
        <stp>ContractData</stp>
        <stp>C.US.EPM2674250</stp>
        <stp>MT_LastBidVolume</stp>
        <stp/>
        <stp>T</stp>
        <tr r="K193" s="1"/>
      </tp>
      <tp>
        <v>23</v>
        <stp/>
        <stp>ContractData</stp>
        <stp>C.US.EWK2674250</stp>
        <stp>MT_LastBidVolume</stp>
        <stp/>
        <stp>T</stp>
        <tr r="K132" s="1"/>
      </tp>
      <tp>
        <v>41</v>
        <stp/>
        <stp>ContractData</stp>
        <stp>C.US.EWK2674300</stp>
        <stp>MT_LastBidVolume</stp>
        <stp/>
        <stp>T</stp>
        <tr r="K133" s="1"/>
      </tp>
      <tp>
        <v>28</v>
        <stp/>
        <stp>ContractData</stp>
        <stp>C.US.EPM2675000</stp>
        <stp>MT_LastBidVolume</stp>
        <stp/>
        <stp>T</stp>
        <tr r="K196" s="1"/>
      </tp>
      <tp>
        <v>2</v>
        <stp/>
        <stp>ContractData</stp>
        <stp>C.US.EPM2674000</stp>
        <stp>MT_LastBidVolume</stp>
        <stp/>
        <stp>T</stp>
        <tr r="K192" s="1"/>
      </tp>
      <tp>
        <v>95.5</v>
        <stp/>
        <stp>ContractData</stp>
        <stp>P.US.EWK2674250</stp>
        <stp>LastTrade</stp>
        <stp/>
        <stp>T</stp>
        <tr r="I137" s="1"/>
      </tp>
      <tp>
        <v>102.5</v>
        <stp/>
        <stp>ContractData</stp>
        <stp>C.US.EWK2674250</stp>
        <stp>LastTrade</stp>
        <stp/>
        <stp>T</stp>
        <tr r="I132" s="1"/>
      </tp>
      <tp>
        <v>172</v>
        <stp/>
        <stp>ContractData</stp>
        <stp>P.US.EPM2674750</stp>
        <stp>LastTrade</stp>
        <stp/>
        <stp>T</stp>
        <tr r="I200" s="1"/>
      </tp>
      <tp>
        <v>138.5</v>
        <stp/>
        <stp>ContractData</stp>
        <stp>P.US.EPM2674250</stp>
        <stp>LastTrade</stp>
        <stp/>
        <stp>T</stp>
        <tr r="I198" s="1"/>
      </tp>
      <tp>
        <v>128</v>
        <stp/>
        <stp>ContractData</stp>
        <stp>C.US.EPM2674750</stp>
        <stp>LastTrade</stp>
        <stp/>
        <stp>T</stp>
        <tr r="I195" s="1"/>
      </tp>
      <tp>
        <v>154.5</v>
        <stp/>
        <stp>ContractData</stp>
        <stp>C.US.EPM2674250</stp>
        <stp>LastTrade</stp>
        <stp/>
        <stp>T</stp>
        <tr r="I193" s="1"/>
      </tp>
      <tp>
        <v>6</v>
        <stp/>
        <stp>ContractData</stp>
        <stp>C.US.EWK2674600</stp>
        <stp>MT_LastBidVolume</stp>
        <stp/>
        <stp>T</stp>
        <tr r="K136" s="1"/>
      </tp>
      <tp>
        <v>34</v>
        <stp/>
        <stp>ContractData</stp>
        <stp>C.US.EPM2674750</stp>
        <stp>MT_LastBidVolume</stp>
        <stp/>
        <stp>T</stp>
        <tr r="K195" s="1"/>
      </tp>
      <tp>
        <v>16</v>
        <stp/>
        <stp>ContractData</stp>
        <stp>C.US.EWK2674400</stp>
        <stp>MT_LastBidVolume</stp>
        <stp/>
        <stp>T</stp>
        <tr r="K134" s="1"/>
      </tp>
      <tp>
        <v>101</v>
        <stp/>
        <stp>ContractData</stp>
        <stp>P.US.EWK2674500</stp>
        <stp>LastTrade</stp>
        <stp/>
        <stp>T</stp>
        <tr r="I140" s="1"/>
      </tp>
      <tp>
        <v>93</v>
        <stp/>
        <stp>ContractData</stp>
        <stp>P.US.EWK2674400</stp>
        <stp>LastTrade</stp>
        <stp/>
        <stp>T</stp>
        <tr r="I139" s="1"/>
      </tp>
      <tp>
        <v>119.5</v>
        <stp/>
        <stp>ContractData</stp>
        <stp>P.US.EWK2674600</stp>
        <stp>LastTrade</stp>
        <stp/>
        <stp>T</stp>
        <tr r="I141" s="1"/>
      </tp>
      <tp>
        <v>97</v>
        <stp/>
        <stp>ContractData</stp>
        <stp>P.US.EWK2674300</stp>
        <stp>LastTrade</stp>
        <stp/>
        <stp>T</stp>
        <tr r="I138" s="1"/>
      </tp>
      <tp>
        <v>87.5</v>
        <stp/>
        <stp>ContractData</stp>
        <stp>C.US.EWK2674600</stp>
        <stp>LastTrade</stp>
        <stp/>
        <stp>T</stp>
        <tr r="I136" s="1"/>
      </tp>
      <tp>
        <v>93.75</v>
        <stp/>
        <stp>ContractData</stp>
        <stp>C.US.EWK2674400</stp>
        <stp>LastTrade</stp>
        <stp/>
        <stp>T</stp>
        <tr r="I134" s="1"/>
      </tp>
      <tp>
        <v>95</v>
        <stp/>
        <stp>ContractData</stp>
        <stp>C.US.EWK2674500</stp>
        <stp>LastTrade</stp>
        <stp/>
        <stp>T</stp>
        <tr r="I135" s="1"/>
      </tp>
      <tp>
        <v>92.75</v>
        <stp/>
        <stp>ContractData</stp>
        <stp>C.US.EWK2674300</stp>
        <stp>LastTrade</stp>
        <stp/>
        <stp>T</stp>
        <tr r="I133" s="1"/>
      </tp>
      <tp>
        <v>147</v>
        <stp/>
        <stp>ContractData</stp>
        <stp>P.US.EPM2674500</stp>
        <stp>LastTrade</stp>
        <stp/>
        <stp>T</stp>
        <tr r="I199" s="1"/>
      </tp>
      <tp>
        <v>128</v>
        <stp/>
        <stp>ContractData</stp>
        <stp>P.US.EPM2674000</stp>
        <stp>LastTrade</stp>
        <stp/>
        <stp>T</stp>
        <tr r="I197" s="1"/>
      </tp>
      <tp>
        <v>140</v>
        <stp/>
        <stp>ContractData</stp>
        <stp>C.US.EPM2674500</stp>
        <stp>LastTrade</stp>
        <stp/>
        <stp>T</stp>
        <tr r="I194" s="1"/>
      </tp>
      <tp>
        <v>171</v>
        <stp/>
        <stp>ContractData</stp>
        <stp>C.US.EPM2674000</stp>
        <stp>LastTrade</stp>
        <stp/>
        <stp>T</stp>
        <tr r="I192" s="1"/>
      </tp>
      <tp>
        <v>172</v>
        <stp/>
        <stp>ContractData</stp>
        <stp>P.US.EPM2675000</stp>
        <stp>LastTrade</stp>
        <stp/>
        <stp>T</stp>
        <tr r="I201" s="1"/>
      </tp>
      <tp>
        <v>112.5</v>
        <stp/>
        <stp>ContractData</stp>
        <stp>C.US.EPM2675000</stp>
        <stp>LastTrade</stp>
        <stp/>
        <stp>T</stp>
        <tr r="I196" s="1"/>
      </tp>
      <tp>
        <v>8</v>
        <stp/>
        <stp>ContractData</stp>
        <stp>C.US.EPM2674500</stp>
        <stp>MT_LastBidVolume</stp>
        <stp/>
        <stp>T</stp>
        <tr r="K194" s="1"/>
      </tp>
      <tp>
        <v>10</v>
        <stp/>
        <stp>ContractData</stp>
        <stp>C.US.EWK2674500</stp>
        <stp>MT_LastBidVolume</stp>
        <stp/>
        <stp>T</stp>
        <tr r="K135" s="1"/>
      </tp>
      <tp>
        <v>24.5</v>
        <stp/>
        <stp>ContractData</stp>
        <stp>EP</stp>
        <stp>NetLastTrade</stp>
        <stp/>
        <stp>T</stp>
        <tr r="S5" s="1"/>
        <tr r="S5" s="1"/>
      </tp>
      <tp>
        <v>20</v>
        <stp/>
        <stp>ContractData</stp>
        <stp>C.US.EPM2674000</stp>
        <stp>MT_LastAskVolume</stp>
        <stp/>
        <stp>T</stp>
        <tr r="N192" s="1"/>
      </tp>
      <tp>
        <v>38</v>
        <stp/>
        <stp>ContractData</stp>
        <stp>C.US.EPM2675000</stp>
        <stp>MT_LastAskVolume</stp>
        <stp/>
        <stp>T</stp>
        <tr r="N196" s="1"/>
      </tp>
      <tp>
        <v>14.8</v>
        <stp/>
        <stp>ContractData</stp>
        <stp>P.US.EPM2674750</stp>
        <stp>ImpliedVolatility</stp>
        <stp/>
        <stp>T</stp>
        <tr r="Q200" s="1"/>
      </tp>
      <tp>
        <v>15.24</v>
        <stp/>
        <stp>ContractData</stp>
        <stp>P.US.EPM2674250</stp>
        <stp>ImpliedVolatility</stp>
        <stp/>
        <stp>T</stp>
        <tr r="Q198" s="1"/>
      </tp>
      <tp>
        <v>14.73</v>
        <stp/>
        <stp>ContractData</stp>
        <stp>C.US.EPM2674750</stp>
        <stp>ImpliedVolatility</stp>
        <stp/>
        <stp>T</stp>
        <tr r="Q195" s="1"/>
      </tp>
      <tp>
        <v>15.3</v>
        <stp/>
        <stp>ContractData</stp>
        <stp>C.US.EPM2674250</stp>
        <stp>ImpliedVolatility</stp>
        <stp/>
        <stp>T</stp>
        <tr r="Q193" s="1"/>
      </tp>
      <tp>
        <v>14.89</v>
        <stp/>
        <stp>ContractData</stp>
        <stp>P.US.EWK2674250</stp>
        <stp>ImpliedVolatility</stp>
        <stp/>
        <stp>T</stp>
        <tr r="Q137" s="1"/>
      </tp>
      <tp>
        <v>14.97</v>
        <stp/>
        <stp>ContractData</stp>
        <stp>C.US.EWK2674250</stp>
        <stp>ImpliedVolatility</stp>
        <stp/>
        <stp>T</stp>
        <tr r="Q132" s="1"/>
      </tp>
      <tp>
        <v>7</v>
        <stp/>
        <stp>ContractData</stp>
        <stp>C.US.EPM2674250</stp>
        <stp>MT_LastAskVolume</stp>
        <stp/>
        <stp>T</stp>
        <tr r="N193" s="1"/>
      </tp>
      <tp>
        <v>72</v>
        <stp/>
        <stp>ContractData</stp>
        <stp>C.US.EWK2674250</stp>
        <stp>MT_LastAskVolume</stp>
        <stp/>
        <stp>T</stp>
        <tr r="N132" s="1"/>
      </tp>
      <tp>
        <v>65</v>
        <stp/>
        <stp>ContractData</stp>
        <stp>C.US.EWK2674300</stp>
        <stp>MT_LastAskVolume</stp>
        <stp/>
        <stp>T</stp>
        <tr r="N133" s="1"/>
      </tp>
      <tp>
        <v>42</v>
        <stp/>
        <stp>ContractData</stp>
        <stp>C.US.EWK2674400</stp>
        <stp>MT_LastAskVolume</stp>
        <stp/>
        <stp>T</stp>
        <tr r="N134" s="1"/>
      </tp>
      <tp>
        <v>17</v>
        <stp/>
        <stp>ContractData</stp>
        <stp>C.US.EPM2674500</stp>
        <stp>MT_LastAskVolume</stp>
        <stp/>
        <stp>T</stp>
        <tr r="N194" s="1"/>
      </tp>
      <tp>
        <v>38</v>
        <stp/>
        <stp>ContractData</stp>
        <stp>C.US.EWK2674500</stp>
        <stp>MT_LastAskVolume</stp>
        <stp/>
        <stp>T</stp>
        <tr r="N135" s="1"/>
      </tp>
      <tp>
        <v>14.93</v>
        <stp/>
        <stp>ContractData</stp>
        <stp>P.US.EPM2674500</stp>
        <stp>ImpliedVolatility</stp>
        <stp/>
        <stp>T</stp>
        <tr r="Q199" s="1"/>
      </tp>
      <tp>
        <v>15.49</v>
        <stp/>
        <stp>ContractData</stp>
        <stp>P.US.EPM2674000</stp>
        <stp>ImpliedVolatility</stp>
        <stp/>
        <stp>T</stp>
        <tr r="Q197" s="1"/>
      </tp>
      <tp>
        <v>15.03</v>
        <stp/>
        <stp>ContractData</stp>
        <stp>C.US.EPM2674500</stp>
        <stp>ImpliedVolatility</stp>
        <stp/>
        <stp>T</stp>
        <tr r="Q194" s="1"/>
      </tp>
      <tp>
        <v>15.51</v>
        <stp/>
        <stp>ContractData</stp>
        <stp>C.US.EPM2674000</stp>
        <stp>ImpliedVolatility</stp>
        <stp/>
        <stp>T</stp>
        <tr r="Q192" s="1"/>
      </tp>
      <tp>
        <v>14.49</v>
        <stp/>
        <stp>ContractData</stp>
        <stp>P.US.EPM2675000</stp>
        <stp>ImpliedVolatility</stp>
        <stp/>
        <stp>T</stp>
        <tr r="Q201" s="1"/>
      </tp>
      <tp>
        <v>14.52</v>
        <stp/>
        <stp>ContractData</stp>
        <stp>C.US.EPM2675000</stp>
        <stp>ImpliedVolatility</stp>
        <stp/>
        <stp>T</stp>
        <tr r="Q196" s="1"/>
      </tp>
      <tp>
        <v>14.45</v>
        <stp/>
        <stp>ContractData</stp>
        <stp>P.US.EWK2674600</stp>
        <stp>ImpliedVolatility</stp>
        <stp/>
        <stp>T</stp>
        <tr r="Q141" s="1"/>
      </tp>
      <tp>
        <v>14.57</v>
        <stp/>
        <stp>ContractData</stp>
        <stp>P.US.EWK2674500</stp>
        <stp>ImpliedVolatility</stp>
        <stp/>
        <stp>T</stp>
        <tr r="Q140" s="1"/>
      </tp>
      <tp>
        <v>14.69</v>
        <stp/>
        <stp>ContractData</stp>
        <stp>P.US.EWK2674400</stp>
        <stp>ImpliedVolatility</stp>
        <stp/>
        <stp>T</stp>
        <tr r="Q139" s="1"/>
      </tp>
      <tp>
        <v>14.83</v>
        <stp/>
        <stp>ContractData</stp>
        <stp>P.US.EWK2674300</stp>
        <stp>ImpliedVolatility</stp>
        <stp/>
        <stp>T</stp>
        <tr r="Q138" s="1"/>
      </tp>
      <tp>
        <v>14.67</v>
        <stp/>
        <stp>ContractData</stp>
        <stp>C.US.EWK2674400</stp>
        <stp>ImpliedVolatility</stp>
        <stp/>
        <stp>T</stp>
        <tr r="Q134" s="1"/>
      </tp>
      <tp>
        <v>14.68</v>
        <stp/>
        <stp>ContractData</stp>
        <stp>C.US.EWK2674500</stp>
        <stp>ImpliedVolatility</stp>
        <stp/>
        <stp>T</stp>
        <tr r="Q135" s="1"/>
      </tp>
      <tp>
        <v>14.47</v>
        <stp/>
        <stp>ContractData</stp>
        <stp>C.US.EWK2674600</stp>
        <stp>ImpliedVolatility</stp>
        <stp/>
        <stp>T</stp>
        <tr r="Q136" s="1"/>
      </tp>
      <tp>
        <v>14.91</v>
        <stp/>
        <stp>ContractData</stp>
        <stp>C.US.EWK2674300</stp>
        <stp>ImpliedVolatility</stp>
        <stp/>
        <stp>T</stp>
        <tr r="Q133" s="1"/>
      </tp>
      <tp>
        <v>54</v>
        <stp/>
        <stp>ContractData</stp>
        <stp>C.US.EWK2674600</stp>
        <stp>MT_LastAskVolume</stp>
        <stp/>
        <stp>T</stp>
        <tr r="N136" s="1"/>
      </tp>
      <tp>
        <v>34</v>
        <stp/>
        <stp>ContractData</stp>
        <stp>C.US.EPM2674750</stp>
        <stp>MT_LastAskVolume</stp>
        <stp/>
        <stp>T</stp>
        <tr r="N195" s="1"/>
      </tp>
      <tp t="s">
        <v>E-Mini S&amp;P 500 Week 4 (Monday), Jun 26 75500 Put</v>
        <stp/>
        <stp>ContractData</stp>
        <stp>P.US.EP14M2675500</stp>
        <stp>LongDescription</stp>
        <stp>-1</stp>
        <stp>T</stp>
        <tr r="H211" s="1"/>
        <tr r="H211" s="1"/>
      </tp>
      <tp t="s">
        <v>E-Mini S&amp;P 500 Week 4 (Monday), Jun 26 75000 Put</v>
        <stp/>
        <stp>ContractData</stp>
        <stp>P.US.EP14M2675000</stp>
        <stp>LongDescription</stp>
        <stp>-1</stp>
        <stp>T</stp>
        <tr r="H209" s="1"/>
        <tr r="H209" s="1"/>
      </tp>
      <tp t="s">
        <v>E-Mini S&amp;P 500 Week 4 (Monday), Jun 26 74500 Put</v>
        <stp/>
        <stp>ContractData</stp>
        <stp>P.US.EP14M2674500</stp>
        <stp>LongDescription</stp>
        <stp>-1</stp>
        <stp>T</stp>
        <tr r="H207" s="1"/>
        <tr r="H207" s="1"/>
      </tp>
      <tp t="s">
        <v>E-Mini S&amp;P 500 Week 4 (Thursday), May 26 74250 Put</v>
        <stp/>
        <stp>ContractData</stp>
        <stp>P.US.EP44K2674250</stp>
        <stp>LongDescription</stp>
        <stp>-1</stp>
        <stp>T</stp>
        <tr r="H127" s="1"/>
        <tr r="H127" s="1"/>
      </tp>
      <tp t="s">
        <v>E-Mini S&amp;P 500 Week 3 (Monday), May 26 74500 Put</v>
        <stp/>
        <stp>ContractData</stp>
        <stp>P.US.EP13K2674500</stp>
        <stp>LongDescription</stp>
        <stp>-1</stp>
        <stp>T</stp>
        <tr r="H61" s="1"/>
        <tr r="H61" s="1"/>
      </tp>
      <tp t="s">
        <v>E-Mini S&amp;P 500 Week 3 (Monday), May 26 74400 Put</v>
        <stp/>
        <stp>ContractData</stp>
        <stp>P.US.EP13K2674400</stp>
        <stp>LongDescription</stp>
        <stp>-1</stp>
        <stp>T</stp>
        <tr r="H59" s="1"/>
        <tr r="H59" s="1"/>
      </tp>
      <tp t="s">
        <v>E-Mini S&amp;P 500 Week 3 (Monday), May 26 74300 Put</v>
        <stp/>
        <stp>ContractData</stp>
        <stp>P.US.EP13K2674300</stp>
        <stp>LongDescription</stp>
        <stp>-1</stp>
        <stp>T</stp>
        <tr r="H57" s="1"/>
        <tr r="H57" s="1"/>
      </tp>
      <tp t="s">
        <v>E-Mini S&amp;P 500 Week 3 (Thursday), May 26 74250 Put</v>
        <stp/>
        <stp>ContractData</stp>
        <stp>P.US.EP43K2674250</stp>
        <stp>LongDescription</stp>
        <stp>-1</stp>
        <stp>T</stp>
        <tr r="H87" s="1"/>
        <tr r="H87" s="1"/>
      </tp>
      <tp t="s">
        <v>E-Mini S&amp;P 500 Week 2 (Monday), May 26 74500 Put</v>
        <stp/>
        <stp>ContractData</stp>
        <stp>P.US.EP12K2674500</stp>
        <stp>LongDescription</stp>
        <stp>-1</stp>
        <stp>T</stp>
        <tr r="H11" s="1"/>
        <tr r="H11" s="1"/>
      </tp>
      <tp t="s">
        <v>E-Mini S&amp;P 500 Week 2 (Monday), May 26 74400 Put</v>
        <stp/>
        <stp>ContractData</stp>
        <stp>P.US.EP12K2674400</stp>
        <stp>LongDescription</stp>
        <stp>-1</stp>
        <stp>T</stp>
        <tr r="H9" s="1"/>
        <tr r="H9" s="1"/>
      </tp>
      <tp t="s">
        <v>E-Mini S&amp;P 500 Week 2 (Thursday), May 26 74450 Put</v>
        <stp/>
        <stp>ContractData</stp>
        <stp>P.US.EP42K2674450</stp>
        <stp>LongDescription</stp>
        <stp>-1</stp>
        <stp>T</stp>
        <tr r="H40" s="1"/>
        <tr r="H40" s="1"/>
      </tp>
      <tp t="s">
        <v>E-Mini S&amp;P 500 Week 2 (Monday), May 26 74300 Put</v>
        <stp/>
        <stp>ContractData</stp>
        <stp>P.US.EP12K2674300</stp>
        <stp>LongDescription</stp>
        <stp>-1</stp>
        <stp>T</stp>
        <tr r="H7" s="1"/>
        <tr r="H7" s="1"/>
      </tp>
      <tp t="s">
        <v>E-Mini S&amp;P 500 Week 2 (Thursday), May 26 74350 Put</v>
        <stp/>
        <stp>ContractData</stp>
        <stp>P.US.EP42K2674350</stp>
        <stp>LongDescription</stp>
        <stp>-1</stp>
        <stp>T</stp>
        <tr r="H38" s="1"/>
        <tr r="H38" s="1"/>
      </tp>
      <tp t="s">
        <v>E-Mini S&amp;P 500 Week 1 (Thursday), Jun 26 74250 Put</v>
        <stp/>
        <stp>ContractData</stp>
        <stp>P.US.EP41M2674250</stp>
        <stp>LongDescription</stp>
        <stp>-1</stp>
        <stp>T</stp>
        <tr r="H167" s="1"/>
        <tr r="H167" s="1"/>
      </tp>
      <tp t="s">
        <v>E-Mini S&amp;P 500 Week 4 (Monday), Jun 26 75500 Call</v>
        <stp/>
        <stp>ContractData</stp>
        <stp>C.US.EP14M2675500</stp>
        <stp>LongDescription</stp>
        <stp>-1</stp>
        <stp>T</stp>
        <tr r="H206" s="1"/>
        <tr r="H206" s="1"/>
      </tp>
      <tp t="s">
        <v>E-Mini S&amp;P 500 Week 4 (Monday), Jun 26 75000 Call</v>
        <stp/>
        <stp>ContractData</stp>
        <stp>C.US.EP14M2675000</stp>
        <stp>LongDescription</stp>
        <stp>-1</stp>
        <stp>T</stp>
        <tr r="H204" s="1"/>
        <tr r="H204" s="1"/>
      </tp>
      <tp t="s">
        <v>E-Mini S&amp;P 500 Week 4 (Monday), Jun 26 74500 Call</v>
        <stp/>
        <stp>ContractData</stp>
        <stp>C.US.EP14M2674500</stp>
        <stp>LongDescription</stp>
        <stp>-1</stp>
        <stp>T</stp>
        <tr r="H202" s="1"/>
        <tr r="H202" s="1"/>
      </tp>
      <tp t="s">
        <v>E-Mini S&amp;P 500 Week 4 (Thursday), May 26 74250 Call</v>
        <stp/>
        <stp>ContractData</stp>
        <stp>C.US.EP44K2674250</stp>
        <stp>LongDescription</stp>
        <stp>-1</stp>
        <stp>T</stp>
        <tr r="H122" s="1"/>
        <tr r="H122" s="1"/>
      </tp>
      <tp t="s">
        <v>E-Mini S&amp;P 500 Week 1 (Thursday), Jun 26 74250 Call</v>
        <stp/>
        <stp>ContractData</stp>
        <stp>C.US.EP41M2674250</stp>
        <stp>LongDescription</stp>
        <stp>-1</stp>
        <stp>T</stp>
        <tr r="H162" s="1"/>
        <tr r="H162" s="1"/>
      </tp>
      <tp t="s">
        <v>E-Mini S&amp;P 500 Week 2 (Monday), May 26 74500 Call</v>
        <stp/>
        <stp>ContractData</stp>
        <stp>C.US.EP12K2674500</stp>
        <stp>LongDescription</stp>
        <stp>-1</stp>
        <stp>T</stp>
        <tr r="H6" s="1"/>
        <tr r="H6" s="1"/>
      </tp>
      <tp t="s">
        <v>E-Mini S&amp;P 500 Week 2 (Monday), May 26 74400 Call</v>
        <stp/>
        <stp>ContractData</stp>
        <stp>C.US.EP12K2674400</stp>
        <stp>LongDescription</stp>
        <stp>-1</stp>
        <stp>T</stp>
        <tr r="H4" s="1"/>
        <tr r="H4" s="1"/>
      </tp>
      <tp t="s">
        <v>E-Mini S&amp;P 500 Week 2 (Thursday), May 26 74450 Call</v>
        <stp/>
        <stp>ContractData</stp>
        <stp>C.US.EP42K2674450</stp>
        <stp>LongDescription</stp>
        <stp>-1</stp>
        <stp>T</stp>
        <tr r="H35" s="1"/>
        <tr r="H35" s="1"/>
      </tp>
      <tp t="s">
        <v>E-Mini S&amp;P 500 Week 2 (Monday), May 26 74300 Call</v>
        <stp/>
        <stp>ContractData</stp>
        <stp>C.US.EP12K2674300</stp>
        <stp>LongDescription</stp>
        <stp>-1</stp>
        <stp>T</stp>
        <tr r="H2" s="1"/>
        <tr r="H2" s="1"/>
      </tp>
      <tp t="s">
        <v>E-Mini S&amp;P 500 Week 2 (Thursday), May 26 74350 Call</v>
        <stp/>
        <stp>ContractData</stp>
        <stp>C.US.EP42K2674350</stp>
        <stp>LongDescription</stp>
        <stp>-1</stp>
        <stp>T</stp>
        <tr r="H33" s="1"/>
        <tr r="H33" s="1"/>
      </tp>
      <tp t="s">
        <v>E-Mini S&amp;P 500 Week 3 (Monday), May 26 74500 Call</v>
        <stp/>
        <stp>ContractData</stp>
        <stp>C.US.EP13K2674500</stp>
        <stp>LongDescription</stp>
        <stp>-1</stp>
        <stp>T</stp>
        <tr r="H56" s="1"/>
        <tr r="H56" s="1"/>
      </tp>
      <tp t="s">
        <v>E-Mini S&amp;P 500 Week 3 (Monday), May 26 74400 Call</v>
        <stp/>
        <stp>ContractData</stp>
        <stp>C.US.EP13K2674400</stp>
        <stp>LongDescription</stp>
        <stp>-1</stp>
        <stp>T</stp>
        <tr r="H54" s="1"/>
        <tr r="H54" s="1"/>
      </tp>
      <tp t="s">
        <v>E-Mini S&amp;P 500 Week 3 (Monday), May 26 74300 Call</v>
        <stp/>
        <stp>ContractData</stp>
        <stp>C.US.EP13K2674300</stp>
        <stp>LongDescription</stp>
        <stp>-1</stp>
        <stp>T</stp>
        <tr r="H52" s="1"/>
        <tr r="H52" s="1"/>
      </tp>
      <tp t="s">
        <v>E-Mini S&amp;P 500 Week 3 (Thursday), May 26 74250 Call</v>
        <stp/>
        <stp>ContractData</stp>
        <stp>C.US.EP43K2674250</stp>
        <stp>LongDescription</stp>
        <stp>-1</stp>
        <stp>T</stp>
        <tr r="H82" s="1"/>
        <tr r="H82" s="1"/>
      </tp>
      <tp>
        <v>94</v>
        <stp/>
        <stp>ContractData</stp>
        <stp>P.US.EPM2675000</stp>
        <stp>MT_LastBidVolume</stp>
        <stp/>
        <stp>T</stp>
        <tr r="K201" s="1"/>
      </tp>
      <tp>
        <v>51</v>
        <stp/>
        <stp>ContractData</stp>
        <stp>P.US.EPM2674000</stp>
        <stp>MT_LastBidVolume</stp>
        <stp/>
        <stp>T</stp>
        <tr r="K197" s="1"/>
      </tp>
      <tp>
        <v>10</v>
        <stp/>
        <stp>ContractData</stp>
        <stp>C.US.EWK2674400</stp>
        <stp>T_CVol</stp>
        <stp/>
        <stp>T</stp>
        <tr r="O134" s="1"/>
      </tp>
      <tp>
        <v>460</v>
        <stp/>
        <stp>ContractData</stp>
        <stp>C.US.EWK2674500</stp>
        <stp>T_CVol</stp>
        <stp/>
        <stp>T</stp>
        <tr r="O135" s="1"/>
      </tp>
      <tp>
        <v>1</v>
        <stp/>
        <stp>ContractData</stp>
        <stp>C.US.EWK2674600</stp>
        <stp>T_CVol</stp>
        <stp/>
        <stp>T</stp>
        <tr r="O136" s="1"/>
      </tp>
      <tp>
        <v>124</v>
        <stp/>
        <stp>ContractData</stp>
        <stp>C.US.EWK2674250</stp>
        <stp>T_CVol</stp>
        <stp/>
        <stp>T</stp>
        <tr r="O132" s="1"/>
      </tp>
      <tp>
        <v>40</v>
        <stp/>
        <stp>ContractData</stp>
        <stp>C.US.EWK2674300</stp>
        <stp>T_CVol</stp>
        <stp/>
        <stp>T</stp>
        <tr r="O133" s="1"/>
      </tp>
      <tp>
        <v>0</v>
        <stp/>
        <stp>ContractData</stp>
        <stp>P.US.EWK2674600</stp>
        <stp>T_CVol</stp>
        <stp/>
        <stp>T</stp>
        <tr r="O141" s="1"/>
      </tp>
      <tp>
        <v>79</v>
        <stp/>
        <stp>ContractData</stp>
        <stp>P.US.EWK2674500</stp>
        <stp>T_CVol</stp>
        <stp/>
        <stp>T</stp>
        <tr r="O140" s="1"/>
      </tp>
      <tp>
        <v>15</v>
        <stp/>
        <stp>ContractData</stp>
        <stp>P.US.EWK2674400</stp>
        <stp>T_CVol</stp>
        <stp/>
        <stp>T</stp>
        <tr r="O139" s="1"/>
      </tp>
      <tp>
        <v>7</v>
        <stp/>
        <stp>ContractData</stp>
        <stp>P.US.EWK2674300</stp>
        <stp>T_CVol</stp>
        <stp/>
        <stp>T</stp>
        <tr r="O138" s="1"/>
      </tp>
      <tp>
        <v>2</v>
        <stp/>
        <stp>ContractData</stp>
        <stp>P.US.EWK2674250</stp>
        <stp>T_CVol</stp>
        <stp/>
        <stp>T</stp>
        <tr r="O137" s="1"/>
      </tp>
      <tp>
        <v>13</v>
        <stp/>
        <stp>ContractData</stp>
        <stp>P.US.EWK2674300</stp>
        <stp>MT_LastBidVolume</stp>
        <stp/>
        <stp>T</stp>
        <tr r="K138" s="1"/>
      </tp>
      <tp>
        <v>7443.5</v>
        <stp/>
        <stp>ContractData</stp>
        <stp>EP</stp>
        <stp>LastTrade</stp>
        <stp/>
        <stp>T</stp>
        <tr r="S3" s="1"/>
      </tp>
      <tp t="s">
        <v>E-Mini S&amp;P 500 Week 4 (Wednesday), May 26 74500 Put</v>
        <stp/>
        <stp>ContractData</stp>
        <stp>P.US.EP34K2674500</stp>
        <stp>LongDescription</stp>
        <stp>-1</stp>
        <stp>T</stp>
        <tr r="H120" s="1"/>
        <tr r="H120" s="1"/>
      </tp>
      <tp t="s">
        <v>E-Mini S&amp;P 500 Week 4 (Wednesday), May 26 74400 Put</v>
        <stp/>
        <stp>ContractData</stp>
        <stp>P.US.EP34K2674400</stp>
        <stp>LongDescription</stp>
        <stp>-1</stp>
        <stp>T</stp>
        <tr r="H119" s="1"/>
        <tr r="H119" s="1"/>
      </tp>
      <tp t="s">
        <v>E-Mini S&amp;P 500 Week 4 (Wednesday), May 26 74600 Put</v>
        <stp/>
        <stp>ContractData</stp>
        <stp>P.US.EP34K2674600</stp>
        <stp>LongDescription</stp>
        <stp>-1</stp>
        <stp>T</stp>
        <tr r="H121" s="1"/>
        <tr r="H121" s="1"/>
      </tp>
      <tp t="s">
        <v>E-Mini S&amp;P 500 Week 4 (Wednesday), May 26 74300 Put</v>
        <stp/>
        <stp>ContractData</stp>
        <stp>P.US.EP34K2674300</stp>
        <stp>LongDescription</stp>
        <stp>-1</stp>
        <stp>T</stp>
        <tr r="H118" s="1"/>
        <tr r="H118" s="1"/>
      </tp>
      <tp t="s">
        <v>E-Mini S&amp;P 500 Week 3 (Wednesday), May 26 74500 Put</v>
        <stp/>
        <stp>ContractData</stp>
        <stp>P.US.EP33K2674500</stp>
        <stp>LongDescription</stp>
        <stp>-1</stp>
        <stp>T</stp>
        <tr r="H81" s="1"/>
        <tr r="H81" s="1"/>
      </tp>
      <tp t="s">
        <v>E-Mini S&amp;P 500 Week 3 (Wednesday), May 26 74400 Put</v>
        <stp/>
        <stp>ContractData</stp>
        <stp>P.US.EP33K2674400</stp>
        <stp>LongDescription</stp>
        <stp>-1</stp>
        <stp>T</stp>
        <tr r="H79" s="1"/>
        <tr r="H79" s="1"/>
      </tp>
      <tp t="s">
        <v>E-Mini S&amp;P 500 Week 3 (Wednesday), May 26 74300 Put</v>
        <stp/>
        <stp>ContractData</stp>
        <stp>P.US.EP33K2674300</stp>
        <stp>LongDescription</stp>
        <stp>-1</stp>
        <stp>T</stp>
        <tr r="H77" s="1"/>
        <tr r="H77" s="1"/>
      </tp>
      <tp t="s">
        <v>E-Mini S&amp;P 500 Week 2 (Wednesday), May 26 74500 Put</v>
        <stp/>
        <stp>ContractData</stp>
        <stp>P.US.EP32K2674500</stp>
        <stp>LongDescription</stp>
        <stp>-1</stp>
        <stp>T</stp>
        <tr r="H31" s="1"/>
        <tr r="H31" s="1"/>
      </tp>
      <tp t="s">
        <v>E-Mini S&amp;P 500 Week 2 (Wednesday), May 26 74400 Put</v>
        <stp/>
        <stp>ContractData</stp>
        <stp>P.US.EP32K2674400</stp>
        <stp>LongDescription</stp>
        <stp>-1</stp>
        <stp>T</stp>
        <tr r="H29" s="1"/>
        <tr r="H29" s="1"/>
      </tp>
      <tp t="s">
        <v>E-Mini S&amp;P 500 Week 2 (Wednesday), May 26 74300 Put</v>
        <stp/>
        <stp>ContractData</stp>
        <stp>P.US.EP32K2674300</stp>
        <stp>LongDescription</stp>
        <stp>-1</stp>
        <stp>T</stp>
        <tr r="H27" s="1"/>
        <tr r="H27" s="1"/>
      </tp>
      <tp t="s">
        <v>E-Mini S&amp;P 500 Week 1 (Wednesday), Jun 26 74500 Put</v>
        <stp/>
        <stp>ContractData</stp>
        <stp>P.US.EP31M2674500</stp>
        <stp>LongDescription</stp>
        <stp>-1</stp>
        <stp>T</stp>
        <tr r="H160" s="1"/>
        <tr r="H160" s="1"/>
      </tp>
      <tp t="s">
        <v>E-Mini S&amp;P 500 Week 1 (Wednesday), Jun 26 74400 Put</v>
        <stp/>
        <stp>ContractData</stp>
        <stp>P.US.EP31M2674400</stp>
        <stp>LongDescription</stp>
        <stp>-1</stp>
        <stp>T</stp>
        <tr r="H159" s="1"/>
        <tr r="H159" s="1"/>
      </tp>
      <tp t="s">
        <v>E-Mini S&amp;P 500 Week 1 (Wednesday), Jun 26 74600 Put</v>
        <stp/>
        <stp>ContractData</stp>
        <stp>P.US.EP31M2674600</stp>
        <stp>LongDescription</stp>
        <stp>-1</stp>
        <stp>T</stp>
        <tr r="H161" s="1"/>
        <tr r="H161" s="1"/>
      </tp>
      <tp t="s">
        <v>E-Mini S&amp;P 500 Week 1 (Wednesday), Jun 26 74300 Put</v>
        <stp/>
        <stp>ContractData</stp>
        <stp>P.US.EP31M2674300</stp>
        <stp>LongDescription</stp>
        <stp>-1</stp>
        <stp>T</stp>
        <tr r="H158" s="1"/>
        <tr r="H158" s="1"/>
      </tp>
      <tp t="s">
        <v>E-Mini S&amp;P 500 Week 4 (Wednesday), May 26 74500 Call</v>
        <stp/>
        <stp>ContractData</stp>
        <stp>C.US.EP34K2674500</stp>
        <stp>LongDescription</stp>
        <stp>-1</stp>
        <stp>T</stp>
        <tr r="H115" s="1"/>
        <tr r="H115" s="1"/>
      </tp>
      <tp t="s">
        <v>E-Mini S&amp;P 500 Week 4 (Wednesday), May 26 74400 Call</v>
        <stp/>
        <stp>ContractData</stp>
        <stp>C.US.EP34K2674400</stp>
        <stp>LongDescription</stp>
        <stp>-1</stp>
        <stp>T</stp>
        <tr r="H114" s="1"/>
        <tr r="H114" s="1"/>
      </tp>
      <tp t="s">
        <v>E-Mini S&amp;P 500 Week 4 (Wednesday), May 26 74600 Call</v>
        <stp/>
        <stp>ContractData</stp>
        <stp>C.US.EP34K2674600</stp>
        <stp>LongDescription</stp>
        <stp>-1</stp>
        <stp>T</stp>
        <tr r="H116" s="1"/>
        <tr r="H116" s="1"/>
      </tp>
      <tp t="s">
        <v>E-Mini S&amp;P 500 Week 4 (Wednesday), May 26 74300 Call</v>
        <stp/>
        <stp>ContractData</stp>
        <stp>C.US.EP34K2674300</stp>
        <stp>LongDescription</stp>
        <stp>-1</stp>
        <stp>T</stp>
        <tr r="H113" s="1"/>
        <tr r="H113" s="1"/>
      </tp>
      <tp t="s">
        <v>E-Mini S&amp;P 500 Week 1 (Wednesday), Jun 26 74500 Call</v>
        <stp/>
        <stp>ContractData</stp>
        <stp>C.US.EP31M2674500</stp>
        <stp>LongDescription</stp>
        <stp>-1</stp>
        <stp>T</stp>
        <tr r="H155" s="1"/>
        <tr r="H155" s="1"/>
      </tp>
      <tp t="s">
        <v>E-Mini S&amp;P 500 Week 1 (Wednesday), Jun 26 74400 Call</v>
        <stp/>
        <stp>ContractData</stp>
        <stp>C.US.EP31M2674400</stp>
        <stp>LongDescription</stp>
        <stp>-1</stp>
        <stp>T</stp>
        <tr r="H154" s="1"/>
        <tr r="H154" s="1"/>
      </tp>
      <tp t="s">
        <v>E-Mini S&amp;P 500 Week 1 (Wednesday), Jun 26 74600 Call</v>
        <stp/>
        <stp>ContractData</stp>
        <stp>C.US.EP31M2674600</stp>
        <stp>LongDescription</stp>
        <stp>-1</stp>
        <stp>T</stp>
        <tr r="H156" s="1"/>
        <tr r="H156" s="1"/>
      </tp>
      <tp t="s">
        <v>E-Mini S&amp;P 500 Week 1 (Wednesday), Jun 26 74300 Call</v>
        <stp/>
        <stp>ContractData</stp>
        <stp>C.US.EP31M2674300</stp>
        <stp>LongDescription</stp>
        <stp>-1</stp>
        <stp>T</stp>
        <tr r="H153" s="1"/>
        <tr r="H153" s="1"/>
      </tp>
      <tp t="s">
        <v>E-Mini S&amp;P 500 Week 2 (Wednesday), May 26 74500 Call</v>
        <stp/>
        <stp>ContractData</stp>
        <stp>C.US.EP32K2674500</stp>
        <stp>LongDescription</stp>
        <stp>-1</stp>
        <stp>T</stp>
        <tr r="H26" s="1"/>
        <tr r="H26" s="1"/>
      </tp>
      <tp t="s">
        <v>E-Mini S&amp;P 500 Week 2 (Wednesday), May 26 74400 Call</v>
        <stp/>
        <stp>ContractData</stp>
        <stp>C.US.EP32K2674400</stp>
        <stp>LongDescription</stp>
        <stp>-1</stp>
        <stp>T</stp>
        <tr r="H24" s="1"/>
        <tr r="H24" s="1"/>
      </tp>
      <tp t="s">
        <v>E-Mini S&amp;P 500 Week 2 (Wednesday), May 26 74300 Call</v>
        <stp/>
        <stp>ContractData</stp>
        <stp>C.US.EP32K2674300</stp>
        <stp>LongDescription</stp>
        <stp>-1</stp>
        <stp>T</stp>
        <tr r="H22" s="1"/>
        <tr r="H22" s="1"/>
      </tp>
      <tp t="s">
        <v>E-Mini S&amp;P 500 Week 3 (Wednesday), May 26 74500 Call</v>
        <stp/>
        <stp>ContractData</stp>
        <stp>C.US.EP33K2674500</stp>
        <stp>LongDescription</stp>
        <stp>-1</stp>
        <stp>T</stp>
        <tr r="H76" s="1"/>
        <tr r="H76" s="1"/>
      </tp>
      <tp t="s">
        <v>E-Mini S&amp;P 500 Week 3 (Wednesday), May 26 74400 Call</v>
        <stp/>
        <stp>ContractData</stp>
        <stp>C.US.EP33K2674400</stp>
        <stp>LongDescription</stp>
        <stp>-1</stp>
        <stp>T</stp>
        <tr r="H74" s="1"/>
        <tr r="H74" s="1"/>
      </tp>
      <tp t="s">
        <v>E-Mini S&amp;P 500 Week 3 (Wednesday), May 26 74300 Call</v>
        <stp/>
        <stp>ContractData</stp>
        <stp>C.US.EP33K2674300</stp>
        <stp>LongDescription</stp>
        <stp>-1</stp>
        <stp>T</stp>
        <tr r="H72" s="1"/>
        <tr r="H72" s="1"/>
      </tp>
      <tp>
        <v>46</v>
        <stp/>
        <stp>ContractData</stp>
        <stp>P.US.EPM2674250</stp>
        <stp>MT_LastBidVolume</stp>
        <stp/>
        <stp>T</stp>
        <tr r="K198" s="1"/>
      </tp>
      <tp>
        <v>13</v>
        <stp/>
        <stp>ContractData</stp>
        <stp>P.US.EWK2674250</stp>
        <stp>MT_LastBidVolume</stp>
        <stp/>
        <stp>T</stp>
        <tr r="K137" s="1"/>
      </tp>
      <tp t="s">
        <v>E-Mini S&amp;P 500 Week 4 (Tuesday), May 26 74500 Put</v>
        <stp/>
        <stp>ContractData</stp>
        <stp>P.US.EP24K2674500</stp>
        <stp>LongDescription</stp>
        <stp>-1</stp>
        <stp>T</stp>
        <tr r="H110" s="1"/>
        <tr r="H110" s="1"/>
      </tp>
      <tp t="s">
        <v>E-Mini S&amp;P 500 Week 4 (Tuesday), May 26 74400 Put</v>
        <stp/>
        <stp>ContractData</stp>
        <stp>P.US.EP24K2674400</stp>
        <stp>LongDescription</stp>
        <stp>-1</stp>
        <stp>T</stp>
        <tr r="H109" s="1"/>
        <tr r="H109" s="1"/>
      </tp>
      <tp t="s">
        <v>E-Mini S&amp;P 500 Week 4 (Tuesday), May 26 74600 Put</v>
        <stp/>
        <stp>ContractData</stp>
        <stp>P.US.EP24K2674600</stp>
        <stp>LongDescription</stp>
        <stp>-1</stp>
        <stp>T</stp>
        <tr r="H111" s="1"/>
        <tr r="H111" s="1"/>
      </tp>
      <tp t="s">
        <v>E-Mini S&amp;P 500 Week 4 (Tuesday), May 26 74300 Put</v>
        <stp/>
        <stp>ContractData</stp>
        <stp>P.US.EP24K2674300</stp>
        <stp>LongDescription</stp>
        <stp>-1</stp>
        <stp>T</stp>
        <tr r="H108" s="1"/>
        <tr r="H108" s="1"/>
      </tp>
      <tp t="s">
        <v>E-Mini S&amp;P 500 Week 3 (Tuesday), May 26 74500 Put</v>
        <stp/>
        <stp>ContractData</stp>
        <stp>P.US.EP23K2674500</stp>
        <stp>LongDescription</stp>
        <stp>-1</stp>
        <stp>T</stp>
        <tr r="H71" s="1"/>
        <tr r="H71" s="1"/>
      </tp>
      <tp t="s">
        <v>E-Mini S&amp;P 500 Week 3 (Tuesday), May 26 74400 Put</v>
        <stp/>
        <stp>ContractData</stp>
        <stp>P.US.EP23K2674400</stp>
        <stp>LongDescription</stp>
        <stp>-1</stp>
        <stp>T</stp>
        <tr r="H69" s="1"/>
        <tr r="H69" s="1"/>
      </tp>
      <tp t="s">
        <v>E-Mini S&amp;P 500 Week 3 (Tuesday), May 26 74300 Put</v>
        <stp/>
        <stp>ContractData</stp>
        <stp>P.US.EP23K2674300</stp>
        <stp>LongDescription</stp>
        <stp>-1</stp>
        <stp>T</stp>
        <tr r="H67" s="1"/>
        <tr r="H67" s="1"/>
      </tp>
      <tp t="s">
        <v>E-Mini S&amp;P 500 Week 2 (Tuesday), May 26 74500 Put</v>
        <stp/>
        <stp>ContractData</stp>
        <stp>P.US.EP22K2674500</stp>
        <stp>LongDescription</stp>
        <stp>-1</stp>
        <stp>T</stp>
        <tr r="H21" s="1"/>
        <tr r="H21" s="1"/>
      </tp>
      <tp t="s">
        <v>E-Mini S&amp;P 500 Week 2 (Tuesday), May 26 74400 Put</v>
        <stp/>
        <stp>ContractData</stp>
        <stp>P.US.EP22K2674400</stp>
        <stp>LongDescription</stp>
        <stp>-1</stp>
        <stp>T</stp>
        <tr r="H19" s="1"/>
        <tr r="H19" s="1"/>
      </tp>
      <tp t="s">
        <v>E-Mini S&amp;P 500 Week 2 (Tuesday), May 26 74300 Put</v>
        <stp/>
        <stp>ContractData</stp>
        <stp>P.US.EP22K2674300</stp>
        <stp>LongDescription</stp>
        <stp>-1</stp>
        <stp>T</stp>
        <tr r="H17" s="1"/>
        <tr r="H17" s="1"/>
      </tp>
      <tp t="s">
        <v>E-Mini S&amp;P 500 Week 1 (Tuesday), Jun 26 74500 Put</v>
        <stp/>
        <stp>ContractData</stp>
        <stp>P.US.EP21M2674500</stp>
        <stp>LongDescription</stp>
        <stp>-1</stp>
        <stp>T</stp>
        <tr r="H150" s="1"/>
        <tr r="H150" s="1"/>
      </tp>
      <tp t="s">
        <v>E-Mini S&amp;P 500 Week 1 (Tuesday), Jun 26 74400 Put</v>
        <stp/>
        <stp>ContractData</stp>
        <stp>P.US.EP21M2674400</stp>
        <stp>LongDescription</stp>
        <stp>-1</stp>
        <stp>T</stp>
        <tr r="H149" s="1"/>
        <tr r="H149" s="1"/>
      </tp>
      <tp t="s">
        <v>E-Mini S&amp;P 500 Week 1 (Tuesday), Jun 26 74600 Put</v>
        <stp/>
        <stp>ContractData</stp>
        <stp>P.US.EP21M2674600</stp>
        <stp>LongDescription</stp>
        <stp>-1</stp>
        <stp>T</stp>
        <tr r="H151" s="1"/>
        <tr r="H151" s="1"/>
      </tp>
      <tp t="s">
        <v>E-Mini S&amp;P 500 Week 1 (Tuesday), Jun 26 74300 Put</v>
        <stp/>
        <stp>ContractData</stp>
        <stp>P.US.EP21M2674300</stp>
        <stp>LongDescription</stp>
        <stp>-1</stp>
        <stp>T</stp>
        <tr r="H148" s="1"/>
        <tr r="H148" s="1"/>
      </tp>
      <tp t="s">
        <v>E-Mini S&amp;P 500 Week 4 (Tuesday), May 26 74500 Call</v>
        <stp/>
        <stp>ContractData</stp>
        <stp>C.US.EP24K2674500</stp>
        <stp>LongDescription</stp>
        <stp>-1</stp>
        <stp>T</stp>
        <tr r="H105" s="1"/>
        <tr r="H105" s="1"/>
      </tp>
      <tp t="s">
        <v>E-Mini S&amp;P 500 Week 4 (Tuesday), May 26 74400 Call</v>
        <stp/>
        <stp>ContractData</stp>
        <stp>C.US.EP24K2674400</stp>
        <stp>LongDescription</stp>
        <stp>-1</stp>
        <stp>T</stp>
        <tr r="H104" s="1"/>
        <tr r="H104" s="1"/>
      </tp>
      <tp t="s">
        <v>E-Mini S&amp;P 500 Week 4 (Tuesday), May 26 74600 Call</v>
        <stp/>
        <stp>ContractData</stp>
        <stp>C.US.EP24K2674600</stp>
        <stp>LongDescription</stp>
        <stp>-1</stp>
        <stp>T</stp>
        <tr r="H106" s="1"/>
        <tr r="H106" s="1"/>
      </tp>
      <tp t="s">
        <v>E-Mini S&amp;P 500 Week 4 (Tuesday), May 26 74300 Call</v>
        <stp/>
        <stp>ContractData</stp>
        <stp>C.US.EP24K2674300</stp>
        <stp>LongDescription</stp>
        <stp>-1</stp>
        <stp>T</stp>
        <tr r="H103" s="1"/>
        <tr r="H103" s="1"/>
      </tp>
      <tp t="s">
        <v>E-Mini S&amp;P 500 Week 1 (Tuesday), Jun 26 74500 Call</v>
        <stp/>
        <stp>ContractData</stp>
        <stp>C.US.EP21M2674500</stp>
        <stp>LongDescription</stp>
        <stp>-1</stp>
        <stp>T</stp>
        <tr r="H145" s="1"/>
        <tr r="H145" s="1"/>
      </tp>
      <tp t="s">
        <v>E-Mini S&amp;P 500 Week 1 (Tuesday), Jun 26 74400 Call</v>
        <stp/>
        <stp>ContractData</stp>
        <stp>C.US.EP21M2674400</stp>
        <stp>LongDescription</stp>
        <stp>-1</stp>
        <stp>T</stp>
        <tr r="H144" s="1"/>
        <tr r="H144" s="1"/>
      </tp>
      <tp t="s">
        <v>E-Mini S&amp;P 500 Week 1 (Tuesday), Jun 26 74600 Call</v>
        <stp/>
        <stp>ContractData</stp>
        <stp>C.US.EP21M2674600</stp>
        <stp>LongDescription</stp>
        <stp>-1</stp>
        <stp>T</stp>
        <tr r="H146" s="1"/>
        <tr r="H146" s="1"/>
      </tp>
      <tp t="s">
        <v>E-Mini S&amp;P 500 Week 1 (Tuesday), Jun 26 74300 Call</v>
        <stp/>
        <stp>ContractData</stp>
        <stp>C.US.EP21M2674300</stp>
        <stp>LongDescription</stp>
        <stp>-1</stp>
        <stp>T</stp>
        <tr r="H143" s="1"/>
        <tr r="H143" s="1"/>
      </tp>
      <tp t="s">
        <v>E-Mini S&amp;P 500 Week 2 (Tuesday), May 26 74500 Call</v>
        <stp/>
        <stp>ContractData</stp>
        <stp>C.US.EP22K2674500</stp>
        <stp>LongDescription</stp>
        <stp>-1</stp>
        <stp>T</stp>
        <tr r="H16" s="1"/>
        <tr r="H16" s="1"/>
      </tp>
      <tp t="s">
        <v>E-Mini S&amp;P 500 Week 2 (Tuesday), May 26 74400 Call</v>
        <stp/>
        <stp>ContractData</stp>
        <stp>C.US.EP22K2674400</stp>
        <stp>LongDescription</stp>
        <stp>-1</stp>
        <stp>T</stp>
        <tr r="H14" s="1"/>
        <tr r="H14" s="1"/>
      </tp>
      <tp t="s">
        <v>E-Mini S&amp;P 500 Week 2 (Tuesday), May 26 74300 Call</v>
        <stp/>
        <stp>ContractData</stp>
        <stp>C.US.EP22K2674300</stp>
        <stp>LongDescription</stp>
        <stp>-1</stp>
        <stp>T</stp>
        <tr r="H12" s="1"/>
        <tr r="H12" s="1"/>
      </tp>
      <tp t="s">
        <v>E-Mini S&amp;P 500 Week 3 (Tuesday), May 26 74500 Call</v>
        <stp/>
        <stp>ContractData</stp>
        <stp>C.US.EP23K2674500</stp>
        <stp>LongDescription</stp>
        <stp>-1</stp>
        <stp>T</stp>
        <tr r="H66" s="1"/>
        <tr r="H66" s="1"/>
      </tp>
      <tp t="s">
        <v>E-Mini S&amp;P 500 Week 3 (Tuesday), May 26 74400 Call</v>
        <stp/>
        <stp>ContractData</stp>
        <stp>C.US.EP23K2674400</stp>
        <stp>LongDescription</stp>
        <stp>-1</stp>
        <stp>T</stp>
        <tr r="H64" s="1"/>
        <tr r="H64" s="1"/>
      </tp>
      <tp t="s">
        <v>E-Mini S&amp;P 500 Week 3 (Tuesday), May 26 74300 Call</v>
        <stp/>
        <stp>ContractData</stp>
        <stp>C.US.EP23K2674300</stp>
        <stp>LongDescription</stp>
        <stp>-1</stp>
        <stp>T</stp>
        <tr r="H62" s="1"/>
        <tr r="H62" s="1"/>
      </tp>
      <tp>
        <v>155</v>
        <stp/>
        <stp>ContractData</stp>
        <stp>P.US.EPM2674500</stp>
        <stp>MT_LastBidVolume</stp>
        <stp/>
        <stp>T</stp>
        <tr r="K199" s="1"/>
      </tp>
      <tp>
        <v>73</v>
        <stp/>
        <stp>ContractData</stp>
        <stp>P.US.EWK2674500</stp>
        <stp>MT_LastBidVolume</stp>
        <stp/>
        <stp>T</stp>
        <tr r="K140" s="1"/>
      </tp>
      <tp>
        <v>239</v>
        <stp/>
        <stp>ContractData</stp>
        <stp>C.US.EPM2674500</stp>
        <stp>T_CVol</stp>
        <stp/>
        <stp>T</stp>
        <tr r="O194" s="1"/>
      </tp>
      <tp>
        <v>54</v>
        <stp/>
        <stp>ContractData</stp>
        <stp>C.US.EPM2674750</stp>
        <stp>T_CVol</stp>
        <stp/>
        <stp>T</stp>
        <tr r="O195" s="1"/>
      </tp>
      <tp>
        <v>878</v>
        <stp/>
        <stp>ContractData</stp>
        <stp>C.US.EPM2674000</stp>
        <stp>T_CVol</stp>
        <stp/>
        <stp>T</stp>
        <tr r="O192" s="1"/>
      </tp>
      <tp>
        <v>164</v>
        <stp/>
        <stp>ContractData</stp>
        <stp>C.US.EPM2674250</stp>
        <stp>T_CVol</stp>
        <stp/>
        <stp>T</stp>
        <tr r="O193" s="1"/>
      </tp>
      <tp>
        <v>0</v>
        <stp/>
        <stp>ContractData</stp>
        <stp>P.US.EPM2674750</stp>
        <stp>T_CVol</stp>
        <stp/>
        <stp>T</stp>
        <tr r="O200" s="1"/>
      </tp>
      <tp>
        <v>827</v>
        <stp/>
        <stp>ContractData</stp>
        <stp>P.US.EPM2674500</stp>
        <stp>T_CVol</stp>
        <stp/>
        <stp>T</stp>
        <tr r="O199" s="1"/>
      </tp>
      <tp>
        <v>289</v>
        <stp/>
        <stp>ContractData</stp>
        <stp>P.US.EPM2674250</stp>
        <stp>T_CVol</stp>
        <stp/>
        <stp>T</stp>
        <tr r="O198" s="1"/>
      </tp>
      <tp>
        <v>602</v>
        <stp/>
        <stp>ContractData</stp>
        <stp>P.US.EPM2674000</stp>
        <stp>T_CVol</stp>
        <stp/>
        <stp>T</stp>
        <tr r="O197" s="1"/>
      </tp>
      <tp>
        <v>814</v>
        <stp/>
        <stp>ContractData</stp>
        <stp>C.US.EPM2675000</stp>
        <stp>T_CVol</stp>
        <stp/>
        <stp>T</stp>
        <tr r="O196" s="1"/>
      </tp>
      <tp>
        <v>143</v>
        <stp/>
        <stp>ContractData</stp>
        <stp>P.US.EPM2675000</stp>
        <stp>T_CVol</stp>
        <stp/>
        <stp>T</stp>
        <tr r="O201" s="1"/>
      </tp>
      <tp>
        <v>62</v>
        <stp/>
        <stp>ContractData</stp>
        <stp>P.US.EWK2674400</stp>
        <stp>MT_LastBidVolume</stp>
        <stp/>
        <stp>T</stp>
        <tr r="K139" s="1"/>
      </tp>
      <tp t="s">
        <v>E-Mini S&amp;P 500 Week 4 (Monday), Jun 26 75250 Put</v>
        <stp/>
        <stp>ContractData</stp>
        <stp>P.US.EP14M2675250</stp>
        <stp>LongDescription</stp>
        <stp>-1</stp>
        <stp>T</stp>
        <tr r="H210" s="1"/>
        <tr r="H210" s="1"/>
      </tp>
      <tp t="s">
        <v>E-Mini S&amp;P 500 Week 4 (Monday), Jun 26 74750 Put</v>
        <stp/>
        <stp>ContractData</stp>
        <stp>P.US.EP14M2674750</stp>
        <stp>LongDescription</stp>
        <stp>-1</stp>
        <stp>T</stp>
        <tr r="H208" s="1"/>
        <tr r="H208" s="1"/>
      </tp>
      <tp t="s">
        <v>E-Mini S&amp;P 500 Week 4 (Thursday), May 26 74500 Put</v>
        <stp/>
        <stp>ContractData</stp>
        <stp>P.US.EP44K2674500</stp>
        <stp>LongDescription</stp>
        <stp>-1</stp>
        <stp>T</stp>
        <tr r="H130" s="1"/>
        <tr r="H130" s="1"/>
      </tp>
      <tp t="s">
        <v>E-Mini S&amp;P 500 Week 4 (Thursday), May 26 74400 Put</v>
        <stp/>
        <stp>ContractData</stp>
        <stp>P.US.EP44K2674400</stp>
        <stp>LongDescription</stp>
        <stp>-1</stp>
        <stp>T</stp>
        <tr r="H129" s="1"/>
        <tr r="H129" s="1"/>
      </tp>
      <tp t="s">
        <v>E-Mini S&amp;P 500 Week 4 (Thursday), May 26 74600 Put</v>
        <stp/>
        <stp>ContractData</stp>
        <stp>P.US.EP44K2674600</stp>
        <stp>LongDescription</stp>
        <stp>-1</stp>
        <stp>T</stp>
        <tr r="H131" s="1"/>
        <tr r="H131" s="1"/>
      </tp>
      <tp t="s">
        <v>E-Mini S&amp;P 500 Week 4 (Thursday), May 26 74300 Put</v>
        <stp/>
        <stp>ContractData</stp>
        <stp>P.US.EP44K2674300</stp>
        <stp>LongDescription</stp>
        <stp>-1</stp>
        <stp>T</stp>
        <tr r="H128" s="1"/>
        <tr r="H128" s="1"/>
      </tp>
      <tp t="s">
        <v>E-Mini S&amp;P 500 Week 3 (Thursday), May 26 74500 Put</v>
        <stp/>
        <stp>ContractData</stp>
        <stp>P.US.EP43K2674500</stp>
        <stp>LongDescription</stp>
        <stp>-1</stp>
        <stp>T</stp>
        <tr r="H90" s="1"/>
        <tr r="H90" s="1"/>
      </tp>
      <tp t="s">
        <v>E-Mini S&amp;P 500 Week 3 (Monday), May 26 74450 Put</v>
        <stp/>
        <stp>ContractData</stp>
        <stp>P.US.EP13K2674450</stp>
        <stp>LongDescription</stp>
        <stp>-1</stp>
        <stp>T</stp>
        <tr r="H60" s="1"/>
        <tr r="H60" s="1"/>
      </tp>
      <tp t="s">
        <v>E-Mini S&amp;P 500 Week 3 (Thursday), May 26 74400 Put</v>
        <stp/>
        <stp>ContractData</stp>
        <stp>P.US.EP43K2674400</stp>
        <stp>LongDescription</stp>
        <stp>-1</stp>
        <stp>T</stp>
        <tr r="H89" s="1"/>
        <tr r="H89" s="1"/>
      </tp>
      <tp t="s">
        <v>E-Mini S&amp;P 500 Week 3 (Thursday), May 26 74600 Put</v>
        <stp/>
        <stp>ContractData</stp>
        <stp>P.US.EP43K2674600</stp>
        <stp>LongDescription</stp>
        <stp>-1</stp>
        <stp>T</stp>
        <tr r="H91" s="1"/>
        <tr r="H91" s="1"/>
      </tp>
      <tp t="s">
        <v>E-Mini S&amp;P 500 Week 3 (Monday), May 26 74350 Put</v>
        <stp/>
        <stp>ContractData</stp>
        <stp>P.US.EP13K2674350</stp>
        <stp>LongDescription</stp>
        <stp>-1</stp>
        <stp>T</stp>
        <tr r="H58" s="1"/>
        <tr r="H58" s="1"/>
      </tp>
      <tp t="s">
        <v>E-Mini S&amp;P 500 Week 3 (Thursday), May 26 74300 Put</v>
        <stp/>
        <stp>ContractData</stp>
        <stp>P.US.EP43K2674300</stp>
        <stp>LongDescription</stp>
        <stp>-1</stp>
        <stp>T</stp>
        <tr r="H88" s="1"/>
        <tr r="H88" s="1"/>
      </tp>
      <tp t="s">
        <v>E-Mini S&amp;P 500 Week 2 (Thursday), May 26 74500 Put</v>
        <stp/>
        <stp>ContractData</stp>
        <stp>P.US.EP42K2674500</stp>
        <stp>LongDescription</stp>
        <stp>-1</stp>
        <stp>T</stp>
        <tr r="H41" s="1"/>
        <tr r="H41" s="1"/>
      </tp>
      <tp t="s">
        <v>E-Mini S&amp;P 500 Week 2 (Monday), May 26 74450 Put</v>
        <stp/>
        <stp>ContractData</stp>
        <stp>P.US.EP12K2674450</stp>
        <stp>LongDescription</stp>
        <stp>-1</stp>
        <stp>T</stp>
        <tr r="H10" s="1"/>
        <tr r="H10" s="1"/>
      </tp>
      <tp t="s">
        <v>E-Mini S&amp;P 500 Week 2 (Thursday), May 26 74400 Put</v>
        <stp/>
        <stp>ContractData</stp>
        <stp>P.US.EP42K2674400</stp>
        <stp>LongDescription</stp>
        <stp>-1</stp>
        <stp>T</stp>
        <tr r="H39" s="1"/>
        <tr r="H39" s="1"/>
      </tp>
      <tp t="s">
        <v>E-Mini S&amp;P 500 Week 2 (Monday), May 26 74350 Put</v>
        <stp/>
        <stp>ContractData</stp>
        <stp>P.US.EP12K2674350</stp>
        <stp>LongDescription</stp>
        <stp>-1</stp>
        <stp>T</stp>
        <tr r="H8" s="1"/>
        <tr r="H8" s="1"/>
      </tp>
      <tp t="s">
        <v>E-Mini S&amp;P 500 Week 2 (Thursday), May 26 74300 Put</v>
        <stp/>
        <stp>ContractData</stp>
        <stp>P.US.EP42K2674300</stp>
        <stp>LongDescription</stp>
        <stp>-1</stp>
        <stp>T</stp>
        <tr r="H37" s="1"/>
        <tr r="H37" s="1"/>
      </tp>
      <tp t="s">
        <v>E-Mini S&amp;P 500 Week 1 (Thursday), Jun 26 74500 Put</v>
        <stp/>
        <stp>ContractData</stp>
        <stp>P.US.EP41M2674500</stp>
        <stp>LongDescription</stp>
        <stp>-1</stp>
        <stp>T</stp>
        <tr r="H170" s="1"/>
        <tr r="H170" s="1"/>
      </tp>
      <tp t="s">
        <v>E-Mini S&amp;P 500 Week 1 (Thursday), Jun 26 74400 Put</v>
        <stp/>
        <stp>ContractData</stp>
        <stp>P.US.EP41M2674400</stp>
        <stp>LongDescription</stp>
        <stp>-1</stp>
        <stp>T</stp>
        <tr r="H169" s="1"/>
        <tr r="H169" s="1"/>
      </tp>
      <tp t="s">
        <v>E-Mini S&amp;P 500 Week 1 (Thursday), Jun 26 74600 Put</v>
        <stp/>
        <stp>ContractData</stp>
        <stp>P.US.EP41M2674600</stp>
        <stp>LongDescription</stp>
        <stp>-1</stp>
        <stp>T</stp>
        <tr r="H171" s="1"/>
        <tr r="H171" s="1"/>
      </tp>
      <tp t="s">
        <v>E-Mini S&amp;P 500 Week 1 (Thursday), Jun 26 74300 Put</v>
        <stp/>
        <stp>ContractData</stp>
        <stp>P.US.EP41M2674300</stp>
        <stp>LongDescription</stp>
        <stp>-1</stp>
        <stp>T</stp>
        <tr r="H168" s="1"/>
        <tr r="H168" s="1"/>
      </tp>
      <tp t="s">
        <v>E-Mini S&amp;P 500 Week 4 (Monday), Jun 26 75250 Call</v>
        <stp/>
        <stp>ContractData</stp>
        <stp>C.US.EP14M2675250</stp>
        <stp>LongDescription</stp>
        <stp>-1</stp>
        <stp>T</stp>
        <tr r="H205" s="1"/>
        <tr r="H205" s="1"/>
      </tp>
      <tp t="s">
        <v>E-Mini S&amp;P 500 Week 4 (Monday), Jun 26 74750 Call</v>
        <stp/>
        <stp>ContractData</stp>
        <stp>C.US.EP14M2674750</stp>
        <stp>LongDescription</stp>
        <stp>-1</stp>
        <stp>T</stp>
        <tr r="H203" s="1"/>
        <tr r="H203" s="1"/>
      </tp>
      <tp t="s">
        <v>E-Mini S&amp;P 500 Week 4 (Thursday), May 26 74500 Call</v>
        <stp/>
        <stp>ContractData</stp>
        <stp>C.US.EP44K2674500</stp>
        <stp>LongDescription</stp>
        <stp>-1</stp>
        <stp>T</stp>
        <tr r="H125" s="1"/>
        <tr r="H125" s="1"/>
      </tp>
      <tp t="s">
        <v>E-Mini S&amp;P 500 Week 4 (Thursday), May 26 74400 Call</v>
        <stp/>
        <stp>ContractData</stp>
        <stp>C.US.EP44K2674400</stp>
        <stp>LongDescription</stp>
        <stp>-1</stp>
        <stp>T</stp>
        <tr r="H124" s="1"/>
        <tr r="H124" s="1"/>
      </tp>
      <tp t="s">
        <v>E-Mini S&amp;P 500 Week 4 (Thursday), May 26 74600 Call</v>
        <stp/>
        <stp>ContractData</stp>
        <stp>C.US.EP44K2674600</stp>
        <stp>LongDescription</stp>
        <stp>-1</stp>
        <stp>T</stp>
        <tr r="H126" s="1"/>
        <tr r="H126" s="1"/>
      </tp>
      <tp t="s">
        <v>E-Mini S&amp;P 500 Week 4 (Thursday), May 26 74300 Call</v>
        <stp/>
        <stp>ContractData</stp>
        <stp>C.US.EP44K2674300</stp>
        <stp>LongDescription</stp>
        <stp>-1</stp>
        <stp>T</stp>
        <tr r="H123" s="1"/>
        <tr r="H123" s="1"/>
      </tp>
      <tp t="s">
        <v>E-Mini S&amp;P 500 Week 1 (Thursday), Jun 26 74500 Call</v>
        <stp/>
        <stp>ContractData</stp>
        <stp>C.US.EP41M2674500</stp>
        <stp>LongDescription</stp>
        <stp>-1</stp>
        <stp>T</stp>
        <tr r="H165" s="1"/>
        <tr r="H165" s="1"/>
      </tp>
      <tp t="s">
        <v>E-Mini S&amp;P 500 Week 1 (Thursday), Jun 26 74400 Call</v>
        <stp/>
        <stp>ContractData</stp>
        <stp>C.US.EP41M2674400</stp>
        <stp>LongDescription</stp>
        <stp>-1</stp>
        <stp>T</stp>
        <tr r="H164" s="1"/>
        <tr r="H164" s="1"/>
      </tp>
      <tp t="s">
        <v>E-Mini S&amp;P 500 Week 1 (Thursday), Jun 26 74600 Call</v>
        <stp/>
        <stp>ContractData</stp>
        <stp>C.US.EP41M2674600</stp>
        <stp>LongDescription</stp>
        <stp>-1</stp>
        <stp>T</stp>
        <tr r="H166" s="1"/>
        <tr r="H166" s="1"/>
      </tp>
      <tp t="s">
        <v>E-Mini S&amp;P 500 Week 1 (Thursday), Jun 26 74300 Call</v>
        <stp/>
        <stp>ContractData</stp>
        <stp>C.US.EP41M2674300</stp>
        <stp>LongDescription</stp>
        <stp>-1</stp>
        <stp>T</stp>
        <tr r="H163" s="1"/>
        <tr r="H163" s="1"/>
      </tp>
      <tp t="s">
        <v>E-Mini S&amp;P 500 Week 2 (Thursday), May 26 74500 Call</v>
        <stp/>
        <stp>ContractData</stp>
        <stp>C.US.EP42K2674500</stp>
        <stp>LongDescription</stp>
        <stp>-1</stp>
        <stp>T</stp>
        <tr r="H36" s="1"/>
        <tr r="H36" s="1"/>
      </tp>
      <tp t="s">
        <v>E-Mini S&amp;P 500 Week 2 (Monday), May 26 74450 Call</v>
        <stp/>
        <stp>ContractData</stp>
        <stp>C.US.EP12K2674450</stp>
        <stp>LongDescription</stp>
        <stp>-1</stp>
        <stp>T</stp>
        <tr r="H5" s="1"/>
        <tr r="H5" s="1"/>
      </tp>
      <tp t="s">
        <v>E-Mini S&amp;P 500 Week 2 (Thursday), May 26 74400 Call</v>
        <stp/>
        <stp>ContractData</stp>
        <stp>C.US.EP42K2674400</stp>
        <stp>LongDescription</stp>
        <stp>-1</stp>
        <stp>T</stp>
        <tr r="H34" s="1"/>
        <tr r="H34" s="1"/>
      </tp>
      <tp t="s">
        <v>E-Mini S&amp;P 500 Week 2 (Monday), May 26 74350 Call</v>
        <stp/>
        <stp>ContractData</stp>
        <stp>C.US.EP12K2674350</stp>
        <stp>LongDescription</stp>
        <stp>-1</stp>
        <stp>T</stp>
        <tr r="H3" s="1"/>
        <tr r="H3" s="1"/>
      </tp>
      <tp t="s">
        <v>E-Mini S&amp;P 500 Week 2 (Thursday), May 26 74300 Call</v>
        <stp/>
        <stp>ContractData</stp>
        <stp>C.US.EP42K2674300</stp>
        <stp>LongDescription</stp>
        <stp>-1</stp>
        <stp>T</stp>
        <tr r="H32" s="1"/>
        <tr r="H32" s="1"/>
      </tp>
      <tp t="s">
        <v>E-Mini S&amp;P 500 Week 3 (Thursday), May 26 74500 Call</v>
        <stp/>
        <stp>ContractData</stp>
        <stp>C.US.EP43K2674500</stp>
        <stp>LongDescription</stp>
        <stp>-1</stp>
        <stp>T</stp>
        <tr r="H85" s="1"/>
        <tr r="H85" s="1"/>
      </tp>
      <tp t="s">
        <v>E-Mini S&amp;P 500 Week 3 (Monday), May 26 74450 Call</v>
        <stp/>
        <stp>ContractData</stp>
        <stp>C.US.EP13K2674450</stp>
        <stp>LongDescription</stp>
        <stp>-1</stp>
        <stp>T</stp>
        <tr r="H55" s="1"/>
        <tr r="H55" s="1"/>
      </tp>
      <tp t="s">
        <v>E-Mini S&amp;P 500 Week 3 (Thursday), May 26 74400 Call</v>
        <stp/>
        <stp>ContractData</stp>
        <stp>C.US.EP43K2674400</stp>
        <stp>LongDescription</stp>
        <stp>-1</stp>
        <stp>T</stp>
        <tr r="H84" s="1"/>
        <tr r="H84" s="1"/>
      </tp>
      <tp t="s">
        <v>E-Mini S&amp;P 500 Week 3 (Thursday), May 26 74600 Call</v>
        <stp/>
        <stp>ContractData</stp>
        <stp>C.US.EP43K2674600</stp>
        <stp>LongDescription</stp>
        <stp>-1</stp>
        <stp>T</stp>
        <tr r="H86" s="1"/>
        <tr r="H86" s="1"/>
      </tp>
      <tp t="s">
        <v>E-Mini S&amp;P 500 Week 3 (Monday), May 26 74350 Call</v>
        <stp/>
        <stp>ContractData</stp>
        <stp>C.US.EP13K2674350</stp>
        <stp>LongDescription</stp>
        <stp>-1</stp>
        <stp>T</stp>
        <tr r="H53" s="1"/>
        <tr r="H53" s="1"/>
      </tp>
      <tp t="s">
        <v>E-Mini S&amp;P 500 Week 3 (Thursday), May 26 74300 Call</v>
        <stp/>
        <stp>ContractData</stp>
        <stp>C.US.EP43K2674300</stp>
        <stp>LongDescription</stp>
        <stp>-1</stp>
        <stp>T</stp>
        <tr r="H83" s="1"/>
        <tr r="H83" s="1"/>
      </tp>
      <tp t="s">
        <v>{"P.US.EWK2674250";"P.US.EWK2674300";"P.US.EWK2674400";"P.US.EWK2674500";"P.US.EWK2674600"}</v>
        <stp/>
        <stp>Options</stp>
        <stp>P.US.EW</stp>
        <stp>1</stp>
        <stp>Put</stp>
        <stp>longsymbol</stp>
        <stp>-2,2</stp>
        <tr r="B169" s="1"/>
        <tr r="B170" s="1"/>
        <tr r="B171" s="1"/>
        <tr r="B168" s="1"/>
        <tr r="B167" s="1"/>
      </tp>
      <tp>
        <v>21</v>
        <stp/>
        <stp>ContractData</stp>
        <stp>P.US.EPM2674750</stp>
        <stp>MT_LastBidVolume</stp>
        <stp/>
        <stp>T</stp>
        <tr r="K200" s="1"/>
      </tp>
      <tp t="s">
        <v>E-Mini S&amp;P 500 Week 4 (Tuesday), May 26 74250 Put</v>
        <stp/>
        <stp>ContractData</stp>
        <stp>P.US.EP24K2674250</stp>
        <stp>LongDescription</stp>
        <stp>-1</stp>
        <stp>T</stp>
        <tr r="H107" s="1"/>
        <tr r="H107" s="1"/>
      </tp>
      <tp t="s">
        <v>E-Mini S&amp;P 500 Week 3 (Tuesday), May 26 74450 Put</v>
        <stp/>
        <stp>ContractData</stp>
        <stp>P.US.EP23K2674450</stp>
        <stp>LongDescription</stp>
        <stp>-1</stp>
        <stp>T</stp>
        <tr r="H70" s="1"/>
        <tr r="H70" s="1"/>
      </tp>
      <tp t="s">
        <v>E-Mini S&amp;P 500 Week 3 (Tuesday), May 26 74350 Put</v>
        <stp/>
        <stp>ContractData</stp>
        <stp>P.US.EP23K2674350</stp>
        <stp>LongDescription</stp>
        <stp>-1</stp>
        <stp>T</stp>
        <tr r="H68" s="1"/>
        <tr r="H68" s="1"/>
      </tp>
      <tp t="s">
        <v>E-Mini S&amp;P 500 Week 2 (Tuesday), May 26 74450 Put</v>
        <stp/>
        <stp>ContractData</stp>
        <stp>P.US.EP22K2674450</stp>
        <stp>LongDescription</stp>
        <stp>-1</stp>
        <stp>T</stp>
        <tr r="H20" s="1"/>
        <tr r="H20" s="1"/>
      </tp>
      <tp t="s">
        <v>E-Mini S&amp;P 500 Week 2 (Tuesday), May 26 74350 Put</v>
        <stp/>
        <stp>ContractData</stp>
        <stp>P.US.EP22K2674350</stp>
        <stp>LongDescription</stp>
        <stp>-1</stp>
        <stp>T</stp>
        <tr r="H18" s="1"/>
        <tr r="H18" s="1"/>
      </tp>
      <tp t="s">
        <v>E-Mini S&amp;P 500 Week 1 (Tuesday), Jun 26 74250 Put</v>
        <stp/>
        <stp>ContractData</stp>
        <stp>P.US.EP21M2674250</stp>
        <stp>LongDescription</stp>
        <stp>-1</stp>
        <stp>T</stp>
        <tr r="H147" s="1"/>
        <tr r="H147" s="1"/>
      </tp>
      <tp t="s">
        <v>E-Mini S&amp;P 500 Week 4 (Tuesday), May 26 74250 Call</v>
        <stp/>
        <stp>ContractData</stp>
        <stp>C.US.EP24K2674250</stp>
        <stp>LongDescription</stp>
        <stp>-1</stp>
        <stp>T</stp>
        <tr r="H102" s="1"/>
        <tr r="H102" s="1"/>
      </tp>
      <tp t="s">
        <v>E-Mini S&amp;P 500 Week 1 (Tuesday), Jun 26 74250 Call</v>
        <stp/>
        <stp>ContractData</stp>
        <stp>C.US.EP21M2674250</stp>
        <stp>LongDescription</stp>
        <stp>-1</stp>
        <stp>T</stp>
        <tr r="H142" s="1"/>
        <tr r="H142" s="1"/>
      </tp>
      <tp t="s">
        <v>E-Mini S&amp;P 500 Week 2 (Tuesday), May 26 74450 Call</v>
        <stp/>
        <stp>ContractData</stp>
        <stp>C.US.EP22K2674450</stp>
        <stp>LongDescription</stp>
        <stp>-1</stp>
        <stp>T</stp>
        <tr r="H15" s="1"/>
        <tr r="H15" s="1"/>
      </tp>
      <tp t="s">
        <v>E-Mini S&amp;P 500 Week 2 (Tuesday), May 26 74350 Call</v>
        <stp/>
        <stp>ContractData</stp>
        <stp>C.US.EP22K2674350</stp>
        <stp>LongDescription</stp>
        <stp>-1</stp>
        <stp>T</stp>
        <tr r="H13" s="1"/>
        <tr r="H13" s="1"/>
      </tp>
      <tp t="s">
        <v>E-Mini S&amp;P 500 Week 3 (Tuesday), May 26 74450 Call</v>
        <stp/>
        <stp>ContractData</stp>
        <stp>C.US.EP23K2674450</stp>
        <stp>LongDescription</stp>
        <stp>-1</stp>
        <stp>T</stp>
        <tr r="H65" s="1"/>
        <tr r="H65" s="1"/>
      </tp>
      <tp t="s">
        <v>E-Mini S&amp;P 500 Week 3 (Tuesday), May 26 74350 Call</v>
        <stp/>
        <stp>ContractData</stp>
        <stp>C.US.EP23K2674350</stp>
        <stp>LongDescription</stp>
        <stp>-1</stp>
        <stp>T</stp>
        <tr r="H63" s="1"/>
        <tr r="H63" s="1"/>
      </tp>
      <tp>
        <v>24</v>
        <stp/>
        <stp>ContractData</stp>
        <stp>P.US.EWK2674600</stp>
        <stp>MT_LastBidVolume</stp>
        <stp/>
        <stp>T</stp>
        <tr r="K141" s="1"/>
      </tp>
      <tp t="s">
        <v>E-Mini S&amp;P 500 Week 4 (Wednesday), May 26 74250 Put</v>
        <stp/>
        <stp>ContractData</stp>
        <stp>P.US.EP34K2674250</stp>
        <stp>LongDescription</stp>
        <stp>-1</stp>
        <stp>T</stp>
        <tr r="H117" s="1"/>
        <tr r="H117" s="1"/>
      </tp>
      <tp t="s">
        <v>E-Mini S&amp;P 500 Week 3 (Wednesday), May 26 74450 Put</v>
        <stp/>
        <stp>ContractData</stp>
        <stp>P.US.EP33K2674450</stp>
        <stp>LongDescription</stp>
        <stp>-1</stp>
        <stp>T</stp>
        <tr r="H80" s="1"/>
        <tr r="H80" s="1"/>
      </tp>
      <tp t="s">
        <v>E-Mini S&amp;P 500 Week 3 (Wednesday), May 26 74350 Put</v>
        <stp/>
        <stp>ContractData</stp>
        <stp>P.US.EP33K2674350</stp>
        <stp>LongDescription</stp>
        <stp>-1</stp>
        <stp>T</stp>
        <tr r="H78" s="1"/>
        <tr r="H78" s="1"/>
      </tp>
      <tp t="s">
        <v>E-Mini S&amp;P 500 Week 2 (Wednesday), May 26 74450 Put</v>
        <stp/>
        <stp>ContractData</stp>
        <stp>P.US.EP32K2674450</stp>
        <stp>LongDescription</stp>
        <stp>-1</stp>
        <stp>T</stp>
        <tr r="H30" s="1"/>
        <tr r="H30" s="1"/>
      </tp>
      <tp t="s">
        <v>E-Mini S&amp;P 500 Week 2 (Wednesday), May 26 74350 Put</v>
        <stp/>
        <stp>ContractData</stp>
        <stp>P.US.EP32K2674350</stp>
        <stp>LongDescription</stp>
        <stp>-1</stp>
        <stp>T</stp>
        <tr r="H28" s="1"/>
        <tr r="H28" s="1"/>
      </tp>
      <tp t="s">
        <v>E-Mini S&amp;P 500 Week 1 (Wednesday), Jun 26 74250 Put</v>
        <stp/>
        <stp>ContractData</stp>
        <stp>P.US.EP31M2674250</stp>
        <stp>LongDescription</stp>
        <stp>-1</stp>
        <stp>T</stp>
        <tr r="H157" s="1"/>
        <tr r="H157" s="1"/>
      </tp>
      <tp t="s">
        <v>E-Mini S&amp;P 500 Week 4 (Wednesday), May 26 74250 Call</v>
        <stp/>
        <stp>ContractData</stp>
        <stp>C.US.EP34K2674250</stp>
        <stp>LongDescription</stp>
        <stp>-1</stp>
        <stp>T</stp>
        <tr r="H112" s="1"/>
        <tr r="H112" s="1"/>
      </tp>
      <tp t="s">
        <v>E-Mini S&amp;P 500 Week 1 (Wednesday), Jun 26 74250 Call</v>
        <stp/>
        <stp>ContractData</stp>
        <stp>C.US.EP31M2674250</stp>
        <stp>LongDescription</stp>
        <stp>-1</stp>
        <stp>T</stp>
        <tr r="H152" s="1"/>
        <tr r="H152" s="1"/>
      </tp>
      <tp t="s">
        <v>E-Mini S&amp;P 500 Week 2 (Wednesday), May 26 74450 Call</v>
        <stp/>
        <stp>ContractData</stp>
        <stp>C.US.EP32K2674450</stp>
        <stp>LongDescription</stp>
        <stp>-1</stp>
        <stp>T</stp>
        <tr r="H25" s="1"/>
        <tr r="H25" s="1"/>
      </tp>
      <tp t="s">
        <v>E-Mini S&amp;P 500 Week 2 (Wednesday), May 26 74350 Call</v>
        <stp/>
        <stp>ContractData</stp>
        <stp>C.US.EP32K2674350</stp>
        <stp>LongDescription</stp>
        <stp>-1</stp>
        <stp>T</stp>
        <tr r="H23" s="1"/>
        <tr r="H23" s="1"/>
      </tp>
      <tp t="s">
        <v>E-Mini S&amp;P 500 Week 3 (Wednesday), May 26 74450 Call</v>
        <stp/>
        <stp>ContractData</stp>
        <stp>C.US.EP33K2674450</stp>
        <stp>LongDescription</stp>
        <stp>-1</stp>
        <stp>T</stp>
        <tr r="H75" s="1"/>
        <tr r="H75" s="1"/>
      </tp>
      <tp t="s">
        <v>E-Mini S&amp;P 500 Week 3 (Wednesday), May 26 74350 Call</v>
        <stp/>
        <stp>ContractData</stp>
        <stp>C.US.EP33K2674350</stp>
        <stp>LongDescription</stp>
        <stp>-1</stp>
        <stp>T</stp>
        <tr r="H73" s="1"/>
        <tr r="H73" s="1"/>
      </tp>
      <tp t="s">
        <v>E-mini S&amp;P 500 Week 4 (Friday), May 26 74250 Put</v>
        <stp/>
        <stp>ContractData</stp>
        <stp>P.US.EW4K2674250</stp>
        <stp>LongDescription</stp>
        <stp>-1</stp>
        <stp>T</stp>
        <tr r="H97" s="1"/>
        <tr r="H97" s="1"/>
      </tp>
      <tp t="s">
        <v>E-mini S&amp;P 500 Week 4 (Friday), May 26 74250 Call</v>
        <stp/>
        <stp>ContractData</stp>
        <stp>C.US.EW4K2674250</stp>
        <stp>LongDescription</stp>
        <stp>-1</stp>
        <stp>T</stp>
        <tr r="H92" s="1"/>
        <tr r="H92" s="1"/>
      </tp>
      <tp t="s">
        <v>E-Mini S&amp;P 500 Week 2 (Friday), Jun 26 74750 Put</v>
        <stp/>
        <stp>ContractData</stp>
        <stp>P.US.EW2M2674750</stp>
        <stp>LongDescription</stp>
        <stp>-1</stp>
        <stp>T</stp>
        <tr r="H190" s="1"/>
        <tr r="H190" s="1"/>
      </tp>
      <tp t="s">
        <v>E-Mini S&amp;P 500 Week 2 (Friday), Jun 26 74250 Put</v>
        <stp/>
        <stp>ContractData</stp>
        <stp>P.US.EW2M2674250</stp>
        <stp>LongDescription</stp>
        <stp>-1</stp>
        <stp>T</stp>
        <tr r="H188" s="1"/>
        <tr r="H188" s="1"/>
      </tp>
      <tp t="s">
        <v>E-Mini S&amp;P 500 Week 2 (Friday), Jun 26 74750 Call</v>
        <stp/>
        <stp>ContractData</stp>
        <stp>C.US.EW2M2674750</stp>
        <stp>LongDescription</stp>
        <stp>-1</stp>
        <stp>T</stp>
        <tr r="H185" s="1"/>
        <tr r="H185" s="1"/>
      </tp>
      <tp t="s">
        <v>E-Mini S&amp;P 500 Week 2 (Friday), Jun 26 74250 Call</v>
        <stp/>
        <stp>ContractData</stp>
        <stp>C.US.EW2M2674250</stp>
        <stp>LongDescription</stp>
        <stp>-1</stp>
        <stp>T</stp>
        <tr r="H183" s="1"/>
        <tr r="H183" s="1"/>
      </tp>
      <tp t="s">
        <v>E-mini S&amp;P 500 Week 3 (Friday), May 26 74450 Put</v>
        <stp/>
        <stp>ContractData</stp>
        <stp>P.US.EW3K2674450</stp>
        <stp>LongDescription</stp>
        <stp>-1</stp>
        <stp>T</stp>
        <tr r="H50" s="1"/>
        <tr r="H50" s="1"/>
      </tp>
      <tp t="s">
        <v>E-mini S&amp;P 500 Week 3 (Friday), May 26 74350 Put</v>
        <stp/>
        <stp>ContractData</stp>
        <stp>P.US.EW3K2674350</stp>
        <stp>LongDescription</stp>
        <stp>-1</stp>
        <stp>T</stp>
        <tr r="H48" s="1"/>
        <tr r="H48" s="1"/>
      </tp>
      <tp t="s">
        <v>E-mini S&amp;P 500 Week 3 (Friday), May 26 74450 Call</v>
        <stp/>
        <stp>ContractData</stp>
        <stp>C.US.EW3K2674450</stp>
        <stp>LongDescription</stp>
        <stp>-1</stp>
        <stp>T</stp>
        <tr r="H45" s="1"/>
        <tr r="H45" s="1"/>
      </tp>
      <tp t="s">
        <v>E-mini S&amp;P 500 Week 3 (Friday), May 26 74350 Call</v>
        <stp/>
        <stp>ContractData</stp>
        <stp>C.US.EW3K2674350</stp>
        <stp>LongDescription</stp>
        <stp>-1</stp>
        <stp>T</stp>
        <tr r="H43" s="1"/>
        <tr r="H43" s="1"/>
      </tp>
      <tp t="s">
        <v>E-Mini S&amp;P 500 Week 1 (Friday), Jun 26 74250 Put</v>
        <stp/>
        <stp>ContractData</stp>
        <stp>P.US.EW1M2674250</stp>
        <stp>LongDescription</stp>
        <stp>-1</stp>
        <stp>T</stp>
        <tr r="H177" s="1"/>
        <tr r="H177" s="1"/>
      </tp>
      <tp t="s">
        <v>E-Mini S&amp;P 500 Week 1 (Friday), Jun 26 74250 Call</v>
        <stp/>
        <stp>ContractData</stp>
        <stp>C.US.EW1M2674250</stp>
        <stp>LongDescription</stp>
        <stp>-1</stp>
        <stp>T</stp>
        <tr r="H172" s="1"/>
        <tr r="H172" s="1"/>
      </tp>
      <tp>
        <v>149.5</v>
        <stp/>
        <stp>ContractData</stp>
        <stp>P.US.EP14M2675000</stp>
        <stp>Bid</stp>
        <stp/>
        <stp>T</stp>
        <tr r="L209" s="1"/>
      </tp>
      <tp>
        <v>151</v>
        <stp/>
        <stp>ContractData</stp>
        <stp>C.US.EP14M2675000</stp>
        <stp>Bid</stp>
        <stp/>
        <stp>T</stp>
        <tr r="L204" s="1"/>
      </tp>
      <tp>
        <v>161.5</v>
        <stp/>
        <stp>ContractData</stp>
        <stp>P.US.EP14M2675250</stp>
        <stp>Ask</stp>
        <stp/>
        <stp>T</stp>
        <tr r="M210" s="1"/>
      </tp>
      <tp>
        <v>138.5</v>
        <stp/>
        <stp>ContractData</stp>
        <stp>C.US.EP14M2675250</stp>
        <stp>Ask</stp>
        <stp/>
        <stp>T</stp>
        <tr r="M205" s="1"/>
      </tp>
      <tp>
        <v>160</v>
        <stp/>
        <stp>ContractData</stp>
        <stp>P.US.EP14M2675250</stp>
        <stp>Bid</stp>
        <stp/>
        <stp>T</stp>
        <tr r="L210" s="1"/>
      </tp>
      <tp>
        <v>137</v>
        <stp/>
        <stp>ContractData</stp>
        <stp>C.US.EP14M2675250</stp>
        <stp>Bid</stp>
        <stp/>
        <stp>T</stp>
        <tr r="L205" s="1"/>
      </tp>
      <tp>
        <v>151</v>
        <stp/>
        <stp>ContractData</stp>
        <stp>P.US.EP14M2675000</stp>
        <stp>Ask</stp>
        <stp/>
        <stp>T</stp>
        <tr r="M209" s="1"/>
      </tp>
      <tp>
        <v>152.5</v>
        <stp/>
        <stp>ContractData</stp>
        <stp>C.US.EP14M2675000</stp>
        <stp>Ask</stp>
        <stp/>
        <stp>T</stp>
        <tr r="M204" s="1"/>
      </tp>
      <tp>
        <v>172</v>
        <stp/>
        <stp>ContractData</stp>
        <stp>P.US.EP14M2675500</stp>
        <stp>Bid</stp>
        <stp/>
        <stp>T</stp>
        <tr r="L211" s="1"/>
      </tp>
      <tp>
        <v>123.5</v>
        <stp/>
        <stp>ContractData</stp>
        <stp>C.US.EP14M2675500</stp>
        <stp>Bid</stp>
        <stp/>
        <stp>T</stp>
        <tr r="L206" s="1"/>
      </tp>
      <tp>
        <v>173</v>
        <stp/>
        <stp>ContractData</stp>
        <stp>P.US.EP14M2675500</stp>
        <stp>Ask</stp>
        <stp/>
        <stp>T</stp>
        <tr r="M211" s="1"/>
      </tp>
      <tp>
        <v>124.5</v>
        <stp/>
        <stp>ContractData</stp>
        <stp>C.US.EP14M2675500</stp>
        <stp>Ask</stp>
        <stp/>
        <stp>T</stp>
        <tr r="M206" s="1"/>
      </tp>
      <tp>
        <v>103.5</v>
        <stp/>
        <stp>ContractData</stp>
        <stp>P.US.EP31M2674300</stp>
        <stp>Ask</stp>
        <stp/>
        <stp>T</stp>
        <tr r="M158" s="1"/>
      </tp>
      <tp>
        <v>117</v>
        <stp/>
        <stp>ContractData</stp>
        <stp>C.US.EP31M2674300</stp>
        <stp>Ask</stp>
        <stp/>
        <stp>T</stp>
        <tr r="M153" s="1"/>
      </tp>
      <tp>
        <v>100.5</v>
        <stp/>
        <stp>ContractData</stp>
        <stp>P.US.EP21M2674300</stp>
        <stp>Ask</stp>
        <stp/>
        <stp>T</stp>
        <tr r="M148" s="1"/>
      </tp>
      <tp>
        <v>114</v>
        <stp/>
        <stp>ContractData</stp>
        <stp>C.US.EP21M2674300</stp>
        <stp>Ask</stp>
        <stp/>
        <stp>T</stp>
        <tr r="M143" s="1"/>
      </tp>
      <tp>
        <v>107</v>
        <stp/>
        <stp>ContractData</stp>
        <stp>P.US.EP41M2674300</stp>
        <stp>Ask</stp>
        <stp/>
        <stp>T</stp>
        <tr r="M168" s="1"/>
      </tp>
      <tp>
        <v>120.5</v>
        <stp/>
        <stp>ContractData</stp>
        <stp>C.US.EP41M2674300</stp>
        <stp>Ask</stp>
        <stp/>
        <stp>T</stp>
        <tr r="M163" s="1"/>
      </tp>
      <tp>
        <v>105</v>
        <stp/>
        <stp>ContractData</stp>
        <stp>P.US.EP41M2674250</stp>
        <stp>Ask</stp>
        <stp/>
        <stp>T</stp>
        <tr r="M167" s="1"/>
      </tp>
      <tp>
        <v>123.5</v>
        <stp/>
        <stp>ContractData</stp>
        <stp>C.US.EP41M2674250</stp>
        <stp>Ask</stp>
        <stp/>
        <stp>T</stp>
        <tr r="M162" s="1"/>
      </tp>
      <tp>
        <v>98.25</v>
        <stp/>
        <stp>ContractData</stp>
        <stp>P.US.EP21M2674250</stp>
        <stp>Ask</stp>
        <stp/>
        <stp>T</stp>
        <tr r="M147" s="1"/>
      </tp>
      <tp>
        <v>117</v>
        <stp/>
        <stp>ContractData</stp>
        <stp>C.US.EP21M2674250</stp>
        <stp>Ask</stp>
        <stp/>
        <stp>T</stp>
        <tr r="M142" s="1"/>
      </tp>
      <tp>
        <v>101.5</v>
        <stp/>
        <stp>ContractData</stp>
        <stp>P.US.EP31M2674250</stp>
        <stp>Ask</stp>
        <stp/>
        <stp>T</stp>
        <tr r="M157" s="1"/>
      </tp>
      <tp>
        <v>120</v>
        <stp/>
        <stp>ContractData</stp>
        <stp>C.US.EP31M2674250</stp>
        <stp>Ask</stp>
        <stp/>
        <stp>T</stp>
        <tr r="M152" s="1"/>
      </tp>
      <tp>
        <v>104</v>
        <stp/>
        <stp>ContractData</stp>
        <stp>P.US.EP41M2674250</stp>
        <stp>Bid</stp>
        <stp/>
        <stp>T</stp>
        <tr r="L167" s="1"/>
      </tp>
      <tp>
        <v>122.5</v>
        <stp/>
        <stp>ContractData</stp>
        <stp>C.US.EP41M2674250</stp>
        <stp>Bid</stp>
        <stp/>
        <stp>T</stp>
        <tr r="L162" s="1"/>
      </tp>
      <tp>
        <v>97.5</v>
        <stp/>
        <stp>ContractData</stp>
        <stp>P.US.EP21M2674250</stp>
        <stp>Bid</stp>
        <stp/>
        <stp>T</stp>
        <tr r="L147" s="1"/>
      </tp>
      <tp>
        <v>116</v>
        <stp/>
        <stp>ContractData</stp>
        <stp>C.US.EP21M2674250</stp>
        <stp>Bid</stp>
        <stp/>
        <stp>T</stp>
        <tr r="L142" s="1"/>
      </tp>
      <tp>
        <v>100.5</v>
        <stp/>
        <stp>ContractData</stp>
        <stp>P.US.EP31M2674250</stp>
        <stp>Bid</stp>
        <stp/>
        <stp>T</stp>
        <tr r="L157" s="1"/>
      </tp>
      <tp>
        <v>119</v>
        <stp/>
        <stp>ContractData</stp>
        <stp>C.US.EP31M2674250</stp>
        <stp>Bid</stp>
        <stp/>
        <stp>T</stp>
        <tr r="L152" s="1"/>
      </tp>
      <tp>
        <v>102.5</v>
        <stp/>
        <stp>ContractData</stp>
        <stp>P.US.EP31M2674300</stp>
        <stp>Bid</stp>
        <stp/>
        <stp>T</stp>
        <tr r="L158" s="1"/>
      </tp>
      <tp>
        <v>116</v>
        <stp/>
        <stp>ContractData</stp>
        <stp>C.US.EP31M2674300</stp>
        <stp>Bid</stp>
        <stp/>
        <stp>T</stp>
        <tr r="L153" s="1"/>
      </tp>
      <tp>
        <v>99.5</v>
        <stp/>
        <stp>ContractData</stp>
        <stp>P.US.EP21M2674300</stp>
        <stp>Bid</stp>
        <stp/>
        <stp>T</stp>
        <tr r="L148" s="1"/>
      </tp>
      <tp>
        <v>113</v>
        <stp/>
        <stp>ContractData</stp>
        <stp>C.US.EP21M2674300</stp>
        <stp>Bid</stp>
        <stp/>
        <stp>T</stp>
        <tr r="L143" s="1"/>
      </tp>
      <tp>
        <v>106</v>
        <stp/>
        <stp>ContractData</stp>
        <stp>P.US.EP41M2674300</stp>
        <stp>Bid</stp>
        <stp/>
        <stp>T</stp>
        <tr r="L168" s="1"/>
      </tp>
      <tp>
        <v>119.5</v>
        <stp/>
        <stp>ContractData</stp>
        <stp>C.US.EP41M2674300</stp>
        <stp>Bid</stp>
        <stp/>
        <stp>T</stp>
        <tr r="L163" s="1"/>
      </tp>
      <tp>
        <v>140.5</v>
        <stp/>
        <stp>ContractData</stp>
        <stp>P.US.EP14M2674750</stp>
        <stp>Ask</stp>
        <stp/>
        <stp>T</stp>
        <tr r="M208" s="1"/>
      </tp>
      <tp>
        <v>167.5</v>
        <stp/>
        <stp>ContractData</stp>
        <stp>C.US.EP14M2674750</stp>
        <stp>Ask</stp>
        <stp/>
        <stp>T</stp>
        <tr r="M203" s="1"/>
      </tp>
      <tp>
        <v>107</v>
        <stp/>
        <stp>ContractData</stp>
        <stp>P.US.EP31M2674400</stp>
        <stp>Bid</stp>
        <stp/>
        <stp>T</stp>
        <tr r="L159" s="1"/>
      </tp>
      <tp>
        <v>110.5</v>
        <stp/>
        <stp>ContractData</stp>
        <stp>C.US.EP31M2674400</stp>
        <stp>Bid</stp>
        <stp/>
        <stp>T</stp>
        <tr r="L154" s="1"/>
      </tp>
      <tp>
        <v>103.5</v>
        <stp/>
        <stp>ContractData</stp>
        <stp>P.US.EP21M2674400</stp>
        <stp>Bid</stp>
        <stp/>
        <stp>T</stp>
        <tr r="L149" s="1"/>
      </tp>
      <tp>
        <v>107</v>
        <stp/>
        <stp>ContractData</stp>
        <stp>C.US.EP21M2674400</stp>
        <stp>Bid</stp>
        <stp/>
        <stp>T</stp>
        <tr r="L144" s="1"/>
      </tp>
      <tp>
        <v>110</v>
        <stp/>
        <stp>ContractData</stp>
        <stp>P.US.EP41M2674400</stp>
        <stp>Bid</stp>
        <stp/>
        <stp>T</stp>
        <tr r="L169" s="1"/>
      </tp>
      <tp>
        <v>113.5</v>
        <stp/>
        <stp>ContractData</stp>
        <stp>C.US.EP41M2674400</stp>
        <stp>Bid</stp>
        <stp/>
        <stp>T</stp>
        <tr r="L164" s="1"/>
      </tp>
      <tp>
        <v>116.5</v>
        <stp/>
        <stp>ContractData</stp>
        <stp>P.US.EP31M2674600</stp>
        <stp>Ask</stp>
        <stp/>
        <stp>T</stp>
        <tr r="M161" s="1"/>
      </tp>
      <tp>
        <v>99.75</v>
        <stp/>
        <stp>ContractData</stp>
        <stp>C.US.EP31M2674600</stp>
        <stp>Ask</stp>
        <stp/>
        <stp>T</stp>
        <tr r="M156" s="1"/>
      </tp>
      <tp>
        <v>113</v>
        <stp/>
        <stp>ContractData</stp>
        <stp>P.US.EP21M2674600</stp>
        <stp>Ask</stp>
        <stp/>
        <stp>T</stp>
        <tr r="M151" s="1"/>
      </tp>
      <tp>
        <v>96.5</v>
        <stp/>
        <stp>ContractData</stp>
        <stp>C.US.EP21M2674600</stp>
        <stp>Ask</stp>
        <stp/>
        <stp>T</stp>
        <tr r="M146" s="1"/>
      </tp>
      <tp>
        <v>120</v>
        <stp/>
        <stp>ContractData</stp>
        <stp>P.US.EP41M2674600</stp>
        <stp>Ask</stp>
        <stp/>
        <stp>T</stp>
        <tr r="M171" s="1"/>
      </tp>
      <tp>
        <v>103.5</v>
        <stp/>
        <stp>ContractData</stp>
        <stp>C.US.EP41M2674600</stp>
        <stp>Ask</stp>
        <stp/>
        <stp>T</stp>
        <tr r="M166" s="1"/>
      </tp>
      <tp>
        <v>130</v>
        <stp/>
        <stp>ContractData</stp>
        <stp>P.US.EP14M2674500</stp>
        <stp>Bid</stp>
        <stp/>
        <stp>T</stp>
        <tr r="L207" s="1"/>
      </tp>
      <tp>
        <v>181.5</v>
        <stp/>
        <stp>ContractData</stp>
        <stp>C.US.EP14M2674500</stp>
        <stp>Bid</stp>
        <stp/>
        <stp>T</stp>
        <tr r="L202" s="1"/>
      </tp>
      <tp>
        <v>111</v>
        <stp/>
        <stp>ContractData</stp>
        <stp>P.US.EP31M2674500</stp>
        <stp>Bid</stp>
        <stp/>
        <stp>T</stp>
        <tr r="L160" s="1"/>
      </tp>
      <tp>
        <v>104.5</v>
        <stp/>
        <stp>ContractData</stp>
        <stp>C.US.EP31M2674500</stp>
        <stp>Bid</stp>
        <stp/>
        <stp>T</stp>
        <tr r="L155" s="1"/>
      </tp>
      <tp>
        <v>107.5</v>
        <stp/>
        <stp>ContractData</stp>
        <stp>P.US.EP21M2674500</stp>
        <stp>Bid</stp>
        <stp/>
        <stp>T</stp>
        <tr r="L150" s="1"/>
      </tp>
      <tp>
        <v>101</v>
        <stp/>
        <stp>ContractData</stp>
        <stp>C.US.EP21M2674500</stp>
        <stp>Bid</stp>
        <stp/>
        <stp>T</stp>
        <tr r="L145" s="1"/>
      </tp>
      <tp>
        <v>114.5</v>
        <stp/>
        <stp>ContractData</stp>
        <stp>P.US.EP41M2674500</stp>
        <stp>Bid</stp>
        <stp/>
        <stp>T</stp>
        <tr r="L170" s="1"/>
      </tp>
      <tp>
        <v>108</v>
        <stp/>
        <stp>ContractData</stp>
        <stp>C.US.EP41M2674500</stp>
        <stp>Bid</stp>
        <stp/>
        <stp>T</stp>
        <tr r="L165" s="1"/>
      </tp>
      <tp>
        <v>112</v>
        <stp/>
        <stp>ContractData</stp>
        <stp>P.US.EP31M2674500</stp>
        <stp>Ask</stp>
        <stp/>
        <stp>T</stp>
        <tr r="M160" s="1"/>
      </tp>
      <tp>
        <v>105.5</v>
        <stp/>
        <stp>ContractData</stp>
        <stp>C.US.EP31M2674500</stp>
        <stp>Ask</stp>
        <stp/>
        <stp>T</stp>
        <tr r="M155" s="1"/>
      </tp>
      <tp>
        <v>108.5</v>
        <stp/>
        <stp>ContractData</stp>
        <stp>P.US.EP21M2674500</stp>
        <stp>Ask</stp>
        <stp/>
        <stp>T</stp>
        <tr r="M150" s="1"/>
      </tp>
      <tp>
        <v>102</v>
        <stp/>
        <stp>ContractData</stp>
        <stp>C.US.EP21M2674500</stp>
        <stp>Ask</stp>
        <stp/>
        <stp>T</stp>
        <tr r="M145" s="1"/>
      </tp>
      <tp>
        <v>131.5</v>
        <stp/>
        <stp>ContractData</stp>
        <stp>P.US.EP14M2674500</stp>
        <stp>Ask</stp>
        <stp/>
        <stp>T</stp>
        <tr r="M207" s="1"/>
      </tp>
      <tp>
        <v>183</v>
        <stp/>
        <stp>ContractData</stp>
        <stp>C.US.EP14M2674500</stp>
        <stp>Ask</stp>
        <stp/>
        <stp>T</stp>
        <tr r="M202" s="1"/>
      </tp>
      <tp>
        <v>115.5</v>
        <stp/>
        <stp>ContractData</stp>
        <stp>P.US.EP41M2674500</stp>
        <stp>Ask</stp>
        <stp/>
        <stp>T</stp>
        <tr r="M170" s="1"/>
      </tp>
      <tp>
        <v>109</v>
        <stp/>
        <stp>ContractData</stp>
        <stp>C.US.EP41M2674500</stp>
        <stp>Ask</stp>
        <stp/>
        <stp>T</stp>
        <tr r="M165" s="1"/>
      </tp>
      <tp>
        <v>115.5</v>
        <stp/>
        <stp>ContractData</stp>
        <stp>P.US.EP31M2674600</stp>
        <stp>Bid</stp>
        <stp/>
        <stp>T</stp>
        <tr r="L161" s="1"/>
      </tp>
      <tp>
        <v>99</v>
        <stp/>
        <stp>ContractData</stp>
        <stp>C.US.EP31M2674600</stp>
        <stp>Bid</stp>
        <stp/>
        <stp>T</stp>
        <tr r="L156" s="1"/>
      </tp>
      <tp>
        <v>112</v>
        <stp/>
        <stp>ContractData</stp>
        <stp>P.US.EP21M2674600</stp>
        <stp>Bid</stp>
        <stp/>
        <stp>T</stp>
        <tr r="L151" s="1"/>
      </tp>
      <tp>
        <v>95.75</v>
        <stp/>
        <stp>ContractData</stp>
        <stp>C.US.EP21M2674600</stp>
        <stp>Bid</stp>
        <stp/>
        <stp>T</stp>
        <tr r="L146" s="1"/>
      </tp>
      <tp>
        <v>119</v>
        <stp/>
        <stp>ContractData</stp>
        <stp>P.US.EP41M2674600</stp>
        <stp>Bid</stp>
        <stp/>
        <stp>T</stp>
        <tr r="L171" s="1"/>
      </tp>
      <tp>
        <v>102.5</v>
        <stp/>
        <stp>ContractData</stp>
        <stp>C.US.EP41M2674600</stp>
        <stp>Bid</stp>
        <stp/>
        <stp>T</stp>
        <tr r="L166" s="1"/>
      </tp>
      <tp>
        <v>107.5</v>
        <stp/>
        <stp>ContractData</stp>
        <stp>P.US.EP31M2674400</stp>
        <stp>Ask</stp>
        <stp/>
        <stp>T</stp>
        <tr r="M159" s="1"/>
      </tp>
      <tp>
        <v>111</v>
        <stp/>
        <stp>ContractData</stp>
        <stp>C.US.EP31M2674400</stp>
        <stp>Ask</stp>
        <stp/>
        <stp>T</stp>
        <tr r="M154" s="1"/>
      </tp>
      <tp>
        <v>104.5</v>
        <stp/>
        <stp>ContractData</stp>
        <stp>P.US.EP21M2674400</stp>
        <stp>Ask</stp>
        <stp/>
        <stp>T</stp>
        <tr r="M149" s="1"/>
      </tp>
      <tp>
        <v>108</v>
        <stp/>
        <stp>ContractData</stp>
        <stp>C.US.EP21M2674400</stp>
        <stp>Ask</stp>
        <stp/>
        <stp>T</stp>
        <tr r="M144" s="1"/>
      </tp>
      <tp>
        <v>111</v>
        <stp/>
        <stp>ContractData</stp>
        <stp>P.US.EP41M2674400</stp>
        <stp>Ask</stp>
        <stp/>
        <stp>T</stp>
        <tr r="M169" s="1"/>
      </tp>
      <tp>
        <v>114.5</v>
        <stp/>
        <stp>ContractData</stp>
        <stp>C.US.EP41M2674400</stp>
        <stp>Ask</stp>
        <stp/>
        <stp>T</stp>
        <tr r="M164" s="1"/>
      </tp>
      <tp>
        <v>139.5</v>
        <stp/>
        <stp>ContractData</stp>
        <stp>P.US.EP14M2674750</stp>
        <stp>Bid</stp>
        <stp/>
        <stp>T</stp>
        <tr r="L208" s="1"/>
      </tp>
      <tp>
        <v>166</v>
        <stp/>
        <stp>ContractData</stp>
        <stp>C.US.EP14M2674750</stp>
        <stp>Bid</stp>
        <stp/>
        <stp>T</stp>
        <tr r="L203" s="1"/>
      </tp>
      <tp>
        <v>36</v>
        <stp/>
        <stp>ContractData</stp>
        <stp>C.US.EW4K2674600</stp>
        <stp>T_CVol</stp>
        <stp/>
        <stp>T</stp>
        <tr r="O96" s="1"/>
      </tp>
      <tp>
        <v>1355</v>
        <stp/>
        <stp>ContractData</stp>
        <stp>C.US.EW4K2674400</stp>
        <stp>T_CVol</stp>
        <stp/>
        <stp>T</stp>
        <tr r="O94" s="1"/>
      </tp>
      <tp>
        <v>1018</v>
        <stp/>
        <stp>ContractData</stp>
        <stp>C.US.EW4K2674500</stp>
        <stp>T_CVol</stp>
        <stp/>
        <stp>T</stp>
        <tr r="O95" s="1"/>
      </tp>
      <tp>
        <v>15</v>
        <stp/>
        <stp>ContractData</stp>
        <stp>C.US.EW4K2674250</stp>
        <stp>T_CVol</stp>
        <stp/>
        <stp>T</stp>
        <tr r="O92" s="1"/>
      </tp>
      <tp>
        <v>26</v>
        <stp/>
        <stp>ContractData</stp>
        <stp>C.US.EW4K2674300</stp>
        <stp>T_CVol</stp>
        <stp/>
        <stp>T</stp>
        <tr r="O93" s="1"/>
      </tp>
      <tp>
        <v>3</v>
        <stp/>
        <stp>ContractData</stp>
        <stp>P.US.EW4K2674600</stp>
        <stp>T_CVol</stp>
        <stp/>
        <stp>T</stp>
        <tr r="O101" s="1"/>
      </tp>
      <tp>
        <v>19</v>
        <stp/>
        <stp>ContractData</stp>
        <stp>P.US.EW4K2674400</stp>
        <stp>T_CVol</stp>
        <stp/>
        <stp>T</stp>
        <tr r="O99" s="1"/>
      </tp>
      <tp>
        <v>66</v>
        <stp/>
        <stp>ContractData</stp>
        <stp>P.US.EW4K2674500</stp>
        <stp>T_CVol</stp>
        <stp/>
        <stp>T</stp>
        <tr r="O100" s="1"/>
      </tp>
      <tp>
        <v>21</v>
        <stp/>
        <stp>ContractData</stp>
        <stp>P.US.EW4K2674250</stp>
        <stp>T_CVol</stp>
        <stp/>
        <stp>T</stp>
        <tr r="O97" s="1"/>
      </tp>
      <tp>
        <v>13</v>
        <stp/>
        <stp>ContractData</stp>
        <stp>P.US.EW4K2674300</stp>
        <stp>T_CVol</stp>
        <stp/>
        <stp>T</stp>
        <tr r="O98" s="1"/>
      </tp>
      <tp>
        <v>2549</v>
        <stp/>
        <stp>ContractData</stp>
        <stp>C.US.EW3K2674400</stp>
        <stp>T_CVol</stp>
        <stp/>
        <stp>T</stp>
        <tr r="O44" s="1"/>
      </tp>
      <tp>
        <v>42</v>
        <stp/>
        <stp>ContractData</stp>
        <stp>C.US.EW3K2674450</stp>
        <stp>T_CVol</stp>
        <stp/>
        <stp>T</stp>
        <tr r="O45" s="1"/>
      </tp>
      <tp>
        <v>857</v>
        <stp/>
        <stp>ContractData</stp>
        <stp>C.US.EW3K2674500</stp>
        <stp>T_CVol</stp>
        <stp/>
        <stp>T</stp>
        <tr r="O46" s="1"/>
      </tp>
      <tp>
        <v>243</v>
        <stp/>
        <stp>ContractData</stp>
        <stp>C.US.EW3K2674300</stp>
        <stp>T_CVol</stp>
        <stp/>
        <stp>T</stp>
        <tr r="O42" s="1"/>
      </tp>
      <tp>
        <v>115</v>
        <stp/>
        <stp>ContractData</stp>
        <stp>C.US.EW3K2674350</stp>
        <stp>T_CVol</stp>
        <stp/>
        <stp>T</stp>
        <tr r="O43" s="1"/>
      </tp>
      <tp>
        <v>749</v>
        <stp/>
        <stp>ContractData</stp>
        <stp>P.US.EW3K2674400</stp>
        <stp>T_CVol</stp>
        <stp/>
        <stp>T</stp>
        <tr r="O49" s="1"/>
      </tp>
      <tp>
        <v>77</v>
        <stp/>
        <stp>ContractData</stp>
        <stp>P.US.EW3K2674450</stp>
        <stp>T_CVol</stp>
        <stp/>
        <stp>T</stp>
        <tr r="O50" s="1"/>
      </tp>
      <tp>
        <v>143</v>
        <stp/>
        <stp>ContractData</stp>
        <stp>P.US.EW3K2674500</stp>
        <stp>T_CVol</stp>
        <stp/>
        <stp>T</stp>
        <tr r="O51" s="1"/>
      </tp>
      <tp>
        <v>1089</v>
        <stp/>
        <stp>ContractData</stp>
        <stp>P.US.EW3K2674300</stp>
        <stp>T_CVol</stp>
        <stp/>
        <stp>T</stp>
        <tr r="O47" s="1"/>
      </tp>
      <tp>
        <v>138</v>
        <stp/>
        <stp>ContractData</stp>
        <stp>P.US.EW3K2674350</stp>
        <stp>T_CVol</stp>
        <stp/>
        <stp>T</stp>
        <tr r="O48" s="1"/>
      </tp>
      <tp t="s">
        <v>E-mini S&amp;P 500 Week 4 (Friday), May 26 74600 Put</v>
        <stp/>
        <stp>ContractData</stp>
        <stp>P.US.EW4K2674600</stp>
        <stp>LongDescription</stp>
        <stp>-1</stp>
        <stp>T</stp>
        <tr r="H101" s="1"/>
        <tr r="H101" s="1"/>
      </tp>
      <tp t="s">
        <v>E-mini S&amp;P 500 Week 4 (Friday), May 26 74500 Put</v>
        <stp/>
        <stp>ContractData</stp>
        <stp>P.US.EW4K2674500</stp>
        <stp>LongDescription</stp>
        <stp>-1</stp>
        <stp>T</stp>
        <tr r="H100" s="1"/>
        <tr r="H100" s="1"/>
      </tp>
      <tp t="s">
        <v>E-mini S&amp;P 500 Week 4 (Friday), May 26 74400 Put</v>
        <stp/>
        <stp>ContractData</stp>
        <stp>P.US.EW4K2674400</stp>
        <stp>LongDescription</stp>
        <stp>-1</stp>
        <stp>T</stp>
        <tr r="H99" s="1"/>
        <tr r="H99" s="1"/>
      </tp>
      <tp t="s">
        <v>E-mini S&amp;P 500 Week 4 (Friday), May 26 74300 Put</v>
        <stp/>
        <stp>ContractData</stp>
        <stp>P.US.EW4K2674300</stp>
        <stp>LongDescription</stp>
        <stp>-1</stp>
        <stp>T</stp>
        <tr r="H98" s="1"/>
        <tr r="H98" s="1"/>
      </tp>
      <tp t="s">
        <v>E-mini S&amp;P 500 Week 4 (Friday), May 26 74600 Call</v>
        <stp/>
        <stp>ContractData</stp>
        <stp>C.US.EW4K2674600</stp>
        <stp>LongDescription</stp>
        <stp>-1</stp>
        <stp>T</stp>
        <tr r="H96" s="1"/>
        <tr r="H96" s="1"/>
      </tp>
      <tp t="s">
        <v>E-mini S&amp;P 500 Week 4 (Friday), May 26 74500 Call</v>
        <stp/>
        <stp>ContractData</stp>
        <stp>C.US.EW4K2674500</stp>
        <stp>LongDescription</stp>
        <stp>-1</stp>
        <stp>T</stp>
        <tr r="H95" s="1"/>
        <tr r="H95" s="1"/>
      </tp>
      <tp t="s">
        <v>E-mini S&amp;P 500 Week 4 (Friday), May 26 74400 Call</v>
        <stp/>
        <stp>ContractData</stp>
        <stp>C.US.EW4K2674400</stp>
        <stp>LongDescription</stp>
        <stp>-1</stp>
        <stp>T</stp>
        <tr r="H94" s="1"/>
        <tr r="H94" s="1"/>
      </tp>
      <tp t="s">
        <v>E-mini S&amp;P 500 Week 4 (Friday), May 26 74300 Call</v>
        <stp/>
        <stp>ContractData</stp>
        <stp>C.US.EW4K2674300</stp>
        <stp>LongDescription</stp>
        <stp>-1</stp>
        <stp>T</stp>
        <tr r="H93" s="1"/>
        <tr r="H93" s="1"/>
      </tp>
      <tp t="s">
        <v>E-Mini S&amp;P 500 Week 2 (Friday), Jun 26 74500 Put</v>
        <stp/>
        <stp>ContractData</stp>
        <stp>P.US.EW2M2674500</stp>
        <stp>LongDescription</stp>
        <stp>-1</stp>
        <stp>T</stp>
        <tr r="H189" s="1"/>
        <tr r="H189" s="1"/>
      </tp>
      <tp t="s">
        <v>E-Mini S&amp;P 500 Week 2 (Friday), Jun 26 74000 Put</v>
        <stp/>
        <stp>ContractData</stp>
        <stp>P.US.EW2M2674000</stp>
        <stp>LongDescription</stp>
        <stp>-1</stp>
        <stp>T</stp>
        <tr r="H187" s="1"/>
        <tr r="H187" s="1"/>
      </tp>
      <tp t="s">
        <v>E-Mini S&amp;P 500 Week 2 (Friday), Jun 26 75000 Put</v>
        <stp/>
        <stp>ContractData</stp>
        <stp>P.US.EW2M2675000</stp>
        <stp>LongDescription</stp>
        <stp>-1</stp>
        <stp>T</stp>
        <tr r="H191" s="1"/>
        <tr r="H191" s="1"/>
      </tp>
      <tp t="s">
        <v>E-Mini S&amp;P 500 Week 2 (Friday), Jun 26 75000 Call</v>
        <stp/>
        <stp>ContractData</stp>
        <stp>C.US.EW2M2675000</stp>
        <stp>LongDescription</stp>
        <stp>-1</stp>
        <stp>T</stp>
        <tr r="H186" s="1"/>
        <tr r="H186" s="1"/>
      </tp>
      <tp t="s">
        <v>E-Mini S&amp;P 500 Week 2 (Friday), Jun 26 74500 Call</v>
        <stp/>
        <stp>ContractData</stp>
        <stp>C.US.EW2M2674500</stp>
        <stp>LongDescription</stp>
        <stp>-1</stp>
        <stp>T</stp>
        <tr r="H184" s="1"/>
        <tr r="H184" s="1"/>
      </tp>
      <tp t="s">
        <v>E-Mini S&amp;P 500 Week 2 (Friday), Jun 26 74000 Call</v>
        <stp/>
        <stp>ContractData</stp>
        <stp>C.US.EW2M2674000</stp>
        <stp>LongDescription</stp>
        <stp>-1</stp>
        <stp>T</stp>
        <tr r="H182" s="1"/>
        <tr r="H182" s="1"/>
      </tp>
      <tp t="s">
        <v>E-mini S&amp;P 500 Week 3 (Friday), May 26 74500 Put</v>
        <stp/>
        <stp>ContractData</stp>
        <stp>P.US.EW3K2674500</stp>
        <stp>LongDescription</stp>
        <stp>-1</stp>
        <stp>T</stp>
        <tr r="H51" s="1"/>
        <tr r="H51" s="1"/>
      </tp>
      <tp t="s">
        <v>E-mini S&amp;P 500 Week 3 (Friday), May 26 74400 Put</v>
        <stp/>
        <stp>ContractData</stp>
        <stp>P.US.EW3K2674400</stp>
        <stp>LongDescription</stp>
        <stp>-1</stp>
        <stp>T</stp>
        <tr r="H49" s="1"/>
        <tr r="H49" s="1"/>
      </tp>
      <tp t="s">
        <v>E-mini S&amp;P 500 Week 3 (Friday), May 26 74300 Put</v>
        <stp/>
        <stp>ContractData</stp>
        <stp>P.US.EW3K2674300</stp>
        <stp>LongDescription</stp>
        <stp>-1</stp>
        <stp>T</stp>
        <tr r="H47" s="1"/>
        <tr r="H47" s="1"/>
      </tp>
      <tp t="s">
        <v>E-mini S&amp;P 500 Week 3 (Friday), May 26 74500 Call</v>
        <stp/>
        <stp>ContractData</stp>
        <stp>C.US.EW3K2674500</stp>
        <stp>LongDescription</stp>
        <stp>-1</stp>
        <stp>T</stp>
        <tr r="H46" s="1"/>
        <tr r="H46" s="1"/>
      </tp>
      <tp t="s">
        <v>E-mini S&amp;P 500 Week 3 (Friday), May 26 74400 Call</v>
        <stp/>
        <stp>ContractData</stp>
        <stp>C.US.EW3K2674400</stp>
        <stp>LongDescription</stp>
        <stp>-1</stp>
        <stp>T</stp>
        <tr r="H44" s="1"/>
        <tr r="H44" s="1"/>
      </tp>
      <tp t="s">
        <v>E-mini S&amp;P 500 Week 3 (Friday), May 26 74300 Call</v>
        <stp/>
        <stp>ContractData</stp>
        <stp>C.US.EW3K2674300</stp>
        <stp>LongDescription</stp>
        <stp>-1</stp>
        <stp>T</stp>
        <tr r="H42" s="1"/>
        <tr r="H42" s="1"/>
      </tp>
      <tp t="s">
        <v>E-Mini S&amp;P 500 Week 1 (Friday), Jun 26 74600 Put</v>
        <stp/>
        <stp>ContractData</stp>
        <stp>P.US.EW1M2674600</stp>
        <stp>LongDescription</stp>
        <stp>-1</stp>
        <stp>T</stp>
        <tr r="H181" s="1"/>
        <tr r="H181" s="1"/>
      </tp>
      <tp t="s">
        <v>E-Mini S&amp;P 500 Week 1 (Friday), Jun 26 74500 Put</v>
        <stp/>
        <stp>ContractData</stp>
        <stp>P.US.EW1M2674500</stp>
        <stp>LongDescription</stp>
        <stp>-1</stp>
        <stp>T</stp>
        <tr r="H180" s="1"/>
        <tr r="H180" s="1"/>
      </tp>
      <tp t="s">
        <v>E-Mini S&amp;P 500 Week 1 (Friday), Jun 26 74400 Put</v>
        <stp/>
        <stp>ContractData</stp>
        <stp>P.US.EW1M2674400</stp>
        <stp>LongDescription</stp>
        <stp>-1</stp>
        <stp>T</stp>
        <tr r="H179" s="1"/>
        <tr r="H179" s="1"/>
      </tp>
      <tp t="s">
        <v>E-Mini S&amp;P 500 Week 1 (Friday), Jun 26 74300 Put</v>
        <stp/>
        <stp>ContractData</stp>
        <stp>P.US.EW1M2674300</stp>
        <stp>LongDescription</stp>
        <stp>-1</stp>
        <stp>T</stp>
        <tr r="H178" s="1"/>
        <tr r="H178" s="1"/>
      </tp>
      <tp t="s">
        <v>E-Mini S&amp;P 500 Week 1 (Friday), Jun 26 74600 Call</v>
        <stp/>
        <stp>ContractData</stp>
        <stp>C.US.EW1M2674600</stp>
        <stp>LongDescription</stp>
        <stp>-1</stp>
        <stp>T</stp>
        <tr r="H176" s="1"/>
        <tr r="H176" s="1"/>
      </tp>
      <tp t="s">
        <v>E-Mini S&amp;P 500 Week 1 (Friday), Jun 26 74500 Call</v>
        <stp/>
        <stp>ContractData</stp>
        <stp>C.US.EW1M2674500</stp>
        <stp>LongDescription</stp>
        <stp>-1</stp>
        <stp>T</stp>
        <tr r="H175" s="1"/>
        <tr r="H175" s="1"/>
      </tp>
      <tp t="s">
        <v>E-Mini S&amp;P 500 Week 1 (Friday), Jun 26 74400 Call</v>
        <stp/>
        <stp>ContractData</stp>
        <stp>C.US.EW1M2674400</stp>
        <stp>LongDescription</stp>
        <stp>-1</stp>
        <stp>T</stp>
        <tr r="H174" s="1"/>
        <tr r="H174" s="1"/>
      </tp>
      <tp t="s">
        <v>E-Mini S&amp;P 500 Week 1 (Friday), Jun 26 74300 Call</v>
        <stp/>
        <stp>ContractData</stp>
        <stp>C.US.EW1M2674300</stp>
        <stp>LongDescription</stp>
        <stp>-1</stp>
        <stp>T</stp>
        <tr r="H173" s="1"/>
        <tr r="H173" s="1"/>
      </tp>
      <tp>
        <v>121</v>
        <stp/>
        <stp>ContractData</stp>
        <stp>C.US.EW2M2675000</stp>
        <stp>T_CVol</stp>
        <stp/>
        <stp>T</stp>
        <tr r="O186" s="1"/>
      </tp>
      <tp>
        <v>1</v>
        <stp/>
        <stp>ContractData</stp>
        <stp>C.US.EW2M2674750</stp>
        <stp>T_CVol</stp>
        <stp/>
        <stp>T</stp>
        <tr r="O185" s="1"/>
      </tp>
      <tp>
        <v>17</v>
        <stp/>
        <stp>ContractData</stp>
        <stp>C.US.EW2M2674500</stp>
        <stp>T_CVol</stp>
        <stp/>
        <stp>T</stp>
        <tr r="O184" s="1"/>
      </tp>
      <tp>
        <v>75</v>
        <stp/>
        <stp>ContractData</stp>
        <stp>C.US.EW2M2674250</stp>
        <stp>T_CVol</stp>
        <stp/>
        <stp>T</stp>
        <tr r="O183" s="1"/>
      </tp>
      <tp>
        <v>8</v>
        <stp/>
        <stp>ContractData</stp>
        <stp>C.US.EW2M2674000</stp>
        <stp>T_CVol</stp>
        <stp/>
        <stp>T</stp>
        <tr r="O182" s="1"/>
      </tp>
      <tp>
        <v>7</v>
        <stp/>
        <stp>ContractData</stp>
        <stp>P.US.EW2M2674750</stp>
        <stp>T_CVol</stp>
        <stp/>
        <stp>T</stp>
        <tr r="O190" s="1"/>
      </tp>
      <tp>
        <v>17</v>
        <stp/>
        <stp>ContractData</stp>
        <stp>P.US.EW2M2674500</stp>
        <stp>T_CVol</stp>
        <stp/>
        <stp>T</stp>
        <tr r="O189" s="1"/>
      </tp>
      <tp>
        <v>18</v>
        <stp/>
        <stp>ContractData</stp>
        <stp>P.US.EW2M2674250</stp>
        <stp>T_CVol</stp>
        <stp/>
        <stp>T</stp>
        <tr r="O188" s="1"/>
      </tp>
      <tp>
        <v>4</v>
        <stp/>
        <stp>ContractData</stp>
        <stp>P.US.EW2M2674000</stp>
        <stp>T_CVol</stp>
        <stp/>
        <stp>T</stp>
        <tr r="O187" s="1"/>
      </tp>
      <tp>
        <v>0</v>
        <stp/>
        <stp>ContractData</stp>
        <stp>P.US.EW2M2675000</stp>
        <stp>T_CVol</stp>
        <stp/>
        <stp>T</stp>
        <tr r="O191" s="1"/>
      </tp>
      <tp>
        <v>0</v>
        <stp/>
        <stp>ContractData</stp>
        <stp>C.US.EW1M2674600</stp>
        <stp>T_CVol</stp>
        <stp/>
        <stp>T</stp>
        <tr r="O176" s="1"/>
      </tp>
      <tp>
        <v>21</v>
        <stp/>
        <stp>ContractData</stp>
        <stp>C.US.EW1M2674400</stp>
        <stp>T_CVol</stp>
        <stp/>
        <stp>T</stp>
        <tr r="O174" s="1"/>
      </tp>
      <tp>
        <v>18</v>
        <stp/>
        <stp>ContractData</stp>
        <stp>C.US.EW1M2674500</stp>
        <stp>T_CVol</stp>
        <stp/>
        <stp>T</stp>
        <tr r="O175" s="1"/>
      </tp>
      <tp>
        <v>3</v>
        <stp/>
        <stp>ContractData</stp>
        <stp>C.US.EW1M2674250</stp>
        <stp>T_CVol</stp>
        <stp/>
        <stp>T</stp>
        <tr r="O172" s="1"/>
      </tp>
      <tp>
        <v>1</v>
        <stp/>
        <stp>ContractData</stp>
        <stp>C.US.EW1M2674300</stp>
        <stp>T_CVol</stp>
        <stp/>
        <stp>T</stp>
        <tr r="O173" s="1"/>
      </tp>
      <tp>
        <v>0</v>
        <stp/>
        <stp>ContractData</stp>
        <stp>P.US.EW1M2674600</stp>
        <stp>T_CVol</stp>
        <stp/>
        <stp>T</stp>
        <tr r="O181" s="1"/>
      </tp>
      <tp>
        <v>65</v>
        <stp/>
        <stp>ContractData</stp>
        <stp>P.US.EW1M2674400</stp>
        <stp>T_CVol</stp>
        <stp/>
        <stp>T</stp>
        <tr r="O179" s="1"/>
      </tp>
      <tp>
        <v>17</v>
        <stp/>
        <stp>ContractData</stp>
        <stp>P.US.EW1M2674500</stp>
        <stp>T_CVol</stp>
        <stp/>
        <stp>T</stp>
        <tr r="O180" s="1"/>
      </tp>
      <tp>
        <v>0</v>
        <stp/>
        <stp>ContractData</stp>
        <stp>P.US.EW1M2674250</stp>
        <stp>T_CVol</stp>
        <stp/>
        <stp>T</stp>
        <tr r="O177" s="1"/>
      </tp>
      <tp>
        <v>0</v>
        <stp/>
        <stp>ContractData</stp>
        <stp>P.US.EW1M2674300</stp>
        <stp>T_CVol</stp>
        <stp/>
        <stp>T</stp>
        <tr r="O178" s="1"/>
      </tp>
      <tp>
        <v>83.25</v>
        <stp/>
        <stp>ContractData</stp>
        <stp>P.US.EP34K2674300</stp>
        <stp>Ask</stp>
        <stp/>
        <stp>T</stp>
        <tr r="M118" s="1"/>
      </tp>
      <tp>
        <v>23</v>
        <stp/>
        <stp>ContractData</stp>
        <stp>P.US.EP32K2674300</stp>
        <stp>Ask</stp>
        <stp/>
        <stp>T</stp>
        <tr r="M27" s="1"/>
      </tp>
      <tp>
        <v>57.75</v>
        <stp/>
        <stp>ContractData</stp>
        <stp>P.US.EP33K2674300</stp>
        <stp>Ask</stp>
        <stp/>
        <stp>T</stp>
        <tr r="M77" s="1"/>
      </tp>
      <tp>
        <v>96.75</v>
        <stp/>
        <stp>ContractData</stp>
        <stp>C.US.EP34K2674300</stp>
        <stp>Ask</stp>
        <stp/>
        <stp>T</stp>
        <tr r="M113" s="1"/>
      </tp>
      <tp>
        <v>71.25</v>
        <stp/>
        <stp>ContractData</stp>
        <stp>C.US.EP33K2674300</stp>
        <stp>Ask</stp>
        <stp/>
        <stp>T</stp>
        <tr r="M72" s="1"/>
      </tp>
      <tp>
        <v>36.5</v>
        <stp/>
        <stp>ContractData</stp>
        <stp>C.US.EP32K2674300</stp>
        <stp>Ask</stp>
        <stp/>
        <stp>T</stp>
        <tr r="M22" s="1"/>
      </tp>
      <tp>
        <v>79.25</v>
        <stp/>
        <stp>ContractData</stp>
        <stp>P.US.EP24K2674300</stp>
        <stp>Ask</stp>
        <stp/>
        <stp>T</stp>
        <tr r="M108" s="1"/>
      </tp>
      <tp>
        <v>14.3</v>
        <stp/>
        <stp>ContractData</stp>
        <stp>P.US.EP22K2674300</stp>
        <stp>Ask</stp>
        <stp/>
        <stp>T</stp>
        <tr r="M17" s="1"/>
      </tp>
      <tp>
        <v>53</v>
        <stp/>
        <stp>ContractData</stp>
        <stp>P.US.EP23K2674300</stp>
        <stp>Ask</stp>
        <stp/>
        <stp>T</stp>
        <tr r="M67" s="1"/>
      </tp>
      <tp>
        <v>92.75</v>
        <stp/>
        <stp>ContractData</stp>
        <stp>C.US.EP24K2674300</stp>
        <stp>Ask</stp>
        <stp/>
        <stp>T</stp>
        <tr r="M103" s="1"/>
      </tp>
      <tp>
        <v>66.5</v>
        <stp/>
        <stp>ContractData</stp>
        <stp>C.US.EP23K2674300</stp>
        <stp>Ask</stp>
        <stp/>
        <stp>T</stp>
        <tr r="M62" s="1"/>
      </tp>
      <tp>
        <v>27.75</v>
        <stp/>
        <stp>ContractData</stp>
        <stp>C.US.EP22K2674300</stp>
        <stp>Ask</stp>
        <stp/>
        <stp>T</stp>
        <tr r="M12" s="1"/>
      </tp>
      <tp>
        <v>2.0499999999999998</v>
        <stp/>
        <stp>ContractData</stp>
        <stp>P.US.EP12K2674300</stp>
        <stp>Ask</stp>
        <stp/>
        <stp>T</stp>
        <tr r="M7" s="1"/>
      </tp>
      <tp>
        <v>32.75</v>
        <stp/>
        <stp>ContractData</stp>
        <stp>P.US.EP42K2674350</stp>
        <stp>Ask</stp>
        <stp/>
        <stp>T</stp>
        <tr r="M38" s="1"/>
      </tp>
      <tp>
        <v>47.75</v>
        <stp/>
        <stp>ContractData</stp>
        <stp>P.US.EP13K2674300</stp>
        <stp>Ask</stp>
        <stp/>
        <stp>T</stp>
        <tr r="M57" s="1"/>
      </tp>
      <tp>
        <v>61.25</v>
        <stp/>
        <stp>ContractData</stp>
        <stp>C.US.EP13K2674300</stp>
        <stp>Ask</stp>
        <stp/>
        <stp>T</stp>
        <tr r="M52" s="1"/>
      </tp>
      <tp>
        <v>15.6</v>
        <stp/>
        <stp>ContractData</stp>
        <stp>C.US.EP12K2674300</stp>
        <stp>Ask</stp>
        <stp/>
        <stp>T</stp>
        <tr r="M2" s="1"/>
      </tp>
      <tp>
        <v>41.25</v>
        <stp/>
        <stp>ContractData</stp>
        <stp>C.US.EP42K2674350</stp>
        <stp>Ask</stp>
        <stp/>
        <stp>T</stp>
        <tr r="M33" s="1"/>
      </tp>
      <tp>
        <v>16</v>
        <stp/>
        <stp>ContractData</stp>
        <stp>P.US.EP22K2674350</stp>
        <stp>Ask</stp>
        <stp/>
        <stp>T</stp>
        <tr r="M18" s="1"/>
      </tp>
      <tp>
        <v>55</v>
        <stp/>
        <stp>ContractData</stp>
        <stp>P.US.EP23K2674350</stp>
        <stp>Ask</stp>
        <stp/>
        <stp>T</stp>
        <tr r="M68" s="1"/>
      </tp>
      <tp>
        <v>63.5</v>
        <stp/>
        <stp>ContractData</stp>
        <stp>C.US.EP23K2674350</stp>
        <stp>Ask</stp>
        <stp/>
        <stp>T</stp>
        <tr r="M63" s="1"/>
      </tp>
      <tp>
        <v>24.5</v>
        <stp/>
        <stp>ContractData</stp>
        <stp>C.US.EP22K2674350</stp>
        <stp>Ask</stp>
        <stp/>
        <stp>T</stp>
        <tr r="M13" s="1"/>
      </tp>
      <tp>
        <v>25</v>
        <stp/>
        <stp>ContractData</stp>
        <stp>P.US.EP32K2674350</stp>
        <stp>Ask</stp>
        <stp/>
        <stp>T</stp>
        <tr r="M28" s="1"/>
      </tp>
      <tp>
        <v>59.75</v>
        <stp/>
        <stp>ContractData</stp>
        <stp>P.US.EP33K2674350</stp>
        <stp>Ask</stp>
        <stp/>
        <stp>T</stp>
        <tr r="M78" s="1"/>
      </tp>
      <tp>
        <v>68.25</v>
        <stp/>
        <stp>ContractData</stp>
        <stp>C.US.EP33K2674350</stp>
        <stp>Ask</stp>
        <stp/>
        <stp>T</stp>
        <tr r="M73" s="1"/>
      </tp>
      <tp>
        <v>33.25</v>
        <stp/>
        <stp>ContractData</stp>
        <stp>C.US.EP32K2674350</stp>
        <stp>Ask</stp>
        <stp/>
        <stp>T</stp>
        <tr r="M23" s="1"/>
      </tp>
      <tp>
        <v>87.25</v>
        <stp/>
        <stp>ContractData</stp>
        <stp>P.US.EP44K2674300</stp>
        <stp>Ask</stp>
        <stp/>
        <stp>T</stp>
        <tr r="M128" s="1"/>
      </tp>
      <tp>
        <v>2.85</v>
        <stp/>
        <stp>ContractData</stp>
        <stp>P.US.EP12K2674350</stp>
        <stp>Ask</stp>
        <stp/>
        <stp>T</stp>
        <tr r="M8" s="1"/>
      </tp>
      <tp>
        <v>30.75</v>
        <stp/>
        <stp>ContractData</stp>
        <stp>P.US.EP42K2674300</stp>
        <stp>Ask</stp>
        <stp/>
        <stp>T</stp>
        <tr r="M37" s="1"/>
      </tp>
      <tp>
        <v>49.75</v>
        <stp/>
        <stp>ContractData</stp>
        <stp>P.US.EP13K2674350</stp>
        <stp>Ask</stp>
        <stp/>
        <stp>T</stp>
        <tr r="M58" s="1"/>
      </tp>
      <tp>
        <v>67</v>
        <stp/>
        <stp>ContractData</stp>
        <stp>P.US.EP43K2674300</stp>
        <stp>Ask</stp>
        <stp/>
        <stp>T</stp>
        <tr r="M88" s="1"/>
      </tp>
      <tp>
        <v>101</v>
        <stp/>
        <stp>ContractData</stp>
        <stp>C.US.EP44K2674300</stp>
        <stp>Ask</stp>
        <stp/>
        <stp>T</stp>
        <tr r="M123" s="1"/>
      </tp>
      <tp>
        <v>58.25</v>
        <stp/>
        <stp>ContractData</stp>
        <stp>C.US.EP13K2674350</stp>
        <stp>Ask</stp>
        <stp/>
        <stp>T</stp>
        <tr r="M53" s="1"/>
      </tp>
      <tp>
        <v>80.5</v>
        <stp/>
        <stp>ContractData</stp>
        <stp>C.US.EP43K2674300</stp>
        <stp>Ask</stp>
        <stp/>
        <stp>T</stp>
        <tr r="M83" s="1"/>
      </tp>
      <tp>
        <v>11.4</v>
        <stp/>
        <stp>ContractData</stp>
        <stp>C.US.EP12K2674350</stp>
        <stp>Ask</stp>
        <stp/>
        <stp>T</stp>
        <tr r="M3" s="1"/>
      </tp>
      <tp>
        <v>44.25</v>
        <stp/>
        <stp>ContractData</stp>
        <stp>C.US.EP42K2674300</stp>
        <stp>Ask</stp>
        <stp/>
        <stp>T</stp>
        <tr r="M32" s="1"/>
      </tp>
      <tp>
        <v>85.25</v>
        <stp/>
        <stp>ContractData</stp>
        <stp>P.US.EP44K2674250</stp>
        <stp>Ask</stp>
        <stp/>
        <stp>T</stp>
        <tr r="M127" s="1"/>
      </tp>
      <tp>
        <v>64.75</v>
        <stp/>
        <stp>ContractData</stp>
        <stp>P.US.EP43K2674250</stp>
        <stp>Ask</stp>
        <stp/>
        <stp>T</stp>
        <tr r="M87" s="1"/>
      </tp>
      <tp>
        <v>104</v>
        <stp/>
        <stp>ContractData</stp>
        <stp>C.US.EP44K2674250</stp>
        <stp>Ask</stp>
        <stp/>
        <stp>T</stp>
        <tr r="M122" s="1"/>
      </tp>
      <tp>
        <v>83.5</v>
        <stp/>
        <stp>ContractData</stp>
        <stp>C.US.EP43K2674250</stp>
        <stp>Ask</stp>
        <stp/>
        <stp>T</stp>
        <tr r="M82" s="1"/>
      </tp>
      <tp>
        <v>77.25</v>
        <stp/>
        <stp>ContractData</stp>
        <stp>P.US.EP24K2674250</stp>
        <stp>Ask</stp>
        <stp/>
        <stp>T</stp>
        <tr r="M107" s="1"/>
      </tp>
      <tp>
        <v>95.75</v>
        <stp/>
        <stp>ContractData</stp>
        <stp>C.US.EP24K2674250</stp>
        <stp>Ask</stp>
        <stp/>
        <stp>T</stp>
        <tr r="M102" s="1"/>
      </tp>
      <tp>
        <v>81</v>
        <stp/>
        <stp>ContractData</stp>
        <stp>P.US.EP34K2674250</stp>
        <stp>Ask</stp>
        <stp/>
        <stp>T</stp>
        <tr r="M117" s="1"/>
      </tp>
      <tp>
        <v>99.5</v>
        <stp/>
        <stp>ContractData</stp>
        <stp>C.US.EP34K2674250</stp>
        <stp>Ask</stp>
        <stp/>
        <stp>T</stp>
        <tr r="M112" s="1"/>
      </tp>
      <tp>
        <v>64.25</v>
        <stp/>
        <stp>ContractData</stp>
        <stp>P.US.EP43K2674250</stp>
        <stp>Bid</stp>
        <stp/>
        <stp>T</stp>
        <tr r="L87" s="1"/>
      </tp>
      <tp>
        <v>84.75</v>
        <stp/>
        <stp>ContractData</stp>
        <stp>P.US.EP44K2674250</stp>
        <stp>Bid</stp>
        <stp/>
        <stp>T</stp>
        <tr r="L127" s="1"/>
      </tp>
      <tp>
        <v>82.75</v>
        <stp/>
        <stp>ContractData</stp>
        <stp>C.US.EP43K2674250</stp>
        <stp>Bid</stp>
        <stp/>
        <stp>T</stp>
        <tr r="L82" s="1"/>
      </tp>
      <tp>
        <v>103</v>
        <stp/>
        <stp>ContractData</stp>
        <stp>C.US.EP44K2674250</stp>
        <stp>Bid</stp>
        <stp/>
        <stp>T</stp>
        <tr r="L122" s="1"/>
      </tp>
      <tp>
        <v>76.5</v>
        <stp/>
        <stp>ContractData</stp>
        <stp>P.US.EP24K2674250</stp>
        <stp>Bid</stp>
        <stp/>
        <stp>T</stp>
        <tr r="L107" s="1"/>
      </tp>
      <tp>
        <v>95</v>
        <stp/>
        <stp>ContractData</stp>
        <stp>C.US.EP24K2674250</stp>
        <stp>Bid</stp>
        <stp/>
        <stp>T</stp>
        <tr r="L102" s="1"/>
      </tp>
      <tp>
        <v>80.5</v>
        <stp/>
        <stp>ContractData</stp>
        <stp>P.US.EP34K2674250</stp>
        <stp>Bid</stp>
        <stp/>
        <stp>T</stp>
        <tr r="L117" s="1"/>
      </tp>
      <tp>
        <v>99</v>
        <stp/>
        <stp>ContractData</stp>
        <stp>C.US.EP34K2674250</stp>
        <stp>Bid</stp>
        <stp/>
        <stp>T</stp>
        <tr r="L112" s="1"/>
      </tp>
      <tp>
        <v>47.25</v>
        <stp/>
        <stp>ContractData</stp>
        <stp>P.US.EP13K2674300</stp>
        <stp>Bid</stp>
        <stp/>
        <stp>T</stp>
        <tr r="L57" s="1"/>
      </tp>
      <tp>
        <v>1.95</v>
        <stp/>
        <stp>ContractData</stp>
        <stp>P.US.EP12K2674300</stp>
        <stp>Bid</stp>
        <stp/>
        <stp>T</stp>
        <tr r="L7" s="1"/>
      </tp>
      <tp>
        <v>32.25</v>
        <stp/>
        <stp>ContractData</stp>
        <stp>P.US.EP42K2674350</stp>
        <stp>Bid</stp>
        <stp/>
        <stp>T</stp>
        <tr r="L38" s="1"/>
      </tp>
      <tp>
        <v>15.3</v>
        <stp/>
        <stp>ContractData</stp>
        <stp>C.US.EP12K2674300</stp>
        <stp>Bid</stp>
        <stp/>
        <stp>T</stp>
        <tr r="L2" s="1"/>
      </tp>
      <tp>
        <v>40.75</v>
        <stp/>
        <stp>ContractData</stp>
        <stp>C.US.EP42K2674350</stp>
        <stp>Bid</stp>
        <stp/>
        <stp>T</stp>
        <tr r="L33" s="1"/>
      </tp>
      <tp>
        <v>60.75</v>
        <stp/>
        <stp>ContractData</stp>
        <stp>C.US.EP13K2674300</stp>
        <stp>Bid</stp>
        <stp/>
        <stp>T</stp>
        <tr r="L52" s="1"/>
      </tp>
      <tp>
        <v>57.25</v>
        <stp/>
        <stp>ContractData</stp>
        <stp>P.US.EP33K2674300</stp>
        <stp>Bid</stp>
        <stp/>
        <stp>T</stp>
        <tr r="L77" s="1"/>
      </tp>
      <tp>
        <v>22.75</v>
        <stp/>
        <stp>ContractData</stp>
        <stp>P.US.EP32K2674300</stp>
        <stp>Bid</stp>
        <stp/>
        <stp>T</stp>
        <tr r="L27" s="1"/>
      </tp>
      <tp>
        <v>82.5</v>
        <stp/>
        <stp>ContractData</stp>
        <stp>P.US.EP34K2674300</stp>
        <stp>Bid</stp>
        <stp/>
        <stp>T</stp>
        <tr r="L118" s="1"/>
      </tp>
      <tp>
        <v>36.25</v>
        <stp/>
        <stp>ContractData</stp>
        <stp>C.US.EP32K2674300</stp>
        <stp>Bid</stp>
        <stp/>
        <stp>T</stp>
        <tr r="L22" s="1"/>
      </tp>
      <tp>
        <v>70.75</v>
        <stp/>
        <stp>ContractData</stp>
        <stp>C.US.EP33K2674300</stp>
        <stp>Bid</stp>
        <stp/>
        <stp>T</stp>
        <tr r="L72" s="1"/>
      </tp>
      <tp>
        <v>96</v>
        <stp/>
        <stp>ContractData</stp>
        <stp>C.US.EP34K2674300</stp>
        <stp>Bid</stp>
        <stp/>
        <stp>T</stp>
        <tr r="L113" s="1"/>
      </tp>
      <tp>
        <v>52.25</v>
        <stp/>
        <stp>ContractData</stp>
        <stp>P.US.EP23K2674300</stp>
        <stp>Bid</stp>
        <stp/>
        <stp>T</stp>
        <tr r="L67" s="1"/>
      </tp>
      <tp>
        <v>14</v>
        <stp/>
        <stp>ContractData</stp>
        <stp>P.US.EP22K2674300</stp>
        <stp>Bid</stp>
        <stp/>
        <stp>T</stp>
        <tr r="L17" s="1"/>
      </tp>
      <tp>
        <v>78.5</v>
        <stp/>
        <stp>ContractData</stp>
        <stp>P.US.EP24K2674300</stp>
        <stp>Bid</stp>
        <stp/>
        <stp>T</stp>
        <tr r="L108" s="1"/>
      </tp>
      <tp>
        <v>27.5</v>
        <stp/>
        <stp>ContractData</stp>
        <stp>C.US.EP22K2674300</stp>
        <stp>Bid</stp>
        <stp/>
        <stp>T</stp>
        <tr r="L12" s="1"/>
      </tp>
      <tp>
        <v>65.75</v>
        <stp/>
        <stp>ContractData</stp>
        <stp>C.US.EP23K2674300</stp>
        <stp>Bid</stp>
        <stp/>
        <stp>T</stp>
        <tr r="L62" s="1"/>
      </tp>
      <tp>
        <v>92</v>
        <stp/>
        <stp>ContractData</stp>
        <stp>C.US.EP24K2674300</stp>
        <stp>Bid</stp>
        <stp/>
        <stp>T</stp>
        <tr r="L103" s="1"/>
      </tp>
      <tp>
        <v>49.25</v>
        <stp/>
        <stp>ContractData</stp>
        <stp>P.US.EP13K2674350</stp>
        <stp>Bid</stp>
        <stp/>
        <stp>T</stp>
        <tr r="L58" s="1"/>
      </tp>
      <tp>
        <v>66.25</v>
        <stp/>
        <stp>ContractData</stp>
        <stp>P.US.EP43K2674300</stp>
        <stp>Bid</stp>
        <stp/>
        <stp>T</stp>
        <tr r="L88" s="1"/>
      </tp>
      <tp>
        <v>2.8000000000000003</v>
        <stp/>
        <stp>ContractData</stp>
        <stp>P.US.EP12K2674350</stp>
        <stp>Bid</stp>
        <stp/>
        <stp>T</stp>
        <tr r="L8" s="1"/>
      </tp>
      <tp>
        <v>30.5</v>
        <stp/>
        <stp>ContractData</stp>
        <stp>P.US.EP42K2674300</stp>
        <stp>Bid</stp>
        <stp/>
        <stp>T</stp>
        <tr r="L37" s="1"/>
      </tp>
      <tp>
        <v>86.75</v>
        <stp/>
        <stp>ContractData</stp>
        <stp>P.US.EP44K2674300</stp>
        <stp>Bid</stp>
        <stp/>
        <stp>T</stp>
        <tr r="L128" s="1"/>
      </tp>
      <tp>
        <v>11.200000000000001</v>
        <stp/>
        <stp>ContractData</stp>
        <stp>C.US.EP12K2674350</stp>
        <stp>Bid</stp>
        <stp/>
        <stp>T</stp>
        <tr r="L3" s="1"/>
      </tp>
      <tp>
        <v>43.75</v>
        <stp/>
        <stp>ContractData</stp>
        <stp>C.US.EP42K2674300</stp>
        <stp>Bid</stp>
        <stp/>
        <stp>T</stp>
        <tr r="L32" s="1"/>
      </tp>
      <tp>
        <v>57.75</v>
        <stp/>
        <stp>ContractData</stp>
        <stp>C.US.EP13K2674350</stp>
        <stp>Bid</stp>
        <stp/>
        <stp>T</stp>
        <tr r="L53" s="1"/>
      </tp>
      <tp>
        <v>79.75</v>
        <stp/>
        <stp>ContractData</stp>
        <stp>C.US.EP43K2674300</stp>
        <stp>Bid</stp>
        <stp/>
        <stp>T</stp>
        <tr r="L83" s="1"/>
      </tp>
      <tp>
        <v>100</v>
        <stp/>
        <stp>ContractData</stp>
        <stp>C.US.EP44K2674300</stp>
        <stp>Bid</stp>
        <stp/>
        <stp>T</stp>
        <tr r="L123" s="1"/>
      </tp>
      <tp>
        <v>54.25</v>
        <stp/>
        <stp>ContractData</stp>
        <stp>P.US.EP23K2674350</stp>
        <stp>Bid</stp>
        <stp/>
        <stp>T</stp>
        <tr r="L68" s="1"/>
      </tp>
      <tp>
        <v>15.8</v>
        <stp/>
        <stp>ContractData</stp>
        <stp>P.US.EP22K2674350</stp>
        <stp>Bid</stp>
        <stp/>
        <stp>T</stp>
        <tr r="L18" s="1"/>
      </tp>
      <tp>
        <v>24.25</v>
        <stp/>
        <stp>ContractData</stp>
        <stp>C.US.EP22K2674350</stp>
        <stp>Bid</stp>
        <stp/>
        <stp>T</stp>
        <tr r="L13" s="1"/>
      </tp>
      <tp>
        <v>62.75</v>
        <stp/>
        <stp>ContractData</stp>
        <stp>C.US.EP23K2674350</stp>
        <stp>Bid</stp>
        <stp/>
        <stp>T</stp>
        <tr r="L63" s="1"/>
      </tp>
      <tp>
        <v>59.25</v>
        <stp/>
        <stp>ContractData</stp>
        <stp>P.US.EP33K2674350</stp>
        <stp>Bid</stp>
        <stp/>
        <stp>T</stp>
        <tr r="L78" s="1"/>
      </tp>
      <tp>
        <v>24.5</v>
        <stp/>
        <stp>ContractData</stp>
        <stp>P.US.EP32K2674350</stp>
        <stp>Bid</stp>
        <stp/>
        <stp>T</stp>
        <tr r="L28" s="1"/>
      </tp>
      <tp>
        <v>33</v>
        <stp/>
        <stp>ContractData</stp>
        <stp>C.US.EP32K2674350</stp>
        <stp>Bid</stp>
        <stp/>
        <stp>T</stp>
        <tr r="L23" s="1"/>
      </tp>
      <tp>
        <v>67.75</v>
        <stp/>
        <stp>ContractData</stp>
        <stp>C.US.EP33K2674350</stp>
        <stp>Bid</stp>
        <stp/>
        <stp>T</stp>
        <tr r="L73" s="1"/>
      </tp>
      <tp>
        <v>51.5</v>
        <stp/>
        <stp>ContractData</stp>
        <stp>P.US.EP13K2674400</stp>
        <stp>Bid</stp>
        <stp/>
        <stp>T</stp>
        <tr r="L59" s="1"/>
      </tp>
      <tp>
        <v>4.05</v>
        <stp/>
        <stp>ContractData</stp>
        <stp>P.US.EP12K2674400</stp>
        <stp>Bid</stp>
        <stp/>
        <stp>T</stp>
        <tr r="L9" s="1"/>
      </tp>
      <tp>
        <v>36.5</v>
        <stp/>
        <stp>ContractData</stp>
        <stp>P.US.EP42K2674450</stp>
        <stp>Bid</stp>
        <stp/>
        <stp>T</stp>
        <tr r="L40" s="1"/>
      </tp>
      <tp>
        <v>7.5</v>
        <stp/>
        <stp>ContractData</stp>
        <stp>C.US.EP12K2674400</stp>
        <stp>Bid</stp>
        <stp/>
        <stp>T</stp>
        <tr r="L4" s="1"/>
      </tp>
      <tp>
        <v>35</v>
        <stp/>
        <stp>ContractData</stp>
        <stp>C.US.EP42K2674450</stp>
        <stp>Bid</stp>
        <stp/>
        <stp>T</stp>
        <tr r="L35" s="1"/>
      </tp>
      <tp>
        <v>54.75</v>
        <stp/>
        <stp>ContractData</stp>
        <stp>C.US.EP13K2674400</stp>
        <stp>Bid</stp>
        <stp/>
        <stp>T</stp>
        <tr r="L54" s="1"/>
      </tp>
      <tp>
        <v>61.25</v>
        <stp/>
        <stp>ContractData</stp>
        <stp>P.US.EP33K2674400</stp>
        <stp>Bid</stp>
        <stp/>
        <stp>T</stp>
        <tr r="L79" s="1"/>
      </tp>
      <tp>
        <v>26.5</v>
        <stp/>
        <stp>ContractData</stp>
        <stp>P.US.EP32K2674400</stp>
        <stp>Bid</stp>
        <stp/>
        <stp>T</stp>
        <tr r="L29" s="1"/>
      </tp>
      <tp>
        <v>86.5</v>
        <stp/>
        <stp>ContractData</stp>
        <stp>P.US.EP34K2674400</stp>
        <stp>Bid</stp>
        <stp/>
        <stp>T</stp>
        <tr r="L119" s="1"/>
      </tp>
      <tp>
        <v>30</v>
        <stp/>
        <stp>ContractData</stp>
        <stp>C.US.EP32K2674400</stp>
        <stp>Bid</stp>
        <stp/>
        <stp>T</stp>
        <tr r="L24" s="1"/>
      </tp>
      <tp>
        <v>64.75</v>
        <stp/>
        <stp>ContractData</stp>
        <stp>C.US.EP33K2674400</stp>
        <stp>Bid</stp>
        <stp/>
        <stp>T</stp>
        <tr r="L74" s="1"/>
      </tp>
      <tp>
        <v>90.25</v>
        <stp/>
        <stp>ContractData</stp>
        <stp>C.US.EP34K2674400</stp>
        <stp>Bid</stp>
        <stp/>
        <stp>T</stp>
        <tr r="L114" s="1"/>
      </tp>
      <tp>
        <v>56.5</v>
        <stp/>
        <stp>ContractData</stp>
        <stp>P.US.EP23K2674400</stp>
        <stp>Bid</stp>
        <stp/>
        <stp>T</stp>
        <tr r="L69" s="1"/>
      </tp>
      <tp>
        <v>17.8</v>
        <stp/>
        <stp>ContractData</stp>
        <stp>P.US.EP22K2674400</stp>
        <stp>Bid</stp>
        <stp/>
        <stp>T</stp>
        <tr r="L19" s="1"/>
      </tp>
      <tp>
        <v>82.75</v>
        <stp/>
        <stp>ContractData</stp>
        <stp>P.US.EP24K2674400</stp>
        <stp>Bid</stp>
        <stp/>
        <stp>T</stp>
        <tr r="L109" s="1"/>
      </tp>
      <tp>
        <v>21.25</v>
        <stp/>
        <stp>ContractData</stp>
        <stp>C.US.EP22K2674400</stp>
        <stp>Bid</stp>
        <stp/>
        <stp>T</stp>
        <tr r="L14" s="1"/>
      </tp>
      <tp>
        <v>60</v>
        <stp/>
        <stp>ContractData</stp>
        <stp>C.US.EP23K2674400</stp>
        <stp>Bid</stp>
        <stp/>
        <stp>T</stp>
        <tr r="L64" s="1"/>
      </tp>
      <tp>
        <v>86.25</v>
        <stp/>
        <stp>ContractData</stp>
        <stp>C.US.EP24K2674400</stp>
        <stp>Bid</stp>
        <stp/>
        <stp>T</stp>
        <tr r="L104" s="1"/>
      </tp>
      <tp>
        <v>53.5</v>
        <stp/>
        <stp>ContractData</stp>
        <stp>P.US.EP13K2674450</stp>
        <stp>Bid</stp>
        <stp/>
        <stp>T</stp>
        <tr r="L60" s="1"/>
      </tp>
      <tp>
        <v>70.5</v>
        <stp/>
        <stp>ContractData</stp>
        <stp>P.US.EP43K2674400</stp>
        <stp>Bid</stp>
        <stp/>
        <stp>T</stp>
        <tr r="L89" s="1"/>
      </tp>
      <tp>
        <v>6.1000000000000005</v>
        <stp/>
        <stp>ContractData</stp>
        <stp>P.US.EP12K2674450</stp>
        <stp>Bid</stp>
        <stp/>
        <stp>T</stp>
        <tr r="L10" s="1"/>
      </tp>
      <tp>
        <v>34.25</v>
        <stp/>
        <stp>ContractData</stp>
        <stp>P.US.EP42K2674400</stp>
        <stp>Bid</stp>
        <stp/>
        <stp>T</stp>
        <tr r="L39" s="1"/>
      </tp>
      <tp>
        <v>90.75</v>
        <stp/>
        <stp>ContractData</stp>
        <stp>P.US.EP44K2674400</stp>
        <stp>Bid</stp>
        <stp/>
        <stp>T</stp>
        <tr r="L129" s="1"/>
      </tp>
      <tp>
        <v>4.55</v>
        <stp/>
        <stp>ContractData</stp>
        <stp>C.US.EP12K2674450</stp>
        <stp>Bid</stp>
        <stp/>
        <stp>T</stp>
        <tr r="L5" s="1"/>
      </tp>
      <tp>
        <v>37.75</v>
        <stp/>
        <stp>ContractData</stp>
        <stp>C.US.EP42K2674400</stp>
        <stp>Bid</stp>
        <stp/>
        <stp>T</stp>
        <tr r="L34" s="1"/>
      </tp>
      <tp>
        <v>52</v>
        <stp/>
        <stp>ContractData</stp>
        <stp>C.US.EP13K2674450</stp>
        <stp>Bid</stp>
        <stp/>
        <stp>T</stp>
        <tr r="L55" s="1"/>
      </tp>
      <tp>
        <v>74</v>
        <stp/>
        <stp>ContractData</stp>
        <stp>C.US.EP43K2674400</stp>
        <stp>Bid</stp>
        <stp/>
        <stp>T</stp>
        <tr r="L84" s="1"/>
      </tp>
      <tp>
        <v>94.25</v>
        <stp/>
        <stp>ContractData</stp>
        <stp>C.US.EP44K2674400</stp>
        <stp>Bid</stp>
        <stp/>
        <stp>T</stp>
        <tr r="L124" s="1"/>
      </tp>
      <tp>
        <v>58.5</v>
        <stp/>
        <stp>ContractData</stp>
        <stp>P.US.EP23K2674450</stp>
        <stp>Bid</stp>
        <stp/>
        <stp>T</stp>
        <tr r="L70" s="1"/>
      </tp>
      <tp>
        <v>19.900000000000002</v>
        <stp/>
        <stp>ContractData</stp>
        <stp>P.US.EP22K2674450</stp>
        <stp>Bid</stp>
        <stp/>
        <stp>T</stp>
        <tr r="L20" s="1"/>
      </tp>
      <tp>
        <v>18.400000000000002</v>
        <stp/>
        <stp>ContractData</stp>
        <stp>C.US.EP22K2674450</stp>
        <stp>Bid</stp>
        <stp/>
        <stp>T</stp>
        <tr r="L15" s="1"/>
      </tp>
      <tp>
        <v>57</v>
        <stp/>
        <stp>ContractData</stp>
        <stp>C.US.EP23K2674450</stp>
        <stp>Bid</stp>
        <stp/>
        <stp>T</stp>
        <tr r="L65" s="1"/>
      </tp>
      <tp>
        <v>63.5</v>
        <stp/>
        <stp>ContractData</stp>
        <stp>P.US.EP33K2674450</stp>
        <stp>Bid</stp>
        <stp/>
        <stp>T</stp>
        <tr r="L80" s="1"/>
      </tp>
      <tp>
        <v>28.5</v>
        <stp/>
        <stp>ContractData</stp>
        <stp>P.US.EP32K2674450</stp>
        <stp>Bid</stp>
        <stp/>
        <stp>T</stp>
        <tr r="L30" s="1"/>
      </tp>
      <tp>
        <v>27</v>
        <stp/>
        <stp>ContractData</stp>
        <stp>C.US.EP32K2674450</stp>
        <stp>Bid</stp>
        <stp/>
        <stp>T</stp>
        <tr r="L25" s="1"/>
      </tp>
      <tp>
        <v>62</v>
        <stp/>
        <stp>ContractData</stp>
        <stp>C.US.EP33K2674450</stp>
        <stp>Bid</stp>
        <stp/>
        <stp>T</stp>
        <tr r="L75" s="1"/>
      </tp>
      <tp>
        <v>96.25</v>
        <stp/>
        <stp>ContractData</stp>
        <stp>P.US.EP34K2674600</stp>
        <stp>Ask</stp>
        <stp/>
        <stp>T</stp>
        <tr r="M121" s="1"/>
      </tp>
      <tp>
        <v>79.5</v>
        <stp/>
        <stp>ContractData</stp>
        <stp>C.US.EP34K2674600</stp>
        <stp>Ask</stp>
        <stp/>
        <stp>T</stp>
        <tr r="M116" s="1"/>
      </tp>
      <tp>
        <v>92.25</v>
        <stp/>
        <stp>ContractData</stp>
        <stp>P.US.EP24K2674600</stp>
        <stp>Ask</stp>
        <stp/>
        <stp>T</stp>
        <tr r="M111" s="1"/>
      </tp>
      <tp>
        <v>75.75</v>
        <stp/>
        <stp>ContractData</stp>
        <stp>C.US.EP24K2674600</stp>
        <stp>Ask</stp>
        <stp/>
        <stp>T</stp>
        <tr r="M106" s="1"/>
      </tp>
      <tp>
        <v>100.5</v>
        <stp/>
        <stp>ContractData</stp>
        <stp>P.US.EP44K2674600</stp>
        <stp>Ask</stp>
        <stp/>
        <stp>T</stp>
        <tr r="M131" s="1"/>
      </tp>
      <tp>
        <v>80.25</v>
        <stp/>
        <stp>ContractData</stp>
        <stp>P.US.EP43K2674600</stp>
        <stp>Ask</stp>
        <stp/>
        <stp>T</stp>
        <tr r="M91" s="1"/>
      </tp>
      <tp>
        <v>83.75</v>
        <stp/>
        <stp>ContractData</stp>
        <stp>C.US.EP44K2674600</stp>
        <stp>Ask</stp>
        <stp/>
        <stp>T</stp>
        <tr r="M126" s="1"/>
      </tp>
      <tp>
        <v>63.5</v>
        <stp/>
        <stp>ContractData</stp>
        <stp>C.US.EP43K2674600</stp>
        <stp>Ask</stp>
        <stp/>
        <stp>T</stp>
        <tr r="M86" s="1"/>
      </tp>
      <tp>
        <v>55.75</v>
        <stp/>
        <stp>ContractData</stp>
        <stp>P.US.EP13K2674500</stp>
        <stp>Bid</stp>
        <stp/>
        <stp>T</stp>
        <tr r="L61" s="1"/>
      </tp>
      <tp>
        <v>9</v>
        <stp/>
        <stp>ContractData</stp>
        <stp>P.US.EP12K2674500</stp>
        <stp>Bid</stp>
        <stp/>
        <stp>T</stp>
        <tr r="L11" s="1"/>
      </tp>
      <tp>
        <v>2.5</v>
        <stp/>
        <stp>ContractData</stp>
        <stp>C.US.EP12K2674500</stp>
        <stp>Bid</stp>
        <stp/>
        <stp>T</stp>
        <tr r="L6" s="1"/>
      </tp>
      <tp>
        <v>49.25</v>
        <stp/>
        <stp>ContractData</stp>
        <stp>C.US.EP13K2674500</stp>
        <stp>Bid</stp>
        <stp/>
        <stp>T</stp>
        <tr r="L56" s="1"/>
      </tp>
      <tp>
        <v>65.75</v>
        <stp/>
        <stp>ContractData</stp>
        <stp>P.US.EP33K2674500</stp>
        <stp>Bid</stp>
        <stp/>
        <stp>T</stp>
        <tr r="L81" s="1"/>
      </tp>
      <tp>
        <v>30.75</v>
        <stp/>
        <stp>ContractData</stp>
        <stp>P.US.EP32K2674500</stp>
        <stp>Bid</stp>
        <stp/>
        <stp>T</stp>
        <tr r="L31" s="1"/>
      </tp>
      <tp>
        <v>91</v>
        <stp/>
        <stp>ContractData</stp>
        <stp>P.US.EP34K2674500</stp>
        <stp>Bid</stp>
        <stp/>
        <stp>T</stp>
        <tr r="L120" s="1"/>
      </tp>
      <tp>
        <v>24.25</v>
        <stp/>
        <stp>ContractData</stp>
        <stp>C.US.EP32K2674500</stp>
        <stp>Bid</stp>
        <stp/>
        <stp>T</stp>
        <tr r="L26" s="1"/>
      </tp>
      <tp>
        <v>59.25</v>
        <stp/>
        <stp>ContractData</stp>
        <stp>C.US.EP33K2674500</stp>
        <stp>Bid</stp>
        <stp/>
        <stp>T</stp>
        <tr r="L76" s="1"/>
      </tp>
      <tp>
        <v>84.5</v>
        <stp/>
        <stp>ContractData</stp>
        <stp>C.US.EP34K2674500</stp>
        <stp>Bid</stp>
        <stp/>
        <stp>T</stp>
        <tr r="L115" s="1"/>
      </tp>
      <tp>
        <v>60.75</v>
        <stp/>
        <stp>ContractData</stp>
        <stp>P.US.EP23K2674500</stp>
        <stp>Bid</stp>
        <stp/>
        <stp>T</stp>
        <tr r="L71" s="1"/>
      </tp>
      <tp>
        <v>22.25</v>
        <stp/>
        <stp>ContractData</stp>
        <stp>P.US.EP22K2674500</stp>
        <stp>Bid</stp>
        <stp/>
        <stp>T</stp>
        <tr r="L21" s="1"/>
      </tp>
      <tp>
        <v>87</v>
        <stp/>
        <stp>ContractData</stp>
        <stp>P.US.EP24K2674500</stp>
        <stp>Bid</stp>
        <stp/>
        <stp>T</stp>
        <tr r="L110" s="1"/>
      </tp>
      <tp>
        <v>15.8</v>
        <stp/>
        <stp>ContractData</stp>
        <stp>C.US.EP22K2674500</stp>
        <stp>Bid</stp>
        <stp/>
        <stp>T</stp>
        <tr r="L16" s="1"/>
      </tp>
      <tp>
        <v>54.25</v>
        <stp/>
        <stp>ContractData</stp>
        <stp>C.US.EP23K2674500</stp>
        <stp>Bid</stp>
        <stp/>
        <stp>T</stp>
        <tr r="L66" s="1"/>
      </tp>
      <tp>
        <v>80.5</v>
        <stp/>
        <stp>ContractData</stp>
        <stp>C.US.EP24K2674500</stp>
        <stp>Bid</stp>
        <stp/>
        <stp>T</stp>
        <tr r="L105" s="1"/>
      </tp>
      <tp>
        <v>75</v>
        <stp/>
        <stp>ContractData</stp>
        <stp>P.US.EP43K2674500</stp>
        <stp>Bid</stp>
        <stp/>
        <stp>T</stp>
        <tr r="L90" s="1"/>
      </tp>
      <tp>
        <v>38.75</v>
        <stp/>
        <stp>ContractData</stp>
        <stp>P.US.EP42K2674500</stp>
        <stp>Bid</stp>
        <stp/>
        <stp>T</stp>
        <tr r="L41" s="1"/>
      </tp>
      <tp>
        <v>95.25</v>
        <stp/>
        <stp>ContractData</stp>
        <stp>P.US.EP44K2674500</stp>
        <stp>Bid</stp>
        <stp/>
        <stp>T</stp>
        <tr r="L130" s="1"/>
      </tp>
      <tp>
        <v>32.25</v>
        <stp/>
        <stp>ContractData</stp>
        <stp>C.US.EP42K2674500</stp>
        <stp>Bid</stp>
        <stp/>
        <stp>T</stp>
        <tr r="L36" s="1"/>
      </tp>
      <tp>
        <v>68.5</v>
        <stp/>
        <stp>ContractData</stp>
        <stp>C.US.EP43K2674500</stp>
        <stp>Bid</stp>
        <stp/>
        <stp>T</stp>
        <tr r="L85" s="1"/>
      </tp>
      <tp>
        <v>88.75</v>
        <stp/>
        <stp>ContractData</stp>
        <stp>C.US.EP44K2674500</stp>
        <stp>Bid</stp>
        <stp/>
        <stp>T</stp>
        <tr r="L125" s="1"/>
      </tp>
      <tp>
        <v>91.75</v>
        <stp/>
        <stp>ContractData</stp>
        <stp>P.US.EP34K2674500</stp>
        <stp>Ask</stp>
        <stp/>
        <stp>T</stp>
        <tr r="M120" s="1"/>
      </tp>
      <tp>
        <v>31.25</v>
        <stp/>
        <stp>ContractData</stp>
        <stp>P.US.EP32K2674500</stp>
        <stp>Ask</stp>
        <stp/>
        <stp>T</stp>
        <tr r="M31" s="1"/>
      </tp>
      <tp>
        <v>66.25</v>
        <stp/>
        <stp>ContractData</stp>
        <stp>P.US.EP33K2674500</stp>
        <stp>Ask</stp>
        <stp/>
        <stp>T</stp>
        <tr r="M81" s="1"/>
      </tp>
      <tp>
        <v>85.25</v>
        <stp/>
        <stp>ContractData</stp>
        <stp>C.US.EP34K2674500</stp>
        <stp>Ask</stp>
        <stp/>
        <stp>T</stp>
        <tr r="M115" s="1"/>
      </tp>
      <tp>
        <v>59.75</v>
        <stp/>
        <stp>ContractData</stp>
        <stp>C.US.EP33K2674500</stp>
        <stp>Ask</stp>
        <stp/>
        <stp>T</stp>
        <tr r="M76" s="1"/>
      </tp>
      <tp>
        <v>24.75</v>
        <stp/>
        <stp>ContractData</stp>
        <stp>C.US.EP32K2674500</stp>
        <stp>Ask</stp>
        <stp/>
        <stp>T</stp>
        <tr r="M26" s="1"/>
      </tp>
      <tp>
        <v>87.75</v>
        <stp/>
        <stp>ContractData</stp>
        <stp>P.US.EP24K2674500</stp>
        <stp>Ask</stp>
        <stp/>
        <stp>T</stp>
        <tr r="M110" s="1"/>
      </tp>
      <tp>
        <v>22.5</v>
        <stp/>
        <stp>ContractData</stp>
        <stp>P.US.EP22K2674500</stp>
        <stp>Ask</stp>
        <stp/>
        <stp>T</stp>
        <tr r="M21" s="1"/>
      </tp>
      <tp>
        <v>61.5</v>
        <stp/>
        <stp>ContractData</stp>
        <stp>P.US.EP23K2674500</stp>
        <stp>Ask</stp>
        <stp/>
        <stp>T</stp>
        <tr r="M71" s="1"/>
      </tp>
      <tp>
        <v>81.25</v>
        <stp/>
        <stp>ContractData</stp>
        <stp>C.US.EP24K2674500</stp>
        <stp>Ask</stp>
        <stp/>
        <stp>T</stp>
        <tr r="M105" s="1"/>
      </tp>
      <tp>
        <v>55</v>
        <stp/>
        <stp>ContractData</stp>
        <stp>C.US.EP23K2674500</stp>
        <stp>Ask</stp>
        <stp/>
        <stp>T</stp>
        <tr r="M66" s="1"/>
      </tp>
      <tp>
        <v>16</v>
        <stp/>
        <stp>ContractData</stp>
        <stp>C.US.EP22K2674500</stp>
        <stp>Ask</stp>
        <stp/>
        <stp>T</stp>
        <tr r="M16" s="1"/>
      </tp>
      <tp>
        <v>9.2000000000000011</v>
        <stp/>
        <stp>ContractData</stp>
        <stp>P.US.EP12K2674500</stp>
        <stp>Ask</stp>
        <stp/>
        <stp>T</stp>
        <tr r="M11" s="1"/>
      </tp>
      <tp>
        <v>56.25</v>
        <stp/>
        <stp>ContractData</stp>
        <stp>P.US.EP13K2674500</stp>
        <stp>Ask</stp>
        <stp/>
        <stp>T</stp>
        <tr r="M61" s="1"/>
      </tp>
      <tp>
        <v>49.75</v>
        <stp/>
        <stp>ContractData</stp>
        <stp>C.US.EP13K2674500</stp>
        <stp>Ask</stp>
        <stp/>
        <stp>T</stp>
        <tr r="M56" s="1"/>
      </tp>
      <tp>
        <v>2.65</v>
        <stp/>
        <stp>ContractData</stp>
        <stp>C.US.EP12K2674500</stp>
        <stp>Ask</stp>
        <stp/>
        <stp>T</stp>
        <tr r="M6" s="1"/>
      </tp>
      <tp>
        <v>95.75</v>
        <stp/>
        <stp>ContractData</stp>
        <stp>P.US.EP44K2674500</stp>
        <stp>Ask</stp>
        <stp/>
        <stp>T</stp>
        <tr r="M130" s="1"/>
      </tp>
      <tp>
        <v>39</v>
        <stp/>
        <stp>ContractData</stp>
        <stp>P.US.EP42K2674500</stp>
        <stp>Ask</stp>
        <stp/>
        <stp>T</stp>
        <tr r="M41" s="1"/>
      </tp>
      <tp>
        <v>75.5</v>
        <stp/>
        <stp>ContractData</stp>
        <stp>P.US.EP43K2674500</stp>
        <stp>Ask</stp>
        <stp/>
        <stp>T</stp>
        <tr r="M90" s="1"/>
      </tp>
      <tp>
        <v>89.25</v>
        <stp/>
        <stp>ContractData</stp>
        <stp>C.US.EP44K2674500</stp>
        <stp>Ask</stp>
        <stp/>
        <stp>T</stp>
        <tr r="M125" s="1"/>
      </tp>
      <tp>
        <v>69</v>
        <stp/>
        <stp>ContractData</stp>
        <stp>C.US.EP43K2674500</stp>
        <stp>Ask</stp>
        <stp/>
        <stp>T</stp>
        <tr r="M85" s="1"/>
      </tp>
      <tp>
        <v>32.5</v>
        <stp/>
        <stp>ContractData</stp>
        <stp>C.US.EP42K2674500</stp>
        <stp>Ask</stp>
        <stp/>
        <stp>T</stp>
        <tr r="M36" s="1"/>
      </tp>
      <tp>
        <v>95.5</v>
        <stp/>
        <stp>ContractData</stp>
        <stp>P.US.EP34K2674600</stp>
        <stp>Bid</stp>
        <stp/>
        <stp>T</stp>
        <tr r="L121" s="1"/>
      </tp>
      <tp>
        <v>79</v>
        <stp/>
        <stp>ContractData</stp>
        <stp>C.US.EP34K2674600</stp>
        <stp>Bid</stp>
        <stp/>
        <stp>T</stp>
        <tr r="L116" s="1"/>
      </tp>
      <tp>
        <v>91.5</v>
        <stp/>
        <stp>ContractData</stp>
        <stp>P.US.EP24K2674600</stp>
        <stp>Bid</stp>
        <stp/>
        <stp>T</stp>
        <tr r="L111" s="1"/>
      </tp>
      <tp>
        <v>75.25</v>
        <stp/>
        <stp>ContractData</stp>
        <stp>C.US.EP24K2674600</stp>
        <stp>Bid</stp>
        <stp/>
        <stp>T</stp>
        <tr r="L106" s="1"/>
      </tp>
      <tp>
        <v>79.5</v>
        <stp/>
        <stp>ContractData</stp>
        <stp>P.US.EP43K2674600</stp>
        <stp>Bid</stp>
        <stp/>
        <stp>T</stp>
        <tr r="L91" s="1"/>
      </tp>
      <tp>
        <v>99.75</v>
        <stp/>
        <stp>ContractData</stp>
        <stp>P.US.EP44K2674600</stp>
        <stp>Bid</stp>
        <stp/>
        <stp>T</stp>
        <tr r="L131" s="1"/>
      </tp>
      <tp>
        <v>63</v>
        <stp/>
        <stp>ContractData</stp>
        <stp>C.US.EP43K2674600</stp>
        <stp>Bid</stp>
        <stp/>
        <stp>T</stp>
        <tr r="L86" s="1"/>
      </tp>
      <tp>
        <v>83.25</v>
        <stp/>
        <stp>ContractData</stp>
        <stp>C.US.EP44K2674600</stp>
        <stp>Bid</stp>
        <stp/>
        <stp>T</stp>
        <tr r="L126" s="1"/>
      </tp>
      <tp>
        <v>87.25</v>
        <stp/>
        <stp>ContractData</stp>
        <stp>P.US.EP34K2674400</stp>
        <stp>Ask</stp>
        <stp/>
        <stp>T</stp>
        <tr r="M119" s="1"/>
      </tp>
      <tp>
        <v>26.75</v>
        <stp/>
        <stp>ContractData</stp>
        <stp>P.US.EP32K2674400</stp>
        <stp>Ask</stp>
        <stp/>
        <stp>T</stp>
        <tr r="M29" s="1"/>
      </tp>
      <tp>
        <v>62</v>
        <stp/>
        <stp>ContractData</stp>
        <stp>P.US.EP33K2674400</stp>
        <stp>Ask</stp>
        <stp/>
        <stp>T</stp>
        <tr r="M79" s="1"/>
      </tp>
      <tp>
        <v>90.75</v>
        <stp/>
        <stp>ContractData</stp>
        <stp>C.US.EP34K2674400</stp>
        <stp>Ask</stp>
        <stp/>
        <stp>T</stp>
        <tr r="M114" s="1"/>
      </tp>
      <tp>
        <v>65.5</v>
        <stp/>
        <stp>ContractData</stp>
        <stp>C.US.EP33K2674400</stp>
        <stp>Ask</stp>
        <stp/>
        <stp>T</stp>
        <tr r="M74" s="1"/>
      </tp>
      <tp>
        <v>30.25</v>
        <stp/>
        <stp>ContractData</stp>
        <stp>C.US.EP32K2674400</stp>
        <stp>Ask</stp>
        <stp/>
        <stp>T</stp>
        <tr r="M24" s="1"/>
      </tp>
      <tp>
        <v>83.25</v>
        <stp/>
        <stp>ContractData</stp>
        <stp>P.US.EP24K2674400</stp>
        <stp>Ask</stp>
        <stp/>
        <stp>T</stp>
        <tr r="M109" s="1"/>
      </tp>
      <tp>
        <v>18</v>
        <stp/>
        <stp>ContractData</stp>
        <stp>P.US.EP22K2674400</stp>
        <stp>Ask</stp>
        <stp/>
        <stp>T</stp>
        <tr r="M19" s="1"/>
      </tp>
      <tp>
        <v>57</v>
        <stp/>
        <stp>ContractData</stp>
        <stp>P.US.EP23K2674400</stp>
        <stp>Ask</stp>
        <stp/>
        <stp>T</stp>
        <tr r="M69" s="1"/>
      </tp>
      <tp>
        <v>86.75</v>
        <stp/>
        <stp>ContractData</stp>
        <stp>C.US.EP24K2674400</stp>
        <stp>Ask</stp>
        <stp/>
        <stp>T</stp>
        <tr r="M104" s="1"/>
      </tp>
      <tp>
        <v>60.5</v>
        <stp/>
        <stp>ContractData</stp>
        <stp>C.US.EP23K2674400</stp>
        <stp>Ask</stp>
        <stp/>
        <stp>T</stp>
        <tr r="M64" s="1"/>
      </tp>
      <tp>
        <v>21.5</v>
        <stp/>
        <stp>ContractData</stp>
        <stp>C.US.EP22K2674400</stp>
        <stp>Ask</stp>
        <stp/>
        <stp>T</stp>
        <tr r="M14" s="1"/>
      </tp>
      <tp>
        <v>4.2</v>
        <stp/>
        <stp>ContractData</stp>
        <stp>P.US.EP12K2674400</stp>
        <stp>Ask</stp>
        <stp/>
        <stp>T</stp>
        <tr r="M9" s="1"/>
      </tp>
      <tp>
        <v>36.75</v>
        <stp/>
        <stp>ContractData</stp>
        <stp>P.US.EP42K2674450</stp>
        <stp>Ask</stp>
        <stp/>
        <stp>T</stp>
        <tr r="M40" s="1"/>
      </tp>
      <tp>
        <v>52</v>
        <stp/>
        <stp>ContractData</stp>
        <stp>P.US.EP13K2674400</stp>
        <stp>Ask</stp>
        <stp/>
        <stp>T</stp>
        <tr r="M59" s="1"/>
      </tp>
      <tp>
        <v>55.5</v>
        <stp/>
        <stp>ContractData</stp>
        <stp>C.US.EP13K2674400</stp>
        <stp>Ask</stp>
        <stp/>
        <stp>T</stp>
        <tr r="M54" s="1"/>
      </tp>
      <tp>
        <v>7.7</v>
        <stp/>
        <stp>ContractData</stp>
        <stp>C.US.EP12K2674400</stp>
        <stp>Ask</stp>
        <stp/>
        <stp>T</stp>
        <tr r="M4" s="1"/>
      </tp>
      <tp>
        <v>35.25</v>
        <stp/>
        <stp>ContractData</stp>
        <stp>C.US.EP42K2674450</stp>
        <stp>Ask</stp>
        <stp/>
        <stp>T</stp>
        <tr r="M35" s="1"/>
      </tp>
      <tp>
        <v>20.25</v>
        <stp/>
        <stp>ContractData</stp>
        <stp>P.US.EP22K2674450</stp>
        <stp>Ask</stp>
        <stp/>
        <stp>T</stp>
        <tr r="M20" s="1"/>
      </tp>
      <tp>
        <v>59.25</v>
        <stp/>
        <stp>ContractData</stp>
        <stp>P.US.EP23K2674450</stp>
        <stp>Ask</stp>
        <stp/>
        <stp>T</stp>
        <tr r="M70" s="1"/>
      </tp>
      <tp>
        <v>57.75</v>
        <stp/>
        <stp>ContractData</stp>
        <stp>C.US.EP23K2674450</stp>
        <stp>Ask</stp>
        <stp/>
        <stp>T</stp>
        <tr r="M65" s="1"/>
      </tp>
      <tp>
        <v>18.600000000000001</v>
        <stp/>
        <stp>ContractData</stp>
        <stp>C.US.EP22K2674450</stp>
        <stp>Ask</stp>
        <stp/>
        <stp>T</stp>
        <tr r="M15" s="1"/>
      </tp>
      <tp>
        <v>29</v>
        <stp/>
        <stp>ContractData</stp>
        <stp>P.US.EP32K2674450</stp>
        <stp>Ask</stp>
        <stp/>
        <stp>T</stp>
        <tr r="M30" s="1"/>
      </tp>
      <tp>
        <v>64</v>
        <stp/>
        <stp>ContractData</stp>
        <stp>P.US.EP33K2674450</stp>
        <stp>Ask</stp>
        <stp/>
        <stp>T</stp>
        <tr r="M80" s="1"/>
      </tp>
      <tp>
        <v>62.5</v>
        <stp/>
        <stp>ContractData</stp>
        <stp>C.US.EP33K2674450</stp>
        <stp>Ask</stp>
        <stp/>
        <stp>T</stp>
        <tr r="M75" s="1"/>
      </tp>
      <tp>
        <v>27.5</v>
        <stp/>
        <stp>ContractData</stp>
        <stp>C.US.EP32K2674450</stp>
        <stp>Ask</stp>
        <stp/>
        <stp>T</stp>
        <tr r="M25" s="1"/>
      </tp>
      <tp>
        <v>91.5</v>
        <stp/>
        <stp>ContractData</stp>
        <stp>P.US.EP44K2674400</stp>
        <stp>Ask</stp>
        <stp/>
        <stp>T</stp>
        <tr r="M129" s="1"/>
      </tp>
      <tp>
        <v>6.3</v>
        <stp/>
        <stp>ContractData</stp>
        <stp>P.US.EP12K2674450</stp>
        <stp>Ask</stp>
        <stp/>
        <stp>T</stp>
        <tr r="M10" s="1"/>
      </tp>
      <tp>
        <v>34.75</v>
        <stp/>
        <stp>ContractData</stp>
        <stp>P.US.EP42K2674400</stp>
        <stp>Ask</stp>
        <stp/>
        <stp>T</stp>
        <tr r="M39" s="1"/>
      </tp>
      <tp>
        <v>54</v>
        <stp/>
        <stp>ContractData</stp>
        <stp>P.US.EP13K2674450</stp>
        <stp>Ask</stp>
        <stp/>
        <stp>T</stp>
        <tr r="M60" s="1"/>
      </tp>
      <tp>
        <v>71.25</v>
        <stp/>
        <stp>ContractData</stp>
        <stp>P.US.EP43K2674400</stp>
        <stp>Ask</stp>
        <stp/>
        <stp>T</stp>
        <tr r="M89" s="1"/>
      </tp>
      <tp>
        <v>95</v>
        <stp/>
        <stp>ContractData</stp>
        <stp>C.US.EP44K2674400</stp>
        <stp>Ask</stp>
        <stp/>
        <stp>T</stp>
        <tr r="M124" s="1"/>
      </tp>
      <tp>
        <v>52.5</v>
        <stp/>
        <stp>ContractData</stp>
        <stp>C.US.EP13K2674450</stp>
        <stp>Ask</stp>
        <stp/>
        <stp>T</stp>
        <tr r="M55" s="1"/>
      </tp>
      <tp>
        <v>74.75</v>
        <stp/>
        <stp>ContractData</stp>
        <stp>C.US.EP43K2674400</stp>
        <stp>Ask</stp>
        <stp/>
        <stp>T</stp>
        <tr r="M84" s="1"/>
      </tp>
      <tp>
        <v>4.7</v>
        <stp/>
        <stp>ContractData</stp>
        <stp>C.US.EP12K2674450</stp>
        <stp>Ask</stp>
        <stp/>
        <stp>T</stp>
        <tr r="M5" s="1"/>
      </tp>
      <tp>
        <v>38.25</v>
        <stp/>
        <stp>ContractData</stp>
        <stp>C.US.EP42K2674400</stp>
        <stp>Ask</stp>
        <stp/>
        <stp>T</stp>
        <tr r="M34" s="1"/>
      </tp>
      <tp>
        <v>63</v>
        <stp/>
        <stp>ContractData</stp>
        <stp>P.US.EP14M2675000</stp>
        <stp>MT_LastAskVolume</stp>
        <stp/>
        <stp>T</stp>
        <tr r="N209" s="1"/>
      </tp>
      <tp>
        <v>41</v>
        <stp/>
        <stp>ContractData</stp>
        <stp>C.US.EP14M2675000</stp>
        <stp>MT_LastAskVolume</stp>
        <stp/>
        <stp>T</stp>
        <tr r="N204" s="1"/>
      </tp>
      <tp>
        <v>-11.75</v>
        <stp/>
        <stp>ContractData</stp>
        <stp>P.US.EWK2674500</stp>
        <stp>NetLastTrade</stp>
        <stp/>
        <stp>T</stp>
        <tr r="J140" s="1"/>
      </tp>
      <tp>
        <v>-10.75</v>
        <stp/>
        <stp>ContractData</stp>
        <stp>P.US.EPM2674500</stp>
        <stp>NetLastTrade</stp>
        <stp/>
        <stp>T</stp>
        <tr r="J199" s="1"/>
      </tp>
      <tp>
        <v>-14.75</v>
        <stp/>
        <stp>ContractData</stp>
        <stp>P.US.EWK2674400</stp>
        <stp>NetLastTrade</stp>
        <stp/>
        <stp>T</stp>
        <tr r="J139" s="1"/>
      </tp>
      <tp>
        <v>55</v>
        <stp/>
        <stp>ContractData</stp>
        <stp>P.US.EP14M2675250</stp>
        <stp>MT_LastAskVolume</stp>
        <stp/>
        <stp>T</stp>
        <tr r="N210" s="1"/>
      </tp>
      <tp>
        <v>43</v>
        <stp/>
        <stp>ContractData</stp>
        <stp>C.US.EP14M2675250</stp>
        <stp>MT_LastAskVolume</stp>
        <stp/>
        <stp>T</stp>
        <tr r="N205" s="1"/>
      </tp>
      <tp>
        <v>40</v>
        <stp/>
        <stp>ContractData</stp>
        <stp>P.US.EP31M2674250</stp>
        <stp>MT_LastAskVolume</stp>
        <stp/>
        <stp>T</stp>
        <tr r="N157" s="1"/>
      </tp>
      <tp>
        <v>1</v>
        <stp/>
        <stp>ContractData</stp>
        <stp>P.US.EP34K2674250</stp>
        <stp>MT_LastAskVolume</stp>
        <stp/>
        <stp>T</stp>
        <tr r="N117" s="1"/>
      </tp>
      <tp>
        <v>1</v>
        <stp/>
        <stp>ContractData</stp>
        <stp>C.US.EP31M2674250</stp>
        <stp>MT_LastAskVolume</stp>
        <stp/>
        <stp>T</stp>
        <tr r="N152" s="1"/>
      </tp>
      <tp>
        <v>1</v>
        <stp/>
        <stp>ContractData</stp>
        <stp>C.US.EP34K2674250</stp>
        <stp>MT_LastAskVolume</stp>
        <stp/>
        <stp>T</stp>
        <tr r="N112" s="1"/>
      </tp>
      <tp>
        <v>40</v>
        <stp/>
        <stp>ContractData</stp>
        <stp>P.US.EP21M2674250</stp>
        <stp>MT_LastAskVolume</stp>
        <stp/>
        <stp>T</stp>
        <tr r="N147" s="1"/>
      </tp>
      <tp>
        <v>28</v>
        <stp/>
        <stp>ContractData</stp>
        <stp>P.US.EP24K2674250</stp>
        <stp>MT_LastAskVolume</stp>
        <stp/>
        <stp>T</stp>
        <tr r="N107" s="1"/>
      </tp>
      <tp>
        <v>32</v>
        <stp/>
        <stp>ContractData</stp>
        <stp>C.US.EP21M2674250</stp>
        <stp>MT_LastAskVolume</stp>
        <stp/>
        <stp>T</stp>
        <tr r="N142" s="1"/>
      </tp>
      <tp>
        <v>27</v>
        <stp/>
        <stp>ContractData</stp>
        <stp>C.US.EP24K2674250</stp>
        <stp>MT_LastAskVolume</stp>
        <stp/>
        <stp>T</stp>
        <tr r="N102" s="1"/>
      </tp>
      <tp>
        <v>40</v>
        <stp/>
        <stp>ContractData</stp>
        <stp>P.US.EP41M2674250</stp>
        <stp>MT_LastAskVolume</stp>
        <stp/>
        <stp>T</stp>
        <tr r="N167" s="1"/>
      </tp>
      <tp>
        <v>6</v>
        <stp/>
        <stp>ContractData</stp>
        <stp>P.US.EP43K2674250</stp>
        <stp>MT_LastAskVolume</stp>
        <stp/>
        <stp>T</stp>
        <tr r="N87" s="1"/>
      </tp>
      <tp>
        <v>1</v>
        <stp/>
        <stp>ContractData</stp>
        <stp>P.US.EP44K2674250</stp>
        <stp>MT_LastAskVolume</stp>
        <stp/>
        <stp>T</stp>
        <tr r="N127" s="1"/>
      </tp>
      <tp>
        <v>49</v>
        <stp/>
        <stp>ContractData</stp>
        <stp>C.US.EP43K2674250</stp>
        <stp>MT_LastAskVolume</stp>
        <stp/>
        <stp>T</stp>
        <tr r="N82" s="1"/>
      </tp>
      <tp>
        <v>25</v>
        <stp/>
        <stp>ContractData</stp>
        <stp>C.US.EP41M2674250</stp>
        <stp>MT_LastAskVolume</stp>
        <stp/>
        <stp>T</stp>
        <tr r="N162" s="1"/>
      </tp>
      <tp>
        <v>21</v>
        <stp/>
        <stp>ContractData</stp>
        <stp>C.US.EP44K2674250</stp>
        <stp>MT_LastAskVolume</stp>
        <stp/>
        <stp>T</stp>
        <tr r="N122" s="1"/>
      </tp>
      <tp>
        <v>2.25</v>
        <stp/>
        <stp>ContractData</stp>
        <stp>P.US.EPM2674750</stp>
        <stp>NetLastTrade</stp>
        <stp/>
        <stp>T</stp>
        <tr r="J200" s="1"/>
      </tp>
      <tp>
        <v>39</v>
        <stp/>
        <stp>ContractData</stp>
        <stp>P.US.EP41M2674300</stp>
        <stp>MT_LastAskVolume</stp>
        <stp/>
        <stp>T</stp>
        <tr r="N168" s="1"/>
      </tp>
      <tp>
        <v>17</v>
        <stp/>
        <stp>ContractData</stp>
        <stp>P.US.EP13K2674350</stp>
        <stp>MT_LastAskVolume</stp>
        <stp/>
        <stp>T</stp>
        <tr r="N58" s="1"/>
      </tp>
      <tp>
        <v>41</v>
        <stp/>
        <stp>ContractData</stp>
        <stp>P.US.EP43K2674300</stp>
        <stp>MT_LastAskVolume</stp>
        <stp/>
        <stp>T</stp>
        <tr r="N88" s="1"/>
      </tp>
      <tp>
        <v>1</v>
        <stp/>
        <stp>ContractData</stp>
        <stp>P.US.EP12K2674350</stp>
        <stp>MT_LastAskVolume</stp>
        <stp/>
        <stp>T</stp>
        <tr r="N8" s="1"/>
      </tp>
      <tp>
        <v>19</v>
        <stp/>
        <stp>ContractData</stp>
        <stp>P.US.EP42K2674300</stp>
        <stp>MT_LastAskVolume</stp>
        <stp/>
        <stp>T</stp>
        <tr r="N37" s="1"/>
      </tp>
      <tp>
        <v>1</v>
        <stp/>
        <stp>ContractData</stp>
        <stp>P.US.EP44K2674300</stp>
        <stp>MT_LastAskVolume</stp>
        <stp/>
        <stp>T</stp>
        <tr r="N128" s="1"/>
      </tp>
      <tp>
        <v>22</v>
        <stp/>
        <stp>ContractData</stp>
        <stp>C.US.EP12K2674350</stp>
        <stp>MT_LastAskVolume</stp>
        <stp/>
        <stp>T</stp>
        <tr r="N3" s="1"/>
      </tp>
      <tp>
        <v>17</v>
        <stp/>
        <stp>ContractData</stp>
        <stp>C.US.EP42K2674300</stp>
        <stp>MT_LastAskVolume</stp>
        <stp/>
        <stp>T</stp>
        <tr r="N32" s="1"/>
      </tp>
      <tp>
        <v>4</v>
        <stp/>
        <stp>ContractData</stp>
        <stp>C.US.EP13K2674350</stp>
        <stp>MT_LastAskVolume</stp>
        <stp/>
        <stp>T</stp>
        <tr r="N53" s="1"/>
      </tp>
      <tp>
        <v>50</v>
        <stp/>
        <stp>ContractData</stp>
        <stp>C.US.EP43K2674300</stp>
        <stp>MT_LastAskVolume</stp>
        <stp/>
        <stp>T</stp>
        <tr r="N83" s="1"/>
      </tp>
      <tp>
        <v>25</v>
        <stp/>
        <stp>ContractData</stp>
        <stp>C.US.EP41M2674300</stp>
        <stp>MT_LastAskVolume</stp>
        <stp/>
        <stp>T</stp>
        <tr r="N163" s="1"/>
      </tp>
      <tp>
        <v>21</v>
        <stp/>
        <stp>ContractData</stp>
        <stp>C.US.EP44K2674300</stp>
        <stp>MT_LastAskVolume</stp>
        <stp/>
        <stp>T</stp>
        <tr r="N123" s="1"/>
      </tp>
      <tp>
        <v>7</v>
        <stp/>
        <stp>ContractData</stp>
        <stp>P.US.EP33K2674350</stp>
        <stp>MT_LastAskVolume</stp>
        <stp/>
        <stp>T</stp>
        <tr r="N78" s="1"/>
      </tp>
      <tp>
        <v>32</v>
        <stp/>
        <stp>ContractData</stp>
        <stp>P.US.EP32K2674350</stp>
        <stp>MT_LastAskVolume</stp>
        <stp/>
        <stp>T</stp>
        <tr r="N28" s="1"/>
      </tp>
      <tp>
        <v>2</v>
        <stp/>
        <stp>ContractData</stp>
        <stp>C.US.EP32K2674350</stp>
        <stp>MT_LastAskVolume</stp>
        <stp/>
        <stp>T</stp>
        <tr r="N23" s="1"/>
      </tp>
      <tp>
        <v>23</v>
        <stp/>
        <stp>ContractData</stp>
        <stp>C.US.EP33K2674350</stp>
        <stp>MT_LastAskVolume</stp>
        <stp/>
        <stp>T</stp>
        <tr r="N73" s="1"/>
      </tp>
      <tp>
        <v>18</v>
        <stp/>
        <stp>ContractData</stp>
        <stp>P.US.EP23K2674350</stp>
        <stp>MT_LastAskVolume</stp>
        <stp/>
        <stp>T</stp>
        <tr r="N68" s="1"/>
      </tp>
      <tp>
        <v>13</v>
        <stp/>
        <stp>ContractData</stp>
        <stp>P.US.EP22K2674350</stp>
        <stp>MT_LastAskVolume</stp>
        <stp/>
        <stp>T</stp>
        <tr r="N18" s="1"/>
      </tp>
      <tp>
        <v>10</v>
        <stp/>
        <stp>ContractData</stp>
        <stp>C.US.EP22K2674350</stp>
        <stp>MT_LastAskVolume</stp>
        <stp/>
        <stp>T</stp>
        <tr r="N13" s="1"/>
      </tp>
      <tp>
        <v>16</v>
        <stp/>
        <stp>ContractData</stp>
        <stp>C.US.EP23K2674350</stp>
        <stp>MT_LastAskVolume</stp>
        <stp/>
        <stp>T</stp>
        <tr r="N63" s="1"/>
      </tp>
      <tp>
        <v>1</v>
        <stp/>
        <stp>ContractData</stp>
        <stp>P.US.EP13K2674300</stp>
        <stp>MT_LastAskVolume</stp>
        <stp/>
        <stp>T</stp>
        <tr r="N57" s="1"/>
      </tp>
      <tp>
        <v>15</v>
        <stp/>
        <stp>ContractData</stp>
        <stp>P.US.EP12K2674300</stp>
        <stp>MT_LastAskVolume</stp>
        <stp/>
        <stp>T</stp>
        <tr r="N7" s="1"/>
      </tp>
      <tp>
        <v>27</v>
        <stp/>
        <stp>ContractData</stp>
        <stp>P.US.EP42K2674350</stp>
        <stp>MT_LastAskVolume</stp>
        <stp/>
        <stp>T</stp>
        <tr r="N38" s="1"/>
      </tp>
      <tp>
        <v>2</v>
        <stp/>
        <stp>ContractData</stp>
        <stp>C.US.EP12K2674300</stp>
        <stp>MT_LastAskVolume</stp>
        <stp/>
        <stp>T</stp>
        <tr r="N2" s="1"/>
      </tp>
      <tp>
        <v>33</v>
        <stp/>
        <stp>ContractData</stp>
        <stp>C.US.EP42K2674350</stp>
        <stp>MT_LastAskVolume</stp>
        <stp/>
        <stp>T</stp>
        <tr r="N33" s="1"/>
      </tp>
      <tp>
        <v>1</v>
        <stp/>
        <stp>ContractData</stp>
        <stp>C.US.EP13K2674300</stp>
        <stp>MT_LastAskVolume</stp>
        <stp/>
        <stp>T</stp>
        <tr r="N52" s="1"/>
      </tp>
      <tp>
        <v>43</v>
        <stp/>
        <stp>ContractData</stp>
        <stp>P.US.EP21M2674300</stp>
        <stp>MT_LastAskVolume</stp>
        <stp/>
        <stp>T</stp>
        <tr r="N148" s="1"/>
      </tp>
      <tp>
        <v>40</v>
        <stp/>
        <stp>ContractData</stp>
        <stp>P.US.EP23K2674300</stp>
        <stp>MT_LastAskVolume</stp>
        <stp/>
        <stp>T</stp>
        <tr r="N67" s="1"/>
      </tp>
      <tp>
        <v>18</v>
        <stp/>
        <stp>ContractData</stp>
        <stp>P.US.EP22K2674300</stp>
        <stp>MT_LastAskVolume</stp>
        <stp/>
        <stp>T</stp>
        <tr r="N17" s="1"/>
      </tp>
      <tp>
        <v>28</v>
        <stp/>
        <stp>ContractData</stp>
        <stp>P.US.EP24K2674300</stp>
        <stp>MT_LastAskVolume</stp>
        <stp/>
        <stp>T</stp>
        <tr r="N108" s="1"/>
      </tp>
      <tp>
        <v>10</v>
        <stp/>
        <stp>ContractData</stp>
        <stp>C.US.EP22K2674300</stp>
        <stp>MT_LastAskVolume</stp>
        <stp/>
        <stp>T</stp>
        <tr r="N12" s="1"/>
      </tp>
      <tp>
        <v>50</v>
        <stp/>
        <stp>ContractData</stp>
        <stp>C.US.EP23K2674300</stp>
        <stp>MT_LastAskVolume</stp>
        <stp/>
        <stp>T</stp>
        <tr r="N62" s="1"/>
      </tp>
      <tp>
        <v>31</v>
        <stp/>
        <stp>ContractData</stp>
        <stp>C.US.EP21M2674300</stp>
        <stp>MT_LastAskVolume</stp>
        <stp/>
        <stp>T</stp>
        <tr r="N143" s="1"/>
      </tp>
      <tp>
        <v>27</v>
        <stp/>
        <stp>ContractData</stp>
        <stp>C.US.EP24K2674300</stp>
        <stp>MT_LastAskVolume</stp>
        <stp/>
        <stp>T</stp>
        <tr r="N103" s="1"/>
      </tp>
      <tp>
        <v>40</v>
        <stp/>
        <stp>ContractData</stp>
        <stp>P.US.EP31M2674300</stp>
        <stp>MT_LastAskVolume</stp>
        <stp/>
        <stp>T</stp>
        <tr r="N158" s="1"/>
      </tp>
      <tp>
        <v>28</v>
        <stp/>
        <stp>ContractData</stp>
        <stp>P.US.EP33K2674300</stp>
        <stp>MT_LastAskVolume</stp>
        <stp/>
        <stp>T</stp>
        <tr r="N77" s="1"/>
      </tp>
      <tp>
        <v>13</v>
        <stp/>
        <stp>ContractData</stp>
        <stp>P.US.EP32K2674300</stp>
        <stp>MT_LastAskVolume</stp>
        <stp/>
        <stp>T</stp>
        <tr r="N27" s="1"/>
      </tp>
      <tp>
        <v>22</v>
        <stp/>
        <stp>ContractData</stp>
        <stp>P.US.EP34K2674300</stp>
        <stp>MT_LastAskVolume</stp>
        <stp/>
        <stp>T</stp>
        <tr r="N118" s="1"/>
      </tp>
      <tp>
        <v>10</v>
        <stp/>
        <stp>ContractData</stp>
        <stp>C.US.EP32K2674300</stp>
        <stp>MT_LastAskVolume</stp>
        <stp/>
        <stp>T</stp>
        <tr r="N22" s="1"/>
      </tp>
      <tp>
        <v>23</v>
        <stp/>
        <stp>ContractData</stp>
        <stp>C.US.EP33K2674300</stp>
        <stp>MT_LastAskVolume</stp>
        <stp/>
        <stp>T</stp>
        <tr r="N72" s="1"/>
      </tp>
      <tp>
        <v>1</v>
        <stp/>
        <stp>ContractData</stp>
        <stp>C.US.EP31M2674300</stp>
        <stp>MT_LastAskVolume</stp>
        <stp/>
        <stp>T</stp>
        <tr r="N153" s="1"/>
      </tp>
      <tp>
        <v>19</v>
        <stp/>
        <stp>ContractData</stp>
        <stp>C.US.EP34K2674300</stp>
        <stp>MT_LastAskVolume</stp>
        <stp/>
        <stp>T</stp>
        <tr r="N113" s="1"/>
      </tp>
      <tp>
        <v>2</v>
        <stp/>
        <stp>ContractData</stp>
        <stp>P.US.EWK2674600</stp>
        <stp>NetLastTrade</stp>
        <stp/>
        <stp>T</stp>
        <tr r="J141" s="1"/>
      </tp>
      <tp>
        <v>1</v>
        <stp/>
        <stp>ContractData</stp>
        <stp>P.US.EP41M2674400</stp>
        <stp>MT_LastAskVolume</stp>
        <stp/>
        <stp>T</stp>
        <tr r="N169" s="1"/>
      </tp>
      <tp>
        <v>1</v>
        <stp/>
        <stp>ContractData</stp>
        <stp>P.US.EP13K2674450</stp>
        <stp>MT_LastAskVolume</stp>
        <stp/>
        <stp>T</stp>
        <tr r="N60" s="1"/>
      </tp>
      <tp>
        <v>41</v>
        <stp/>
        <stp>ContractData</stp>
        <stp>P.US.EP43K2674400</stp>
        <stp>MT_LastAskVolume</stp>
        <stp/>
        <stp>T</stp>
        <tr r="N89" s="1"/>
      </tp>
      <tp>
        <v>35</v>
        <stp/>
        <stp>ContractData</stp>
        <stp>P.US.EP12K2674450</stp>
        <stp>MT_LastAskVolume</stp>
        <stp/>
        <stp>T</stp>
        <tr r="N10" s="1"/>
      </tp>
      <tp>
        <v>27</v>
        <stp/>
        <stp>ContractData</stp>
        <stp>P.US.EP42K2674400</stp>
        <stp>MT_LastAskVolume</stp>
        <stp/>
        <stp>T</stp>
        <tr r="N39" s="1"/>
      </tp>
      <tp>
        <v>21</v>
        <stp/>
        <stp>ContractData</stp>
        <stp>P.US.EP44K2674400</stp>
        <stp>MT_LastAskVolume</stp>
        <stp/>
        <stp>T</stp>
        <tr r="N129" s="1"/>
      </tp>
      <tp>
        <v>7</v>
        <stp/>
        <stp>ContractData</stp>
        <stp>C.US.EP12K2674450</stp>
        <stp>MT_LastAskVolume</stp>
        <stp/>
        <stp>T</stp>
        <tr r="N5" s="1"/>
      </tp>
      <tp>
        <v>28</v>
        <stp/>
        <stp>ContractData</stp>
        <stp>C.US.EP42K2674400</stp>
        <stp>MT_LastAskVolume</stp>
        <stp/>
        <stp>T</stp>
        <tr r="N34" s="1"/>
      </tp>
      <tp>
        <v>8</v>
        <stp/>
        <stp>ContractData</stp>
        <stp>C.US.EP13K2674450</stp>
        <stp>MT_LastAskVolume</stp>
        <stp/>
        <stp>T</stp>
        <tr r="N55" s="1"/>
      </tp>
      <tp>
        <v>66</v>
        <stp/>
        <stp>ContractData</stp>
        <stp>C.US.EP43K2674400</stp>
        <stp>MT_LastAskVolume</stp>
        <stp/>
        <stp>T</stp>
        <tr r="N84" s="1"/>
      </tp>
      <tp>
        <v>1</v>
        <stp/>
        <stp>ContractData</stp>
        <stp>C.US.EP41M2674400</stp>
        <stp>MT_LastAskVolume</stp>
        <stp/>
        <stp>T</stp>
        <tr r="N164" s="1"/>
      </tp>
      <tp>
        <v>1</v>
        <stp/>
        <stp>ContractData</stp>
        <stp>C.US.EP44K2674400</stp>
        <stp>MT_LastAskVolume</stp>
        <stp/>
        <stp>T</stp>
        <tr r="N124" s="1"/>
      </tp>
      <tp>
        <v>1</v>
        <stp/>
        <stp>ContractData</stp>
        <stp>P.US.EP33K2674450</stp>
        <stp>MT_LastAskVolume</stp>
        <stp/>
        <stp>T</stp>
        <tr r="N80" s="1"/>
      </tp>
      <tp>
        <v>34</v>
        <stp/>
        <stp>ContractData</stp>
        <stp>P.US.EP32K2674450</stp>
        <stp>MT_LastAskVolume</stp>
        <stp/>
        <stp>T</stp>
        <tr r="N30" s="1"/>
      </tp>
      <tp>
        <v>26</v>
        <stp/>
        <stp>ContractData</stp>
        <stp>C.US.EP32K2674450</stp>
        <stp>MT_LastAskVolume</stp>
        <stp/>
        <stp>T</stp>
        <tr r="N25" s="1"/>
      </tp>
      <tp>
        <v>27</v>
        <stp/>
        <stp>ContractData</stp>
        <stp>C.US.EP33K2674450</stp>
        <stp>MT_LastAskVolume</stp>
        <stp/>
        <stp>T</stp>
        <tr r="N75" s="1"/>
      </tp>
      <tp>
        <v>18</v>
        <stp/>
        <stp>ContractData</stp>
        <stp>P.US.EP23K2674450</stp>
        <stp>MT_LastAskVolume</stp>
        <stp/>
        <stp>T</stp>
        <tr r="N70" s="1"/>
      </tp>
      <tp>
        <v>56</v>
        <stp/>
        <stp>ContractData</stp>
        <stp>P.US.EP22K2674450</stp>
        <stp>MT_LastAskVolume</stp>
        <stp/>
        <stp>T</stp>
        <tr r="N20" s="1"/>
      </tp>
      <tp>
        <v>3</v>
        <stp/>
        <stp>ContractData</stp>
        <stp>C.US.EP22K2674450</stp>
        <stp>MT_LastAskVolume</stp>
        <stp/>
        <stp>T</stp>
        <tr r="N15" s="1"/>
      </tp>
      <tp>
        <v>30</v>
        <stp/>
        <stp>ContractData</stp>
        <stp>C.US.EP23K2674450</stp>
        <stp>MT_LastAskVolume</stp>
        <stp/>
        <stp>T</stp>
        <tr r="N65" s="1"/>
      </tp>
      <tp>
        <v>42</v>
        <stp/>
        <stp>ContractData</stp>
        <stp>P.US.EP13K2674400</stp>
        <stp>MT_LastAskVolume</stp>
        <stp/>
        <stp>T</stp>
        <tr r="N59" s="1"/>
      </tp>
      <tp>
        <v>12</v>
        <stp/>
        <stp>ContractData</stp>
        <stp>P.US.EP12K2674400</stp>
        <stp>MT_LastAskVolume</stp>
        <stp/>
        <stp>T</stp>
        <tr r="N9" s="1"/>
      </tp>
      <tp>
        <v>10</v>
        <stp/>
        <stp>ContractData</stp>
        <stp>P.US.EP42K2674450</stp>
        <stp>MT_LastAskVolume</stp>
        <stp/>
        <stp>T</stp>
        <tr r="N40" s="1"/>
      </tp>
      <tp>
        <v>2</v>
        <stp/>
        <stp>ContractData</stp>
        <stp>C.US.EP12K2674400</stp>
        <stp>MT_LastAskVolume</stp>
        <stp/>
        <stp>T</stp>
        <tr r="N4" s="1"/>
      </tp>
      <tp>
        <v>21</v>
        <stp/>
        <stp>ContractData</stp>
        <stp>C.US.EP42K2674450</stp>
        <stp>MT_LastAskVolume</stp>
        <stp/>
        <stp>T</stp>
        <tr r="N35" s="1"/>
      </tp>
      <tp>
        <v>45</v>
        <stp/>
        <stp>ContractData</stp>
        <stp>C.US.EP13K2674400</stp>
        <stp>MT_LastAskVolume</stp>
        <stp/>
        <stp>T</stp>
        <tr r="N54" s="1"/>
      </tp>
      <tp>
        <v>27</v>
        <stp/>
        <stp>ContractData</stp>
        <stp>P.US.EP21M2674400</stp>
        <stp>MT_LastAskVolume</stp>
        <stp/>
        <stp>T</stp>
        <tr r="N149" s="1"/>
      </tp>
      <tp>
        <v>27</v>
        <stp/>
        <stp>ContractData</stp>
        <stp>P.US.EP23K2674400</stp>
        <stp>MT_LastAskVolume</stp>
        <stp/>
        <stp>T</stp>
        <tr r="N69" s="1"/>
      </tp>
      <tp>
        <v>25</v>
        <stp/>
        <stp>ContractData</stp>
        <stp>P.US.EP22K2674400</stp>
        <stp>MT_LastAskVolume</stp>
        <stp/>
        <stp>T</stp>
        <tr r="N19" s="1"/>
      </tp>
      <tp>
        <v>7</v>
        <stp/>
        <stp>ContractData</stp>
        <stp>P.US.EP24K2674400</stp>
        <stp>MT_LastAskVolume</stp>
        <stp/>
        <stp>T</stp>
        <tr r="N109" s="1"/>
      </tp>
      <tp>
        <v>16</v>
        <stp/>
        <stp>ContractData</stp>
        <stp>C.US.EP22K2674400</stp>
        <stp>MT_LastAskVolume</stp>
        <stp/>
        <stp>T</stp>
        <tr r="N14" s="1"/>
      </tp>
      <tp>
        <v>29</v>
        <stp/>
        <stp>ContractData</stp>
        <stp>C.US.EP23K2674400</stp>
        <stp>MT_LastAskVolume</stp>
        <stp/>
        <stp>T</stp>
        <tr r="N64" s="1"/>
      </tp>
      <tp>
        <v>23</v>
        <stp/>
        <stp>ContractData</stp>
        <stp>C.US.EP21M2674400</stp>
        <stp>MT_LastAskVolume</stp>
        <stp/>
        <stp>T</stp>
        <tr r="N144" s="1"/>
      </tp>
      <tp>
        <v>7</v>
        <stp/>
        <stp>ContractData</stp>
        <stp>C.US.EP24K2674400</stp>
        <stp>MT_LastAskVolume</stp>
        <stp/>
        <stp>T</stp>
        <tr r="N104" s="1"/>
      </tp>
      <tp>
        <v>1</v>
        <stp/>
        <stp>ContractData</stp>
        <stp>P.US.EP31M2674400</stp>
        <stp>MT_LastAskVolume</stp>
        <stp/>
        <stp>T</stp>
        <tr r="N159" s="1"/>
      </tp>
      <tp>
        <v>43</v>
        <stp/>
        <stp>ContractData</stp>
        <stp>P.US.EP33K2674400</stp>
        <stp>MT_LastAskVolume</stp>
        <stp/>
        <stp>T</stp>
        <tr r="N79" s="1"/>
      </tp>
      <tp>
        <v>2</v>
        <stp/>
        <stp>ContractData</stp>
        <stp>P.US.EP32K2674400</stp>
        <stp>MT_LastAskVolume</stp>
        <stp/>
        <stp>T</stp>
        <tr r="N29" s="1"/>
      </tp>
      <tp>
        <v>21</v>
        <stp/>
        <stp>ContractData</stp>
        <stp>P.US.EP34K2674400</stp>
        <stp>MT_LastAskVolume</stp>
        <stp/>
        <stp>T</stp>
        <tr r="N119" s="1"/>
      </tp>
      <tp>
        <v>10</v>
        <stp/>
        <stp>ContractData</stp>
        <stp>C.US.EP32K2674400</stp>
        <stp>MT_LastAskVolume</stp>
        <stp/>
        <stp>T</stp>
        <tr r="N24" s="1"/>
      </tp>
      <tp>
        <v>51</v>
        <stp/>
        <stp>ContractData</stp>
        <stp>C.US.EP33K2674400</stp>
        <stp>MT_LastAskVolume</stp>
        <stp/>
        <stp>T</stp>
        <tr r="N74" s="1"/>
      </tp>
      <tp>
        <v>1</v>
        <stp/>
        <stp>ContractData</stp>
        <stp>C.US.EP31M2674400</stp>
        <stp>MT_LastAskVolume</stp>
        <stp/>
        <stp>T</stp>
        <tr r="N154" s="1"/>
      </tp>
      <tp>
        <v>20</v>
        <stp/>
        <stp>ContractData</stp>
        <stp>C.US.EP34K2674400</stp>
        <stp>MT_LastAskVolume</stp>
        <stp/>
        <stp>T</stp>
        <tr r="N114" s="1"/>
      </tp>
      <tp>
        <v>42</v>
        <stp/>
        <stp>ContractData</stp>
        <stp>P.US.EP41M2674500</stp>
        <stp>MT_LastAskVolume</stp>
        <stp/>
        <stp>T</stp>
        <tr r="N170" s="1"/>
      </tp>
      <tp>
        <v>7</v>
        <stp/>
        <stp>ContractData</stp>
        <stp>P.US.EP43K2674500</stp>
        <stp>MT_LastAskVolume</stp>
        <stp/>
        <stp>T</stp>
        <tr r="N90" s="1"/>
      </tp>
      <tp>
        <v>10</v>
        <stp/>
        <stp>ContractData</stp>
        <stp>P.US.EP42K2674500</stp>
        <stp>MT_LastAskVolume</stp>
        <stp/>
        <stp>T</stp>
        <tr r="N41" s="1"/>
      </tp>
      <tp>
        <v>3</v>
        <stp/>
        <stp>ContractData</stp>
        <stp>P.US.EP44K2674500</stp>
        <stp>MT_LastAskVolume</stp>
        <stp/>
        <stp>T</stp>
        <tr r="N130" s="1"/>
      </tp>
      <tp>
        <v>37</v>
        <stp/>
        <stp>ContractData</stp>
        <stp>C.US.EP42K2674500</stp>
        <stp>MT_LastAskVolume</stp>
        <stp/>
        <stp>T</stp>
        <tr r="N36" s="1"/>
      </tp>
      <tp>
        <v>27</v>
        <stp/>
        <stp>ContractData</stp>
        <stp>C.US.EP43K2674500</stp>
        <stp>MT_LastAskVolume</stp>
        <stp/>
        <stp>T</stp>
        <tr r="N85" s="1"/>
      </tp>
      <tp>
        <v>24</v>
        <stp/>
        <stp>ContractData</stp>
        <stp>C.US.EP41M2674500</stp>
        <stp>MT_LastAskVolume</stp>
        <stp/>
        <stp>T</stp>
        <tr r="N165" s="1"/>
      </tp>
      <tp>
        <v>1</v>
        <stp/>
        <stp>ContractData</stp>
        <stp>C.US.EP44K2674500</stp>
        <stp>MT_LastAskVolume</stp>
        <stp/>
        <stp>T</stp>
        <tr r="N125" s="1"/>
      </tp>
      <tp>
        <v>6</v>
        <stp/>
        <stp>ContractData</stp>
        <stp>P.US.EP13K2674500</stp>
        <stp>MT_LastAskVolume</stp>
        <stp/>
        <stp>T</stp>
        <tr r="N61" s="1"/>
      </tp>
      <tp>
        <v>9</v>
        <stp/>
        <stp>ContractData</stp>
        <stp>P.US.EP12K2674500</stp>
        <stp>MT_LastAskVolume</stp>
        <stp/>
        <stp>T</stp>
        <tr r="N11" s="1"/>
      </tp>
      <tp>
        <v>50</v>
        <stp/>
        <stp>ContractData</stp>
        <stp>P.US.EP14M2675500</stp>
        <stp>MT_LastAskVolume</stp>
        <stp/>
        <stp>T</stp>
        <tr r="N211" s="1"/>
      </tp>
      <tp>
        <v>67</v>
        <stp/>
        <stp>ContractData</stp>
        <stp>P.US.EP14M2674500</stp>
        <stp>MT_LastAskVolume</stp>
        <stp/>
        <stp>T</stp>
        <tr r="N207" s="1"/>
      </tp>
      <tp>
        <v>91</v>
        <stp/>
        <stp>ContractData</stp>
        <stp>C.US.EP12K2674500</stp>
        <stp>MT_LastAskVolume</stp>
        <stp/>
        <stp>T</stp>
        <tr r="N6" s="1"/>
      </tp>
      <tp>
        <v>27</v>
        <stp/>
        <stp>ContractData</stp>
        <stp>C.US.EP13K2674500</stp>
        <stp>MT_LastAskVolume</stp>
        <stp/>
        <stp>T</stp>
        <tr r="N56" s="1"/>
      </tp>
      <tp>
        <v>17</v>
        <stp/>
        <stp>ContractData</stp>
        <stp>C.US.EP14M2675500</stp>
        <stp>MT_LastAskVolume</stp>
        <stp/>
        <stp>T</stp>
        <tr r="N206" s="1"/>
      </tp>
      <tp>
        <v>37</v>
        <stp/>
        <stp>ContractData</stp>
        <stp>C.US.EP14M2674500</stp>
        <stp>MT_LastAskVolume</stp>
        <stp/>
        <stp>T</stp>
        <tr r="N202" s="1"/>
      </tp>
      <tp>
        <v>3</v>
        <stp/>
        <stp>ContractData</stp>
        <stp>P.US.EP21M2674500</stp>
        <stp>MT_LastAskVolume</stp>
        <stp/>
        <stp>T</stp>
        <tr r="N150" s="1"/>
      </tp>
      <tp>
        <v>38</v>
        <stp/>
        <stp>ContractData</stp>
        <stp>P.US.EP23K2674500</stp>
        <stp>MT_LastAskVolume</stp>
        <stp/>
        <stp>T</stp>
        <tr r="N71" s="1"/>
      </tp>
      <tp>
        <v>2</v>
        <stp/>
        <stp>ContractData</stp>
        <stp>P.US.EP22K2674500</stp>
        <stp>MT_LastAskVolume</stp>
        <stp/>
        <stp>T</stp>
        <tr r="N21" s="1"/>
      </tp>
      <tp>
        <v>26</v>
        <stp/>
        <stp>ContractData</stp>
        <stp>P.US.EP24K2674500</stp>
        <stp>MT_LastAskVolume</stp>
        <stp/>
        <stp>T</stp>
        <tr r="N110" s="1"/>
      </tp>
      <tp>
        <v>23</v>
        <stp/>
        <stp>ContractData</stp>
        <stp>C.US.EP22K2674500</stp>
        <stp>MT_LastAskVolume</stp>
        <stp/>
        <stp>T</stp>
        <tr r="N16" s="1"/>
      </tp>
      <tp>
        <v>57</v>
        <stp/>
        <stp>ContractData</stp>
        <stp>C.US.EP23K2674500</stp>
        <stp>MT_LastAskVolume</stp>
        <stp/>
        <stp>T</stp>
        <tr r="N66" s="1"/>
      </tp>
      <tp>
        <v>3</v>
        <stp/>
        <stp>ContractData</stp>
        <stp>C.US.EP21M2674500</stp>
        <stp>MT_LastAskVolume</stp>
        <stp/>
        <stp>T</stp>
        <tr r="N145" s="1"/>
      </tp>
      <tp>
        <v>30</v>
        <stp/>
        <stp>ContractData</stp>
        <stp>C.US.EP24K2674500</stp>
        <stp>MT_LastAskVolume</stp>
        <stp/>
        <stp>T</stp>
        <tr r="N105" s="1"/>
      </tp>
      <tp>
        <v>43</v>
        <stp/>
        <stp>ContractData</stp>
        <stp>P.US.EP31M2674500</stp>
        <stp>MT_LastAskVolume</stp>
        <stp/>
        <stp>T</stp>
        <tr r="N160" s="1"/>
      </tp>
      <tp>
        <v>7</v>
        <stp/>
        <stp>ContractData</stp>
        <stp>P.US.EP33K2674500</stp>
        <stp>MT_LastAskVolume</stp>
        <stp/>
        <stp>T</stp>
        <tr r="N81" s="1"/>
      </tp>
      <tp>
        <v>23</v>
        <stp/>
        <stp>ContractData</stp>
        <stp>P.US.EP32K2674500</stp>
        <stp>MT_LastAskVolume</stp>
        <stp/>
        <stp>T</stp>
        <tr r="N31" s="1"/>
      </tp>
      <tp>
        <v>20</v>
        <stp/>
        <stp>ContractData</stp>
        <stp>P.US.EP34K2674500</stp>
        <stp>MT_LastAskVolume</stp>
        <stp/>
        <stp>T</stp>
        <tr r="N120" s="1"/>
      </tp>
      <tp>
        <v>66</v>
        <stp/>
        <stp>ContractData</stp>
        <stp>C.US.EP32K2674500</stp>
        <stp>MT_LastAskVolume</stp>
        <stp/>
        <stp>T</stp>
        <tr r="N26" s="1"/>
      </tp>
      <tp>
        <v>27</v>
        <stp/>
        <stp>ContractData</stp>
        <stp>C.US.EP33K2674500</stp>
        <stp>MT_LastAskVolume</stp>
        <stp/>
        <stp>T</stp>
        <tr r="N76" s="1"/>
      </tp>
      <tp>
        <v>26</v>
        <stp/>
        <stp>ContractData</stp>
        <stp>C.US.EP31M2674500</stp>
        <stp>MT_LastAskVolume</stp>
        <stp/>
        <stp>T</stp>
        <tr r="N155" s="1"/>
      </tp>
      <tp>
        <v>24</v>
        <stp/>
        <stp>ContractData</stp>
        <stp>C.US.EP34K2674500</stp>
        <stp>MT_LastAskVolume</stp>
        <stp/>
        <stp>T</stp>
        <tr r="N115" s="1"/>
      </tp>
      <tp>
        <v>-8.25</v>
        <stp/>
        <stp>ContractData</stp>
        <stp>P.US.EPM2674000</stp>
        <stp>NetLastTrade</stp>
        <stp/>
        <stp>T</stp>
        <tr r="J197" s="1"/>
      </tp>
      <tp>
        <v>-10.5</v>
        <stp/>
        <stp>ContractData</stp>
        <stp>P.US.EPM2675000</stp>
        <stp>NetLastTrade</stp>
        <stp/>
        <stp>T</stp>
        <tr r="J201" s="1"/>
      </tp>
      <tp>
        <v>43</v>
        <stp/>
        <stp>ContractData</stp>
        <stp>P.US.EP41M2674600</stp>
        <stp>MT_LastAskVolume</stp>
        <stp/>
        <stp>T</stp>
        <tr r="N171" s="1"/>
      </tp>
      <tp>
        <v>37</v>
        <stp/>
        <stp>ContractData</stp>
        <stp>P.US.EP43K2674600</stp>
        <stp>MT_LastAskVolume</stp>
        <stp/>
        <stp>T</stp>
        <tr r="N91" s="1"/>
      </tp>
      <tp>
        <v>33</v>
        <stp/>
        <stp>ContractData</stp>
        <stp>P.US.EP44K2674600</stp>
        <stp>MT_LastAskVolume</stp>
        <stp/>
        <stp>T</stp>
        <tr r="N131" s="1"/>
      </tp>
      <tp>
        <v>13</v>
        <stp/>
        <stp>ContractData</stp>
        <stp>C.US.EP43K2674600</stp>
        <stp>MT_LastAskVolume</stp>
        <stp/>
        <stp>T</stp>
        <tr r="N86" s="1"/>
      </tp>
      <tp>
        <v>35</v>
        <stp/>
        <stp>ContractData</stp>
        <stp>C.US.EP41M2674600</stp>
        <stp>MT_LastAskVolume</stp>
        <stp/>
        <stp>T</stp>
        <tr r="N166" s="1"/>
      </tp>
      <tp>
        <v>13</v>
        <stp/>
        <stp>ContractData</stp>
        <stp>C.US.EP44K2674600</stp>
        <stp>MT_LastAskVolume</stp>
        <stp/>
        <stp>T</stp>
        <tr r="N126" s="1"/>
      </tp>
      <tp>
        <v>3</v>
        <stp/>
        <stp>ContractData</stp>
        <stp>P.US.EP21M2674600</stp>
        <stp>MT_LastAskVolume</stp>
        <stp/>
        <stp>T</stp>
        <tr r="N151" s="1"/>
      </tp>
      <tp>
        <v>26</v>
        <stp/>
        <stp>ContractData</stp>
        <stp>P.US.EP24K2674600</stp>
        <stp>MT_LastAskVolume</stp>
        <stp/>
        <stp>T</stp>
        <tr r="N111" s="1"/>
      </tp>
      <tp>
        <v>14</v>
        <stp/>
        <stp>ContractData</stp>
        <stp>C.US.EP21M2674600</stp>
        <stp>MT_LastAskVolume</stp>
        <stp/>
        <stp>T</stp>
        <tr r="N146" s="1"/>
      </tp>
      <tp>
        <v>41</v>
        <stp/>
        <stp>ContractData</stp>
        <stp>C.US.EP24K2674600</stp>
        <stp>MT_LastAskVolume</stp>
        <stp/>
        <stp>T</stp>
        <tr r="N106" s="1"/>
      </tp>
      <tp>
        <v>42</v>
        <stp/>
        <stp>ContractData</stp>
        <stp>P.US.EP31M2674600</stp>
        <stp>MT_LastAskVolume</stp>
        <stp/>
        <stp>T</stp>
        <tr r="N161" s="1"/>
      </tp>
      <tp>
        <v>20</v>
        <stp/>
        <stp>ContractData</stp>
        <stp>P.US.EP34K2674600</stp>
        <stp>MT_LastAskVolume</stp>
        <stp/>
        <stp>T</stp>
        <tr r="N121" s="1"/>
      </tp>
      <tp>
        <v>18</v>
        <stp/>
        <stp>ContractData</stp>
        <stp>C.US.EP31M2674600</stp>
        <stp>MT_LastAskVolume</stp>
        <stp/>
        <stp>T</stp>
        <tr r="N156" s="1"/>
      </tp>
      <tp>
        <v>12</v>
        <stp/>
        <stp>ContractData</stp>
        <stp>C.US.EP34K2674600</stp>
        <stp>MT_LastAskVolume</stp>
        <stp/>
        <stp>T</stp>
        <tr r="N116" s="1"/>
      </tp>
      <tp>
        <v>-6.25</v>
        <stp/>
        <stp>ContractData</stp>
        <stp>P.US.EWK2674300</stp>
        <stp>NetLastTrade</stp>
        <stp/>
        <stp>T</stp>
        <tr r="J138" s="1"/>
      </tp>
      <tp>
        <v>34</v>
        <stp/>
        <stp>ContractData</stp>
        <stp>P.US.EP14M2674750</stp>
        <stp>MT_LastAskVolume</stp>
        <stp/>
        <stp>T</stp>
        <tr r="N208" s="1"/>
      </tp>
      <tp>
        <v>39</v>
        <stp/>
        <stp>ContractData</stp>
        <stp>C.US.EP14M2674750</stp>
        <stp>MT_LastAskVolume</stp>
        <stp/>
        <stp>T</stp>
        <tr r="N203" s="1"/>
      </tp>
      <tp>
        <v>-5.5</v>
        <stp/>
        <stp>ContractData</stp>
        <stp>P.US.EWK2674250</stp>
        <stp>NetLastTrade</stp>
        <stp/>
        <stp>T</stp>
        <tr r="J137" s="1"/>
      </tp>
      <tp>
        <v>-8</v>
        <stp/>
        <stp>ContractData</stp>
        <stp>P.US.EPM2674250</stp>
        <stp>NetLastTrade</stp>
        <stp/>
        <stp>T</stp>
        <tr r="J198" s="1"/>
      </tp>
      <tp>
        <v>44</v>
        <stp/>
        <stp>ContractData</stp>
        <stp>P.US.EP41M2674250</stp>
        <stp>MT_LastBidVolume</stp>
        <stp/>
        <stp>T</stp>
        <tr r="K167" s="1"/>
      </tp>
      <tp>
        <v>85</v>
        <stp/>
        <stp>ContractData</stp>
        <stp>P.US.EP43K2674250</stp>
        <stp>MT_LastBidVolume</stp>
        <stp/>
        <stp>T</stp>
        <tr r="K87" s="1"/>
      </tp>
      <tp>
        <v>22</v>
        <stp/>
        <stp>ContractData</stp>
        <stp>P.US.EP44K2674250</stp>
        <stp>MT_LastBidVolume</stp>
        <stp/>
        <stp>T</stp>
        <tr r="K127" s="1"/>
      </tp>
      <tp>
        <v>9</v>
        <stp/>
        <stp>ContractData</stp>
        <stp>C.US.EP43K2674250</stp>
        <stp>MT_LastBidVolume</stp>
        <stp/>
        <stp>T</stp>
        <tr r="K82" s="1"/>
      </tp>
      <tp>
        <v>3</v>
        <stp/>
        <stp>ContractData</stp>
        <stp>C.US.EP41M2674250</stp>
        <stp>MT_LastBidVolume</stp>
        <stp/>
        <stp>T</stp>
        <tr r="K162" s="1"/>
      </tp>
      <tp>
        <v>21</v>
        <stp/>
        <stp>ContractData</stp>
        <stp>C.US.EP44K2674250</stp>
        <stp>MT_LastBidVolume</stp>
        <stp/>
        <stp>T</stp>
        <tr r="K122" s="1"/>
      </tp>
      <tp>
        <v>22</v>
        <stp/>
        <stp>ContractData</stp>
        <stp>P.US.EP21M2674250</stp>
        <stp>MT_LastBidVolume</stp>
        <stp/>
        <stp>T</stp>
        <tr r="K147" s="1"/>
      </tp>
      <tp>
        <v>25</v>
        <stp/>
        <stp>ContractData</stp>
        <stp>P.US.EP24K2674250</stp>
        <stp>MT_LastBidVolume</stp>
        <stp/>
        <stp>T</stp>
        <tr r="K107" s="1"/>
      </tp>
      <tp>
        <v>1</v>
        <stp/>
        <stp>ContractData</stp>
        <stp>C.US.EP21M2674250</stp>
        <stp>MT_LastBidVolume</stp>
        <stp/>
        <stp>T</stp>
        <tr r="K142" s="1"/>
      </tp>
      <tp>
        <v>7</v>
        <stp/>
        <stp>ContractData</stp>
        <stp>C.US.EP24K2674250</stp>
        <stp>MT_LastBidVolume</stp>
        <stp/>
        <stp>T</stp>
        <tr r="K102" s="1"/>
      </tp>
      <tp>
        <v>69</v>
        <stp/>
        <stp>ContractData</stp>
        <stp>P.US.EP31M2674250</stp>
        <stp>MT_LastBidVolume</stp>
        <stp/>
        <stp>T</stp>
        <tr r="K157" s="1"/>
      </tp>
      <tp>
        <v>22</v>
        <stp/>
        <stp>ContractData</stp>
        <stp>P.US.EP34K2674250</stp>
        <stp>MT_LastBidVolume</stp>
        <stp/>
        <stp>T</stp>
        <tr r="K117" s="1"/>
      </tp>
      <tp>
        <v>29</v>
        <stp/>
        <stp>ContractData</stp>
        <stp>C.US.EP31M2674250</stp>
        <stp>MT_LastBidVolume</stp>
        <stp/>
        <stp>T</stp>
        <tr r="K152" s="1"/>
      </tp>
      <tp>
        <v>2</v>
        <stp/>
        <stp>ContractData</stp>
        <stp>C.US.EP34K2674250</stp>
        <stp>MT_LastBidVolume</stp>
        <stp/>
        <stp>T</stp>
        <tr r="K112" s="1"/>
      </tp>
      <tp>
        <v>36</v>
        <stp/>
        <stp>ContractData</stp>
        <stp>P.US.EP14M2675250</stp>
        <stp>MT_LastBidVolume</stp>
        <stp/>
        <stp>T</stp>
        <tr r="K210" s="1"/>
      </tp>
      <tp>
        <v>2</v>
        <stp/>
        <stp>ContractData</stp>
        <stp>C.US.EP14M2675250</stp>
        <stp>MT_LastBidVolume</stp>
        <stp/>
        <stp>T</stp>
        <tr r="K205" s="1"/>
      </tp>
      <tp>
        <v>105.5</v>
        <stp/>
        <stp>ContractData</stp>
        <stp>C.US.EWK2674300</stp>
        <stp>Ask</stp>
        <stp/>
        <stp>T</stp>
        <tr r="M133" s="1"/>
      </tp>
      <tp>
        <v>108.5</v>
        <stp/>
        <stp>ContractData</stp>
        <stp>C.US.EWK2674250</stp>
        <stp>Ask</stp>
        <stp/>
        <stp>T</stp>
        <tr r="M132" s="1"/>
      </tp>
      <tp>
        <v>107.5</v>
        <stp/>
        <stp>ContractData</stp>
        <stp>C.US.EWK2674250</stp>
        <stp>Bid</stp>
        <stp/>
        <stp>T</stp>
        <tr r="L132" s="1"/>
      </tp>
      <tp>
        <v>104.5</v>
        <stp/>
        <stp>ContractData</stp>
        <stp>C.US.EWK2674300</stp>
        <stp>Bid</stp>
        <stp/>
        <stp>T</stp>
        <tr r="L133" s="1"/>
      </tp>
      <tp>
        <v>98.75</v>
        <stp/>
        <stp>ContractData</stp>
        <stp>C.US.EWK2674400</stp>
        <stp>Bid</stp>
        <stp/>
        <stp>T</stp>
        <tr r="L134" s="1"/>
      </tp>
      <tp>
        <v>93.25</v>
        <stp/>
        <stp>ContractData</stp>
        <stp>C.US.EWK2674500</stp>
        <stp>Bid</stp>
        <stp/>
        <stp>T</stp>
        <tr r="L135" s="1"/>
      </tp>
      <tp>
        <v>88.25</v>
        <stp/>
        <stp>ContractData</stp>
        <stp>C.US.EWK2674600</stp>
        <stp>Ask</stp>
        <stp/>
        <stp>T</stp>
        <tr r="M136" s="1"/>
      </tp>
      <tp>
        <v>87.75</v>
        <stp/>
        <stp>ContractData</stp>
        <stp>C.US.EWK2674600</stp>
        <stp>Bid</stp>
        <stp/>
        <stp>T</stp>
        <tr r="L136" s="1"/>
      </tp>
      <tp>
        <v>93.75</v>
        <stp/>
        <stp>ContractData</stp>
        <stp>C.US.EWK2674500</stp>
        <stp>Ask</stp>
        <stp/>
        <stp>T</stp>
        <tr r="M135" s="1"/>
      </tp>
      <tp>
        <v>99.5</v>
        <stp/>
        <stp>ContractData</stp>
        <stp>C.US.EWK2674400</stp>
        <stp>Ask</stp>
        <stp/>
        <stp>T</stp>
        <tr r="M134" s="1"/>
      </tp>
      <tp>
        <v>91.25</v>
        <stp/>
        <stp>ContractData</stp>
        <stp>P.US.EWK2674300</stp>
        <stp>Bid</stp>
        <stp/>
        <stp>T</stp>
        <tr r="L138" s="1"/>
      </tp>
      <tp>
        <v>89.25</v>
        <stp/>
        <stp>ContractData</stp>
        <stp>P.US.EWK2674250</stp>
        <stp>Bid</stp>
        <stp/>
        <stp>T</stp>
        <tr r="L137" s="1"/>
      </tp>
      <tp>
        <v>89.75</v>
        <stp/>
        <stp>ContractData</stp>
        <stp>P.US.EWK2674250</stp>
        <stp>Ask</stp>
        <stp/>
        <stp>T</stp>
        <tr r="M137" s="1"/>
      </tp>
      <tp>
        <v>91.75</v>
        <stp/>
        <stp>ContractData</stp>
        <stp>P.US.EWK2674300</stp>
        <stp>Ask</stp>
        <stp/>
        <stp>T</stp>
        <tr r="M138" s="1"/>
      </tp>
      <tp>
        <v>96</v>
        <stp/>
        <stp>ContractData</stp>
        <stp>P.US.EWK2674400</stp>
        <stp>Ask</stp>
        <stp/>
        <stp>T</stp>
        <tr r="M139" s="1"/>
      </tp>
      <tp>
        <v>104</v>
        <stp/>
        <stp>ContractData</stp>
        <stp>P.US.EWK2674600</stp>
        <stp>Bid</stp>
        <stp/>
        <stp>T</stp>
        <tr r="L141" s="1"/>
      </tp>
      <tp>
        <v>100.5</v>
        <stp/>
        <stp>ContractData</stp>
        <stp>P.US.EWK2674500</stp>
        <stp>Ask</stp>
        <stp/>
        <stp>T</stp>
        <tr r="M140" s="1"/>
      </tp>
      <tp>
        <v>99.5</v>
        <stp/>
        <stp>ContractData</stp>
        <stp>P.US.EWK2674500</stp>
        <stp>Bid</stp>
        <stp/>
        <stp>T</stp>
        <tr r="L140" s="1"/>
      </tp>
      <tp>
        <v>105</v>
        <stp/>
        <stp>ContractData</stp>
        <stp>P.US.EWK2674600</stp>
        <stp>Ask</stp>
        <stp/>
        <stp>T</stp>
        <tr r="M141" s="1"/>
      </tp>
      <tp>
        <v>95.25</v>
        <stp/>
        <stp>ContractData</stp>
        <stp>P.US.EWK2674400</stp>
        <stp>Bid</stp>
        <stp/>
        <stp>T</stp>
        <tr r="L139" s="1"/>
      </tp>
      <tp>
        <v>44</v>
        <stp/>
        <stp>ContractData</stp>
        <stp>P.US.EP31M2674300</stp>
        <stp>MT_LastBidVolume</stp>
        <stp/>
        <stp>T</stp>
        <tr r="K158" s="1"/>
      </tp>
      <tp>
        <v>37</v>
        <stp/>
        <stp>ContractData</stp>
        <stp>P.US.EP33K2674300</stp>
        <stp>MT_LastBidVolume</stp>
        <stp/>
        <stp>T</stp>
        <tr r="K77" s="1"/>
      </tp>
      <tp>
        <v>22</v>
        <stp/>
        <stp>ContractData</stp>
        <stp>P.US.EP32K2674300</stp>
        <stp>MT_LastBidVolume</stp>
        <stp/>
        <stp>T</stp>
        <tr r="K27" s="1"/>
      </tp>
      <tp>
        <v>22</v>
        <stp/>
        <stp>ContractData</stp>
        <stp>P.US.EP34K2674300</stp>
        <stp>MT_LastBidVolume</stp>
        <stp/>
        <stp>T</stp>
        <tr r="K118" s="1"/>
      </tp>
      <tp>
        <v>2</v>
        <stp/>
        <stp>ContractData</stp>
        <stp>C.US.EP32K2674300</stp>
        <stp>MT_LastBidVolume</stp>
        <stp/>
        <stp>T</stp>
        <tr r="K22" s="1"/>
      </tp>
      <tp>
        <v>6</v>
        <stp/>
        <stp>ContractData</stp>
        <stp>C.US.EP33K2674300</stp>
        <stp>MT_LastBidVolume</stp>
        <stp/>
        <stp>T</stp>
        <tr r="K72" s="1"/>
      </tp>
      <tp>
        <v>50</v>
        <stp/>
        <stp>ContractData</stp>
        <stp>C.US.EP31M2674300</stp>
        <stp>MT_LastBidVolume</stp>
        <stp/>
        <stp>T</stp>
        <tr r="K153" s="1"/>
      </tp>
      <tp>
        <v>3</v>
        <stp/>
        <stp>ContractData</stp>
        <stp>C.US.EP34K2674300</stp>
        <stp>MT_LastBidVolume</stp>
        <stp/>
        <stp>T</stp>
        <tr r="K113" s="1"/>
      </tp>
      <tp>
        <v>22</v>
        <stp/>
        <stp>ContractData</stp>
        <stp>P.US.EP21M2674300</stp>
        <stp>MT_LastBidVolume</stp>
        <stp/>
        <stp>T</stp>
        <tr r="K148" s="1"/>
      </tp>
      <tp>
        <v>115</v>
        <stp/>
        <stp>ContractData</stp>
        <stp>P.US.EP23K2674300</stp>
        <stp>MT_LastBidVolume</stp>
        <stp/>
        <stp>T</stp>
        <tr r="K67" s="1"/>
      </tp>
      <tp>
        <v>52</v>
        <stp/>
        <stp>ContractData</stp>
        <stp>P.US.EP22K2674300</stp>
        <stp>MT_LastBidVolume</stp>
        <stp/>
        <stp>T</stp>
        <tr r="K17" s="1"/>
      </tp>
      <tp>
        <v>27</v>
        <stp/>
        <stp>ContractData</stp>
        <stp>P.US.EP24K2674300</stp>
        <stp>MT_LastBidVolume</stp>
        <stp/>
        <stp>T</stp>
        <tr r="K108" s="1"/>
      </tp>
      <tp>
        <v>11</v>
        <stp/>
        <stp>ContractData</stp>
        <stp>C.US.EP22K2674300</stp>
        <stp>MT_LastBidVolume</stp>
        <stp/>
        <stp>T</stp>
        <tr r="K12" s="1"/>
      </tp>
      <tp>
        <v>9</v>
        <stp/>
        <stp>ContractData</stp>
        <stp>C.US.EP23K2674300</stp>
        <stp>MT_LastBidVolume</stp>
        <stp/>
        <stp>T</stp>
        <tr r="K62" s="1"/>
      </tp>
      <tp>
        <v>1</v>
        <stp/>
        <stp>ContractData</stp>
        <stp>C.US.EP21M2674300</stp>
        <stp>MT_LastBidVolume</stp>
        <stp/>
        <stp>T</stp>
        <tr r="K143" s="1"/>
      </tp>
      <tp>
        <v>9</v>
        <stp/>
        <stp>ContractData</stp>
        <stp>C.US.EP24K2674300</stp>
        <stp>MT_LastBidVolume</stp>
        <stp/>
        <stp>T</stp>
        <tr r="K103" s="1"/>
      </tp>
      <tp>
        <v>86</v>
        <stp/>
        <stp>ContractData</stp>
        <stp>P.US.EP13K2674300</stp>
        <stp>MT_LastBidVolume</stp>
        <stp/>
        <stp>T</stp>
        <tr r="K57" s="1"/>
      </tp>
      <tp>
        <v>51</v>
        <stp/>
        <stp>ContractData</stp>
        <stp>P.US.EP12K2674300</stp>
        <stp>MT_LastBidVolume</stp>
        <stp/>
        <stp>T</stp>
        <tr r="K7" s="1"/>
      </tp>
      <tp>
        <v>39</v>
        <stp/>
        <stp>ContractData</stp>
        <stp>P.US.EP42K2674350</stp>
        <stp>MT_LastBidVolume</stp>
        <stp/>
        <stp>T</stp>
        <tr r="K38" s="1"/>
      </tp>
      <tp>
        <v>1</v>
        <stp/>
        <stp>ContractData</stp>
        <stp>C.US.EP12K2674300</stp>
        <stp>MT_LastBidVolume</stp>
        <stp/>
        <stp>T</stp>
        <tr r="K2" s="1"/>
      </tp>
      <tp>
        <v>15</v>
        <stp/>
        <stp>ContractData</stp>
        <stp>C.US.EP42K2674350</stp>
        <stp>MT_LastBidVolume</stp>
        <stp/>
        <stp>T</stp>
        <tr r="K33" s="1"/>
      </tp>
      <tp>
        <v>7</v>
        <stp/>
        <stp>ContractData</stp>
        <stp>C.US.EP13K2674300</stp>
        <stp>MT_LastBidVolume</stp>
        <stp/>
        <stp>T</stp>
        <tr r="K52" s="1"/>
      </tp>
      <tp>
        <v>64</v>
        <stp/>
        <stp>ContractData</stp>
        <stp>P.US.EP23K2674350</stp>
        <stp>MT_LastBidVolume</stp>
        <stp/>
        <stp>T</stp>
        <tr r="K68" s="1"/>
      </tp>
      <tp>
        <v>12</v>
        <stp/>
        <stp>ContractData</stp>
        <stp>P.US.EP22K2674350</stp>
        <stp>MT_LastBidVolume</stp>
        <stp/>
        <stp>T</stp>
        <tr r="K18" s="1"/>
      </tp>
      <tp>
        <v>13</v>
        <stp/>
        <stp>ContractData</stp>
        <stp>C.US.EP22K2674350</stp>
        <stp>MT_LastBidVolume</stp>
        <stp/>
        <stp>T</stp>
        <tr r="K13" s="1"/>
      </tp>
      <tp>
        <v>7</v>
        <stp/>
        <stp>ContractData</stp>
        <stp>C.US.EP23K2674350</stp>
        <stp>MT_LastBidVolume</stp>
        <stp/>
        <stp>T</stp>
        <tr r="K63" s="1"/>
      </tp>
      <tp>
        <v>38</v>
        <stp/>
        <stp>ContractData</stp>
        <stp>P.US.EP33K2674350</stp>
        <stp>MT_LastBidVolume</stp>
        <stp/>
        <stp>T</stp>
        <tr r="K78" s="1"/>
      </tp>
      <tp>
        <v>37</v>
        <stp/>
        <stp>ContractData</stp>
        <stp>P.US.EP32K2674350</stp>
        <stp>MT_LastBidVolume</stp>
        <stp/>
        <stp>T</stp>
        <tr r="K28" s="1"/>
      </tp>
      <tp>
        <v>15</v>
        <stp/>
        <stp>ContractData</stp>
        <stp>C.US.EP32K2674350</stp>
        <stp>MT_LastBidVolume</stp>
        <stp/>
        <stp>T</stp>
        <tr r="K23" s="1"/>
      </tp>
      <tp>
        <v>6</v>
        <stp/>
        <stp>ContractData</stp>
        <stp>C.US.EP33K2674350</stp>
        <stp>MT_LastBidVolume</stp>
        <stp/>
        <stp>T</stp>
        <tr r="K73" s="1"/>
      </tp>
      <tp>
        <v>44</v>
        <stp/>
        <stp>ContractData</stp>
        <stp>P.US.EP41M2674300</stp>
        <stp>MT_LastBidVolume</stp>
        <stp/>
        <stp>T</stp>
        <tr r="K168" s="1"/>
      </tp>
      <tp>
        <v>50</v>
        <stp/>
        <stp>ContractData</stp>
        <stp>P.US.EP13K2674350</stp>
        <stp>MT_LastBidVolume</stp>
        <stp/>
        <stp>T</stp>
        <tr r="K58" s="1"/>
      </tp>
      <tp>
        <v>87</v>
        <stp/>
        <stp>ContractData</stp>
        <stp>P.US.EP43K2674300</stp>
        <stp>MT_LastBidVolume</stp>
        <stp/>
        <stp>T</stp>
        <tr r="K88" s="1"/>
      </tp>
      <tp>
        <v>2</v>
        <stp/>
        <stp>ContractData</stp>
        <stp>P.US.EP12K2674350</stp>
        <stp>MT_LastBidVolume</stp>
        <stp/>
        <stp>T</stp>
        <tr r="K8" s="1"/>
      </tp>
      <tp>
        <v>2</v>
        <stp/>
        <stp>ContractData</stp>
        <stp>P.US.EP42K2674300</stp>
        <stp>MT_LastBidVolume</stp>
        <stp/>
        <stp>T</stp>
        <tr r="K37" s="1"/>
      </tp>
      <tp>
        <v>22</v>
        <stp/>
        <stp>ContractData</stp>
        <stp>P.US.EP44K2674300</stp>
        <stp>MT_LastBidVolume</stp>
        <stp/>
        <stp>T</stp>
        <tr r="K128" s="1"/>
      </tp>
      <tp>
        <v>1</v>
        <stp/>
        <stp>ContractData</stp>
        <stp>C.US.EP12K2674350</stp>
        <stp>MT_LastBidVolume</stp>
        <stp/>
        <stp>T</stp>
        <tr r="K3" s="1"/>
      </tp>
      <tp>
        <v>17</v>
        <stp/>
        <stp>ContractData</stp>
        <stp>C.US.EP42K2674300</stp>
        <stp>MT_LastBidVolume</stp>
        <stp/>
        <stp>T</stp>
        <tr r="K32" s="1"/>
      </tp>
      <tp>
        <v>7</v>
        <stp/>
        <stp>ContractData</stp>
        <stp>C.US.EP13K2674350</stp>
        <stp>MT_LastBidVolume</stp>
        <stp/>
        <stp>T</stp>
        <tr r="K53" s="1"/>
      </tp>
      <tp>
        <v>7</v>
        <stp/>
        <stp>ContractData</stp>
        <stp>C.US.EP43K2674300</stp>
        <stp>MT_LastBidVolume</stp>
        <stp/>
        <stp>T</stp>
        <tr r="K83" s="1"/>
      </tp>
      <tp>
        <v>3</v>
        <stp/>
        <stp>ContractData</stp>
        <stp>C.US.EP41M2674300</stp>
        <stp>MT_LastBidVolume</stp>
        <stp/>
        <stp>T</stp>
        <tr r="K163" s="1"/>
      </tp>
      <tp>
        <v>21</v>
        <stp/>
        <stp>ContractData</stp>
        <stp>C.US.EP44K2674300</stp>
        <stp>MT_LastBidVolume</stp>
        <stp/>
        <stp>T</stp>
        <tr r="K123" s="1"/>
      </tp>
      <tp>
        <v>2</v>
        <stp/>
        <stp>ContractData</stp>
        <stp>P.US.EP14M2675000</stp>
        <stp>MT_LastBidVolume</stp>
        <stp/>
        <stp>T</stp>
        <tr r="K209" s="1"/>
      </tp>
      <tp>
        <v>2</v>
        <stp/>
        <stp>ContractData</stp>
        <stp>C.US.EP14M2675000</stp>
        <stp>MT_LastBidVolume</stp>
        <stp/>
        <stp>T</stp>
        <tr r="K204" s="1"/>
      </tp>
      <tp t="s">
        <v>{"C.US.EP13K2674350";"C.US.EP13K2674400";"C.US.EP13K2674450";"C.US.EP13K2674500";"C.US.EP13K2674550"}</v>
        <stp/>
        <stp>Options</stp>
        <stp>C.US.EP13</stp>
        <stp>1</stp>
        <stp>Call</stp>
        <stp>longsymbol</stp>
        <stp>-2,2</stp>
        <tr r="B26" s="1"/>
        <tr r="B25" s="1"/>
        <tr r="B22" s="1"/>
        <tr r="B23" s="1"/>
        <tr r="B24" s="1"/>
      </tp>
      <tp t="s">
        <v>{"C.US.EP12K2674350";"C.US.EP12K2674400";"C.US.EP12K2674450";"C.US.EP12K2674500";"C.US.EP12K2674550"}</v>
        <stp/>
        <stp>Options</stp>
        <stp>C.US.EP12</stp>
        <stp>1</stp>
        <stp>Call</stp>
        <stp>longsymbol</stp>
        <stp>-2,2</stp>
        <tr r="B14" s="1"/>
        <tr r="B16" s="1"/>
        <tr r="B15" s="1"/>
        <tr r="B12" s="1"/>
        <tr r="B13" s="1"/>
      </tp>
      <tp t="s">
        <v>{"C.US.EP14M2674500";"C.US.EP14M2674750";"C.US.EP14M2675000";"C.US.EP14M2675250";"C.US.EP14M2675500"}</v>
        <stp/>
        <stp>Options</stp>
        <stp>C.US.EP14</stp>
        <stp>1</stp>
        <stp>Call</stp>
        <stp>longsymbol</stp>
        <stp>-2,2</stp>
        <tr r="B34" s="1"/>
        <tr r="B33" s="1"/>
        <tr r="B32" s="1"/>
        <tr r="B35" s="1"/>
        <tr r="B36" s="1"/>
      </tp>
      <tp t="s">
        <v>{"C.US.EP21M2674250";"C.US.EP21M2674300";"C.US.EP21M2674400";"C.US.EP21M2674500";"C.US.EP21M2674600"}</v>
        <stp/>
        <stp>Options</stp>
        <stp>C.US.EP21</stp>
        <stp>1</stp>
        <stp>Call</stp>
        <stp>longsymbol</stp>
        <stp>-2,2</stp>
        <tr r="B42" s="1"/>
        <tr r="B44" s="1"/>
        <tr r="B43" s="1"/>
        <tr r="B46" s="1"/>
        <tr r="B45" s="1"/>
      </tp>
      <tp t="s">
        <v>{"C.US.EP23K2674350";"C.US.EP23K2674400";"C.US.EP23K2674450";"C.US.EP23K2674500";"C.US.EP23K2674550"}</v>
        <stp/>
        <stp>Options</stp>
        <stp>C.US.EP23</stp>
        <stp>1</stp>
        <stp>Call</stp>
        <stp>longsymbol</stp>
        <stp>-2,2</stp>
        <tr r="B64" s="1"/>
        <tr r="B65" s="1"/>
        <tr r="B62" s="1"/>
        <tr r="B63" s="1"/>
        <tr r="B66" s="1"/>
      </tp>
      <tp t="s">
        <v>{"C.US.EP22K2674350";"C.US.EP22K2674400";"C.US.EP22K2674450";"C.US.EP22K2674500";"C.US.EP22K2674550"}</v>
        <stp/>
        <stp>Options</stp>
        <stp>C.US.EP22</stp>
        <stp>1</stp>
        <stp>Call</stp>
        <stp>longsymbol</stp>
        <stp>-2,2</stp>
        <tr r="B54" s="1"/>
        <tr r="B56" s="1"/>
        <tr r="B52" s="1"/>
        <tr r="B53" s="1"/>
        <tr r="B55" s="1"/>
      </tp>
      <tp t="s">
        <v>{"C.US.EP24K2674250";"C.US.EP24K2674300";"C.US.EP24K2674400";"C.US.EP24K2674500";"C.US.EP24K2674600"}</v>
        <stp/>
        <stp>Options</stp>
        <stp>C.US.EP24</stp>
        <stp>1</stp>
        <stp>Call</stp>
        <stp>longsymbol</stp>
        <stp>-2,2</stp>
        <tr r="B74" s="1"/>
        <tr r="B72" s="1"/>
        <tr r="B73" s="1"/>
        <tr r="B76" s="1"/>
        <tr r="B75" s="1"/>
      </tp>
      <tp t="s">
        <v>{"C.US.EP31M2674250";"C.US.EP31M2674300";"C.US.EP31M2674400";"C.US.EP31M2674500";"C.US.EP31M2674600"}</v>
        <stp/>
        <stp>Options</stp>
        <stp>C.US.EP31</stp>
        <stp>1</stp>
        <stp>Call</stp>
        <stp>longsymbol</stp>
        <stp>-2,2</stp>
        <tr r="B84" s="1"/>
        <tr r="B82" s="1"/>
        <tr r="B83" s="1"/>
        <tr r="B86" s="1"/>
        <tr r="B85" s="1"/>
      </tp>
      <tp t="s">
        <v>{"C.US.EP33K2674350";"C.US.EP33K2674400";"C.US.EP33K2674450";"C.US.EP33K2674500";"C.US.EP33K2674550"}</v>
        <stp/>
        <stp>Options</stp>
        <stp>C.US.EP33</stp>
        <stp>1</stp>
        <stp>Call</stp>
        <stp>longsymbol</stp>
        <stp>-2,2</stp>
        <tr r="B102" s="1"/>
        <tr r="B103" s="1"/>
        <tr r="B106" s="1"/>
        <tr r="B105" s="1"/>
        <tr r="B104" s="1"/>
      </tp>
      <tp t="s">
        <v>{"C.US.EP32K2674350";"C.US.EP32K2674400";"C.US.EP32K2674450";"C.US.EP32K2674500";"C.US.EP32K2674550"}</v>
        <stp/>
        <stp>Options</stp>
        <stp>C.US.EP32</stp>
        <stp>1</stp>
        <stp>Call</stp>
        <stp>longsymbol</stp>
        <stp>-2,2</stp>
        <tr r="B93" s="1"/>
        <tr r="B94" s="1"/>
        <tr r="B96" s="1"/>
        <tr r="B95" s="1"/>
        <tr r="B92" s="1"/>
      </tp>
      <tp t="s">
        <v>{"C.US.EP34K2674250";"C.US.EP34K2674300";"C.US.EP34K2674400";"C.US.EP34K2674500";"C.US.EP34K2674600"}</v>
        <stp/>
        <stp>Options</stp>
        <stp>C.US.EP34</stp>
        <stp>1</stp>
        <stp>Call</stp>
        <stp>longsymbol</stp>
        <stp>-2,2</stp>
        <tr r="B113" s="1"/>
        <tr r="B115" s="1"/>
        <tr r="B112" s="1"/>
        <tr r="B114" s="1"/>
        <tr r="B116" s="1"/>
      </tp>
      <tp t="s">
        <v>{"C.US.EP43K2674250";"C.US.EP43K2674300";"C.US.EP43K2674400";"C.US.EP43K2674500";"C.US.EP43K2674600"}</v>
        <stp/>
        <stp>Options</stp>
        <stp>P.US.EP43</stp>
        <stp>1</stp>
        <stp>Call</stp>
        <stp>longsymbol</stp>
        <stp>-2,2</stp>
        <tr r="B144" s="1"/>
        <tr r="B146" s="1"/>
        <tr r="B142" s="1"/>
        <tr r="B143" s="1"/>
        <tr r="B145" s="1"/>
      </tp>
      <tp t="s">
        <v>{"C.US.EP41M2674250";"C.US.EP41M2674300";"C.US.EP41M2674400";"C.US.EP41M2674500";"C.US.EP41M2674600"}</v>
        <stp/>
        <stp>Options</stp>
        <stp>C.US.EP41</stp>
        <stp>1</stp>
        <stp>Call</stp>
        <stp>longsymbol</stp>
        <stp>-2,2</stp>
        <tr r="B122" s="1"/>
        <tr r="B125" s="1"/>
        <tr r="B126" s="1"/>
        <tr r="B123" s="1"/>
        <tr r="B124" s="1"/>
      </tp>
      <tp t="s">
        <v>{"C.US.EP42K2674350";"C.US.EP42K2674400";"C.US.EP42K2674450";"C.US.EP42K2674500";"C.US.EP42K2674550"}</v>
        <stp/>
        <stp>Options</stp>
        <stp>C.US.EP42</stp>
        <stp>1</stp>
        <stp>Call</stp>
        <stp>longsymbol</stp>
        <stp>-2,2</stp>
        <tr r="B134" s="1"/>
        <tr r="B133" s="1"/>
        <tr r="B135" s="1"/>
        <tr r="B136" s="1"/>
        <tr r="B132" s="1"/>
      </tp>
      <tp t="s">
        <v>{"C.US.EP44K2674250";"C.US.EP44K2674300";"C.US.EP44K2674400";"C.US.EP44K2674500";"C.US.EP44K2674600"}</v>
        <stp/>
        <stp>Options</stp>
        <stp>C.US.EP44</stp>
        <stp>1</stp>
        <stp>Call</stp>
        <stp>longsymbol</stp>
        <stp>-2,2</stp>
        <tr r="B155" s="1"/>
        <tr r="B154" s="1"/>
        <tr r="B153" s="1"/>
        <tr r="B156" s="1"/>
        <tr r="B152" s="1"/>
      </tp>
      <tp>
        <v>3</v>
        <stp/>
        <stp>ContractData</stp>
        <stp>P.US.EP31M2674600</stp>
        <stp>MT_LastBidVolume</stp>
        <stp/>
        <stp>T</stp>
        <tr r="K161" s="1"/>
      </tp>
      <tp>
        <v>4</v>
        <stp/>
        <stp>ContractData</stp>
        <stp>P.US.EP34K2674600</stp>
        <stp>MT_LastBidVolume</stp>
        <stp/>
        <stp>T</stp>
        <tr r="K121" s="1"/>
      </tp>
      <tp>
        <v>1</v>
        <stp/>
        <stp>ContractData</stp>
        <stp>C.US.EP31M2674600</stp>
        <stp>MT_LastBidVolume</stp>
        <stp/>
        <stp>T</stp>
        <tr r="K156" s="1"/>
      </tp>
      <tp>
        <v>3</v>
        <stp/>
        <stp>ContractData</stp>
        <stp>C.US.EP34K2674600</stp>
        <stp>MT_LastBidVolume</stp>
        <stp/>
        <stp>T</stp>
        <tr r="K116" s="1"/>
      </tp>
      <tp>
        <v>27</v>
        <stp/>
        <stp>ContractData</stp>
        <stp>P.US.EP21M2674600</stp>
        <stp>MT_LastBidVolume</stp>
        <stp/>
        <stp>T</stp>
        <tr r="K151" s="1"/>
      </tp>
      <tp>
        <v>28</v>
        <stp/>
        <stp>ContractData</stp>
        <stp>P.US.EP24K2674600</stp>
        <stp>MT_LastBidVolume</stp>
        <stp/>
        <stp>T</stp>
        <tr r="K111" s="1"/>
      </tp>
      <tp>
        <v>3</v>
        <stp/>
        <stp>ContractData</stp>
        <stp>C.US.EP21M2674600</stp>
        <stp>MT_LastBidVolume</stp>
        <stp/>
        <stp>T</stp>
        <tr r="K146" s="1"/>
      </tp>
      <tp>
        <v>6</v>
        <stp/>
        <stp>ContractData</stp>
        <stp>C.US.EP24K2674600</stp>
        <stp>MT_LastBidVolume</stp>
        <stp/>
        <stp>T</stp>
        <tr r="K106" s="1"/>
      </tp>
      <tp>
        <v>3</v>
        <stp/>
        <stp>ContractData</stp>
        <stp>P.US.EP41M2674600</stp>
        <stp>MT_LastBidVolume</stp>
        <stp/>
        <stp>T</stp>
        <tr r="K171" s="1"/>
      </tp>
      <tp>
        <v>16</v>
        <stp/>
        <stp>ContractData</stp>
        <stp>P.US.EP43K2674600</stp>
        <stp>MT_LastBidVolume</stp>
        <stp/>
        <stp>T</stp>
        <tr r="K91" s="1"/>
      </tp>
      <tp>
        <v>1</v>
        <stp/>
        <stp>ContractData</stp>
        <stp>P.US.EP44K2674600</stp>
        <stp>MT_LastBidVolume</stp>
        <stp/>
        <stp>T</stp>
        <tr r="K131" s="1"/>
      </tp>
      <tp>
        <v>47</v>
        <stp/>
        <stp>ContractData</stp>
        <stp>C.US.EP43K2674600</stp>
        <stp>MT_LastBidVolume</stp>
        <stp/>
        <stp>T</stp>
        <tr r="K86" s="1"/>
      </tp>
      <tp>
        <v>3</v>
        <stp/>
        <stp>ContractData</stp>
        <stp>C.US.EP41M2674600</stp>
        <stp>MT_LastBidVolume</stp>
        <stp/>
        <stp>T</stp>
        <tr r="K166" s="1"/>
      </tp>
      <tp>
        <v>3</v>
        <stp/>
        <stp>ContractData</stp>
        <stp>C.US.EP44K2674600</stp>
        <stp>MT_LastBidVolume</stp>
        <stp/>
        <stp>T</stp>
        <tr r="K126" s="1"/>
      </tp>
      <tp>
        <v>19</v>
        <stp/>
        <stp>ContractData</stp>
        <stp>P.US.EP14M2674750</stp>
        <stp>MT_LastBidVolume</stp>
        <stp/>
        <stp>T</stp>
        <tr r="K208" s="1"/>
      </tp>
      <tp>
        <v>2</v>
        <stp/>
        <stp>ContractData</stp>
        <stp>C.US.EP14M2674750</stp>
        <stp>MT_LastBidVolume</stp>
        <stp/>
        <stp>T</stp>
        <tr r="K203" s="1"/>
      </tp>
      <tp>
        <v>46153.519687499997</v>
        <stp/>
        <stp>SystemInfo</stp>
        <stp>Linetime</stp>
        <tr r="S1" s="1"/>
      </tp>
      <tp>
        <v>3</v>
        <stp/>
        <stp>ContractData</stp>
        <stp>P.US.EP31M2674400</stp>
        <stp>MT_LastBidVolume</stp>
        <stp/>
        <stp>T</stp>
        <tr r="K159" s="1"/>
      </tp>
      <tp>
        <v>27</v>
        <stp/>
        <stp>ContractData</stp>
        <stp>P.US.EP33K2674400</stp>
        <stp>MT_LastBidVolume</stp>
        <stp/>
        <stp>T</stp>
        <tr r="K79" s="1"/>
      </tp>
      <tp>
        <v>36</v>
        <stp/>
        <stp>ContractData</stp>
        <stp>P.US.EP32K2674400</stp>
        <stp>MT_LastBidVolume</stp>
        <stp/>
        <stp>T</stp>
        <tr r="K29" s="1"/>
      </tp>
      <tp>
        <v>44</v>
        <stp/>
        <stp>ContractData</stp>
        <stp>P.US.EP34K2674400</stp>
        <stp>MT_LastBidVolume</stp>
        <stp/>
        <stp>T</stp>
        <tr r="K119" s="1"/>
      </tp>
      <tp>
        <v>8</v>
        <stp/>
        <stp>ContractData</stp>
        <stp>C.US.EP32K2674400</stp>
        <stp>MT_LastBidVolume</stp>
        <stp/>
        <stp>T</stp>
        <tr r="K24" s="1"/>
      </tp>
      <tp>
        <v>7</v>
        <stp/>
        <stp>ContractData</stp>
        <stp>C.US.EP33K2674400</stp>
        <stp>MT_LastBidVolume</stp>
        <stp/>
        <stp>T</stp>
        <tr r="K74" s="1"/>
      </tp>
      <tp>
        <v>1</v>
        <stp/>
        <stp>ContractData</stp>
        <stp>C.US.EP31M2674400</stp>
        <stp>MT_LastBidVolume</stp>
        <stp/>
        <stp>T</stp>
        <tr r="K154" s="1"/>
      </tp>
      <tp>
        <v>2</v>
        <stp/>
        <stp>ContractData</stp>
        <stp>C.US.EP34K2674400</stp>
        <stp>MT_LastBidVolume</stp>
        <stp/>
        <stp>T</stp>
        <tr r="K114" s="1"/>
      </tp>
      <tp>
        <v>3</v>
        <stp/>
        <stp>ContractData</stp>
        <stp>P.US.EP21M2674400</stp>
        <stp>MT_LastBidVolume</stp>
        <stp/>
        <stp>T</stp>
        <tr r="K149" s="1"/>
      </tp>
      <tp>
        <v>14</v>
        <stp/>
        <stp>ContractData</stp>
        <stp>P.US.EP23K2674400</stp>
        <stp>MT_LastBidVolume</stp>
        <stp/>
        <stp>T</stp>
        <tr r="K69" s="1"/>
      </tp>
      <tp>
        <v>2</v>
        <stp/>
        <stp>ContractData</stp>
        <stp>P.US.EP22K2674400</stp>
        <stp>MT_LastBidVolume</stp>
        <stp/>
        <stp>T</stp>
        <tr r="K19" s="1"/>
      </tp>
      <tp>
        <v>8</v>
        <stp/>
        <stp>ContractData</stp>
        <stp>P.US.EP24K2674400</stp>
        <stp>MT_LastBidVolume</stp>
        <stp/>
        <stp>T</stp>
        <tr r="K109" s="1"/>
      </tp>
      <tp>
        <v>2</v>
        <stp/>
        <stp>ContractData</stp>
        <stp>C.US.EP22K2674400</stp>
        <stp>MT_LastBidVolume</stp>
        <stp/>
        <stp>T</stp>
        <tr r="K14" s="1"/>
      </tp>
      <tp>
        <v>6</v>
        <stp/>
        <stp>ContractData</stp>
        <stp>C.US.EP23K2674400</stp>
        <stp>MT_LastBidVolume</stp>
        <stp/>
        <stp>T</stp>
        <tr r="K64" s="1"/>
      </tp>
      <tp>
        <v>3</v>
        <stp/>
        <stp>ContractData</stp>
        <stp>C.US.EP21M2674400</stp>
        <stp>MT_LastBidVolume</stp>
        <stp/>
        <stp>T</stp>
        <tr r="K144" s="1"/>
      </tp>
      <tp>
        <v>7</v>
        <stp/>
        <stp>ContractData</stp>
        <stp>C.US.EP24K2674400</stp>
        <stp>MT_LastBidVolume</stp>
        <stp/>
        <stp>T</stp>
        <tr r="K104" s="1"/>
      </tp>
      <tp>
        <v>1</v>
        <stp/>
        <stp>ContractData</stp>
        <stp>P.US.EP13K2674400</stp>
        <stp>MT_LastBidVolume</stp>
        <stp/>
        <stp>T</stp>
        <tr r="K59" s="1"/>
      </tp>
      <tp>
        <v>34</v>
        <stp/>
        <stp>ContractData</stp>
        <stp>P.US.EP12K2674400</stp>
        <stp>MT_LastBidVolume</stp>
        <stp/>
        <stp>T</stp>
        <tr r="K9" s="1"/>
      </tp>
      <tp>
        <v>11</v>
        <stp/>
        <stp>ContractData</stp>
        <stp>P.US.EP42K2674450</stp>
        <stp>MT_LastBidVolume</stp>
        <stp/>
        <stp>T</stp>
        <tr r="K40" s="1"/>
      </tp>
      <tp>
        <v>12</v>
        <stp/>
        <stp>ContractData</stp>
        <stp>C.US.EP12K2674400</stp>
        <stp>MT_LastBidVolume</stp>
        <stp/>
        <stp>T</stp>
        <tr r="K4" s="1"/>
      </tp>
      <tp>
        <v>2</v>
        <stp/>
        <stp>ContractData</stp>
        <stp>C.US.EP42K2674450</stp>
        <stp>MT_LastBidVolume</stp>
        <stp/>
        <stp>T</stp>
        <tr r="K35" s="1"/>
      </tp>
      <tp>
        <v>47</v>
        <stp/>
        <stp>ContractData</stp>
        <stp>C.US.EP13K2674400</stp>
        <stp>MT_LastBidVolume</stp>
        <stp/>
        <stp>T</stp>
        <tr r="K54" s="1"/>
      </tp>
      <tp>
        <v>34</v>
        <stp/>
        <stp>ContractData</stp>
        <stp>P.US.EP23K2674450</stp>
        <stp>MT_LastBidVolume</stp>
        <stp/>
        <stp>T</stp>
        <tr r="K70" s="1"/>
      </tp>
      <tp>
        <v>3</v>
        <stp/>
        <stp>ContractData</stp>
        <stp>P.US.EP22K2674450</stp>
        <stp>MT_LastBidVolume</stp>
        <stp/>
        <stp>T</stp>
        <tr r="K20" s="1"/>
      </tp>
      <tp>
        <v>10</v>
        <stp/>
        <stp>ContractData</stp>
        <stp>C.US.EP22K2674450</stp>
        <stp>MT_LastBidVolume</stp>
        <stp/>
        <stp>T</stp>
        <tr r="K15" s="1"/>
      </tp>
      <tp>
        <v>7</v>
        <stp/>
        <stp>ContractData</stp>
        <stp>C.US.EP23K2674450</stp>
        <stp>MT_LastBidVolume</stp>
        <stp/>
        <stp>T</stp>
        <tr r="K65" s="1"/>
      </tp>
      <tp>
        <v>14</v>
        <stp/>
        <stp>ContractData</stp>
        <stp>P.US.EP33K2674450</stp>
        <stp>MT_LastBidVolume</stp>
        <stp/>
        <stp>T</stp>
        <tr r="K80" s="1"/>
      </tp>
      <tp>
        <v>33</v>
        <stp/>
        <stp>ContractData</stp>
        <stp>P.US.EP32K2674450</stp>
        <stp>MT_LastBidVolume</stp>
        <stp/>
        <stp>T</stp>
        <tr r="K30" s="1"/>
      </tp>
      <tp>
        <v>31</v>
        <stp/>
        <stp>ContractData</stp>
        <stp>C.US.EP32K2674450</stp>
        <stp>MT_LastBidVolume</stp>
        <stp/>
        <stp>T</stp>
        <tr r="K25" s="1"/>
      </tp>
      <tp>
        <v>7</v>
        <stp/>
        <stp>ContractData</stp>
        <stp>C.US.EP33K2674450</stp>
        <stp>MT_LastBidVolume</stp>
        <stp/>
        <stp>T</stp>
        <tr r="K75" s="1"/>
      </tp>
      <tp>
        <v>28</v>
        <stp/>
        <stp>ContractData</stp>
        <stp>P.US.EP41M2674400</stp>
        <stp>MT_LastBidVolume</stp>
        <stp/>
        <stp>T</stp>
        <tr r="K169" s="1"/>
      </tp>
      <tp>
        <v>27</v>
        <stp/>
        <stp>ContractData</stp>
        <stp>P.US.EP13K2674450</stp>
        <stp>MT_LastBidVolume</stp>
        <stp/>
        <stp>T</stp>
        <tr r="K60" s="1"/>
      </tp>
      <tp>
        <v>16</v>
        <stp/>
        <stp>ContractData</stp>
        <stp>P.US.EP43K2674400</stp>
        <stp>MT_LastBidVolume</stp>
        <stp/>
        <stp>T</stp>
        <tr r="K89" s="1"/>
      </tp>
      <tp>
        <v>25</v>
        <stp/>
        <stp>ContractData</stp>
        <stp>P.US.EP12K2674450</stp>
        <stp>MT_LastBidVolume</stp>
        <stp/>
        <stp>T</stp>
        <tr r="K10" s="1"/>
      </tp>
      <tp>
        <v>42</v>
        <stp/>
        <stp>ContractData</stp>
        <stp>P.US.EP42K2674400</stp>
        <stp>MT_LastBidVolume</stp>
        <stp/>
        <stp>T</stp>
        <tr r="K39" s="1"/>
      </tp>
      <tp>
        <v>4</v>
        <stp/>
        <stp>ContractData</stp>
        <stp>P.US.EP44K2674400</stp>
        <stp>MT_LastBidVolume</stp>
        <stp/>
        <stp>T</stp>
        <tr r="K129" s="1"/>
      </tp>
      <tp>
        <v>12</v>
        <stp/>
        <stp>ContractData</stp>
        <stp>C.US.EP12K2674450</stp>
        <stp>MT_LastBidVolume</stp>
        <stp/>
        <stp>T</stp>
        <tr r="K5" s="1"/>
      </tp>
      <tp>
        <v>15</v>
        <stp/>
        <stp>ContractData</stp>
        <stp>C.US.EP42K2674400</stp>
        <stp>MT_LastBidVolume</stp>
        <stp/>
        <stp>T</stp>
        <tr r="K34" s="1"/>
      </tp>
      <tp>
        <v>23</v>
        <stp/>
        <stp>ContractData</stp>
        <stp>C.US.EP13K2674450</stp>
        <stp>MT_LastBidVolume</stp>
        <stp/>
        <stp>T</stp>
        <tr r="K55" s="1"/>
      </tp>
      <tp>
        <v>7</v>
        <stp/>
        <stp>ContractData</stp>
        <stp>C.US.EP43K2674400</stp>
        <stp>MT_LastBidVolume</stp>
        <stp/>
        <stp>T</stp>
        <tr r="K84" s="1"/>
      </tp>
      <tp>
        <v>50</v>
        <stp/>
        <stp>ContractData</stp>
        <stp>C.US.EP41M2674400</stp>
        <stp>MT_LastBidVolume</stp>
        <stp/>
        <stp>T</stp>
        <tr r="K164" s="1"/>
      </tp>
      <tp>
        <v>3</v>
        <stp/>
        <stp>ContractData</stp>
        <stp>C.US.EP44K2674400</stp>
        <stp>MT_LastBidVolume</stp>
        <stp/>
        <stp>T</stp>
        <tr r="K124" s="1"/>
      </tp>
      <tp>
        <v>170</v>
        <stp/>
        <stp>ContractData</stp>
        <stp>C.US.EPM2674000</stp>
        <stp>Bid</stp>
        <stp/>
        <stp>T</stp>
        <tr r="L192" s="1"/>
      </tp>
      <tp>
        <v>155</v>
        <stp/>
        <stp>ContractData</stp>
        <stp>C.US.EPM2674250</stp>
        <stp>Ask</stp>
        <stp/>
        <stp>T</stp>
        <tr r="M193" s="1"/>
      </tp>
      <tp>
        <v>154.5</v>
        <stp/>
        <stp>ContractData</stp>
        <stp>C.US.EPM2674250</stp>
        <stp>Bid</stp>
        <stp/>
        <stp>T</stp>
        <tr r="L193" s="1"/>
      </tp>
      <tp>
        <v>170.5</v>
        <stp/>
        <stp>ContractData</stp>
        <stp>C.US.EPM2674000</stp>
        <stp>Ask</stp>
        <stp/>
        <stp>T</stp>
        <tr r="M192" s="1"/>
      </tp>
      <tp>
        <v>126.5</v>
        <stp/>
        <stp>ContractData</stp>
        <stp>C.US.EPM2674750</stp>
        <stp>Ask</stp>
        <stp/>
        <stp>T</stp>
        <tr r="M195" s="1"/>
      </tp>
      <tp>
        <v>140</v>
        <stp/>
        <stp>ContractData</stp>
        <stp>C.US.EPM2674500</stp>
        <stp>Bid</stp>
        <stp/>
        <stp>T</stp>
        <tr r="L194" s="1"/>
      </tp>
      <tp>
        <v>140.5</v>
        <stp/>
        <stp>ContractData</stp>
        <stp>C.US.EPM2674500</stp>
        <stp>Ask</stp>
        <stp/>
        <stp>T</stp>
        <tr r="M194" s="1"/>
      </tp>
      <tp>
        <v>126</v>
        <stp/>
        <stp>ContractData</stp>
        <stp>C.US.EPM2674750</stp>
        <stp>Bid</stp>
        <stp/>
        <stp>T</stp>
        <tr r="L195" s="1"/>
      </tp>
      <tp>
        <v>127</v>
        <stp/>
        <stp>ContractData</stp>
        <stp>P.US.EPM2674000</stp>
        <stp>Ask</stp>
        <stp/>
        <stp>T</stp>
        <tr r="M197" s="1"/>
      </tp>
      <tp>
        <v>136</v>
        <stp/>
        <stp>ContractData</stp>
        <stp>P.US.EPM2674250</stp>
        <stp>Bid</stp>
        <stp/>
        <stp>T</stp>
        <tr r="L198" s="1"/>
      </tp>
      <tp>
        <v>137</v>
        <stp/>
        <stp>ContractData</stp>
        <stp>P.US.EPM2674250</stp>
        <stp>Ask</stp>
        <stp/>
        <stp>T</stp>
        <tr r="M198" s="1"/>
      </tp>
      <tp>
        <v>126.5</v>
        <stp/>
        <stp>ContractData</stp>
        <stp>P.US.EPM2674000</stp>
        <stp>Bid</stp>
        <stp/>
        <stp>T</stp>
        <tr r="L197" s="1"/>
      </tp>
      <tp>
        <v>157.5</v>
        <stp/>
        <stp>ContractData</stp>
        <stp>P.US.EPM2674750</stp>
        <stp>Bid</stp>
        <stp/>
        <stp>T</stp>
        <tr r="L200" s="1"/>
      </tp>
      <tp>
        <v>147</v>
        <stp/>
        <stp>ContractData</stp>
        <stp>P.US.EPM2674500</stp>
        <stp>Ask</stp>
        <stp/>
        <stp>T</stp>
        <tr r="M199" s="1"/>
      </tp>
      <tp>
        <v>146</v>
        <stp/>
        <stp>ContractData</stp>
        <stp>P.US.EPM2674500</stp>
        <stp>Bid</stp>
        <stp/>
        <stp>T</stp>
        <tr r="L199" s="1"/>
      </tp>
      <tp>
        <v>158</v>
        <stp/>
        <stp>ContractData</stp>
        <stp>P.US.EPM2674750</stp>
        <stp>Ask</stp>
        <stp/>
        <stp>T</stp>
        <tr r="M200" s="1"/>
      </tp>
      <tp>
        <v>3</v>
        <stp/>
        <stp>ContractData</stp>
        <stp>P.US.EP31M2674500</stp>
        <stp>MT_LastBidVolume</stp>
        <stp/>
        <stp>T</stp>
        <tr r="K160" s="1"/>
      </tp>
      <tp>
        <v>13</v>
        <stp/>
        <stp>ContractData</stp>
        <stp>P.US.EP33K2674500</stp>
        <stp>MT_LastBidVolume</stp>
        <stp/>
        <stp>T</stp>
        <tr r="K81" s="1"/>
      </tp>
      <tp>
        <v>41</v>
        <stp/>
        <stp>ContractData</stp>
        <stp>P.US.EP32K2674500</stp>
        <stp>MT_LastBidVolume</stp>
        <stp/>
        <stp>T</stp>
        <tr r="K31" s="1"/>
      </tp>
      <tp>
        <v>4</v>
        <stp/>
        <stp>ContractData</stp>
        <stp>P.US.EP34K2674500</stp>
        <stp>MT_LastBidVolume</stp>
        <stp/>
        <stp>T</stp>
        <tr r="K120" s="1"/>
      </tp>
      <tp>
        <v>52</v>
        <stp/>
        <stp>ContractData</stp>
        <stp>C.US.EP32K2674500</stp>
        <stp>MT_LastBidVolume</stp>
        <stp/>
        <stp>T</stp>
        <tr r="K26" s="1"/>
      </tp>
      <tp>
        <v>6</v>
        <stp/>
        <stp>ContractData</stp>
        <stp>C.US.EP33K2674500</stp>
        <stp>MT_LastBidVolume</stp>
        <stp/>
        <stp>T</stp>
        <tr r="K76" s="1"/>
      </tp>
      <tp>
        <v>3</v>
        <stp/>
        <stp>ContractData</stp>
        <stp>C.US.EP31M2674500</stp>
        <stp>MT_LastBidVolume</stp>
        <stp/>
        <stp>T</stp>
        <tr r="K155" s="1"/>
      </tp>
      <tp>
        <v>3</v>
        <stp/>
        <stp>ContractData</stp>
        <stp>C.US.EP34K2674500</stp>
        <stp>MT_LastBidVolume</stp>
        <stp/>
        <stp>T</stp>
        <tr r="K115" s="1"/>
      </tp>
      <tp>
        <v>27</v>
        <stp/>
        <stp>ContractData</stp>
        <stp>P.US.EP21M2674500</stp>
        <stp>MT_LastBidVolume</stp>
        <stp/>
        <stp>T</stp>
        <tr r="K150" s="1"/>
      </tp>
      <tp>
        <v>35</v>
        <stp/>
        <stp>ContractData</stp>
        <stp>P.US.EP23K2674500</stp>
        <stp>MT_LastBidVolume</stp>
        <stp/>
        <stp>T</stp>
        <tr r="K71" s="1"/>
      </tp>
      <tp>
        <v>21</v>
        <stp/>
        <stp>ContractData</stp>
        <stp>P.US.EP22K2674500</stp>
        <stp>MT_LastBidVolume</stp>
        <stp/>
        <stp>T</stp>
        <tr r="K21" s="1"/>
      </tp>
      <tp>
        <v>13</v>
        <stp/>
        <stp>ContractData</stp>
        <stp>P.US.EP24K2674500</stp>
        <stp>MT_LastBidVolume</stp>
        <stp/>
        <stp>T</stp>
        <tr r="K110" s="1"/>
      </tp>
      <tp>
        <v>10</v>
        <stp/>
        <stp>ContractData</stp>
        <stp>C.US.EP22K2674500</stp>
        <stp>MT_LastBidVolume</stp>
        <stp/>
        <stp>T</stp>
        <tr r="K16" s="1"/>
      </tp>
      <tp>
        <v>47</v>
        <stp/>
        <stp>ContractData</stp>
        <stp>C.US.EP23K2674500</stp>
        <stp>MT_LastBidVolume</stp>
        <stp/>
        <stp>T</stp>
        <tr r="K66" s="1"/>
      </tp>
      <tp>
        <v>49</v>
        <stp/>
        <stp>ContractData</stp>
        <stp>C.US.EP21M2674500</stp>
        <stp>MT_LastBidVolume</stp>
        <stp/>
        <stp>T</stp>
        <tr r="K145" s="1"/>
      </tp>
      <tp>
        <v>7</v>
        <stp/>
        <stp>ContractData</stp>
        <stp>C.US.EP24K2674500</stp>
        <stp>MT_LastBidVolume</stp>
        <stp/>
        <stp>T</stp>
        <tr r="K105" s="1"/>
      </tp>
      <tp>
        <v>22</v>
        <stp/>
        <stp>ContractData</stp>
        <stp>P.US.EP13K2674500</stp>
        <stp>MT_LastBidVolume</stp>
        <stp/>
        <stp>T</stp>
        <tr r="K61" s="1"/>
      </tp>
      <tp>
        <v>11</v>
        <stp/>
        <stp>ContractData</stp>
        <stp>P.US.EP12K2674500</stp>
        <stp>MT_LastBidVolume</stp>
        <stp/>
        <stp>T</stp>
        <tr r="K11" s="1"/>
      </tp>
      <tp>
        <v>19</v>
        <stp/>
        <stp>ContractData</stp>
        <stp>P.US.EP14M2674500</stp>
        <stp>MT_LastBidVolume</stp>
        <stp/>
        <stp>T</stp>
        <tr r="K207" s="1"/>
      </tp>
      <tp>
        <v>2</v>
        <stp/>
        <stp>ContractData</stp>
        <stp>P.US.EP14M2675500</stp>
        <stp>MT_LastBidVolume</stp>
        <stp/>
        <stp>T</stp>
        <tr r="K211" s="1"/>
      </tp>
      <tp>
        <v>19</v>
        <stp/>
        <stp>ContractData</stp>
        <stp>C.US.EP12K2674500</stp>
        <stp>MT_LastBidVolume</stp>
        <stp/>
        <stp>T</stp>
        <tr r="K6" s="1"/>
      </tp>
      <tp>
        <v>29</v>
        <stp/>
        <stp>ContractData</stp>
        <stp>C.US.EP13K2674500</stp>
        <stp>MT_LastBidVolume</stp>
        <stp/>
        <stp>T</stp>
        <tr r="K56" s="1"/>
      </tp>
      <tp>
        <v>2</v>
        <stp/>
        <stp>ContractData</stp>
        <stp>C.US.EP14M2674500</stp>
        <stp>MT_LastBidVolume</stp>
        <stp/>
        <stp>T</stp>
        <tr r="K202" s="1"/>
      </tp>
      <tp>
        <v>32</v>
        <stp/>
        <stp>ContractData</stp>
        <stp>C.US.EP14M2675500</stp>
        <stp>MT_LastBidVolume</stp>
        <stp/>
        <stp>T</stp>
        <tr r="K206" s="1"/>
      </tp>
      <tp>
        <v>3</v>
        <stp/>
        <stp>ContractData</stp>
        <stp>P.US.EP41M2674500</stp>
        <stp>MT_LastBidVolume</stp>
        <stp/>
        <stp>T</stp>
        <tr r="K170" s="1"/>
      </tp>
      <tp>
        <v>1</v>
        <stp/>
        <stp>ContractData</stp>
        <stp>P.US.EP43K2674500</stp>
        <stp>MT_LastBidVolume</stp>
        <stp/>
        <stp>T</stp>
        <tr r="K90" s="1"/>
      </tp>
      <tp>
        <v>9</v>
        <stp/>
        <stp>ContractData</stp>
        <stp>P.US.EP42K2674500</stp>
        <stp>MT_LastBidVolume</stp>
        <stp/>
        <stp>T</stp>
        <tr r="K41" s="1"/>
      </tp>
      <tp>
        <v>3</v>
        <stp/>
        <stp>ContractData</stp>
        <stp>P.US.EP44K2674500</stp>
        <stp>MT_LastBidVolume</stp>
        <stp/>
        <stp>T</stp>
        <tr r="K130" s="1"/>
      </tp>
      <tp>
        <v>9</v>
        <stp/>
        <stp>ContractData</stp>
        <stp>C.US.EP42K2674500</stp>
        <stp>MT_LastBidVolume</stp>
        <stp/>
        <stp>T</stp>
        <tr r="K36" s="1"/>
      </tp>
      <tp>
        <v>8</v>
        <stp/>
        <stp>ContractData</stp>
        <stp>C.US.EP43K2674500</stp>
        <stp>MT_LastBidVolume</stp>
        <stp/>
        <stp>T</stp>
        <tr r="K85" s="1"/>
      </tp>
      <tp>
        <v>3</v>
        <stp/>
        <stp>ContractData</stp>
        <stp>C.US.EP41M2674500</stp>
        <stp>MT_LastBidVolume</stp>
        <stp/>
        <stp>T</stp>
        <tr r="K165" s="1"/>
      </tp>
      <tp>
        <v>3</v>
        <stp/>
        <stp>ContractData</stp>
        <stp>C.US.EP44K2674500</stp>
        <stp>MT_LastBidVolume</stp>
        <stp/>
        <stp>T</stp>
        <tr r="K125" s="1"/>
      </tp>
      <tp>
        <v>113</v>
        <stp/>
        <stp>ContractData</stp>
        <stp>C.US.EPM2675000</stp>
        <stp>Bid</stp>
        <stp/>
        <stp>T</stp>
        <tr r="L196" s="1"/>
      </tp>
      <tp>
        <v>113.5</v>
        <stp/>
        <stp>ContractData</stp>
        <stp>C.US.EPM2675000</stp>
        <stp>Ask</stp>
        <stp/>
        <stp>T</stp>
        <tr r="M196" s="1"/>
      </tp>
      <tp>
        <v>170</v>
        <stp/>
        <stp>ContractData</stp>
        <stp>P.US.EPM2675000</stp>
        <stp>Ask</stp>
        <stp/>
        <stp>T</stp>
        <tr r="M201" s="1"/>
      </tp>
      <tp>
        <v>169</v>
        <stp/>
        <stp>ContractData</stp>
        <stp>P.US.EPM2675000</stp>
        <stp>Bid</stp>
        <stp/>
        <stp>T</stp>
        <tr r="L201" s="1"/>
      </tp>
      <tp>
        <v>50.09</v>
        <stp/>
        <stp>ContractData</stp>
        <stp>C.US.EPM2674500</stp>
        <stp>Delta</stp>
        <stp/>
        <stp>T</stp>
        <tr r="R194" s="1"/>
      </tp>
      <tp>
        <v>55.46</v>
        <stp/>
        <stp>ContractData</stp>
        <stp>C.US.EPM2674000</stp>
        <stp>Delta</stp>
        <stp/>
        <stp>T</stp>
        <tr r="R192" s="1"/>
      </tp>
      <tp>
        <v>-49.53</v>
        <stp/>
        <stp>ContractData</stp>
        <stp>P.US.EPM2674500</stp>
        <stp>Delta</stp>
        <stp/>
        <stp>T</stp>
        <tr r="R199" s="1"/>
      </tp>
      <tp>
        <v>-44.16</v>
        <stp/>
        <stp>ContractData</stp>
        <stp>P.US.EPM2674000</stp>
        <stp>Delta</stp>
        <stp/>
        <stp>T</stp>
        <tr r="R197" s="1"/>
      </tp>
      <tp>
        <v>44.4</v>
        <stp/>
        <stp>ContractData</stp>
        <stp>C.US.EPM2675000</stp>
        <stp>Delta</stp>
        <stp/>
        <stp>T</stp>
        <tr r="R196" s="1"/>
      </tp>
      <tp>
        <v>-55.19</v>
        <stp/>
        <stp>ContractData</stp>
        <stp>P.US.EPM2675000</stp>
        <stp>Delta</stp>
        <stp/>
        <stp>T</stp>
        <tr r="R201" s="1"/>
      </tp>
      <tp>
        <v>47.86</v>
        <stp/>
        <stp>ContractData</stp>
        <stp>C.US.EWK2674600</stp>
        <stp>Delta</stp>
        <stp/>
        <stp>T</stp>
        <tr r="R136" s="1"/>
      </tp>
      <tp>
        <v>51.17</v>
        <stp/>
        <stp>ContractData</stp>
        <stp>C.US.EWK2674400</stp>
        <stp>Delta</stp>
        <stp/>
        <stp>T</stp>
        <tr r="R134" s="1"/>
      </tp>
      <tp>
        <v>49.54</v>
        <stp/>
        <stp>ContractData</stp>
        <stp>C.US.EWK2674500</stp>
        <stp>Delta</stp>
        <stp/>
        <stp>T</stp>
        <tr r="R135" s="1"/>
      </tp>
      <tp>
        <v>52.78</v>
        <stp/>
        <stp>ContractData</stp>
        <stp>C.US.EWK2674300</stp>
        <stp>Delta</stp>
        <stp/>
        <stp>T</stp>
        <tr r="R133" s="1"/>
      </tp>
      <tp>
        <v>-50.29</v>
        <stp/>
        <stp>ContractData</stp>
        <stp>P.US.EWK2674500</stp>
        <stp>Delta</stp>
        <stp/>
        <stp>T</stp>
        <tr r="R140" s="1"/>
      </tp>
      <tp>
        <v>-48.64</v>
        <stp/>
        <stp>ContractData</stp>
        <stp>P.US.EWK2674400</stp>
        <stp>Delta</stp>
        <stp/>
        <stp>T</stp>
        <tr r="R139" s="1"/>
      </tp>
      <tp>
        <v>-51.96</v>
        <stp/>
        <stp>ContractData</stp>
        <stp>P.US.EWK2674600</stp>
        <stp>Delta</stp>
        <stp/>
        <stp>T</stp>
        <tr r="R141" s="1"/>
      </tp>
      <tp>
        <v>-47.03</v>
        <stp/>
        <stp>ContractData</stp>
        <stp>P.US.EWK2674300</stp>
        <stp>Delta</stp>
        <stp/>
        <stp>T</stp>
        <tr r="R138" s="1"/>
      </tp>
      <tp>
        <v>10.75</v>
        <stp/>
        <stp>ContractData</stp>
        <stp>C.US.EWK2674600</stp>
        <stp>NetLastTrade</stp>
        <stp/>
        <stp>T</stp>
        <tr r="J136" s="1"/>
      </tp>
      <tp>
        <v>0</v>
        <stp/>
        <stp>ContractData</stp>
        <stp>P.US.EP34K2674300</stp>
        <stp>Y_COI</stp>
        <stp/>
        <stp>T</stp>
        <tr r="P118" s="1"/>
      </tp>
      <tp>
        <v>0</v>
        <stp/>
        <stp>ContractData</stp>
        <stp>P.US.EP34K2674600</stp>
        <stp>Y_COI</stp>
        <stp/>
        <stp>T</stp>
        <tr r="P121" s="1"/>
      </tp>
      <tp>
        <v>2</v>
        <stp/>
        <stp>ContractData</stp>
        <stp>P.US.EP34K2674500</stp>
        <stp>Y_COI</stp>
        <stp/>
        <stp>T</stp>
        <tr r="P120" s="1"/>
      </tp>
      <tp>
        <v>1</v>
        <stp/>
        <stp>ContractData</stp>
        <stp>P.US.EP34K2674400</stp>
        <stp>Y_COI</stp>
        <stp/>
        <stp>T</stp>
        <tr r="P119" s="1"/>
      </tp>
      <tp>
        <v>18</v>
        <stp/>
        <stp>ContractData</stp>
        <stp>P.US.EP33K2674300</stp>
        <stp>Y_COI</stp>
        <stp/>
        <stp>T</stp>
        <tr r="P77" s="1"/>
      </tp>
      <tp>
        <v>2</v>
        <stp/>
        <stp>ContractData</stp>
        <stp>P.US.EP33K2674500</stp>
        <stp>Y_COI</stp>
        <stp/>
        <stp>T</stp>
        <tr r="P81" s="1"/>
      </tp>
      <tp>
        <v>0</v>
        <stp/>
        <stp>ContractData</stp>
        <stp>P.US.EP33K2674400</stp>
        <stp>Y_COI</stp>
        <stp/>
        <stp>T</stp>
        <tr r="P79" s="1"/>
      </tp>
      <tp>
        <v>57</v>
        <stp/>
        <stp>ContractData</stp>
        <stp>P.US.EP32K2674300</stp>
        <stp>Y_COI</stp>
        <stp/>
        <stp>T</stp>
        <tr r="P27" s="1"/>
      </tp>
      <tp>
        <v>27</v>
        <stp/>
        <stp>ContractData</stp>
        <stp>P.US.EP32K2674500</stp>
        <stp>Y_COI</stp>
        <stp/>
        <stp>T</stp>
        <tr r="P31" s="1"/>
      </tp>
      <tp>
        <v>14</v>
        <stp/>
        <stp>ContractData</stp>
        <stp>P.US.EP32K2674400</stp>
        <stp>Y_COI</stp>
        <stp/>
        <stp>T</stp>
        <tr r="P29" s="1"/>
      </tp>
      <tp>
        <v>0</v>
        <stp/>
        <stp>ContractData</stp>
        <stp>P.US.EP31M2674300</stp>
        <stp>Y_COI</stp>
        <stp/>
        <stp>T</stp>
        <tr r="P158" s="1"/>
      </tp>
      <tp>
        <v>0</v>
        <stp/>
        <stp>ContractData</stp>
        <stp>P.US.EP31M2674600</stp>
        <stp>Y_COI</stp>
        <stp/>
        <stp>T</stp>
        <tr r="P161" s="1"/>
      </tp>
      <tp>
        <v>0</v>
        <stp/>
        <stp>ContractData</stp>
        <stp>P.US.EP31M2674500</stp>
        <stp>Y_COI</stp>
        <stp/>
        <stp>T</stp>
        <tr r="P160" s="1"/>
      </tp>
      <tp>
        <v>0</v>
        <stp/>
        <stp>ContractData</stp>
        <stp>P.US.EP31M2674400</stp>
        <stp>Y_COI</stp>
        <stp/>
        <stp>T</stp>
        <tr r="P159" s="1"/>
      </tp>
      <tp>
        <v>158</v>
        <stp/>
        <stp>ContractData</stp>
        <stp>C.US.EP34K2674300</stp>
        <stp>Y_COI</stp>
        <stp/>
        <stp>T</stp>
        <tr r="P113" s="1"/>
      </tp>
      <tp>
        <v>22</v>
        <stp/>
        <stp>ContractData</stp>
        <stp>C.US.EP34K2674600</stp>
        <stp>Y_COI</stp>
        <stp/>
        <stp>T</stp>
        <tr r="P116" s="1"/>
      </tp>
      <tp>
        <v>24</v>
        <stp/>
        <stp>ContractData</stp>
        <stp>C.US.EP34K2674500</stp>
        <stp>Y_COI</stp>
        <stp/>
        <stp>T</stp>
        <tr r="P115" s="1"/>
      </tp>
      <tp>
        <v>12</v>
        <stp/>
        <stp>ContractData</stp>
        <stp>C.US.EP34K2674400</stp>
        <stp>Y_COI</stp>
        <stp/>
        <stp>T</stp>
        <tr r="P114" s="1"/>
      </tp>
      <tp>
        <v>0</v>
        <stp/>
        <stp>ContractData</stp>
        <stp>C.US.EP31M2674300</stp>
        <stp>Y_COI</stp>
        <stp/>
        <stp>T</stp>
        <tr r="P153" s="1"/>
      </tp>
      <tp>
        <v>23</v>
        <stp/>
        <stp>ContractData</stp>
        <stp>C.US.EP31M2674600</stp>
        <stp>Y_COI</stp>
        <stp/>
        <stp>T</stp>
        <tr r="P156" s="1"/>
      </tp>
      <tp>
        <v>128</v>
        <stp/>
        <stp>ContractData</stp>
        <stp>C.US.EP31M2674500</stp>
        <stp>Y_COI</stp>
        <stp/>
        <stp>T</stp>
        <tr r="P155" s="1"/>
      </tp>
      <tp>
        <v>0</v>
        <stp/>
        <stp>ContractData</stp>
        <stp>C.US.EP31M2674400</stp>
        <stp>Y_COI</stp>
        <stp/>
        <stp>T</stp>
        <tr r="P154" s="1"/>
      </tp>
      <tp>
        <v>484</v>
        <stp/>
        <stp>ContractData</stp>
        <stp>C.US.EP32K2674300</stp>
        <stp>Y_COI</stp>
        <stp/>
        <stp>T</stp>
        <tr r="P22" s="1"/>
      </tp>
      <tp>
        <v>404</v>
        <stp/>
        <stp>ContractData</stp>
        <stp>C.US.EP32K2674500</stp>
        <stp>Y_COI</stp>
        <stp/>
        <stp>T</stp>
        <tr r="P26" s="1"/>
      </tp>
      <tp>
        <v>591</v>
        <stp/>
        <stp>ContractData</stp>
        <stp>C.US.EP32K2674400</stp>
        <stp>Y_COI</stp>
        <stp/>
        <stp>T</stp>
        <tr r="P24" s="1"/>
      </tp>
      <tp>
        <v>113</v>
        <stp/>
        <stp>ContractData</stp>
        <stp>C.US.EP33K2674300</stp>
        <stp>Y_COI</stp>
        <stp/>
        <stp>T</stp>
        <tr r="P72" s="1"/>
      </tp>
      <tp>
        <v>91</v>
        <stp/>
        <stp>ContractData</stp>
        <stp>C.US.EP33K2674500</stp>
        <stp>Y_COI</stp>
        <stp/>
        <stp>T</stp>
        <tr r="P76" s="1"/>
      </tp>
      <tp>
        <v>71</v>
        <stp/>
        <stp>ContractData</stp>
        <stp>C.US.EP33K2674400</stp>
        <stp>Y_COI</stp>
        <stp/>
        <stp>T</stp>
        <tr r="P74" s="1"/>
      </tp>
      <tp>
        <v>14</v>
        <stp/>
        <stp>ContractData</stp>
        <stp>C.US.EPM2674750</stp>
        <stp>NetLastTrade</stp>
        <stp/>
        <stp>T</stp>
        <tr r="J195" s="1"/>
      </tp>
      <tp>
        <v>25</v>
        <stp/>
        <stp>ContractData</stp>
        <stp>P.US.EP24K2674300</stp>
        <stp>Y_COI</stp>
        <stp/>
        <stp>T</stp>
        <tr r="P108" s="1"/>
      </tp>
      <tp>
        <v>1</v>
        <stp/>
        <stp>ContractData</stp>
        <stp>P.US.EP24K2674600</stp>
        <stp>Y_COI</stp>
        <stp/>
        <stp>T</stp>
        <tr r="P111" s="1"/>
      </tp>
      <tp>
        <v>4</v>
        <stp/>
        <stp>ContractData</stp>
        <stp>P.US.EP24K2674500</stp>
        <stp>Y_COI</stp>
        <stp/>
        <stp>T</stp>
        <tr r="P110" s="1"/>
      </tp>
      <tp>
        <v>1</v>
        <stp/>
        <stp>ContractData</stp>
        <stp>P.US.EP24K2674400</stp>
        <stp>Y_COI</stp>
        <stp/>
        <stp>T</stp>
        <tr r="P109" s="1"/>
      </tp>
      <tp>
        <v>5</v>
        <stp/>
        <stp>ContractData</stp>
        <stp>P.US.EP23K2674300</stp>
        <stp>Y_COI</stp>
        <stp/>
        <stp>T</stp>
        <tr r="P67" s="1"/>
      </tp>
      <tp>
        <v>2</v>
        <stp/>
        <stp>ContractData</stp>
        <stp>P.US.EP23K2674500</stp>
        <stp>Y_COI</stp>
        <stp/>
        <stp>T</stp>
        <tr r="P71" s="1"/>
      </tp>
      <tp>
        <v>0</v>
        <stp/>
        <stp>ContractData</stp>
        <stp>P.US.EP23K2674400</stp>
        <stp>Y_COI</stp>
        <stp/>
        <stp>T</stp>
        <tr r="P69" s="1"/>
      </tp>
      <tp>
        <v>13</v>
        <stp/>
        <stp>ContractData</stp>
        <stp>P.US.EP22K2674300</stp>
        <stp>Y_COI</stp>
        <stp/>
        <stp>T</stp>
        <tr r="P17" s="1"/>
      </tp>
      <tp>
        <v>14</v>
        <stp/>
        <stp>ContractData</stp>
        <stp>P.US.EP22K2674500</stp>
        <stp>Y_COI</stp>
        <stp/>
        <stp>T</stp>
        <tr r="P21" s="1"/>
      </tp>
      <tp>
        <v>38</v>
        <stp/>
        <stp>ContractData</stp>
        <stp>P.US.EP22K2674400</stp>
        <stp>Y_COI</stp>
        <stp/>
        <stp>T</stp>
        <tr r="P19" s="1"/>
      </tp>
      <tp>
        <v>0</v>
        <stp/>
        <stp>ContractData</stp>
        <stp>P.US.EP21M2674300</stp>
        <stp>Y_COI</stp>
        <stp/>
        <stp>T</stp>
        <tr r="P148" s="1"/>
      </tp>
      <tp>
        <v>0</v>
        <stp/>
        <stp>ContractData</stp>
        <stp>P.US.EP21M2674600</stp>
        <stp>Y_COI</stp>
        <stp/>
        <stp>T</stp>
        <tr r="P151" s="1"/>
      </tp>
      <tp>
        <v>3</v>
        <stp/>
        <stp>ContractData</stp>
        <stp>P.US.EP21M2674500</stp>
        <stp>Y_COI</stp>
        <stp/>
        <stp>T</stp>
        <tr r="P150" s="1"/>
      </tp>
      <tp>
        <v>0</v>
        <stp/>
        <stp>ContractData</stp>
        <stp>P.US.EP21M2674400</stp>
        <stp>Y_COI</stp>
        <stp/>
        <stp>T</stp>
        <tr r="P149" s="1"/>
      </tp>
      <tp>
        <v>6</v>
        <stp/>
        <stp>ContractData</stp>
        <stp>C.US.EP24K2674300</stp>
        <stp>Y_COI</stp>
        <stp/>
        <stp>T</stp>
        <tr r="P103" s="1"/>
      </tp>
      <tp>
        <v>35</v>
        <stp/>
        <stp>ContractData</stp>
        <stp>C.US.EP24K2674600</stp>
        <stp>Y_COI</stp>
        <stp/>
        <stp>T</stp>
        <tr r="P106" s="1"/>
      </tp>
      <tp>
        <v>137</v>
        <stp/>
        <stp>ContractData</stp>
        <stp>C.US.EP24K2674500</stp>
        <stp>Y_COI</stp>
        <stp/>
        <stp>T</stp>
        <tr r="P105" s="1"/>
      </tp>
      <tp>
        <v>8</v>
        <stp/>
        <stp>ContractData</stp>
        <stp>C.US.EP24K2674400</stp>
        <stp>Y_COI</stp>
        <stp/>
        <stp>T</stp>
        <tr r="P104" s="1"/>
      </tp>
      <tp>
        <v>1</v>
        <stp/>
        <stp>ContractData</stp>
        <stp>C.US.EP21M2674300</stp>
        <stp>Y_COI</stp>
        <stp/>
        <stp>T</stp>
        <tr r="P143" s="1"/>
      </tp>
      <tp>
        <v>0</v>
        <stp/>
        <stp>ContractData</stp>
        <stp>C.US.EP21M2674600</stp>
        <stp>Y_COI</stp>
        <stp/>
        <stp>T</stp>
        <tr r="P146" s="1"/>
      </tp>
      <tp>
        <v>10</v>
        <stp/>
        <stp>ContractData</stp>
        <stp>C.US.EP21M2674500</stp>
        <stp>Y_COI</stp>
        <stp/>
        <stp>T</stp>
        <tr r="P145" s="1"/>
      </tp>
      <tp>
        <v>6</v>
        <stp/>
        <stp>ContractData</stp>
        <stp>C.US.EP21M2674400</stp>
        <stp>Y_COI</stp>
        <stp/>
        <stp>T</stp>
        <tr r="P144" s="1"/>
      </tp>
      <tp>
        <v>517</v>
        <stp/>
        <stp>ContractData</stp>
        <stp>C.US.EP22K2674300</stp>
        <stp>Y_COI</stp>
        <stp/>
        <stp>T</stp>
        <tr r="P12" s="1"/>
      </tp>
      <tp>
        <v>554</v>
        <stp/>
        <stp>ContractData</stp>
        <stp>C.US.EP22K2674500</stp>
        <stp>Y_COI</stp>
        <stp/>
        <stp>T</stp>
        <tr r="P16" s="1"/>
      </tp>
      <tp>
        <v>288</v>
        <stp/>
        <stp>ContractData</stp>
        <stp>C.US.EP22K2674400</stp>
        <stp>Y_COI</stp>
        <stp/>
        <stp>T</stp>
        <tr r="P14" s="1"/>
      </tp>
      <tp>
        <v>55</v>
        <stp/>
        <stp>ContractData</stp>
        <stp>C.US.EP23K2674300</stp>
        <stp>Y_COI</stp>
        <stp/>
        <stp>T</stp>
        <tr r="P62" s="1"/>
      </tp>
      <tp>
        <v>40</v>
        <stp/>
        <stp>ContractData</stp>
        <stp>C.US.EP23K2674500</stp>
        <stp>Y_COI</stp>
        <stp/>
        <stp>T</stp>
        <tr r="P66" s="1"/>
      </tp>
      <tp>
        <v>14</v>
        <stp/>
        <stp>ContractData</stp>
        <stp>C.US.EP23K2674400</stp>
        <stp>Y_COI</stp>
        <stp/>
        <stp>T</stp>
        <tr r="P64" s="1"/>
      </tp>
      <tp>
        <v>6.75</v>
        <stp/>
        <stp>ContractData</stp>
        <stp>C.US.EWK2674400</stp>
        <stp>NetLastTrade</stp>
        <stp/>
        <stp>T</stp>
        <tr r="J134" s="1"/>
      </tp>
      <tp>
        <v>0</v>
        <stp/>
        <stp>ContractData</stp>
        <stp>P.US.EP44K2674250</stp>
        <stp>Y_COI</stp>
        <stp/>
        <stp>T</stp>
        <tr r="P127" s="1"/>
      </tp>
      <tp>
        <v>0</v>
        <stp/>
        <stp>ContractData</stp>
        <stp>P.US.EP14M2674500</stp>
        <stp>Y_COI</stp>
        <stp/>
        <stp>T</stp>
        <tr r="P207" s="1"/>
      </tp>
      <tp>
        <v>0</v>
        <stp/>
        <stp>ContractData</stp>
        <stp>P.US.EP14M2675000</stp>
        <stp>Y_COI</stp>
        <stp/>
        <stp>T</stp>
        <tr r="P209" s="1"/>
      </tp>
      <tp>
        <v>0</v>
        <stp/>
        <stp>ContractData</stp>
        <stp>P.US.EP14M2675500</stp>
        <stp>Y_COI</stp>
        <stp/>
        <stp>T</stp>
        <tr r="P211" s="1"/>
      </tp>
      <tp>
        <v>14</v>
        <stp/>
        <stp>ContractData</stp>
        <stp>P.US.EP13K2674300</stp>
        <stp>Y_COI</stp>
        <stp/>
        <stp>T</stp>
        <tr r="P57" s="1"/>
      </tp>
      <tp>
        <v>3</v>
        <stp/>
        <stp>ContractData</stp>
        <stp>P.US.EP43K2674250</stp>
        <stp>Y_COI</stp>
        <stp/>
        <stp>T</stp>
        <tr r="P87" s="1"/>
      </tp>
      <tp>
        <v>26</v>
        <stp/>
        <stp>ContractData</stp>
        <stp>P.US.EP13K2674500</stp>
        <stp>Y_COI</stp>
        <stp/>
        <stp>T</stp>
        <tr r="P61" s="1"/>
      </tp>
      <tp>
        <v>47</v>
        <stp/>
        <stp>ContractData</stp>
        <stp>P.US.EP13K2674400</stp>
        <stp>Y_COI</stp>
        <stp/>
        <stp>T</stp>
        <tr r="P59" s="1"/>
      </tp>
      <tp>
        <v>74</v>
        <stp/>
        <stp>ContractData</stp>
        <stp>P.US.EP12K2674300</stp>
        <stp>Y_COI</stp>
        <stp/>
        <stp>T</stp>
        <tr r="P7" s="1"/>
      </tp>
      <tp>
        <v>13</v>
        <stp/>
        <stp>ContractData</stp>
        <stp>P.US.EP42K2674350</stp>
        <stp>Y_COI</stp>
        <stp/>
        <stp>T</stp>
        <tr r="P38" s="1"/>
      </tp>
      <tp>
        <v>82</v>
        <stp/>
        <stp>ContractData</stp>
        <stp>P.US.EP12K2674500</stp>
        <stp>Y_COI</stp>
        <stp/>
        <stp>T</stp>
        <tr r="P11" s="1"/>
      </tp>
      <tp>
        <v>51</v>
        <stp/>
        <stp>ContractData</stp>
        <stp>P.US.EP12K2674400</stp>
        <stp>Y_COI</stp>
        <stp/>
        <stp>T</stp>
        <tr r="P9" s="1"/>
      </tp>
      <tp>
        <v>4</v>
        <stp/>
        <stp>ContractData</stp>
        <stp>P.US.EP42K2674450</stp>
        <stp>Y_COI</stp>
        <stp/>
        <stp>T</stp>
        <tr r="P40" s="1"/>
      </tp>
      <tp>
        <v>0</v>
        <stp/>
        <stp>ContractData</stp>
        <stp>P.US.EP41M2674250</stp>
        <stp>Y_COI</stp>
        <stp/>
        <stp>T</stp>
        <tr r="P167" s="1"/>
      </tp>
      <tp>
        <v>144</v>
        <stp/>
        <stp>ContractData</stp>
        <stp>C.US.EP44K2674250</stp>
        <stp>Y_COI</stp>
        <stp/>
        <stp>T</stp>
        <tr r="P122" s="1"/>
      </tp>
      <tp>
        <v>0</v>
        <stp/>
        <stp>ContractData</stp>
        <stp>C.US.EP14M2674500</stp>
        <stp>Y_COI</stp>
        <stp/>
        <stp>T</stp>
        <tr r="P202" s="1"/>
      </tp>
      <tp>
        <v>0</v>
        <stp/>
        <stp>ContractData</stp>
        <stp>C.US.EP14M2675000</stp>
        <stp>Y_COI</stp>
        <stp/>
        <stp>T</stp>
        <tr r="P204" s="1"/>
      </tp>
      <tp>
        <v>0</v>
        <stp/>
        <stp>ContractData</stp>
        <stp>C.US.EP14M2675500</stp>
        <stp>Y_COI</stp>
        <stp/>
        <stp>T</stp>
        <tr r="P206" s="1"/>
      </tp>
      <tp>
        <v>21</v>
        <stp/>
        <stp>ContractData</stp>
        <stp>C.US.EP41M2674250</stp>
        <stp>Y_COI</stp>
        <stp/>
        <stp>T</stp>
        <tr r="P162" s="1"/>
      </tp>
      <tp>
        <v>541</v>
        <stp/>
        <stp>ContractData</stp>
        <stp>C.US.EP12K2674300</stp>
        <stp>Y_COI</stp>
        <stp/>
        <stp>T</stp>
        <tr r="P2" s="1"/>
      </tp>
      <tp>
        <v>56</v>
        <stp/>
        <stp>ContractData</stp>
        <stp>C.US.EP42K2674350</stp>
        <stp>Y_COI</stp>
        <stp/>
        <stp>T</stp>
        <tr r="P33" s="1"/>
      </tp>
      <tp>
        <v>2352</v>
        <stp/>
        <stp>ContractData</stp>
        <stp>C.US.EP12K2674500</stp>
        <stp>Y_COI</stp>
        <stp/>
        <stp>T</stp>
        <tr r="P6" s="1"/>
      </tp>
      <tp>
        <v>832</v>
        <stp/>
        <stp>ContractData</stp>
        <stp>C.US.EP12K2674400</stp>
        <stp>Y_COI</stp>
        <stp/>
        <stp>T</stp>
        <tr r="P4" s="1"/>
      </tp>
      <tp>
        <v>59</v>
        <stp/>
        <stp>ContractData</stp>
        <stp>C.US.EP42K2674450</stp>
        <stp>Y_COI</stp>
        <stp/>
        <stp>T</stp>
        <tr r="P35" s="1"/>
      </tp>
      <tp>
        <v>285</v>
        <stp/>
        <stp>ContractData</stp>
        <stp>C.US.EP13K2674300</stp>
        <stp>Y_COI</stp>
        <stp/>
        <stp>T</stp>
        <tr r="P52" s="1"/>
      </tp>
      <tp>
        <v>87</v>
        <stp/>
        <stp>ContractData</stp>
        <stp>C.US.EP43K2674250</stp>
        <stp>Y_COI</stp>
        <stp/>
        <stp>T</stp>
        <tr r="P82" s="1"/>
      </tp>
      <tp>
        <v>304</v>
        <stp/>
        <stp>ContractData</stp>
        <stp>C.US.EP13K2674500</stp>
        <stp>Y_COI</stp>
        <stp/>
        <stp>T</stp>
        <tr r="P56" s="1"/>
      </tp>
      <tp>
        <v>125</v>
        <stp/>
        <stp>ContractData</stp>
        <stp>C.US.EP13K2674400</stp>
        <stp>Y_COI</stp>
        <stp/>
        <stp>T</stp>
        <tr r="P54" s="1"/>
      </tp>
      <tp>
        <v>13.25</v>
        <stp/>
        <stp>ContractData</stp>
        <stp>C.US.EWK2674500</stp>
        <stp>NetLastTrade</stp>
        <stp/>
        <stp>T</stp>
        <tr r="J135" s="1"/>
      </tp>
      <tp>
        <v>13.25</v>
        <stp/>
        <stp>ContractData</stp>
        <stp>C.US.EPM2674500</stp>
        <stp>NetLastTrade</stp>
        <stp/>
        <stp>T</stp>
        <tr r="J194" s="1"/>
      </tp>
      <tp>
        <v>7.5</v>
        <stp/>
        <stp>ContractData</stp>
        <stp>C.US.EWK2674250</stp>
        <stp>NetLastTrade</stp>
        <stp/>
        <stp>T</stp>
        <tr r="J132" s="1"/>
      </tp>
      <tp>
        <v>14</v>
        <stp/>
        <stp>ContractData</stp>
        <stp>C.US.EPM2674250</stp>
        <stp>NetLastTrade</stp>
        <stp/>
        <stp>T</stp>
        <tr r="J193" s="1"/>
      </tp>
      <tp>
        <v>1</v>
        <stp/>
        <stp>ContractData</stp>
        <stp>P.US.EP24K2674250</stp>
        <stp>Y_COI</stp>
        <stp/>
        <stp>T</stp>
        <tr r="P107" s="1"/>
      </tp>
      <tp>
        <v>0</v>
        <stp/>
        <stp>ContractData</stp>
        <stp>P.US.EP23K2674350</stp>
        <stp>Y_COI</stp>
        <stp/>
        <stp>T</stp>
        <tr r="P68" s="1"/>
      </tp>
      <tp>
        <v>0</v>
        <stp/>
        <stp>ContractData</stp>
        <stp>P.US.EP23K2674450</stp>
        <stp>Y_COI</stp>
        <stp/>
        <stp>T</stp>
        <tr r="P70" s="1"/>
      </tp>
      <tp>
        <v>33</v>
        <stp/>
        <stp>ContractData</stp>
        <stp>P.US.EP22K2674350</stp>
        <stp>Y_COI</stp>
        <stp/>
        <stp>T</stp>
        <tr r="P18" s="1"/>
      </tp>
      <tp>
        <v>26</v>
        <stp/>
        <stp>ContractData</stp>
        <stp>P.US.EP22K2674450</stp>
        <stp>Y_COI</stp>
        <stp/>
        <stp>T</stp>
        <tr r="P20" s="1"/>
      </tp>
      <tp>
        <v>0</v>
        <stp/>
        <stp>ContractData</stp>
        <stp>P.US.EP21M2674250</stp>
        <stp>Y_COI</stp>
        <stp/>
        <stp>T</stp>
        <tr r="P147" s="1"/>
      </tp>
      <tp>
        <v>33</v>
        <stp/>
        <stp>ContractData</stp>
        <stp>C.US.EP24K2674250</stp>
        <stp>Y_COI</stp>
        <stp/>
        <stp>T</stp>
        <tr r="P102" s="1"/>
      </tp>
      <tp>
        <v>8</v>
        <stp/>
        <stp>ContractData</stp>
        <stp>C.US.EP21M2674250</stp>
        <stp>Y_COI</stp>
        <stp/>
        <stp>T</stp>
        <tr r="P142" s="1"/>
      </tp>
      <tp>
        <v>181</v>
        <stp/>
        <stp>ContractData</stp>
        <stp>C.US.EP22K2674350</stp>
        <stp>Y_COI</stp>
        <stp/>
        <stp>T</stp>
        <tr r="P13" s="1"/>
      </tp>
      <tp>
        <v>105</v>
        <stp/>
        <stp>ContractData</stp>
        <stp>C.US.EP22K2674450</stp>
        <stp>Y_COI</stp>
        <stp/>
        <stp>T</stp>
        <tr r="P15" s="1"/>
      </tp>
      <tp>
        <v>0</v>
        <stp/>
        <stp>ContractData</stp>
        <stp>C.US.EP23K2674350</stp>
        <stp>Y_COI</stp>
        <stp/>
        <stp>T</stp>
        <tr r="P63" s="1"/>
      </tp>
      <tp>
        <v>0</v>
        <stp/>
        <stp>ContractData</stp>
        <stp>C.US.EP23K2674450</stp>
        <stp>Y_COI</stp>
        <stp/>
        <stp>T</stp>
        <tr r="P65" s="1"/>
      </tp>
      <tp>
        <v>47.27</v>
        <stp/>
        <stp>ContractData</stp>
        <stp>C.US.EPM2674750</stp>
        <stp>Delta</stp>
        <stp/>
        <stp>T</stp>
        <tr r="R195" s="1"/>
      </tp>
      <tp>
        <v>52.82</v>
        <stp/>
        <stp>ContractData</stp>
        <stp>C.US.EPM2674250</stp>
        <stp>Delta</stp>
        <stp/>
        <stp>T</stp>
        <tr r="R193" s="1"/>
      </tp>
      <tp>
        <v>-52.34</v>
        <stp/>
        <stp>ContractData</stp>
        <stp>P.US.EPM2674750</stp>
        <stp>Delta</stp>
        <stp/>
        <stp>T</stp>
        <tr r="R200" s="1"/>
      </tp>
      <tp>
        <v>-46.8</v>
        <stp/>
        <stp>ContractData</stp>
        <stp>P.US.EPM2674250</stp>
        <stp>Delta</stp>
        <stp/>
        <stp>T</stp>
        <tr r="R198" s="1"/>
      </tp>
      <tp>
        <v>53.58</v>
        <stp/>
        <stp>ContractData</stp>
        <stp>C.US.EWK2674250</stp>
        <stp>Delta</stp>
        <stp/>
        <stp>T</stp>
        <tr r="R132" s="1"/>
      </tp>
      <tp>
        <v>-46.23</v>
        <stp/>
        <stp>ContractData</stp>
        <stp>P.US.EWK2674250</stp>
        <stp>Delta</stp>
        <stp/>
        <stp>T</stp>
        <tr r="R137" s="1"/>
      </tp>
      <tp>
        <v>0.5</v>
        <stp/>
        <stp>ContractData</stp>
        <stp>C.US.EWK2674300</stp>
        <stp>NetLastTrade</stp>
        <stp/>
        <stp>T</stp>
        <tr r="J133" s="1"/>
      </tp>
      <tp>
        <v>0</v>
        <stp/>
        <stp>ContractData</stp>
        <stp>P.US.EP34K2674250</stp>
        <stp>Y_COI</stp>
        <stp/>
        <stp>T</stp>
        <tr r="P117" s="1"/>
      </tp>
      <tp>
        <v>0</v>
        <stp/>
        <stp>ContractData</stp>
        <stp>P.US.EP33K2674350</stp>
        <stp>Y_COI</stp>
        <stp/>
        <stp>T</stp>
        <tr r="P78" s="1"/>
      </tp>
      <tp>
        <v>0</v>
        <stp/>
        <stp>ContractData</stp>
        <stp>P.US.EP33K2674450</stp>
        <stp>Y_COI</stp>
        <stp/>
        <stp>T</stp>
        <tr r="P80" s="1"/>
      </tp>
      <tp>
        <v>29</v>
        <stp/>
        <stp>ContractData</stp>
        <stp>P.US.EP32K2674350</stp>
        <stp>Y_COI</stp>
        <stp/>
        <stp>T</stp>
        <tr r="P28" s="1"/>
      </tp>
      <tp>
        <v>9</v>
        <stp/>
        <stp>ContractData</stp>
        <stp>P.US.EP32K2674450</stp>
        <stp>Y_COI</stp>
        <stp/>
        <stp>T</stp>
        <tr r="P30" s="1"/>
      </tp>
      <tp>
        <v>0</v>
        <stp/>
        <stp>ContractData</stp>
        <stp>P.US.EP31M2674250</stp>
        <stp>Y_COI</stp>
        <stp/>
        <stp>T</stp>
        <tr r="P157" s="1"/>
      </tp>
      <tp>
        <v>11</v>
        <stp/>
        <stp>ContractData</stp>
        <stp>C.US.EP34K2674250</stp>
        <stp>Y_COI</stp>
        <stp/>
        <stp>T</stp>
        <tr r="P112" s="1"/>
      </tp>
      <tp>
        <v>0</v>
        <stp/>
        <stp>ContractData</stp>
        <stp>C.US.EP31M2674250</stp>
        <stp>Y_COI</stp>
        <stp/>
        <stp>T</stp>
        <tr r="P152" s="1"/>
      </tp>
      <tp>
        <v>212</v>
        <stp/>
        <stp>ContractData</stp>
        <stp>C.US.EP32K2674350</stp>
        <stp>Y_COI</stp>
        <stp/>
        <stp>T</stp>
        <tr r="P23" s="1"/>
      </tp>
      <tp>
        <v>325</v>
        <stp/>
        <stp>ContractData</stp>
        <stp>C.US.EP32K2674450</stp>
        <stp>Y_COI</stp>
        <stp/>
        <stp>T</stp>
        <tr r="P25" s="1"/>
      </tp>
      <tp>
        <v>0</v>
        <stp/>
        <stp>ContractData</stp>
        <stp>C.US.EP33K2674350</stp>
        <stp>Y_COI</stp>
        <stp/>
        <stp>T</stp>
        <tr r="P73" s="1"/>
      </tp>
      <tp>
        <v>0</v>
        <stp/>
        <stp>ContractData</stp>
        <stp>C.US.EP33K2674450</stp>
        <stp>Y_COI</stp>
        <stp/>
        <stp>T</stp>
        <tr r="P75" s="1"/>
      </tp>
      <tp>
        <v>16</v>
        <stp/>
        <stp>ContractData</stp>
        <stp>C.US.EPM2674000</stp>
        <stp>NetLastTrade</stp>
        <stp/>
        <stp>T</stp>
        <tr r="J192" s="1"/>
      </tp>
      <tp>
        <v>10.75</v>
        <stp/>
        <stp>ContractData</stp>
        <stp>C.US.EPM2675000</stp>
        <stp>NetLastTrade</stp>
        <stp/>
        <stp>T</stp>
        <tr r="J196" s="1"/>
      </tp>
      <tp t="s">
        <v>{"P.US.EPM2674000";"P.US.EPM2674250";"P.US.EPM2674500";"P.US.EPM2674750";"P.US.EPM2675000"}</v>
        <stp/>
        <stp>Options</stp>
        <stp>EP</stp>
        <stp>1</stp>
        <stp>Put</stp>
        <stp>longsymbol</stp>
        <stp>-2,2</stp>
        <tr r="B9" s="1"/>
        <tr r="B10" s="1"/>
        <tr r="B8" s="1"/>
        <tr r="B11" s="1"/>
        <tr r="B7" s="1"/>
      </tp>
      <tp>
        <v>1</v>
        <stp/>
        <stp>ContractData</stp>
        <stp>P.US.EP44K2674300</stp>
        <stp>Y_COI</stp>
        <stp/>
        <stp>T</stp>
        <tr r="P128" s="1"/>
      </tp>
      <tp>
        <v>0</v>
        <stp/>
        <stp>ContractData</stp>
        <stp>P.US.EP44K2674600</stp>
        <stp>Y_COI</stp>
        <stp/>
        <stp>T</stp>
        <tr r="P131" s="1"/>
      </tp>
      <tp>
        <v>2</v>
        <stp/>
        <stp>ContractData</stp>
        <stp>P.US.EP44K2674500</stp>
        <stp>Y_COI</stp>
        <stp/>
        <stp>T</stp>
        <tr r="P130" s="1"/>
      </tp>
      <tp>
        <v>25</v>
        <stp/>
        <stp>ContractData</stp>
        <stp>P.US.EP44K2674400</stp>
        <stp>Y_COI</stp>
        <stp/>
        <stp>T</stp>
        <tr r="P129" s="1"/>
      </tp>
      <tp>
        <v>0</v>
        <stp/>
        <stp>ContractData</stp>
        <stp>P.US.EP14M2674750</stp>
        <stp>Y_COI</stp>
        <stp/>
        <stp>T</stp>
        <tr r="P208" s="1"/>
      </tp>
      <tp>
        <v>0</v>
        <stp/>
        <stp>ContractData</stp>
        <stp>P.US.EP14M2675250</stp>
        <stp>Y_COI</stp>
        <stp/>
        <stp>T</stp>
        <tr r="P210" s="1"/>
      </tp>
      <tp>
        <v>0</v>
        <stp/>
        <stp>ContractData</stp>
        <stp>P.US.EP13K2674350</stp>
        <stp>Y_COI</stp>
        <stp/>
        <stp>T</stp>
        <tr r="P58" s="1"/>
      </tp>
      <tp>
        <v>0</v>
        <stp/>
        <stp>ContractData</stp>
        <stp>P.US.EP43K2674300</stp>
        <stp>Y_COI</stp>
        <stp/>
        <stp>T</stp>
        <tr r="P88" s="1"/>
      </tp>
      <tp>
        <v>0</v>
        <stp/>
        <stp>ContractData</stp>
        <stp>P.US.EP43K2674600</stp>
        <stp>Y_COI</stp>
        <stp/>
        <stp>T</stp>
        <tr r="P91" s="1"/>
      </tp>
      <tp>
        <v>0</v>
        <stp/>
        <stp>ContractData</stp>
        <stp>P.US.EP43K2674500</stp>
        <stp>Y_COI</stp>
        <stp/>
        <stp>T</stp>
        <tr r="P90" s="1"/>
      </tp>
      <tp>
        <v>0</v>
        <stp/>
        <stp>ContractData</stp>
        <stp>P.US.EP13K2674450</stp>
        <stp>Y_COI</stp>
        <stp/>
        <stp>T</stp>
        <tr r="P60" s="1"/>
      </tp>
      <tp>
        <v>2</v>
        <stp/>
        <stp>ContractData</stp>
        <stp>P.US.EP43K2674400</stp>
        <stp>Y_COI</stp>
        <stp/>
        <stp>T</stp>
        <tr r="P89" s="1"/>
      </tp>
      <tp>
        <v>69</v>
        <stp/>
        <stp>ContractData</stp>
        <stp>P.US.EP12K2674350</stp>
        <stp>Y_COI</stp>
        <stp/>
        <stp>T</stp>
        <tr r="P8" s="1"/>
      </tp>
      <tp>
        <v>13</v>
        <stp/>
        <stp>ContractData</stp>
        <stp>P.US.EP42K2674300</stp>
        <stp>Y_COI</stp>
        <stp/>
        <stp>T</stp>
        <tr r="P37" s="1"/>
      </tp>
      <tp>
        <v>1</v>
        <stp/>
        <stp>ContractData</stp>
        <stp>P.US.EP42K2674500</stp>
        <stp>Y_COI</stp>
        <stp/>
        <stp>T</stp>
        <tr r="P41" s="1"/>
      </tp>
      <tp>
        <v>43</v>
        <stp/>
        <stp>ContractData</stp>
        <stp>P.US.EP12K2674450</stp>
        <stp>Y_COI</stp>
        <stp/>
        <stp>T</stp>
        <tr r="P10" s="1"/>
      </tp>
      <tp>
        <v>10</v>
        <stp/>
        <stp>ContractData</stp>
        <stp>P.US.EP42K2674400</stp>
        <stp>Y_COI</stp>
        <stp/>
        <stp>T</stp>
        <tr r="P39" s="1"/>
      </tp>
      <tp>
        <v>0</v>
        <stp/>
        <stp>ContractData</stp>
        <stp>P.US.EP41M2674300</stp>
        <stp>Y_COI</stp>
        <stp/>
        <stp>T</stp>
        <tr r="P168" s="1"/>
      </tp>
      <tp>
        <v>0</v>
        <stp/>
        <stp>ContractData</stp>
        <stp>P.US.EP41M2674600</stp>
        <stp>Y_COI</stp>
        <stp/>
        <stp>T</stp>
        <tr r="P171" s="1"/>
      </tp>
      <tp>
        <v>0</v>
        <stp/>
        <stp>ContractData</stp>
        <stp>P.US.EP41M2674500</stp>
        <stp>Y_COI</stp>
        <stp/>
        <stp>T</stp>
        <tr r="P170" s="1"/>
      </tp>
      <tp>
        <v>0</v>
        <stp/>
        <stp>ContractData</stp>
        <stp>P.US.EP41M2674400</stp>
        <stp>Y_COI</stp>
        <stp/>
        <stp>T</stp>
        <tr r="P169" s="1"/>
      </tp>
      <tp>
        <v>40</v>
        <stp/>
        <stp>ContractData</stp>
        <stp>C.US.EP44K2674300</stp>
        <stp>Y_COI</stp>
        <stp/>
        <stp>T</stp>
        <tr r="P123" s="1"/>
      </tp>
      <tp>
        <v>5</v>
        <stp/>
        <stp>ContractData</stp>
        <stp>C.US.EP44K2674600</stp>
        <stp>Y_COI</stp>
        <stp/>
        <stp>T</stp>
        <tr r="P126" s="1"/>
      </tp>
      <tp>
        <v>59</v>
        <stp/>
        <stp>ContractData</stp>
        <stp>C.US.EP44K2674500</stp>
        <stp>Y_COI</stp>
        <stp/>
        <stp>T</stp>
        <tr r="P125" s="1"/>
      </tp>
      <tp>
        <v>0</v>
        <stp/>
        <stp>ContractData</stp>
        <stp>C.US.EP44K2674400</stp>
        <stp>Y_COI</stp>
        <stp/>
        <stp>T</stp>
        <tr r="P124" s="1"/>
      </tp>
      <tp>
        <v>0</v>
        <stp/>
        <stp>ContractData</stp>
        <stp>C.US.EP14M2674750</stp>
        <stp>Y_COI</stp>
        <stp/>
        <stp>T</stp>
        <tr r="P203" s="1"/>
      </tp>
      <tp>
        <v>0</v>
        <stp/>
        <stp>ContractData</stp>
        <stp>C.US.EP14M2675250</stp>
        <stp>Y_COI</stp>
        <stp/>
        <stp>T</stp>
        <tr r="P205" s="1"/>
      </tp>
      <tp>
        <v>2</v>
        <stp/>
        <stp>ContractData</stp>
        <stp>C.US.EP41M2674300</stp>
        <stp>Y_COI</stp>
        <stp/>
        <stp>T</stp>
        <tr r="P163" s="1"/>
      </tp>
      <tp>
        <v>1</v>
        <stp/>
        <stp>ContractData</stp>
        <stp>C.US.EP41M2674600</stp>
        <stp>Y_COI</stp>
        <stp/>
        <stp>T</stp>
        <tr r="P166" s="1"/>
      </tp>
      <tp>
        <v>154</v>
        <stp/>
        <stp>ContractData</stp>
        <stp>C.US.EP41M2674500</stp>
        <stp>Y_COI</stp>
        <stp/>
        <stp>T</stp>
        <tr r="P165" s="1"/>
      </tp>
      <tp>
        <v>2</v>
        <stp/>
        <stp>ContractData</stp>
        <stp>C.US.EP41M2674400</stp>
        <stp>Y_COI</stp>
        <stp/>
        <stp>T</stp>
        <tr r="P164" s="1"/>
      </tp>
      <tp>
        <v>1035</v>
        <stp/>
        <stp>ContractData</stp>
        <stp>C.US.EP12K2674350</stp>
        <stp>Y_COI</stp>
        <stp/>
        <stp>T</stp>
        <tr r="P3" s="1"/>
      </tp>
      <tp>
        <v>378</v>
        <stp/>
        <stp>ContractData</stp>
        <stp>C.US.EP42K2674300</stp>
        <stp>Y_COI</stp>
        <stp/>
        <stp>T</stp>
        <tr r="P32" s="1"/>
      </tp>
      <tp>
        <v>133</v>
        <stp/>
        <stp>ContractData</stp>
        <stp>C.US.EP42K2674500</stp>
        <stp>Y_COI</stp>
        <stp/>
        <stp>T</stp>
        <tr r="P36" s="1"/>
      </tp>
      <tp>
        <v>659</v>
        <stp/>
        <stp>ContractData</stp>
        <stp>C.US.EP12K2674450</stp>
        <stp>Y_COI</stp>
        <stp/>
        <stp>T</stp>
        <tr r="P5" s="1"/>
      </tp>
      <tp>
        <v>108</v>
        <stp/>
        <stp>ContractData</stp>
        <stp>C.US.EP42K2674400</stp>
        <stp>Y_COI</stp>
        <stp/>
        <stp>T</stp>
        <tr r="P34" s="1"/>
      </tp>
      <tp>
        <v>0</v>
        <stp/>
        <stp>ContractData</stp>
        <stp>C.US.EP13K2674350</stp>
        <stp>Y_COI</stp>
        <stp/>
        <stp>T</stp>
        <tr r="P53" s="1"/>
      </tp>
      <tp>
        <v>56</v>
        <stp/>
        <stp>ContractData</stp>
        <stp>C.US.EP43K2674300</stp>
        <stp>Y_COI</stp>
        <stp/>
        <stp>T</stp>
        <tr r="P83" s="1"/>
      </tp>
      <tp>
        <v>37</v>
        <stp/>
        <stp>ContractData</stp>
        <stp>C.US.EP43K2674600</stp>
        <stp>Y_COI</stp>
        <stp/>
        <stp>T</stp>
        <tr r="P86" s="1"/>
      </tp>
      <tp>
        <v>127</v>
        <stp/>
        <stp>ContractData</stp>
        <stp>C.US.EP43K2674500</stp>
        <stp>Y_COI</stp>
        <stp/>
        <stp>T</stp>
        <tr r="P85" s="1"/>
      </tp>
      <tp>
        <v>0</v>
        <stp/>
        <stp>ContractData</stp>
        <stp>C.US.EP13K2674450</stp>
        <stp>Y_COI</stp>
        <stp/>
        <stp>T</stp>
        <tr r="P55" s="1"/>
      </tp>
      <tp>
        <v>14</v>
        <stp/>
        <stp>ContractData</stp>
        <stp>C.US.EP43K2674400</stp>
        <stp>Y_COI</stp>
        <stp/>
        <stp>T</stp>
        <tr r="P84" s="1"/>
      </tp>
      <tp>
        <v>5</v>
        <stp/>
        <stp>ContractData</stp>
        <stp>C.US.EW3K2674450</stp>
        <stp>NetLastTrade</stp>
        <stp/>
        <stp>T</stp>
        <tr r="J45" s="1"/>
      </tp>
      <tp>
        <v>-16.25</v>
        <stp/>
        <stp>ContractData</stp>
        <stp>P.US.EW3K2674450</stp>
        <stp>NetLastTrade</stp>
        <stp/>
        <stp>T</stp>
        <tr r="J50" s="1"/>
      </tp>
      <tp>
        <v>11</v>
        <stp/>
        <stp>ContractData</stp>
        <stp>C.US.EW4K2674400</stp>
        <stp>NetLastTrade</stp>
        <stp/>
        <stp>T</stp>
        <tr r="J94" s="1"/>
      </tp>
      <tp>
        <v>-12.75</v>
        <stp/>
        <stp>ContractData</stp>
        <stp>P.US.EW4K2674400</stp>
        <stp>NetLastTrade</stp>
        <stp/>
        <stp>T</stp>
        <tr r="J99" s="1"/>
      </tp>
      <tp>
        <v>-5</v>
        <stp/>
        <stp>ContractData</stp>
        <stp>C.US.EW1M2674400</stp>
        <stp>NetLastTrade</stp>
        <stp/>
        <stp>T</stp>
        <tr r="J174" s="1"/>
      </tp>
      <tp>
        <v>-13.25</v>
        <stp/>
        <stp>ContractData</stp>
        <stp>P.US.EW1M2674400</stp>
        <stp>NetLastTrade</stp>
        <stp/>
        <stp>T</stp>
        <tr r="J179" s="1"/>
      </tp>
      <tp>
        <v>4.5</v>
        <stp/>
        <stp>ContractData</stp>
        <stp>C.US.EW3K2674400</stp>
        <stp>NetLastTrade</stp>
        <stp/>
        <stp>T</stp>
        <tr r="J44" s="1"/>
      </tp>
      <tp>
        <v>-13.75</v>
        <stp/>
        <stp>ContractData</stp>
        <stp>P.US.EW3K2674400</stp>
        <stp>NetLastTrade</stp>
        <stp/>
        <stp>T</stp>
        <tr r="J49" s="1"/>
      </tp>
      <tp>
        <v>46177</v>
        <stp/>
        <stp>ContractData</stp>
        <stp>C.US.EP41M2674600</stp>
        <stp>ExpirationDate</stp>
        <stp>-1</stp>
        <stp>T</stp>
        <tr r="E126" s="1"/>
      </tp>
      <tp>
        <v>46163</v>
        <stp/>
        <stp>ContractData</stp>
        <stp>C.US.EP43K2674600</stp>
        <stp>ExpirationDate</stp>
        <stp>-1</stp>
        <stp>T</stp>
        <tr r="E146" s="1"/>
      </tp>
      <tp>
        <v>46170</v>
        <stp/>
        <stp>ContractData</stp>
        <stp>C.US.EP44K2674600</stp>
        <stp>ExpirationDate</stp>
        <stp>-1</stp>
        <stp>T</stp>
        <tr r="E156" s="1"/>
      </tp>
      <tp>
        <v>46163</v>
        <stp/>
        <stp>ContractData</stp>
        <stp>P.US.EP43K2674600</stp>
        <stp>ExpirationDate</stp>
        <stp>-1</stp>
        <stp>T</stp>
        <tr r="E151" s="1"/>
      </tp>
      <tp>
        <v>46177</v>
        <stp/>
        <stp>ContractData</stp>
        <stp>P.US.EP41M2674600</stp>
        <stp>ExpirationDate</stp>
        <stp>-1</stp>
        <stp>T</stp>
        <tr r="E131" s="1"/>
      </tp>
      <tp>
        <v>46170</v>
        <stp/>
        <stp>ContractData</stp>
        <stp>P.US.EP44K2674600</stp>
        <stp>ExpirationDate</stp>
        <stp>-1</stp>
        <stp>T</stp>
        <tr r="E161" s="1"/>
      </tp>
      <tp>
        <v>46176</v>
        <stp/>
        <stp>ContractData</stp>
        <stp>C.US.EP31M2674600</stp>
        <stp>ExpirationDate</stp>
        <stp>-1</stp>
        <stp>T</stp>
        <tr r="E86" s="1"/>
      </tp>
      <tp>
        <v>46169</v>
        <stp/>
        <stp>ContractData</stp>
        <stp>C.US.EP34K2674600</stp>
        <stp>ExpirationDate</stp>
        <stp>-1</stp>
        <stp>T</stp>
        <tr r="E116" s="1"/>
      </tp>
      <tp>
        <v>46176</v>
        <stp/>
        <stp>ContractData</stp>
        <stp>P.US.EP31M2674600</stp>
        <stp>ExpirationDate</stp>
        <stp>-1</stp>
        <stp>T</stp>
        <tr r="E91" s="1"/>
      </tp>
      <tp>
        <v>46169</v>
        <stp/>
        <stp>ContractData</stp>
        <stp>P.US.EP34K2674600</stp>
        <stp>ExpirationDate</stp>
        <stp>-1</stp>
        <stp>T</stp>
        <tr r="E121" s="1"/>
      </tp>
      <tp>
        <v>46175</v>
        <stp/>
        <stp>ContractData</stp>
        <stp>C.US.EP21M2674600</stp>
        <stp>ExpirationDate</stp>
        <stp>-1</stp>
        <stp>T</stp>
        <tr r="E46" s="1"/>
      </tp>
      <tp>
        <v>46168</v>
        <stp/>
        <stp>ContractData</stp>
        <stp>C.US.EP24K2674600</stp>
        <stp>ExpirationDate</stp>
        <stp>-1</stp>
        <stp>T</stp>
        <tr r="E76" s="1"/>
      </tp>
      <tp>
        <v>46175</v>
        <stp/>
        <stp>ContractData</stp>
        <stp>P.US.EP21M2674600</stp>
        <stp>ExpirationDate</stp>
        <stp>-1</stp>
        <stp>T</stp>
        <tr r="E51" s="1"/>
      </tp>
      <tp>
        <v>46168</v>
        <stp/>
        <stp>ContractData</stp>
        <stp>P.US.EP24K2674600</stp>
        <stp>ExpirationDate</stp>
        <stp>-1</stp>
        <stp>T</stp>
        <tr r="E81" s="1"/>
      </tp>
      <tp>
        <v>-46.5</v>
        <stp/>
        <stp>ContractData</stp>
        <stp>P.US.EP41M2674250</stp>
        <stp>Delta</stp>
        <stp/>
        <stp>T</stp>
        <tr r="R167" s="1"/>
      </tp>
      <tp>
        <v>-39.67</v>
        <stp/>
        <stp>ContractData</stp>
        <stp>P.US.EP12K2674400</stp>
        <stp>Delta</stp>
        <stp/>
        <stp>T</stp>
        <tr r="R9" s="1"/>
      </tp>
      <tp>
        <v>-50.29</v>
        <stp/>
        <stp>ContractData</stp>
        <stp>P.US.EP42K2674450</stp>
        <stp>Delta</stp>
        <stp/>
        <stp>T</stp>
        <tr r="R40" s="1"/>
      </tp>
      <tp>
        <v>-67.72</v>
        <stp/>
        <stp>ContractData</stp>
        <stp>P.US.EP12K2674500</stp>
        <stp>Delta</stp>
        <stp/>
        <stp>T</stp>
        <tr r="R11" s="1"/>
      </tp>
      <tp>
        <v>-20.6</v>
        <stp/>
        <stp>ContractData</stp>
        <stp>P.US.EP12K2674300</stp>
        <stp>Delta</stp>
        <stp/>
        <stp>T</stp>
        <tr r="R7" s="1"/>
      </tp>
      <tp>
        <v>-45.95</v>
        <stp/>
        <stp>ContractData</stp>
        <stp>P.US.EP42K2674350</stp>
        <stp>Delta</stp>
        <stp/>
        <stp>T</stp>
        <tr r="R38" s="1"/>
      </tp>
      <tp>
        <v>-48.49</v>
        <stp/>
        <stp>ContractData</stp>
        <stp>P.US.EP13K2674400</stp>
        <stp>Delta</stp>
        <stp/>
        <stp>T</stp>
        <tr r="R59" s="1"/>
      </tp>
      <tp>
        <v>-51.5</v>
        <stp/>
        <stp>ContractData</stp>
        <stp>P.US.EP13K2674500</stp>
        <stp>Delta</stp>
        <stp/>
        <stp>T</stp>
        <tr r="R61" s="1"/>
      </tp>
      <tp>
        <v>-45.39</v>
        <stp/>
        <stp>ContractData</stp>
        <stp>P.US.EP43K2674250</stp>
        <stp>Delta</stp>
        <stp/>
        <stp>T</stp>
        <tr r="R87" s="1"/>
      </tp>
      <tp>
        <v>-45.55</v>
        <stp/>
        <stp>ContractData</stp>
        <stp>P.US.EP13K2674300</stp>
        <stp>Delta</stp>
        <stp/>
        <stp>T</stp>
        <tr r="R57" s="1"/>
      </tp>
      <tp>
        <v>-46.12</v>
        <stp/>
        <stp>ContractData</stp>
        <stp>P.US.EP44K2674250</stp>
        <stp>Delta</stp>
        <stp/>
        <stp>T</stp>
        <tr r="R127" s="1"/>
      </tp>
      <tp>
        <v>-53.94</v>
        <stp/>
        <stp>ContractData</stp>
        <stp>P.US.EP14M2675500</stp>
        <stp>Delta</stp>
        <stp/>
        <stp>T</stp>
        <tr r="R211" s="1"/>
      </tp>
      <tp>
        <v>-48.58</v>
        <stp/>
        <stp>ContractData</stp>
        <stp>P.US.EP14M2675000</stp>
        <stp>Delta</stp>
        <stp/>
        <stp>T</stp>
        <tr r="R209" s="1"/>
      </tp>
      <tp>
        <v>-43.51</v>
        <stp/>
        <stp>ContractData</stp>
        <stp>P.US.EP14M2674500</stp>
        <stp>Delta</stp>
        <stp/>
        <stp>T</stp>
        <tr r="R207" s="1"/>
      </tp>
      <tp>
        <v>51.44</v>
        <stp/>
        <stp>ContractData</stp>
        <stp>C.US.EP13K2674400</stp>
        <stp>Delta</stp>
        <stp/>
        <stp>T</stp>
        <tr r="R54" s="1"/>
      </tp>
      <tp>
        <v>48.44</v>
        <stp/>
        <stp>ContractData</stp>
        <stp>C.US.EP13K2674500</stp>
        <stp>Delta</stp>
        <stp/>
        <stp>T</stp>
        <tr r="R56" s="1"/>
      </tp>
      <tp>
        <v>54.5</v>
        <stp/>
        <stp>ContractData</stp>
        <stp>C.US.EP43K2674250</stp>
        <stp>Delta</stp>
        <stp/>
        <stp>T</stp>
        <tr r="R82" s="1"/>
      </tp>
      <tp>
        <v>54.36</v>
        <stp/>
        <stp>ContractData</stp>
        <stp>C.US.EP13K2674300</stp>
        <stp>Delta</stp>
        <stp/>
        <stp>T</stp>
        <tr r="R52" s="1"/>
      </tp>
      <tp>
        <v>60.91</v>
        <stp/>
        <stp>ContractData</stp>
        <stp>C.US.EP12K2674400</stp>
        <stp>Delta</stp>
        <stp/>
        <stp>T</stp>
        <tr r="R4" s="1"/>
      </tp>
      <tp>
        <v>49.67</v>
        <stp/>
        <stp>ContractData</stp>
        <stp>C.US.EP42K2674450</stp>
        <stp>Delta</stp>
        <stp/>
        <stp>T</stp>
        <tr r="R35" s="1"/>
      </tp>
      <tp>
        <v>31.19</v>
        <stp/>
        <stp>ContractData</stp>
        <stp>C.US.EP12K2674500</stp>
        <stp>Delta</stp>
        <stp/>
        <stp>T</stp>
        <tr r="R6" s="1"/>
      </tp>
      <tp>
        <v>81.53</v>
        <stp/>
        <stp>ContractData</stp>
        <stp>C.US.EP12K2674300</stp>
        <stp>Delta</stp>
        <stp/>
        <stp>T</stp>
        <tr r="R2" s="1"/>
      </tp>
      <tp>
        <v>54.06</v>
        <stp/>
        <stp>ContractData</stp>
        <stp>C.US.EP42K2674350</stp>
        <stp>Delta</stp>
        <stp/>
        <stp>T</stp>
        <tr r="R33" s="1"/>
      </tp>
      <tp>
        <v>53.27</v>
        <stp/>
        <stp>ContractData</stp>
        <stp>C.US.EP41M2674250</stp>
        <stp>Delta</stp>
        <stp/>
        <stp>T</stp>
        <tr r="R162" s="1"/>
      </tp>
      <tp>
        <v>53.7</v>
        <stp/>
        <stp>ContractData</stp>
        <stp>C.US.EP44K2674250</stp>
        <stp>Delta</stp>
        <stp/>
        <stp>T</stp>
        <tr r="R122" s="1"/>
      </tp>
      <tp>
        <v>45.62</v>
        <stp/>
        <stp>ContractData</stp>
        <stp>C.US.EP14M2675500</stp>
        <stp>Delta</stp>
        <stp/>
        <stp>T</stp>
        <tr r="R206" s="1"/>
      </tp>
      <tp>
        <v>51</v>
        <stp/>
        <stp>ContractData</stp>
        <stp>C.US.EP14M2675000</stp>
        <stp>Delta</stp>
        <stp/>
        <stp>T</stp>
        <tr r="R204" s="1"/>
      </tp>
      <tp>
        <v>56.1</v>
        <stp/>
        <stp>ContractData</stp>
        <stp>C.US.EP14M2674500</stp>
        <stp>Delta</stp>
        <stp/>
        <stp>T</stp>
        <tr r="R202" s="1"/>
      </tp>
      <tp>
        <v>10.25</v>
        <stp/>
        <stp>ContractData</stp>
        <stp>C.US.EW4K2674500</stp>
        <stp>NetLastTrade</stp>
        <stp/>
        <stp>T</stp>
        <tr r="J95" s="1"/>
      </tp>
      <tp>
        <v>-14.25</v>
        <stp/>
        <stp>ContractData</stp>
        <stp>P.US.EW4K2674500</stp>
        <stp>NetLastTrade</stp>
        <stp/>
        <stp>T</stp>
        <tr r="J100" s="1"/>
      </tp>
      <tp>
        <v>-2.5</v>
        <stp/>
        <stp>ContractData</stp>
        <stp>C.US.EW1M2674500</stp>
        <stp>NetLastTrade</stp>
        <stp/>
        <stp>T</stp>
        <tr r="J175" s="1"/>
      </tp>
      <tp>
        <v>-9.5</v>
        <stp/>
        <stp>ContractData</stp>
        <stp>P.US.EW1M2674500</stp>
        <stp>NetLastTrade</stp>
        <stp/>
        <stp>T</stp>
        <tr r="J180" s="1"/>
      </tp>
      <tp>
        <v>9.5</v>
        <stp/>
        <stp>ContractData</stp>
        <stp>C.US.EW2M2674500</stp>
        <stp>NetLastTrade</stp>
        <stp/>
        <stp>T</stp>
        <tr r="J184" s="1"/>
      </tp>
      <tp>
        <v>-9.75</v>
        <stp/>
        <stp>ContractData</stp>
        <stp>P.US.EW2M2674500</stp>
        <stp>NetLastTrade</stp>
        <stp/>
        <stp>T</stp>
        <tr r="J189" s="1"/>
      </tp>
      <tp>
        <v>4.75</v>
        <stp/>
        <stp>ContractData</stp>
        <stp>C.US.EW3K2674500</stp>
        <stp>NetLastTrade</stp>
        <stp/>
        <stp>T</stp>
        <tr r="J46" s="1"/>
      </tp>
      <tp>
        <v>-15.5</v>
        <stp/>
        <stp>ContractData</stp>
        <stp>P.US.EW3K2674500</stp>
        <stp>NetLastTrade</stp>
        <stp/>
        <stp>T</stp>
        <tr r="J51" s="1"/>
      </tp>
      <tp>
        <v>46195</v>
        <stp/>
        <stp>ContractData</stp>
        <stp>C.US.EP14M2674750</stp>
        <stp>ExpirationDate</stp>
        <stp>-1</stp>
        <stp>T</stp>
        <tr r="E33" s="1"/>
      </tp>
      <tp>
        <v>46195</v>
        <stp/>
        <stp>ContractData</stp>
        <stp>P.US.EP14M2674750</stp>
        <stp>ExpirationDate</stp>
        <stp>-1</stp>
        <stp>T</stp>
        <tr r="E38" s="1"/>
      </tp>
      <tp>
        <v>0</v>
        <stp/>
        <stp>ContractData</stp>
        <stp>C.US.EW4K2674600</stp>
        <stp>NetLastTrade</stp>
        <stp/>
        <stp>T</stp>
        <tr r="J96" s="1"/>
      </tp>
      <tp t="s">
        <v/>
        <stp/>
        <stp>ContractData</stp>
        <stp>P.US.EW4K2674600</stp>
        <stp>NetLastTrade</stp>
        <stp/>
        <stp>T</stp>
        <tr r="J101" s="1"/>
      </tp>
      <tp>
        <v>-12.25</v>
        <stp/>
        <stp>ContractData</stp>
        <stp>C.US.EW1M2674600</stp>
        <stp>NetLastTrade</stp>
        <stp/>
        <stp>T</stp>
        <tr r="J176" s="1"/>
      </tp>
      <tp t="s">
        <v/>
        <stp/>
        <stp>ContractData</stp>
        <stp>P.US.EW1M2674600</stp>
        <stp>NetLastTrade</stp>
        <stp/>
        <stp>T</stp>
        <tr r="J181" s="1"/>
      </tp>
      <tp>
        <v>46154</v>
        <stp/>
        <stp>ContractData</stp>
        <stp>C.US.EP22K2674450</stp>
        <stp>ExpirationDate</stp>
        <stp>-1</stp>
        <stp>T</stp>
        <tr r="E55" s="1"/>
      </tp>
      <tp>
        <v>46161</v>
        <stp/>
        <stp>ContractData</stp>
        <stp>C.US.EP23K2674450</stp>
        <stp>ExpirationDate</stp>
        <stp>-1</stp>
        <stp>T</stp>
        <tr r="E65" s="1"/>
      </tp>
      <tp>
        <v>46161</v>
        <stp/>
        <stp>ContractData</stp>
        <stp>P.US.EP23K2674450</stp>
        <stp>ExpirationDate</stp>
        <stp>-1</stp>
        <stp>T</stp>
        <tr r="E70" s="1"/>
      </tp>
      <tp>
        <v>46154</v>
        <stp/>
        <stp>ContractData</stp>
        <stp>P.US.EP22K2674450</stp>
        <stp>ExpirationDate</stp>
        <stp>-1</stp>
        <stp>T</stp>
        <tr r="E60" s="1"/>
      </tp>
      <tp>
        <v>46155</v>
        <stp/>
        <stp>ContractData</stp>
        <stp>C.US.EP32K2674450</stp>
        <stp>ExpirationDate</stp>
        <stp>-1</stp>
        <stp>T</stp>
        <tr r="E95" s="1"/>
      </tp>
      <tp>
        <v>46162</v>
        <stp/>
        <stp>ContractData</stp>
        <stp>C.US.EP33K2674450</stp>
        <stp>ExpirationDate</stp>
        <stp>-1</stp>
        <stp>T</stp>
        <tr r="E105" s="1"/>
      </tp>
      <tp>
        <v>46162</v>
        <stp/>
        <stp>ContractData</stp>
        <stp>P.US.EP33K2674450</stp>
        <stp>ExpirationDate</stp>
        <stp>-1</stp>
        <stp>T</stp>
        <tr r="E110" s="1"/>
      </tp>
      <tp>
        <v>46155</v>
        <stp/>
        <stp>ContractData</stp>
        <stp>P.US.EP32K2674450</stp>
        <stp>ExpirationDate</stp>
        <stp>-1</stp>
        <stp>T</stp>
        <tr r="E100" s="1"/>
      </tp>
      <tp>
        <v>1</v>
        <stp/>
        <stp>ContractData</stp>
        <stp>P.US.EP14M2675500</stp>
        <stp>T_CVol</stp>
        <stp/>
        <stp>T</stp>
        <tr r="O211" s="1"/>
      </tp>
      <tp>
        <v>1</v>
        <stp/>
        <stp>ContractData</stp>
        <stp>P.US.EP14M2675000</stp>
        <stp>T_CVol</stp>
        <stp/>
        <stp>T</stp>
        <tr r="O209" s="1"/>
      </tp>
      <tp>
        <v>0</v>
        <stp/>
        <stp>ContractData</stp>
        <stp>P.US.EP14M2675250</stp>
        <stp>T_CVol</stp>
        <stp/>
        <stp>T</stp>
        <tr r="O210" s="1"/>
      </tp>
      <tp>
        <v>8</v>
        <stp/>
        <stp>ContractData</stp>
        <stp>P.US.EP14M2674500</stp>
        <stp>T_CVol</stp>
        <stp/>
        <stp>T</stp>
        <tr r="O207" s="1"/>
      </tp>
      <tp>
        <v>0</v>
        <stp/>
        <stp>ContractData</stp>
        <stp>P.US.EP14M2674750</stp>
        <stp>T_CVol</stp>
        <stp/>
        <stp>T</stp>
        <tr r="O208" s="1"/>
      </tp>
      <tp>
        <v>46177</v>
        <stp/>
        <stp>ContractData</stp>
        <stp>C.US.EP41M2674400</stp>
        <stp>ExpirationDate</stp>
        <stp>-1</stp>
        <stp>T</stp>
        <tr r="E124" s="1"/>
      </tp>
      <tp>
        <v>46153</v>
        <stp/>
        <stp>ContractData</stp>
        <stp>C.US.EP12K2674450</stp>
        <stp>ExpirationDate</stp>
        <stp>-1</stp>
        <stp>T</stp>
        <tr r="E15" s="1"/>
      </tp>
      <tp>
        <v>46156</v>
        <stp/>
        <stp>ContractData</stp>
        <stp>C.US.EP42K2674400</stp>
        <stp>ExpirationDate</stp>
        <stp>-1</stp>
        <stp>T</stp>
        <tr r="E134" s="1"/>
      </tp>
      <tp>
        <v>46160</v>
        <stp/>
        <stp>ContractData</stp>
        <stp>C.US.EP13K2674450</stp>
        <stp>ExpirationDate</stp>
        <stp>-1</stp>
        <stp>T</stp>
        <tr r="E25" s="1"/>
      </tp>
      <tp>
        <v>46163</v>
        <stp/>
        <stp>ContractData</stp>
        <stp>C.US.EP43K2674400</stp>
        <stp>ExpirationDate</stp>
        <stp>-1</stp>
        <stp>T</stp>
        <tr r="E144" s="1"/>
      </tp>
      <tp>
        <v>46170</v>
        <stp/>
        <stp>ContractData</stp>
        <stp>C.US.EP44K2674400</stp>
        <stp>ExpirationDate</stp>
        <stp>-1</stp>
        <stp>T</stp>
        <tr r="E154" s="1"/>
      </tp>
      <tp>
        <v>46160</v>
        <stp/>
        <stp>ContractData</stp>
        <stp>P.US.EP13K2674450</stp>
        <stp>ExpirationDate</stp>
        <stp>-1</stp>
        <stp>T</stp>
        <tr r="E30" s="1"/>
      </tp>
      <tp>
        <v>46163</v>
        <stp/>
        <stp>ContractData</stp>
        <stp>P.US.EP43K2674400</stp>
        <stp>ExpirationDate</stp>
        <stp>-1</stp>
        <stp>T</stp>
        <tr r="E149" s="1"/>
      </tp>
      <tp>
        <v>46153</v>
        <stp/>
        <stp>ContractData</stp>
        <stp>P.US.EP12K2674450</stp>
        <stp>ExpirationDate</stp>
        <stp>-1</stp>
        <stp>T</stp>
        <tr r="E20" s="1"/>
      </tp>
      <tp>
        <v>46156</v>
        <stp/>
        <stp>ContractData</stp>
        <stp>P.US.EP42K2674400</stp>
        <stp>ExpirationDate</stp>
        <stp>-1</stp>
        <stp>T</stp>
        <tr r="E139" s="1"/>
      </tp>
      <tp>
        <v>46177</v>
        <stp/>
        <stp>ContractData</stp>
        <stp>P.US.EP41M2674400</stp>
        <stp>ExpirationDate</stp>
        <stp>-1</stp>
        <stp>T</stp>
        <tr r="E129" s="1"/>
      </tp>
      <tp>
        <v>46170</v>
        <stp/>
        <stp>ContractData</stp>
        <stp>P.US.EP44K2674400</stp>
        <stp>ExpirationDate</stp>
        <stp>-1</stp>
        <stp>T</stp>
        <tr r="E159" s="1"/>
      </tp>
      <tp>
        <v>46176</v>
        <stp/>
        <stp>ContractData</stp>
        <stp>C.US.EP31M2674400</stp>
        <stp>ExpirationDate</stp>
        <stp>-1</stp>
        <stp>T</stp>
        <tr r="E84" s="1"/>
      </tp>
      <tp>
        <v>46155</v>
        <stp/>
        <stp>ContractData</stp>
        <stp>C.US.EP32K2674400</stp>
        <stp>ExpirationDate</stp>
        <stp>-1</stp>
        <stp>T</stp>
        <tr r="E94" s="1"/>
      </tp>
      <tp>
        <v>46162</v>
        <stp/>
        <stp>ContractData</stp>
        <stp>C.US.EP33K2674400</stp>
        <stp>ExpirationDate</stp>
        <stp>-1</stp>
        <stp>T</stp>
        <tr r="E104" s="1"/>
      </tp>
      <tp>
        <v>46169</v>
        <stp/>
        <stp>ContractData</stp>
        <stp>C.US.EP34K2674400</stp>
        <stp>ExpirationDate</stp>
        <stp>-1</stp>
        <stp>T</stp>
        <tr r="E114" s="1"/>
      </tp>
      <tp>
        <v>46162</v>
        <stp/>
        <stp>ContractData</stp>
        <stp>P.US.EP33K2674400</stp>
        <stp>ExpirationDate</stp>
        <stp>-1</stp>
        <stp>T</stp>
        <tr r="E109" s="1"/>
      </tp>
      <tp>
        <v>46155</v>
        <stp/>
        <stp>ContractData</stp>
        <stp>P.US.EP32K2674400</stp>
        <stp>ExpirationDate</stp>
        <stp>-1</stp>
        <stp>T</stp>
        <tr r="E99" s="1"/>
      </tp>
      <tp>
        <v>46176</v>
        <stp/>
        <stp>ContractData</stp>
        <stp>P.US.EP31M2674400</stp>
        <stp>ExpirationDate</stp>
        <stp>-1</stp>
        <stp>T</stp>
        <tr r="E89" s="1"/>
      </tp>
      <tp>
        <v>46169</v>
        <stp/>
        <stp>ContractData</stp>
        <stp>P.US.EP34K2674400</stp>
        <stp>ExpirationDate</stp>
        <stp>-1</stp>
        <stp>T</stp>
        <tr r="E119" s="1"/>
      </tp>
      <tp>
        <v>0</v>
        <stp/>
        <stp>ContractData</stp>
        <stp>P.US.EP44K2674400</stp>
        <stp>T_CVol</stp>
        <stp/>
        <stp>T</stp>
        <tr r="O129" s="1"/>
      </tp>
      <tp>
        <v>0</v>
        <stp/>
        <stp>ContractData</stp>
        <stp>P.US.EP34K2674400</stp>
        <stp>T_CVol</stp>
        <stp/>
        <stp>T</stp>
        <tr r="O119" s="1"/>
      </tp>
      <tp>
        <v>1</v>
        <stp/>
        <stp>ContractData</stp>
        <stp>P.US.EP24K2674400</stp>
        <stp>T_CVol</stp>
        <stp/>
        <stp>T</stp>
        <tr r="O109" s="1"/>
      </tp>
      <tp>
        <v>3</v>
        <stp/>
        <stp>ContractData</stp>
        <stp>P.US.EP44K2674500</stp>
        <stp>T_CVol</stp>
        <stp/>
        <stp>T</stp>
        <tr r="O130" s="1"/>
      </tp>
      <tp>
        <v>2</v>
        <stp/>
        <stp>ContractData</stp>
        <stp>P.US.EP34K2674500</stp>
        <stp>T_CVol</stp>
        <stp/>
        <stp>T</stp>
        <tr r="O120" s="1"/>
      </tp>
      <tp>
        <v>11</v>
        <stp/>
        <stp>ContractData</stp>
        <stp>P.US.EP24K2674500</stp>
        <stp>T_CVol</stp>
        <stp/>
        <stp>T</stp>
        <tr r="O110" s="1"/>
      </tp>
      <tp>
        <v>0</v>
        <stp/>
        <stp>ContractData</stp>
        <stp>P.US.EP44K2674600</stp>
        <stp>T_CVol</stp>
        <stp/>
        <stp>T</stp>
        <tr r="O131" s="1"/>
      </tp>
      <tp>
        <v>0</v>
        <stp/>
        <stp>ContractData</stp>
        <stp>P.US.EP34K2674600</stp>
        <stp>T_CVol</stp>
        <stp/>
        <stp>T</stp>
        <tr r="O121" s="1"/>
      </tp>
      <tp>
        <v>11</v>
        <stp/>
        <stp>ContractData</stp>
        <stp>P.US.EP24K2674600</stp>
        <stp>T_CVol</stp>
        <stp/>
        <stp>T</stp>
        <tr r="O111" s="1"/>
      </tp>
      <tp>
        <v>0</v>
        <stp/>
        <stp>ContractData</stp>
        <stp>P.US.EP24K2674250</stp>
        <stp>T_CVol</stp>
        <stp/>
        <stp>T</stp>
        <tr r="O107" s="1"/>
      </tp>
      <tp>
        <v>0</v>
        <stp/>
        <stp>ContractData</stp>
        <stp>P.US.EP34K2674250</stp>
        <stp>T_CVol</stp>
        <stp/>
        <stp>T</stp>
        <tr r="O117" s="1"/>
      </tp>
      <tp>
        <v>0</v>
        <stp/>
        <stp>ContractData</stp>
        <stp>P.US.EP44K2674250</stp>
        <stp>T_CVol</stp>
        <stp/>
        <stp>T</stp>
        <tr r="O127" s="1"/>
      </tp>
      <tp>
        <v>0</v>
        <stp/>
        <stp>ContractData</stp>
        <stp>P.US.EP44K2674300</stp>
        <stp>T_CVol</stp>
        <stp/>
        <stp>T</stp>
        <tr r="O128" s="1"/>
      </tp>
      <tp>
        <v>0</v>
        <stp/>
        <stp>ContractData</stp>
        <stp>P.US.EP34K2674300</stp>
        <stp>T_CVol</stp>
        <stp/>
        <stp>T</stp>
        <tr r="O118" s="1"/>
      </tp>
      <tp>
        <v>0</v>
        <stp/>
        <stp>ContractData</stp>
        <stp>P.US.EP24K2674300</stp>
        <stp>T_CVol</stp>
        <stp/>
        <stp>T</stp>
        <tr r="O108" s="1"/>
      </tp>
      <tp>
        <v>46175</v>
        <stp/>
        <stp>ContractData</stp>
        <stp>C.US.EP21M2674400</stp>
        <stp>ExpirationDate</stp>
        <stp>-1</stp>
        <stp>T</stp>
        <tr r="E44" s="1"/>
      </tp>
      <tp>
        <v>46154</v>
        <stp/>
        <stp>ContractData</stp>
        <stp>C.US.EP22K2674400</stp>
        <stp>ExpirationDate</stp>
        <stp>-1</stp>
        <stp>T</stp>
        <tr r="E54" s="1"/>
      </tp>
      <tp>
        <v>46161</v>
        <stp/>
        <stp>ContractData</stp>
        <stp>C.US.EP23K2674400</stp>
        <stp>ExpirationDate</stp>
        <stp>-1</stp>
        <stp>T</stp>
        <tr r="E64" s="1"/>
      </tp>
      <tp>
        <v>46168</v>
        <stp/>
        <stp>ContractData</stp>
        <stp>C.US.EP24K2674400</stp>
        <stp>ExpirationDate</stp>
        <stp>-1</stp>
        <stp>T</stp>
        <tr r="E74" s="1"/>
      </tp>
      <tp>
        <v>46161</v>
        <stp/>
        <stp>ContractData</stp>
        <stp>P.US.EP23K2674400</stp>
        <stp>ExpirationDate</stp>
        <stp>-1</stp>
        <stp>T</stp>
        <tr r="E69" s="1"/>
      </tp>
      <tp>
        <v>46154</v>
        <stp/>
        <stp>ContractData</stp>
        <stp>P.US.EP22K2674400</stp>
        <stp>ExpirationDate</stp>
        <stp>-1</stp>
        <stp>T</stp>
        <tr r="E59" s="1"/>
      </tp>
      <tp>
        <v>46175</v>
        <stp/>
        <stp>ContractData</stp>
        <stp>P.US.EP21M2674400</stp>
        <stp>ExpirationDate</stp>
        <stp>-1</stp>
        <stp>T</stp>
        <tr r="E49" s="1"/>
      </tp>
      <tp>
        <v>46168</v>
        <stp/>
        <stp>ContractData</stp>
        <stp>P.US.EP24K2674400</stp>
        <stp>ExpirationDate</stp>
        <stp>-1</stp>
        <stp>T</stp>
        <tr r="E79" s="1"/>
      </tp>
      <tp>
        <v>46153</v>
        <stp/>
        <stp>ContractData</stp>
        <stp>C.US.EP12K2674400</stp>
        <stp>ExpirationDate</stp>
        <stp>-1</stp>
        <stp>T</stp>
        <tr r="E14" s="1"/>
      </tp>
      <tp>
        <v>46156</v>
        <stp/>
        <stp>ContractData</stp>
        <stp>C.US.EP42K2674450</stp>
        <stp>ExpirationDate</stp>
        <stp>-1</stp>
        <stp>T</stp>
        <tr r="E135" s="1"/>
      </tp>
      <tp>
        <v>46160</v>
        <stp/>
        <stp>ContractData</stp>
        <stp>C.US.EP13K2674400</stp>
        <stp>ExpirationDate</stp>
        <stp>-1</stp>
        <stp>T</stp>
        <tr r="E24" s="1"/>
      </tp>
      <tp>
        <v>46160</v>
        <stp/>
        <stp>ContractData</stp>
        <stp>P.US.EP13K2674400</stp>
        <stp>ExpirationDate</stp>
        <stp>-1</stp>
        <stp>T</stp>
        <tr r="E29" s="1"/>
      </tp>
      <tp>
        <v>46153</v>
        <stp/>
        <stp>ContractData</stp>
        <stp>P.US.EP12K2674400</stp>
        <stp>ExpirationDate</stp>
        <stp>-1</stp>
        <stp>T</stp>
        <tr r="E19" s="1"/>
      </tp>
      <tp>
        <v>46156</v>
        <stp/>
        <stp>ContractData</stp>
        <stp>P.US.EP42K2674450</stp>
        <stp>ExpirationDate</stp>
        <stp>-1</stp>
        <stp>T</stp>
        <tr r="E140" s="1"/>
      </tp>
      <tp>
        <v>14</v>
        <stp/>
        <stp>ContractData</stp>
        <stp>P.US.EWK2674300</stp>
        <stp>Y_COI</stp>
        <stp/>
        <stp>T</stp>
        <tr r="P138" s="1"/>
      </tp>
      <tp>
        <v>8</v>
        <stp/>
        <stp>ContractData</stp>
        <stp>P.US.EWK2674400</stp>
        <stp>Y_COI</stp>
        <stp/>
        <stp>T</stp>
        <tr r="P139" s="1"/>
      </tp>
      <tp>
        <v>30</v>
        <stp/>
        <stp>ContractData</stp>
        <stp>P.US.EWK2674500</stp>
        <stp>Y_COI</stp>
        <stp/>
        <stp>T</stp>
        <tr r="P140" s="1"/>
      </tp>
      <tp>
        <v>17</v>
        <stp/>
        <stp>ContractData</stp>
        <stp>P.US.EWK2674600</stp>
        <stp>Y_COI</stp>
        <stp/>
        <stp>T</stp>
        <tr r="P141" s="1"/>
      </tp>
      <tp>
        <v>94</v>
        <stp/>
        <stp>ContractData</stp>
        <stp>C.US.EWK2674300</stp>
        <stp>Y_COI</stp>
        <stp/>
        <stp>T</stp>
        <tr r="P133" s="1"/>
      </tp>
      <tp>
        <v>243</v>
        <stp/>
        <stp>ContractData</stp>
        <stp>C.US.EWK2674600</stp>
        <stp>Y_COI</stp>
        <stp/>
        <stp>T</stp>
        <tr r="P136" s="1"/>
      </tp>
      <tp>
        <v>2065</v>
        <stp/>
        <stp>ContractData</stp>
        <stp>C.US.EWK2674500</stp>
        <stp>Y_COI</stp>
        <stp/>
        <stp>T</stp>
        <tr r="P135" s="1"/>
      </tp>
      <tp>
        <v>232</v>
        <stp/>
        <stp>ContractData</stp>
        <stp>C.US.EWK2674400</stp>
        <stp>Y_COI</stp>
        <stp/>
        <stp>T</stp>
        <tr r="P134" s="1"/>
      </tp>
      <tp>
        <v>993</v>
        <stp/>
        <stp>ContractData</stp>
        <stp>P.US.EPM2675000</stp>
        <stp>Y_COI</stp>
        <stp/>
        <stp>T</stp>
        <tr r="P201" s="1"/>
      </tp>
      <tp>
        <v>8630</v>
        <stp/>
        <stp>ContractData</stp>
        <stp>C.US.EPM2675000</stp>
        <stp>Y_COI</stp>
        <stp/>
        <stp>T</stp>
        <tr r="P196" s="1"/>
      </tp>
      <tp>
        <v>1324</v>
        <stp/>
        <stp>ContractData</stp>
        <stp>P.US.EPM2674000</stp>
        <stp>Y_COI</stp>
        <stp/>
        <stp>T</stp>
        <tr r="P197" s="1"/>
      </tp>
      <tp>
        <v>51</v>
        <stp/>
        <stp>ContractData</stp>
        <stp>P.US.EPM2674500</stp>
        <stp>Y_COI</stp>
        <stp/>
        <stp>T</stp>
        <tr r="P199" s="1"/>
      </tp>
      <tp>
        <v>8875</v>
        <stp/>
        <stp>ContractData</stp>
        <stp>C.US.EPM2674000</stp>
        <stp>Y_COI</stp>
        <stp/>
        <stp>T</stp>
        <tr r="P192" s="1"/>
      </tp>
      <tp>
        <v>5395</v>
        <stp/>
        <stp>ContractData</stp>
        <stp>C.US.EPM2674500</stp>
        <stp>Y_COI</stp>
        <stp/>
        <stp>T</stp>
        <tr r="P194" s="1"/>
      </tp>
      <tp>
        <v>-51.54</v>
        <stp/>
        <stp>ContractData</stp>
        <stp>P.US.EP31M2674600</stp>
        <stp>Delta</stp>
        <stp/>
        <stp>T</stp>
        <tr r="R161" s="1"/>
      </tp>
      <tp>
        <v>-48.61</v>
        <stp/>
        <stp>ContractData</stp>
        <stp>P.US.EP31M2674400</stp>
        <stp>Delta</stp>
        <stp/>
        <stp>T</stp>
        <tr r="R159" s="1"/>
      </tp>
      <tp>
        <v>-50.08</v>
        <stp/>
        <stp>ContractData</stp>
        <stp>P.US.EP31M2674500</stp>
        <stp>Delta</stp>
        <stp/>
        <stp>T</stp>
        <tr r="R160" s="1"/>
      </tp>
      <tp>
        <v>-47.16</v>
        <stp/>
        <stp>ContractData</stp>
        <stp>P.US.EP31M2674300</stp>
        <stp>Delta</stp>
        <stp/>
        <stp>T</stp>
        <tr r="R158" s="1"/>
      </tp>
      <tp>
        <v>-47.69</v>
        <stp/>
        <stp>ContractData</stp>
        <stp>P.US.EP32K2674400</stp>
        <stp>Delta</stp>
        <stp/>
        <stp>T</stp>
        <tr r="R29" s="1"/>
      </tp>
      <tp>
        <v>-53.35</v>
        <stp/>
        <stp>ContractData</stp>
        <stp>P.US.EP32K2674500</stp>
        <stp>Delta</stp>
        <stp/>
        <stp>T</stp>
        <tr r="R31" s="1"/>
      </tp>
      <tp>
        <v>-42.33</v>
        <stp/>
        <stp>ContractData</stp>
        <stp>P.US.EP32K2674300</stp>
        <stp>Delta</stp>
        <stp/>
        <stp>T</stp>
        <tr r="R27" s="1"/>
      </tp>
      <tp>
        <v>-48.59</v>
        <stp/>
        <stp>ContractData</stp>
        <stp>P.US.EP33K2674400</stp>
        <stp>Delta</stp>
        <stp/>
        <stp>T</stp>
        <tr r="R79" s="1"/>
      </tp>
      <tp>
        <v>-51.13</v>
        <stp/>
        <stp>ContractData</stp>
        <stp>P.US.EP33K2674500</stp>
        <stp>Delta</stp>
        <stp/>
        <stp>T</stp>
        <tr r="R81" s="1"/>
      </tp>
      <tp>
        <v>-46.11</v>
        <stp/>
        <stp>ContractData</stp>
        <stp>P.US.EP33K2674300</stp>
        <stp>Delta</stp>
        <stp/>
        <stp>T</stp>
        <tr r="R77" s="1"/>
      </tp>
      <tp>
        <v>-52.27</v>
        <stp/>
        <stp>ContractData</stp>
        <stp>P.US.EP34K2674600</stp>
        <stp>Delta</stp>
        <stp/>
        <stp>T</stp>
        <tr r="R121" s="1"/>
      </tp>
      <tp>
        <v>-48.65</v>
        <stp/>
        <stp>ContractData</stp>
        <stp>P.US.EP34K2674400</stp>
        <stp>Delta</stp>
        <stp/>
        <stp>T</stp>
        <tr r="R119" s="1"/>
      </tp>
      <tp>
        <v>-50.45</v>
        <stp/>
        <stp>ContractData</stp>
        <stp>P.US.EP34K2674500</stp>
        <stp>Delta</stp>
        <stp/>
        <stp>T</stp>
        <tr r="R120" s="1"/>
      </tp>
      <tp>
        <v>-46.88</v>
        <stp/>
        <stp>ContractData</stp>
        <stp>P.US.EP34K2674300</stp>
        <stp>Delta</stp>
        <stp/>
        <stp>T</stp>
        <tr r="R118" s="1"/>
      </tp>
      <tp>
        <v>51.32</v>
        <stp/>
        <stp>ContractData</stp>
        <stp>C.US.EP33K2674400</stp>
        <stp>Delta</stp>
        <stp/>
        <stp>T</stp>
        <tr r="R74" s="1"/>
      </tp>
      <tp>
        <v>48.78</v>
        <stp/>
        <stp>ContractData</stp>
        <stp>C.US.EP33K2674500</stp>
        <stp>Delta</stp>
        <stp/>
        <stp>T</stp>
        <tr r="R76" s="1"/>
      </tp>
      <tp>
        <v>53.81</v>
        <stp/>
        <stp>ContractData</stp>
        <stp>C.US.EP33K2674300</stp>
        <stp>Delta</stp>
        <stp/>
        <stp>T</stp>
        <tr r="R72" s="1"/>
      </tp>
      <tp>
        <v>52.28</v>
        <stp/>
        <stp>ContractData</stp>
        <stp>C.US.EP32K2674400</stp>
        <stp>Delta</stp>
        <stp/>
        <stp>T</stp>
        <tr r="R24" s="1"/>
      </tp>
      <tp>
        <v>46.53</v>
        <stp/>
        <stp>ContractData</stp>
        <stp>C.US.EP32K2674500</stp>
        <stp>Delta</stp>
        <stp/>
        <stp>T</stp>
        <tr r="R26" s="1"/>
      </tp>
      <tp>
        <v>57.65</v>
        <stp/>
        <stp>ContractData</stp>
        <stp>C.US.EP32K2674300</stp>
        <stp>Delta</stp>
        <stp/>
        <stp>T</stp>
        <tr r="R22" s="1"/>
      </tp>
      <tp>
        <v>48.22</v>
        <stp/>
        <stp>ContractData</stp>
        <stp>C.US.EP31M2674600</stp>
        <stp>Delta</stp>
        <stp/>
        <stp>T</stp>
        <tr r="R156" s="1"/>
      </tp>
      <tp>
        <v>51.16</v>
        <stp/>
        <stp>ContractData</stp>
        <stp>C.US.EP31M2674400</stp>
        <stp>Delta</stp>
        <stp/>
        <stp>T</stp>
        <tr r="R154" s="1"/>
      </tp>
      <tp>
        <v>49.7</v>
        <stp/>
        <stp>ContractData</stp>
        <stp>C.US.EP31M2674500</stp>
        <stp>Delta</stp>
        <stp/>
        <stp>T</stp>
        <tr r="R155" s="1"/>
      </tp>
      <tp>
        <v>52.6</v>
        <stp/>
        <stp>ContractData</stp>
        <stp>C.US.EP31M2674300</stp>
        <stp>Delta</stp>
        <stp/>
        <stp>T</stp>
        <tr r="R153" s="1"/>
      </tp>
      <tp>
        <v>47.56</v>
        <stp/>
        <stp>ContractData</stp>
        <stp>C.US.EP34K2674600</stp>
        <stp>Delta</stp>
        <stp/>
        <stp>T</stp>
        <tr r="R116" s="1"/>
      </tp>
      <tp>
        <v>51.19</v>
        <stp/>
        <stp>ContractData</stp>
        <stp>C.US.EP34K2674400</stp>
        <stp>Delta</stp>
        <stp/>
        <stp>T</stp>
        <tr r="R114" s="1"/>
      </tp>
      <tp>
        <v>49.39</v>
        <stp/>
        <stp>ContractData</stp>
        <stp>C.US.EP34K2674500</stp>
        <stp>Delta</stp>
        <stp/>
        <stp>T</stp>
        <tr r="R115" s="1"/>
      </tp>
      <tp>
        <v>52.97</v>
        <stp/>
        <stp>ContractData</stp>
        <stp>C.US.EP34K2674300</stp>
        <stp>Delta</stp>
        <stp/>
        <stp>T</stp>
        <tr r="R113" s="1"/>
      </tp>
      <tp>
        <v>10.5</v>
        <stp/>
        <stp>ContractData</stp>
        <stp>C.US.EW2M2674750</stp>
        <stp>NetLastTrade</stp>
        <stp/>
        <stp>T</stp>
        <tr r="J185" s="1"/>
      </tp>
      <tp>
        <v>3.25</v>
        <stp/>
        <stp>ContractData</stp>
        <stp>P.US.EW2M2674750</stp>
        <stp>NetLastTrade</stp>
        <stp/>
        <stp>T</stp>
        <tr r="J190" s="1"/>
      </tp>
      <tp>
        <v>46177</v>
        <stp/>
        <stp>ContractData</stp>
        <stp>C.US.EP41M2674500</stp>
        <stp>ExpirationDate</stp>
        <stp>-1</stp>
        <stp>T</stp>
        <tr r="E125" s="1"/>
      </tp>
      <tp>
        <v>46156</v>
        <stp/>
        <stp>ContractData</stp>
        <stp>C.US.EP42K2674500</stp>
        <stp>ExpirationDate</stp>
        <stp>-1</stp>
        <stp>T</stp>
        <tr r="E136" s="1"/>
      </tp>
      <tp>
        <v>46163</v>
        <stp/>
        <stp>ContractData</stp>
        <stp>C.US.EP43K2674500</stp>
        <stp>ExpirationDate</stp>
        <stp>-1</stp>
        <stp>T</stp>
        <tr r="E145" s="1"/>
      </tp>
      <tp>
        <v>46170</v>
        <stp/>
        <stp>ContractData</stp>
        <stp>C.US.EP44K2674500</stp>
        <stp>ExpirationDate</stp>
        <stp>-1</stp>
        <stp>T</stp>
        <tr r="E155" s="1"/>
      </tp>
      <tp>
        <v>46163</v>
        <stp/>
        <stp>ContractData</stp>
        <stp>P.US.EP43K2674500</stp>
        <stp>ExpirationDate</stp>
        <stp>-1</stp>
        <stp>T</stp>
        <tr r="E150" s="1"/>
      </tp>
      <tp>
        <v>46156</v>
        <stp/>
        <stp>ContractData</stp>
        <stp>P.US.EP42K2674500</stp>
        <stp>ExpirationDate</stp>
        <stp>-1</stp>
        <stp>T</stp>
        <tr r="E141" s="1"/>
      </tp>
      <tp>
        <v>46177</v>
        <stp/>
        <stp>ContractData</stp>
        <stp>P.US.EP41M2674500</stp>
        <stp>ExpirationDate</stp>
        <stp>-1</stp>
        <stp>T</stp>
        <tr r="E130" s="1"/>
      </tp>
      <tp>
        <v>46170</v>
        <stp/>
        <stp>ContractData</stp>
        <stp>P.US.EP44K2674500</stp>
        <stp>ExpirationDate</stp>
        <stp>-1</stp>
        <stp>T</stp>
        <tr r="E160" s="1"/>
      </tp>
      <tp>
        <v>46176</v>
        <stp/>
        <stp>ContractData</stp>
        <stp>C.US.EP31M2674500</stp>
        <stp>ExpirationDate</stp>
        <stp>-1</stp>
        <stp>T</stp>
        <tr r="E85" s="1"/>
      </tp>
      <tp>
        <v>46155</v>
        <stp/>
        <stp>ContractData</stp>
        <stp>C.US.EP32K2674500</stp>
        <stp>ExpirationDate</stp>
        <stp>-1</stp>
        <stp>T</stp>
        <tr r="E96" s="1"/>
      </tp>
      <tp>
        <v>46162</v>
        <stp/>
        <stp>ContractData</stp>
        <stp>C.US.EP33K2674500</stp>
        <stp>ExpirationDate</stp>
        <stp>-1</stp>
        <stp>T</stp>
        <tr r="E106" s="1"/>
      </tp>
      <tp>
        <v>46169</v>
        <stp/>
        <stp>ContractData</stp>
        <stp>C.US.EP34K2674500</stp>
        <stp>ExpirationDate</stp>
        <stp>-1</stp>
        <stp>T</stp>
        <tr r="E115" s="1"/>
      </tp>
      <tp>
        <v>46162</v>
        <stp/>
        <stp>ContractData</stp>
        <stp>P.US.EP33K2674500</stp>
        <stp>ExpirationDate</stp>
        <stp>-1</stp>
        <stp>T</stp>
        <tr r="E111" s="1"/>
      </tp>
      <tp>
        <v>46155</v>
        <stp/>
        <stp>ContractData</stp>
        <stp>P.US.EP32K2674500</stp>
        <stp>ExpirationDate</stp>
        <stp>-1</stp>
        <stp>T</stp>
        <tr r="E101" s="1"/>
      </tp>
      <tp>
        <v>46176</v>
        <stp/>
        <stp>ContractData</stp>
        <stp>P.US.EP31M2674500</stp>
        <stp>ExpirationDate</stp>
        <stp>-1</stp>
        <stp>T</stp>
        <tr r="E90" s="1"/>
      </tp>
      <tp>
        <v>46169</v>
        <stp/>
        <stp>ContractData</stp>
        <stp>P.US.EP34K2674500</stp>
        <stp>ExpirationDate</stp>
        <stp>-1</stp>
        <stp>T</stp>
        <tr r="E120" s="1"/>
      </tp>
      <tp>
        <v>46175</v>
        <stp/>
        <stp>ContractData</stp>
        <stp>C.US.EP21M2674500</stp>
        <stp>ExpirationDate</stp>
        <stp>-1</stp>
        <stp>T</stp>
        <tr r="E45" s="1"/>
      </tp>
      <tp>
        <v>46154</v>
        <stp/>
        <stp>ContractData</stp>
        <stp>C.US.EP22K2674500</stp>
        <stp>ExpirationDate</stp>
        <stp>-1</stp>
        <stp>T</stp>
        <tr r="E56" s="1"/>
      </tp>
      <tp>
        <v>46161</v>
        <stp/>
        <stp>ContractData</stp>
        <stp>C.US.EP23K2674500</stp>
        <stp>ExpirationDate</stp>
        <stp>-1</stp>
        <stp>T</stp>
        <tr r="E66" s="1"/>
      </tp>
      <tp>
        <v>46168</v>
        <stp/>
        <stp>ContractData</stp>
        <stp>C.US.EP24K2674500</stp>
        <stp>ExpirationDate</stp>
        <stp>-1</stp>
        <stp>T</stp>
        <tr r="E75" s="1"/>
      </tp>
      <tp>
        <v>46161</v>
        <stp/>
        <stp>ContractData</stp>
        <stp>P.US.EP23K2674500</stp>
        <stp>ExpirationDate</stp>
        <stp>-1</stp>
        <stp>T</stp>
        <tr r="E71" s="1"/>
      </tp>
      <tp>
        <v>46154</v>
        <stp/>
        <stp>ContractData</stp>
        <stp>P.US.EP22K2674500</stp>
        <stp>ExpirationDate</stp>
        <stp>-1</stp>
        <stp>T</stp>
        <tr r="E61" s="1"/>
      </tp>
      <tp>
        <v>46175</v>
        <stp/>
        <stp>ContractData</stp>
        <stp>P.US.EP21M2674500</stp>
        <stp>ExpirationDate</stp>
        <stp>-1</stp>
        <stp>T</stp>
        <tr r="E50" s="1"/>
      </tp>
      <tp>
        <v>46168</v>
        <stp/>
        <stp>ContractData</stp>
        <stp>P.US.EP24K2674500</stp>
        <stp>ExpirationDate</stp>
        <stp>-1</stp>
        <stp>T</stp>
        <tr r="E80" s="1"/>
      </tp>
      <tp>
        <v>46153</v>
        <stp/>
        <stp>ContractData</stp>
        <stp>C.US.EP12K2674500</stp>
        <stp>ExpirationDate</stp>
        <stp>-1</stp>
        <stp>T</stp>
        <tr r="E16" s="1"/>
      </tp>
      <tp>
        <v>46160</v>
        <stp/>
        <stp>ContractData</stp>
        <stp>C.US.EP13K2674500</stp>
        <stp>ExpirationDate</stp>
        <stp>-1</stp>
        <stp>T</stp>
        <tr r="E26" s="1"/>
      </tp>
      <tp>
        <v>46195</v>
        <stp/>
        <stp>ContractData</stp>
        <stp>C.US.EP14M2674500</stp>
        <stp>ExpirationDate</stp>
        <stp>-1</stp>
        <stp>T</stp>
        <tr r="E32" s="1"/>
      </tp>
      <tp>
        <v>46195</v>
        <stp/>
        <stp>ContractData</stp>
        <stp>C.US.EP14M2675500</stp>
        <stp>ExpirationDate</stp>
        <stp>-1</stp>
        <stp>T</stp>
        <tr r="E36" s="1"/>
      </tp>
      <tp>
        <v>46160</v>
        <stp/>
        <stp>ContractData</stp>
        <stp>P.US.EP13K2674500</stp>
        <stp>ExpirationDate</stp>
        <stp>-1</stp>
        <stp>T</stp>
        <tr r="E31" s="1"/>
      </tp>
      <tp>
        <v>46153</v>
        <stp/>
        <stp>ContractData</stp>
        <stp>P.US.EP12K2674500</stp>
        <stp>ExpirationDate</stp>
        <stp>-1</stp>
        <stp>T</stp>
        <tr r="E21" s="1"/>
      </tp>
      <tp>
        <v>46195</v>
        <stp/>
        <stp>ContractData</stp>
        <stp>P.US.EP14M2674500</stp>
        <stp>ExpirationDate</stp>
        <stp>-1</stp>
        <stp>T</stp>
        <tr r="E37" s="1"/>
      </tp>
      <tp>
        <v>46195</v>
        <stp/>
        <stp>ContractData</stp>
        <stp>P.US.EP14M2675500</stp>
        <stp>ExpirationDate</stp>
        <stp>-1</stp>
        <stp>T</stp>
        <tr r="E41" s="1"/>
      </tp>
      <tp>
        <v>-51.68</v>
        <stp/>
        <stp>ContractData</stp>
        <stp>P.US.EP21M2674600</stp>
        <stp>Delta</stp>
        <stp/>
        <stp>T</stp>
        <tr r="R151" s="1"/>
      </tp>
      <tp>
        <v>-48.62</v>
        <stp/>
        <stp>ContractData</stp>
        <stp>P.US.EP21M2674400</stp>
        <stp>Delta</stp>
        <stp/>
        <stp>T</stp>
        <tr r="R149" s="1"/>
      </tp>
      <tp>
        <v>-50.12</v>
        <stp/>
        <stp>ContractData</stp>
        <stp>P.US.EP21M2674500</stp>
        <stp>Delta</stp>
        <stp/>
        <stp>T</stp>
        <tr r="R150" s="1"/>
      </tp>
      <tp>
        <v>-47.13</v>
        <stp/>
        <stp>ContractData</stp>
        <stp>P.US.EP21M2674300</stp>
        <stp>Delta</stp>
        <stp/>
        <stp>T</stp>
        <tr r="R148" s="1"/>
      </tp>
      <tp>
        <v>-46.81</v>
        <stp/>
        <stp>ContractData</stp>
        <stp>P.US.EP22K2674400</stp>
        <stp>Delta</stp>
        <stp/>
        <stp>T</stp>
        <tr r="R19" s="1"/>
      </tp>
      <tp>
        <v>-55.1</v>
        <stp/>
        <stp>ContractData</stp>
        <stp>P.US.EP22K2674500</stp>
        <stp>Delta</stp>
        <stp/>
        <stp>T</stp>
        <tr r="R21" s="1"/>
      </tp>
      <tp>
        <v>-39.229999999999997</v>
        <stp/>
        <stp>ContractData</stp>
        <stp>P.US.EP22K2674300</stp>
        <stp>Delta</stp>
        <stp/>
        <stp>T</stp>
        <tr r="R17" s="1"/>
      </tp>
      <tp>
        <v>-48.55</v>
        <stp/>
        <stp>ContractData</stp>
        <stp>P.US.EP23K2674400</stp>
        <stp>Delta</stp>
        <stp/>
        <stp>T</stp>
        <tr r="R69" s="1"/>
      </tp>
      <tp>
        <v>-51.3</v>
        <stp/>
        <stp>ContractData</stp>
        <stp>P.US.EP23K2674500</stp>
        <stp>Delta</stp>
        <stp/>
        <stp>T</stp>
        <tr r="R71" s="1"/>
      </tp>
      <tp>
        <v>-45.89</v>
        <stp/>
        <stp>ContractData</stp>
        <stp>P.US.EP23K2674300</stp>
        <stp>Delta</stp>
        <stp/>
        <stp>T</stp>
        <tr r="R67" s="1"/>
      </tp>
      <tp>
        <v>-52.47</v>
        <stp/>
        <stp>ContractData</stp>
        <stp>P.US.EP24K2674600</stp>
        <stp>Delta</stp>
        <stp/>
        <stp>T</stp>
        <tr r="R111" s="1"/>
      </tp>
      <tp>
        <v>-48.65</v>
        <stp/>
        <stp>ContractData</stp>
        <stp>P.US.EP24K2674400</stp>
        <stp>Delta</stp>
        <stp/>
        <stp>T</stp>
        <tr r="R109" s="1"/>
      </tp>
      <tp>
        <v>-50.53</v>
        <stp/>
        <stp>ContractData</stp>
        <stp>P.US.EP24K2674500</stp>
        <stp>Delta</stp>
        <stp/>
        <stp>T</stp>
        <tr r="R110" s="1"/>
      </tp>
      <tp>
        <v>-46.81</v>
        <stp/>
        <stp>ContractData</stp>
        <stp>P.US.EP24K2674300</stp>
        <stp>Delta</stp>
        <stp/>
        <stp>T</stp>
        <tr r="R108" s="1"/>
      </tp>
      <tp>
        <v>51.37</v>
        <stp/>
        <stp>ContractData</stp>
        <stp>C.US.EP23K2674400</stp>
        <stp>Delta</stp>
        <stp/>
        <stp>T</stp>
        <tr r="R64" s="1"/>
      </tp>
      <tp>
        <v>48.62</v>
        <stp/>
        <stp>ContractData</stp>
        <stp>C.US.EP23K2674500</stp>
        <stp>Delta</stp>
        <stp/>
        <stp>T</stp>
        <tr r="R66" s="1"/>
      </tp>
      <tp>
        <v>54.07</v>
        <stp/>
        <stp>ContractData</stp>
        <stp>C.US.EP23K2674300</stp>
        <stp>Delta</stp>
        <stp/>
        <stp>T</stp>
        <tr r="R62" s="1"/>
      </tp>
      <tp>
        <v>53.21</v>
        <stp/>
        <stp>ContractData</stp>
        <stp>C.US.EP22K2674400</stp>
        <stp>Delta</stp>
        <stp/>
        <stp>T</stp>
        <tr r="R14" s="1"/>
      </tp>
      <tp>
        <v>44.83</v>
        <stp/>
        <stp>ContractData</stp>
        <stp>C.US.EP22K2674500</stp>
        <stp>Delta</stp>
        <stp/>
        <stp>T</stp>
        <tr r="R16" s="1"/>
      </tp>
      <tp>
        <v>60.99</v>
        <stp/>
        <stp>ContractData</stp>
        <stp>C.US.EP22K2674300</stp>
        <stp>Delta</stp>
        <stp/>
        <stp>T</stp>
        <tr r="R12" s="1"/>
      </tp>
      <tp>
        <v>48.1</v>
        <stp/>
        <stp>ContractData</stp>
        <stp>C.US.EP21M2674600</stp>
        <stp>Delta</stp>
        <stp/>
        <stp>T</stp>
        <tr r="R146" s="1"/>
      </tp>
      <tp>
        <v>51.16</v>
        <stp/>
        <stp>ContractData</stp>
        <stp>C.US.EP21M2674400</stp>
        <stp>Delta</stp>
        <stp/>
        <stp>T</stp>
        <tr r="R144" s="1"/>
      </tp>
      <tp>
        <v>49.66</v>
        <stp/>
        <stp>ContractData</stp>
        <stp>C.US.EP21M2674500</stp>
        <stp>Delta</stp>
        <stp/>
        <stp>T</stp>
        <tr r="R145" s="1"/>
      </tp>
      <tp>
        <v>52.64</v>
        <stp/>
        <stp>ContractData</stp>
        <stp>C.US.EP21M2674300</stp>
        <stp>Delta</stp>
        <stp/>
        <stp>T</stp>
        <tr r="R143" s="1"/>
      </tp>
      <tp>
        <v>47.38</v>
        <stp/>
        <stp>ContractData</stp>
        <stp>C.US.EP24K2674600</stp>
        <stp>Delta</stp>
        <stp/>
        <stp>T</stp>
        <tr r="R106" s="1"/>
      </tp>
      <tp>
        <v>51.2</v>
        <stp/>
        <stp>ContractData</stp>
        <stp>C.US.EP24K2674400</stp>
        <stp>Delta</stp>
        <stp/>
        <stp>T</stp>
        <tr r="R104" s="1"/>
      </tp>
      <tp>
        <v>49.3</v>
        <stp/>
        <stp>ContractData</stp>
        <stp>C.US.EP24K2674500</stp>
        <stp>Delta</stp>
        <stp/>
        <stp>T</stp>
        <tr r="R105" s="1"/>
      </tp>
      <tp>
        <v>53.06</v>
        <stp/>
        <stp>ContractData</stp>
        <stp>C.US.EP24K2674300</stp>
        <stp>Delta</stp>
        <stp/>
        <stp>T</stp>
        <tr r="R103" s="1"/>
      </tp>
      <tp>
        <v>9.25</v>
        <stp/>
        <stp>ContractData</stp>
        <stp>C.US.EW2M2675000</stp>
        <stp>NetLastTrade</stp>
        <stp/>
        <stp>T</stp>
        <tr r="J186" s="1"/>
      </tp>
      <tp>
        <v>-3.25</v>
        <stp/>
        <stp>ContractData</stp>
        <stp>C.US.EW2M2674000</stp>
        <stp>NetLastTrade</stp>
        <stp/>
        <stp>T</stp>
        <tr r="J182" s="1"/>
      </tp>
      <tp>
        <v>-2.5</v>
        <stp/>
        <stp>ContractData</stp>
        <stp>P.US.EW2M2674000</stp>
        <stp>NetLastTrade</stp>
        <stp/>
        <stp>T</stp>
        <tr r="J187" s="1"/>
      </tp>
      <tp>
        <v>69.75</v>
        <stp/>
        <stp>ContractData</stp>
        <stp>P.US.EW2M2675000</stp>
        <stp>NetLastTrade</stp>
        <stp/>
        <stp>T</stp>
        <tr r="J191" s="1"/>
      </tp>
      <tp>
        <v>46175</v>
        <stp/>
        <stp>ContractData</stp>
        <stp>C.US.EP21M2674250</stp>
        <stp>ExpirationDate</stp>
        <stp>-1</stp>
        <stp>T</stp>
        <tr r="E42" s="1"/>
      </tp>
      <tp>
        <v>46168</v>
        <stp/>
        <stp>ContractData</stp>
        <stp>C.US.EP24K2674250</stp>
        <stp>ExpirationDate</stp>
        <stp>-1</stp>
        <stp>T</stp>
        <tr r="E72" s="1"/>
      </tp>
      <tp>
        <v>46175</v>
        <stp/>
        <stp>ContractData</stp>
        <stp>P.US.EP21M2674250</stp>
        <stp>ExpirationDate</stp>
        <stp>-1</stp>
        <stp>T</stp>
        <tr r="E47" s="1"/>
      </tp>
      <tp>
        <v>46168</v>
        <stp/>
        <stp>ContractData</stp>
        <stp>P.US.EP24K2674250</stp>
        <stp>ExpirationDate</stp>
        <stp>-1</stp>
        <stp>T</stp>
        <tr r="E77" s="1"/>
      </tp>
      <tp>
        <v>46176</v>
        <stp/>
        <stp>ContractData</stp>
        <stp>C.US.EP31M2674250</stp>
        <stp>ExpirationDate</stp>
        <stp>-1</stp>
        <stp>T</stp>
        <tr r="E82" s="1"/>
      </tp>
      <tp>
        <v>46169</v>
        <stp/>
        <stp>ContractData</stp>
        <stp>C.US.EP34K2674250</stp>
        <stp>ExpirationDate</stp>
        <stp>-1</stp>
        <stp>T</stp>
        <tr r="E112" s="1"/>
      </tp>
      <tp>
        <v>46176</v>
        <stp/>
        <stp>ContractData</stp>
        <stp>P.US.EP31M2674250</stp>
        <stp>ExpirationDate</stp>
        <stp>-1</stp>
        <stp>T</stp>
        <tr r="E87" s="1"/>
      </tp>
      <tp>
        <v>46169</v>
        <stp/>
        <stp>ContractData</stp>
        <stp>P.US.EP34K2674250</stp>
        <stp>ExpirationDate</stp>
        <stp>-1</stp>
        <stp>T</stp>
        <tr r="E117" s="1"/>
      </tp>
      <tp>
        <v>46195</v>
        <stp/>
        <stp>ContractData</stp>
        <stp>C.US.EP14M2675250</stp>
        <stp>ExpirationDate</stp>
        <stp>-1</stp>
        <stp>T</stp>
        <tr r="E35" s="1"/>
      </tp>
      <tp>
        <v>46195</v>
        <stp/>
        <stp>ContractData</stp>
        <stp>P.US.EP14M2675250</stp>
        <stp>ExpirationDate</stp>
        <stp>-1</stp>
        <stp>T</stp>
        <tr r="E40" s="1"/>
      </tp>
      <tp>
        <v>219</v>
        <stp/>
        <stp>ContractData</stp>
        <stp>P.US.EP22K2674450</stp>
        <stp>T_CVol</stp>
        <stp/>
        <stp>T</stp>
        <tr r="O20" s="1"/>
      </tp>
      <tp>
        <v>219</v>
        <stp/>
        <stp>ContractData</stp>
        <stp>P.US.EP32K2674450</stp>
        <stp>T_CVol</stp>
        <stp/>
        <stp>T</stp>
        <tr r="O30" s="1"/>
      </tp>
      <tp>
        <v>3122</v>
        <stp/>
        <stp>ContractData</stp>
        <stp>P.US.EP12K2674450</stp>
        <stp>T_CVol</stp>
        <stp/>
        <stp>T</stp>
        <tr r="O10" s="1"/>
      </tp>
      <tp>
        <v>53</v>
        <stp/>
        <stp>ContractData</stp>
        <stp>P.US.EP42K2674400</stp>
        <stp>T_CVol</stp>
        <stp/>
        <stp>T</stp>
        <tr r="O39" s="1"/>
      </tp>
      <tp>
        <v>71</v>
        <stp/>
        <stp>ContractData</stp>
        <stp>P.US.EP32K2674400</stp>
        <stp>T_CVol</stp>
        <stp/>
        <stp>T</stp>
        <tr r="O29" s="1"/>
      </tp>
      <tp>
        <v>400</v>
        <stp/>
        <stp>ContractData</stp>
        <stp>P.US.EP22K2674400</stp>
        <stp>T_CVol</stp>
        <stp/>
        <stp>T</stp>
        <tr r="O19" s="1"/>
      </tp>
      <tp>
        <v>4787</v>
        <stp/>
        <stp>ContractData</stp>
        <stp>P.US.EP12K2674400</stp>
        <stp>T_CVol</stp>
        <stp/>
        <stp>T</stp>
        <tr r="O9" s="1"/>
      </tp>
      <tp>
        <v>33</v>
        <stp/>
        <stp>ContractData</stp>
        <stp>P.US.EP42K2674450</stp>
        <stp>T_CVol</stp>
        <stp/>
        <stp>T</stp>
        <tr r="O40" s="1"/>
      </tp>
      <tp>
        <v>65</v>
        <stp/>
        <stp>ContractData</stp>
        <stp>P.US.EP42K2674500</stp>
        <stp>T_CVol</stp>
        <stp/>
        <stp>T</stp>
        <tr r="O41" s="1"/>
      </tp>
      <tp>
        <v>50</v>
        <stp/>
        <stp>ContractData</stp>
        <stp>P.US.EP32K2674500</stp>
        <stp>T_CVol</stp>
        <stp/>
        <stp>T</stp>
        <tr r="O31" s="1"/>
      </tp>
      <tp>
        <v>433</v>
        <stp/>
        <stp>ContractData</stp>
        <stp>P.US.EP22K2674500</stp>
        <stp>T_CVol</stp>
        <stp/>
        <stp>T</stp>
        <tr r="O21" s="1"/>
      </tp>
      <tp>
        <v>1801</v>
        <stp/>
        <stp>ContractData</stp>
        <stp>P.US.EP12K2674500</stp>
        <stp>T_CVol</stp>
        <stp/>
        <stp>T</stp>
        <tr r="O11" s="1"/>
      </tp>
      <tp>
        <v>412</v>
        <stp/>
        <stp>ContractData</stp>
        <stp>P.US.EP22K2674350</stp>
        <stp>T_CVol</stp>
        <stp/>
        <stp>T</stp>
        <tr r="O18" s="1"/>
      </tp>
      <tp>
        <v>109</v>
        <stp/>
        <stp>ContractData</stp>
        <stp>P.US.EP32K2674350</stp>
        <stp>T_CVol</stp>
        <stp/>
        <stp>T</stp>
        <tr r="O28" s="1"/>
      </tp>
      <tp>
        <v>4764</v>
        <stp/>
        <stp>ContractData</stp>
        <stp>P.US.EP12K2674350</stp>
        <stp>T_CVol</stp>
        <stp/>
        <stp>T</stp>
        <tr r="O8" s="1"/>
      </tp>
      <tp>
        <v>45</v>
        <stp/>
        <stp>ContractData</stp>
        <stp>P.US.EP42K2674300</stp>
        <stp>T_CVol</stp>
        <stp/>
        <stp>T</stp>
        <tr r="O37" s="1"/>
      </tp>
      <tp>
        <v>66</v>
        <stp/>
        <stp>ContractData</stp>
        <stp>P.US.EP32K2674300</stp>
        <stp>T_CVol</stp>
        <stp/>
        <stp>T</stp>
        <tr r="O27" s="1"/>
      </tp>
      <tp>
        <v>721</v>
        <stp/>
        <stp>ContractData</stp>
        <stp>P.US.EP22K2674300</stp>
        <stp>T_CVol</stp>
        <stp/>
        <stp>T</stp>
        <tr r="O17" s="1"/>
      </tp>
      <tp>
        <v>12292</v>
        <stp/>
        <stp>ContractData</stp>
        <stp>P.US.EP12K2674300</stp>
        <stp>T_CVol</stp>
        <stp/>
        <stp>T</stp>
        <tr r="O7" s="1"/>
      </tp>
      <tp>
        <v>65</v>
        <stp/>
        <stp>ContractData</stp>
        <stp>P.US.EP42K2674350</stp>
        <stp>T_CVol</stp>
        <stp/>
        <stp>T</stp>
        <tr r="O38" s="1"/>
      </tp>
      <tp>
        <v>46177</v>
        <stp/>
        <stp>ContractData</stp>
        <stp>C.US.EP41M2674250</stp>
        <stp>ExpirationDate</stp>
        <stp>-1</stp>
        <stp>T</stp>
        <tr r="E122" s="1"/>
      </tp>
      <tp>
        <v>46163</v>
        <stp/>
        <stp>ContractData</stp>
        <stp>C.US.EP43K2674250</stp>
        <stp>ExpirationDate</stp>
        <stp>-1</stp>
        <stp>T</stp>
        <tr r="E142" s="1"/>
      </tp>
      <tp>
        <v>46170</v>
        <stp/>
        <stp>ContractData</stp>
        <stp>C.US.EP44K2674250</stp>
        <stp>ExpirationDate</stp>
        <stp>-1</stp>
        <stp>T</stp>
        <tr r="E152" s="1"/>
      </tp>
      <tp>
        <v>46163</v>
        <stp/>
        <stp>ContractData</stp>
        <stp>P.US.EP43K2674250</stp>
        <stp>ExpirationDate</stp>
        <stp>-1</stp>
        <stp>T</stp>
        <tr r="E147" s="1"/>
      </tp>
      <tp>
        <v>46177</v>
        <stp/>
        <stp>ContractData</stp>
        <stp>P.US.EP41M2674250</stp>
        <stp>ExpirationDate</stp>
        <stp>-1</stp>
        <stp>T</stp>
        <tr r="E127" s="1"/>
      </tp>
      <tp>
        <v>46170</v>
        <stp/>
        <stp>ContractData</stp>
        <stp>P.US.EP44K2674250</stp>
        <stp>ExpirationDate</stp>
        <stp>-1</stp>
        <stp>T</stp>
        <tr r="E157" s="1"/>
      </tp>
      <tp>
        <v>46154</v>
        <stp/>
        <stp>ContractData</stp>
        <stp>C.US.EP22K2674350</stp>
        <stp>ExpirationDate</stp>
        <stp>-1</stp>
        <stp>T</stp>
        <tr r="E53" s="1"/>
      </tp>
      <tp>
        <v>46161</v>
        <stp/>
        <stp>ContractData</stp>
        <stp>C.US.EP23K2674350</stp>
        <stp>ExpirationDate</stp>
        <stp>-1</stp>
        <stp>T</stp>
        <tr r="E63" s="1"/>
      </tp>
      <tp>
        <v>46161</v>
        <stp/>
        <stp>ContractData</stp>
        <stp>P.US.EP23K2674350</stp>
        <stp>ExpirationDate</stp>
        <stp>-1</stp>
        <stp>T</stp>
        <tr r="E68" s="1"/>
      </tp>
      <tp>
        <v>46154</v>
        <stp/>
        <stp>ContractData</stp>
        <stp>P.US.EP22K2674350</stp>
        <stp>ExpirationDate</stp>
        <stp>-1</stp>
        <stp>T</stp>
        <tr r="E58" s="1"/>
      </tp>
      <tp>
        <v>46155</v>
        <stp/>
        <stp>ContractData</stp>
        <stp>C.US.EP32K2674350</stp>
        <stp>ExpirationDate</stp>
        <stp>-1</stp>
        <stp>T</stp>
        <tr r="E93" s="1"/>
      </tp>
      <tp>
        <v>46162</v>
        <stp/>
        <stp>ContractData</stp>
        <stp>C.US.EP33K2674350</stp>
        <stp>ExpirationDate</stp>
        <stp>-1</stp>
        <stp>T</stp>
        <tr r="E103" s="1"/>
      </tp>
      <tp>
        <v>46162</v>
        <stp/>
        <stp>ContractData</stp>
        <stp>P.US.EP33K2674350</stp>
        <stp>ExpirationDate</stp>
        <stp>-1</stp>
        <stp>T</stp>
        <tr r="E108" s="1"/>
      </tp>
      <tp>
        <v>46155</v>
        <stp/>
        <stp>ContractData</stp>
        <stp>P.US.EP32K2674350</stp>
        <stp>ExpirationDate</stp>
        <stp>-1</stp>
        <stp>T</stp>
        <tr r="E98" s="1"/>
      </tp>
      <tp>
        <v>46177</v>
        <stp/>
        <stp>ContractData</stp>
        <stp>C.US.EP41M2674300</stp>
        <stp>ExpirationDate</stp>
        <stp>-1</stp>
        <stp>T</stp>
        <tr r="E123" s="1"/>
      </tp>
      <tp>
        <v>46153</v>
        <stp/>
        <stp>ContractData</stp>
        <stp>C.US.EP12K2674350</stp>
        <stp>ExpirationDate</stp>
        <stp>-1</stp>
        <stp>T</stp>
        <tr r="E13" s="1"/>
      </tp>
      <tp>
        <v>46156</v>
        <stp/>
        <stp>ContractData</stp>
        <stp>C.US.EP42K2674300</stp>
        <stp>ExpirationDate</stp>
        <stp>-1</stp>
        <stp>T</stp>
        <tr r="E132" s="1"/>
      </tp>
      <tp>
        <v>46160</v>
        <stp/>
        <stp>ContractData</stp>
        <stp>C.US.EP13K2674350</stp>
        <stp>ExpirationDate</stp>
        <stp>-1</stp>
        <stp>T</stp>
        <tr r="E23" s="1"/>
      </tp>
      <tp>
        <v>46163</v>
        <stp/>
        <stp>ContractData</stp>
        <stp>C.US.EP43K2674300</stp>
        <stp>ExpirationDate</stp>
        <stp>-1</stp>
        <stp>T</stp>
        <tr r="E143" s="1"/>
      </tp>
      <tp>
        <v>46170</v>
        <stp/>
        <stp>ContractData</stp>
        <stp>C.US.EP44K2674300</stp>
        <stp>ExpirationDate</stp>
        <stp>-1</stp>
        <stp>T</stp>
        <tr r="E153" s="1"/>
      </tp>
      <tp>
        <v>46160</v>
        <stp/>
        <stp>ContractData</stp>
        <stp>P.US.EP13K2674350</stp>
        <stp>ExpirationDate</stp>
        <stp>-1</stp>
        <stp>T</stp>
        <tr r="E28" s="1"/>
      </tp>
      <tp>
        <v>46163</v>
        <stp/>
        <stp>ContractData</stp>
        <stp>P.US.EP43K2674300</stp>
        <stp>ExpirationDate</stp>
        <stp>-1</stp>
        <stp>T</stp>
        <tr r="E148" s="1"/>
      </tp>
      <tp>
        <v>46153</v>
        <stp/>
        <stp>ContractData</stp>
        <stp>P.US.EP12K2674350</stp>
        <stp>ExpirationDate</stp>
        <stp>-1</stp>
        <stp>T</stp>
        <tr r="E18" s="1"/>
      </tp>
      <tp>
        <v>46156</v>
        <stp/>
        <stp>ContractData</stp>
        <stp>P.US.EP42K2674300</stp>
        <stp>ExpirationDate</stp>
        <stp>-1</stp>
        <stp>T</stp>
        <tr r="E137" s="1"/>
      </tp>
      <tp>
        <v>46177</v>
        <stp/>
        <stp>ContractData</stp>
        <stp>P.US.EP41M2674300</stp>
        <stp>ExpirationDate</stp>
        <stp>-1</stp>
        <stp>T</stp>
        <tr r="E128" s="1"/>
      </tp>
      <tp>
        <v>46170</v>
        <stp/>
        <stp>ContractData</stp>
        <stp>P.US.EP44K2674300</stp>
        <stp>ExpirationDate</stp>
        <stp>-1</stp>
        <stp>T</stp>
        <tr r="E158" s="1"/>
      </tp>
      <tp>
        <v>46176</v>
        <stp/>
        <stp>ContractData</stp>
        <stp>C.US.EP31M2674300</stp>
        <stp>ExpirationDate</stp>
        <stp>-1</stp>
        <stp>T</stp>
        <tr r="E83" s="1"/>
      </tp>
      <tp>
        <v>46155</v>
        <stp/>
        <stp>ContractData</stp>
        <stp>C.US.EP32K2674300</stp>
        <stp>ExpirationDate</stp>
        <stp>-1</stp>
        <stp>T</stp>
        <tr r="E92" s="1"/>
      </tp>
      <tp>
        <v>46162</v>
        <stp/>
        <stp>ContractData</stp>
        <stp>C.US.EP33K2674300</stp>
        <stp>ExpirationDate</stp>
        <stp>-1</stp>
        <stp>T</stp>
        <tr r="E102" s="1"/>
      </tp>
      <tp>
        <v>46169</v>
        <stp/>
        <stp>ContractData</stp>
        <stp>C.US.EP34K2674300</stp>
        <stp>ExpirationDate</stp>
        <stp>-1</stp>
        <stp>T</stp>
        <tr r="E113" s="1"/>
      </tp>
      <tp>
        <v>46162</v>
        <stp/>
        <stp>ContractData</stp>
        <stp>P.US.EP33K2674300</stp>
        <stp>ExpirationDate</stp>
        <stp>-1</stp>
        <stp>T</stp>
        <tr r="E107" s="1"/>
      </tp>
      <tp>
        <v>46155</v>
        <stp/>
        <stp>ContractData</stp>
        <stp>P.US.EP32K2674300</stp>
        <stp>ExpirationDate</stp>
        <stp>-1</stp>
        <stp>T</stp>
        <tr r="E97" s="1"/>
      </tp>
      <tp>
        <v>46176</v>
        <stp/>
        <stp>ContractData</stp>
        <stp>P.US.EP31M2674300</stp>
        <stp>ExpirationDate</stp>
        <stp>-1</stp>
        <stp>T</stp>
        <tr r="E88" s="1"/>
      </tp>
      <tp>
        <v>46169</v>
        <stp/>
        <stp>ContractData</stp>
        <stp>P.US.EP34K2674300</stp>
        <stp>ExpirationDate</stp>
        <stp>-1</stp>
        <stp>T</stp>
        <tr r="E118" s="1"/>
      </tp>
      <tp>
        <v>0</v>
        <stp/>
        <stp>ContractData</stp>
        <stp>P.US.EP23K2674450</stp>
        <stp>T_CVol</stp>
        <stp/>
        <stp>T</stp>
        <tr r="O70" s="1"/>
      </tp>
      <tp>
        <v>3</v>
        <stp/>
        <stp>ContractData</stp>
        <stp>P.US.EP33K2674450</stp>
        <stp>T_CVol</stp>
        <stp/>
        <stp>T</stp>
        <tr r="O80" s="1"/>
      </tp>
      <tp>
        <v>5</v>
        <stp/>
        <stp>ContractData</stp>
        <stp>P.US.EP13K2674450</stp>
        <stp>T_CVol</stp>
        <stp/>
        <stp>T</stp>
        <tr r="O60" s="1"/>
      </tp>
      <tp>
        <v>4</v>
        <stp/>
        <stp>ContractData</stp>
        <stp>P.US.EP43K2674400</stp>
        <stp>T_CVol</stp>
        <stp/>
        <stp>T</stp>
        <tr r="O89" s="1"/>
      </tp>
      <tp>
        <v>1</v>
        <stp/>
        <stp>ContractData</stp>
        <stp>P.US.EP33K2674400</stp>
        <stp>T_CVol</stp>
        <stp/>
        <stp>T</stp>
        <tr r="O79" s="1"/>
      </tp>
      <tp>
        <v>81</v>
        <stp/>
        <stp>ContractData</stp>
        <stp>P.US.EP23K2674400</stp>
        <stp>T_CVol</stp>
        <stp/>
        <stp>T</stp>
        <tr r="O69" s="1"/>
      </tp>
      <tp>
        <v>56</v>
        <stp/>
        <stp>ContractData</stp>
        <stp>P.US.EP13K2674400</stp>
        <stp>T_CVol</stp>
        <stp/>
        <stp>T</stp>
        <tr r="O59" s="1"/>
      </tp>
      <tp>
        <v>2</v>
        <stp/>
        <stp>ContractData</stp>
        <stp>P.US.EP43K2674500</stp>
        <stp>T_CVol</stp>
        <stp/>
        <stp>T</stp>
        <tr r="O90" s="1"/>
      </tp>
      <tp>
        <v>2</v>
        <stp/>
        <stp>ContractData</stp>
        <stp>P.US.EP33K2674500</stp>
        <stp>T_CVol</stp>
        <stp/>
        <stp>T</stp>
        <tr r="O81" s="1"/>
      </tp>
      <tp>
        <v>9</v>
        <stp/>
        <stp>ContractData</stp>
        <stp>P.US.EP23K2674500</stp>
        <stp>T_CVol</stp>
        <stp/>
        <stp>T</stp>
        <tr r="O71" s="1"/>
      </tp>
      <tp>
        <v>4</v>
        <stp/>
        <stp>ContractData</stp>
        <stp>P.US.EP13K2674500</stp>
        <stp>T_CVol</stp>
        <stp/>
        <stp>T</stp>
        <tr r="O61" s="1"/>
      </tp>
      <tp>
        <v>0</v>
        <stp/>
        <stp>ContractData</stp>
        <stp>P.US.EP43K2674600</stp>
        <stp>T_CVol</stp>
        <stp/>
        <stp>T</stp>
        <tr r="O91" s="1"/>
      </tp>
      <tp>
        <v>5</v>
        <stp/>
        <stp>ContractData</stp>
        <stp>P.US.EP43K2674250</stp>
        <stp>T_CVol</stp>
        <stp/>
        <stp>T</stp>
        <tr r="O87" s="1"/>
      </tp>
      <tp>
        <v>4</v>
        <stp/>
        <stp>ContractData</stp>
        <stp>P.US.EP23K2674350</stp>
        <stp>T_CVol</stp>
        <stp/>
        <stp>T</stp>
        <tr r="O68" s="1"/>
      </tp>
      <tp>
        <v>0</v>
        <stp/>
        <stp>ContractData</stp>
        <stp>P.US.EP33K2674350</stp>
        <stp>T_CVol</stp>
        <stp/>
        <stp>T</stp>
        <tr r="O78" s="1"/>
      </tp>
      <tp>
        <v>34</v>
        <stp/>
        <stp>ContractData</stp>
        <stp>P.US.EP13K2674350</stp>
        <stp>T_CVol</stp>
        <stp/>
        <stp>T</stp>
        <tr r="O58" s="1"/>
      </tp>
      <tp>
        <v>0</v>
        <stp/>
        <stp>ContractData</stp>
        <stp>P.US.EP43K2674300</stp>
        <stp>T_CVol</stp>
        <stp/>
        <stp>T</stp>
        <tr r="O88" s="1"/>
      </tp>
      <tp>
        <v>18</v>
        <stp/>
        <stp>ContractData</stp>
        <stp>P.US.EP33K2674300</stp>
        <stp>T_CVol</stp>
        <stp/>
        <stp>T</stp>
        <tr r="O77" s="1"/>
      </tp>
      <tp>
        <v>4</v>
        <stp/>
        <stp>ContractData</stp>
        <stp>P.US.EP23K2674300</stp>
        <stp>T_CVol</stp>
        <stp/>
        <stp>T</stp>
        <tr r="O67" s="1"/>
      </tp>
      <tp>
        <v>12</v>
        <stp/>
        <stp>ContractData</stp>
        <stp>P.US.EP13K2674300</stp>
        <stp>T_CVol</stp>
        <stp/>
        <stp>T</stp>
        <tr r="O57" s="1"/>
      </tp>
      <tp>
        <v>46175</v>
        <stp/>
        <stp>ContractData</stp>
        <stp>C.US.EP21M2674300</stp>
        <stp>ExpirationDate</stp>
        <stp>-1</stp>
        <stp>T</stp>
        <tr r="E43" s="1"/>
      </tp>
      <tp>
        <v>46154</v>
        <stp/>
        <stp>ContractData</stp>
        <stp>C.US.EP22K2674300</stp>
        <stp>ExpirationDate</stp>
        <stp>-1</stp>
        <stp>T</stp>
        <tr r="E52" s="1"/>
      </tp>
      <tp>
        <v>46161</v>
        <stp/>
        <stp>ContractData</stp>
        <stp>C.US.EP23K2674300</stp>
        <stp>ExpirationDate</stp>
        <stp>-1</stp>
        <stp>T</stp>
        <tr r="E62" s="1"/>
      </tp>
      <tp>
        <v>46168</v>
        <stp/>
        <stp>ContractData</stp>
        <stp>C.US.EP24K2674300</stp>
        <stp>ExpirationDate</stp>
        <stp>-1</stp>
        <stp>T</stp>
        <tr r="E73" s="1"/>
      </tp>
      <tp>
        <v>46161</v>
        <stp/>
        <stp>ContractData</stp>
        <stp>P.US.EP23K2674300</stp>
        <stp>ExpirationDate</stp>
        <stp>-1</stp>
        <stp>T</stp>
        <tr r="E67" s="1"/>
      </tp>
      <tp>
        <v>46154</v>
        <stp/>
        <stp>ContractData</stp>
        <stp>P.US.EP22K2674300</stp>
        <stp>ExpirationDate</stp>
        <stp>-1</stp>
        <stp>T</stp>
        <tr r="E57" s="1"/>
      </tp>
      <tp>
        <v>46175</v>
        <stp/>
        <stp>ContractData</stp>
        <stp>P.US.EP21M2674300</stp>
        <stp>ExpirationDate</stp>
        <stp>-1</stp>
        <stp>T</stp>
        <tr r="E48" s="1"/>
      </tp>
      <tp>
        <v>46168</v>
        <stp/>
        <stp>ContractData</stp>
        <stp>P.US.EP24K2674300</stp>
        <stp>ExpirationDate</stp>
        <stp>-1</stp>
        <stp>T</stp>
        <tr r="E78" s="1"/>
      </tp>
      <tp>
        <v>46153</v>
        <stp/>
        <stp>ContractData</stp>
        <stp>C.US.EP12K2674300</stp>
        <stp>ExpirationDate</stp>
        <stp>-1</stp>
        <stp>T</stp>
        <tr r="E12" s="1"/>
      </tp>
      <tp>
        <v>46156</v>
        <stp/>
        <stp>ContractData</stp>
        <stp>C.US.EP42K2674350</stp>
        <stp>ExpirationDate</stp>
        <stp>-1</stp>
        <stp>T</stp>
        <tr r="E133" s="1"/>
      </tp>
      <tp>
        <v>46160</v>
        <stp/>
        <stp>ContractData</stp>
        <stp>C.US.EP13K2674300</stp>
        <stp>ExpirationDate</stp>
        <stp>-1</stp>
        <stp>T</stp>
        <tr r="E22" s="1"/>
      </tp>
      <tp>
        <v>46160</v>
        <stp/>
        <stp>ContractData</stp>
        <stp>P.US.EP13K2674300</stp>
        <stp>ExpirationDate</stp>
        <stp>-1</stp>
        <stp>T</stp>
        <tr r="E27" s="1"/>
      </tp>
      <tp>
        <v>46153</v>
        <stp/>
        <stp>ContractData</stp>
        <stp>P.US.EP12K2674300</stp>
        <stp>ExpirationDate</stp>
        <stp>-1</stp>
        <stp>T</stp>
        <tr r="E17" s="1"/>
      </tp>
      <tp>
        <v>46156</v>
        <stp/>
        <stp>ContractData</stp>
        <stp>P.US.EP42K2674350</stp>
        <stp>ExpirationDate</stp>
        <stp>-1</stp>
        <stp>T</stp>
        <tr r="E138" s="1"/>
      </tp>
      <tp>
        <v>-51.43</v>
        <stp/>
        <stp>ContractData</stp>
        <stp>P.US.EP41M2674600</stp>
        <stp>Delta</stp>
        <stp/>
        <stp>T</stp>
        <tr r="R171" s="1"/>
      </tp>
      <tp>
        <v>-48.6</v>
        <stp/>
        <stp>ContractData</stp>
        <stp>P.US.EP41M2674400</stp>
        <stp>Delta</stp>
        <stp/>
        <stp>T</stp>
        <tr r="R169" s="1"/>
      </tp>
      <tp>
        <v>-50.01</v>
        <stp/>
        <stp>ContractData</stp>
        <stp>P.US.EP41M2674500</stp>
        <stp>Delta</stp>
        <stp/>
        <stp>T</stp>
        <tr r="R170" s="1"/>
      </tp>
      <tp>
        <v>-47.19</v>
        <stp/>
        <stp>ContractData</stp>
        <stp>P.US.EP41M2674300</stp>
        <stp>Delta</stp>
        <stp/>
        <stp>T</stp>
        <tr r="R168" s="1"/>
      </tp>
      <tp>
        <v>-53.68</v>
        <stp/>
        <stp>ContractData</stp>
        <stp>P.US.EP12K2674450</stp>
        <stp>Delta</stp>
        <stp/>
        <stp>T</stp>
        <tr r="R10" s="1"/>
      </tp>
      <tp>
        <v>-48.09</v>
        <stp/>
        <stp>ContractData</stp>
        <stp>P.US.EP42K2674400</stp>
        <stp>Delta</stp>
        <stp/>
        <stp>T</stp>
        <tr r="R39" s="1"/>
      </tp>
      <tp>
        <v>-52.52</v>
        <stp/>
        <stp>ContractData</stp>
        <stp>P.US.EP42K2674500</stp>
        <stp>Delta</stp>
        <stp/>
        <stp>T</stp>
        <tr r="R41" s="1"/>
      </tp>
      <tp>
        <v>-28.33</v>
        <stp/>
        <stp>ContractData</stp>
        <stp>P.US.EP12K2674350</stp>
        <stp>Delta</stp>
        <stp/>
        <stp>T</stp>
        <tr r="R8" s="1"/>
      </tp>
      <tp>
        <v>-43.81</v>
        <stp/>
        <stp>ContractData</stp>
        <stp>P.US.EP42K2674300</stp>
        <stp>Delta</stp>
        <stp/>
        <stp>T</stp>
        <tr r="R37" s="1"/>
      </tp>
      <tp>
        <v>-53.11</v>
        <stp/>
        <stp>ContractData</stp>
        <stp>P.US.EP43K2674600</stp>
        <stp>Delta</stp>
        <stp/>
        <stp>T</stp>
        <tr r="R91" s="1"/>
      </tp>
      <tp>
        <v>-49.98</v>
        <stp/>
        <stp>ContractData</stp>
        <stp>P.US.EP13K2674450</stp>
        <stp>Delta</stp>
        <stp/>
        <stp>T</stp>
        <tr r="R60" s="1"/>
      </tp>
      <tp>
        <v>-48.64</v>
        <stp/>
        <stp>ContractData</stp>
        <stp>P.US.EP43K2674400</stp>
        <stp>Delta</stp>
        <stp/>
        <stp>T</stp>
        <tr r="R89" s="1"/>
      </tp>
      <tp>
        <v>-50.86</v>
        <stp/>
        <stp>ContractData</stp>
        <stp>P.US.EP43K2674500</stp>
        <stp>Delta</stp>
        <stp/>
        <stp>T</stp>
        <tr r="R90" s="1"/>
      </tp>
      <tp>
        <v>-47.01</v>
        <stp/>
        <stp>ContractData</stp>
        <stp>P.US.EP13K2674350</stp>
        <stp>Delta</stp>
        <stp/>
        <stp>T</stp>
        <tr r="R58" s="1"/>
      </tp>
      <tp>
        <v>-46.46</v>
        <stp/>
        <stp>ContractData</stp>
        <stp>P.US.EP43K2674300</stp>
        <stp>Delta</stp>
        <stp/>
        <stp>T</stp>
        <tr r="R88" s="1"/>
      </tp>
      <tp>
        <v>-52.13</v>
        <stp/>
        <stp>ContractData</stp>
        <stp>P.US.EP44K2674600</stp>
        <stp>Delta</stp>
        <stp/>
        <stp>T</stp>
        <tr r="R131" s="1"/>
      </tp>
      <tp>
        <v>-48.65</v>
        <stp/>
        <stp>ContractData</stp>
        <stp>P.US.EP44K2674400</stp>
        <stp>Delta</stp>
        <stp/>
        <stp>T</stp>
        <tr r="R129" s="1"/>
      </tp>
      <tp>
        <v>-50.38</v>
        <stp/>
        <stp>ContractData</stp>
        <stp>P.US.EP44K2674500</stp>
        <stp>Delta</stp>
        <stp/>
        <stp>T</stp>
        <tr r="R130" s="1"/>
      </tp>
      <tp>
        <v>-46.96</v>
        <stp/>
        <stp>ContractData</stp>
        <stp>P.US.EP44K2674300</stp>
        <stp>Delta</stp>
        <stp/>
        <stp>T</stp>
        <tr r="R128" s="1"/>
      </tp>
      <tp>
        <v>-51.23</v>
        <stp/>
        <stp>ContractData</stp>
        <stp>P.US.EP14M2675250</stp>
        <stp>Delta</stp>
        <stp/>
        <stp>T</stp>
        <tr r="R210" s="1"/>
      </tp>
      <tp>
        <v>-45.99</v>
        <stp/>
        <stp>ContractData</stp>
        <stp>P.US.EP14M2674750</stp>
        <stp>Delta</stp>
        <stp/>
        <stp>T</stp>
        <tr r="R208" s="1"/>
      </tp>
      <tp>
        <v>46.81</v>
        <stp/>
        <stp>ContractData</stp>
        <stp>C.US.EP43K2674600</stp>
        <stp>Delta</stp>
        <stp/>
        <stp>T</stp>
        <tr r="R86" s="1"/>
      </tp>
      <tp>
        <v>49.95</v>
        <stp/>
        <stp>ContractData</stp>
        <stp>C.US.EP13K2674450</stp>
        <stp>Delta</stp>
        <stp/>
        <stp>T</stp>
        <tr r="R55" s="1"/>
      </tp>
      <tp>
        <v>51.26</v>
        <stp/>
        <stp>ContractData</stp>
        <stp>C.US.EP43K2674400</stp>
        <stp>Delta</stp>
        <stp/>
        <stp>T</stp>
        <tr r="R84" s="1"/>
      </tp>
      <tp>
        <v>49.05</v>
        <stp/>
        <stp>ContractData</stp>
        <stp>C.US.EP43K2674500</stp>
        <stp>Delta</stp>
        <stp/>
        <stp>T</stp>
        <tr r="R85" s="1"/>
      </tp>
      <tp>
        <v>52.91</v>
        <stp/>
        <stp>ContractData</stp>
        <stp>C.US.EP13K2674350</stp>
        <stp>Delta</stp>
        <stp/>
        <stp>T</stp>
        <tr r="R53" s="1"/>
      </tp>
      <tp>
        <v>53.41</v>
        <stp/>
        <stp>ContractData</stp>
        <stp>C.US.EP43K2674300</stp>
        <stp>Delta</stp>
        <stp/>
        <stp>T</stp>
        <tr r="R83" s="1"/>
      </tp>
      <tp>
        <v>46.29</v>
        <stp/>
        <stp>ContractData</stp>
        <stp>C.US.EP12K2674450</stp>
        <stp>Delta</stp>
        <stp/>
        <stp>T</stp>
        <tr r="R5" s="1"/>
      </tp>
      <tp>
        <v>51.89</v>
        <stp/>
        <stp>ContractData</stp>
        <stp>C.US.EP42K2674400</stp>
        <stp>Delta</stp>
        <stp/>
        <stp>T</stp>
        <tr r="R34" s="1"/>
      </tp>
      <tp>
        <v>47.41</v>
        <stp/>
        <stp>ContractData</stp>
        <stp>C.US.EP42K2674500</stp>
        <stp>Delta</stp>
        <stp/>
        <stp>T</stp>
        <tr r="R36" s="1"/>
      </tp>
      <tp>
        <v>71.849999999999994</v>
        <stp/>
        <stp>ContractData</stp>
        <stp>C.US.EP12K2674350</stp>
        <stp>Delta</stp>
        <stp/>
        <stp>T</stp>
        <tr r="R3" s="1"/>
      </tp>
      <tp>
        <v>56.16</v>
        <stp/>
        <stp>ContractData</stp>
        <stp>C.US.EP42K2674300</stp>
        <stp>Delta</stp>
        <stp/>
        <stp>T</stp>
        <tr r="R32" s="1"/>
      </tp>
      <tp>
        <v>48.29</v>
        <stp/>
        <stp>ContractData</stp>
        <stp>C.US.EP41M2674600</stp>
        <stp>Delta</stp>
        <stp/>
        <stp>T</stp>
        <tr r="R166" s="1"/>
      </tp>
      <tp>
        <v>51.16</v>
        <stp/>
        <stp>ContractData</stp>
        <stp>C.US.EP41M2674400</stp>
        <stp>Delta</stp>
        <stp/>
        <stp>T</stp>
        <tr r="R164" s="1"/>
      </tp>
      <tp>
        <v>49.73</v>
        <stp/>
        <stp>ContractData</stp>
        <stp>C.US.EP41M2674500</stp>
        <stp>Delta</stp>
        <stp/>
        <stp>T</stp>
        <tr r="R165" s="1"/>
      </tp>
      <tp>
        <v>52.57</v>
        <stp/>
        <stp>ContractData</stp>
        <stp>C.US.EP41M2674300</stp>
        <stp>Delta</stp>
        <stp/>
        <stp>T</stp>
        <tr r="R163" s="1"/>
      </tp>
      <tp>
        <v>47.7</v>
        <stp/>
        <stp>ContractData</stp>
        <stp>C.US.EP44K2674600</stp>
        <stp>Delta</stp>
        <stp/>
        <stp>T</stp>
        <tr r="R126" s="1"/>
      </tp>
      <tp>
        <v>51.18</v>
        <stp/>
        <stp>ContractData</stp>
        <stp>C.US.EP44K2674400</stp>
        <stp>Delta</stp>
        <stp/>
        <stp>T</stp>
        <tr r="R124" s="1"/>
      </tp>
      <tp>
        <v>49.45</v>
        <stp/>
        <stp>ContractData</stp>
        <stp>C.US.EP44K2674500</stp>
        <stp>Delta</stp>
        <stp/>
        <stp>T</stp>
        <tr r="R125" s="1"/>
      </tp>
      <tp>
        <v>52.86</v>
        <stp/>
        <stp>ContractData</stp>
        <stp>C.US.EP44K2674300</stp>
        <stp>Delta</stp>
        <stp/>
        <stp>T</stp>
        <tr r="R123" s="1"/>
      </tp>
      <tp>
        <v>48.34</v>
        <stp/>
        <stp>ContractData</stp>
        <stp>C.US.EP14M2675250</stp>
        <stp>Delta</stp>
        <stp/>
        <stp>T</stp>
        <tr r="R205" s="1"/>
      </tp>
      <tp>
        <v>53.58</v>
        <stp/>
        <stp>ContractData</stp>
        <stp>C.US.EP14M2674750</stp>
        <stp>Delta</stp>
        <stp/>
        <stp>T</stp>
        <tr r="R203" s="1"/>
      </tp>
      <tp>
        <v>0.5</v>
        <stp/>
        <stp>ContractData</stp>
        <stp>C.US.EW4K2674250</stp>
        <stp>NetLastTrade</stp>
        <stp/>
        <stp>T</stp>
        <tr r="J92" s="1"/>
      </tp>
      <tp>
        <v>-7.75</v>
        <stp/>
        <stp>ContractData</stp>
        <stp>P.US.EW4K2674250</stp>
        <stp>NetLastTrade</stp>
        <stp/>
        <stp>T</stp>
        <tr r="J97" s="1"/>
      </tp>
      <tp>
        <v>6.25</v>
        <stp/>
        <stp>ContractData</stp>
        <stp>C.US.EW1M2674250</stp>
        <stp>NetLastTrade</stp>
        <stp/>
        <stp>T</stp>
        <tr r="J172" s="1"/>
      </tp>
      <tp t="s">
        <v/>
        <stp/>
        <stp>ContractData</stp>
        <stp>P.US.EW1M2674250</stp>
        <stp>NetLastTrade</stp>
        <stp/>
        <stp>T</stp>
        <tr r="J177" s="1"/>
      </tp>
      <tp>
        <v>10.75</v>
        <stp/>
        <stp>ContractData</stp>
        <stp>C.US.EW2M2674250</stp>
        <stp>NetLastTrade</stp>
        <stp/>
        <stp>T</stp>
        <tr r="J183" s="1"/>
      </tp>
      <tp>
        <v>-13.25</v>
        <stp/>
        <stp>ContractData</stp>
        <stp>P.US.EW2M2674250</stp>
        <stp>NetLastTrade</stp>
        <stp/>
        <stp>T</stp>
        <tr r="J188" s="1"/>
      </tp>
      <tp>
        <v>46195</v>
        <stp/>
        <stp>ContractData</stp>
        <stp>C.US.EP14M2675000</stp>
        <stp>ExpirationDate</stp>
        <stp>-1</stp>
        <stp>T</stp>
        <tr r="E34" s="1"/>
      </tp>
      <tp>
        <v>46195</v>
        <stp/>
        <stp>ContractData</stp>
        <stp>P.US.EP14M2675000</stp>
        <stp>ExpirationDate</stp>
        <stp>-1</stp>
        <stp>T</stp>
        <tr r="E39" s="1"/>
      </tp>
      <tp>
        <v>-46.39</v>
        <stp/>
        <stp>ContractData</stp>
        <stp>P.US.EP21M2674250</stp>
        <stp>Delta</stp>
        <stp/>
        <stp>T</stp>
        <tr r="R147" s="1"/>
      </tp>
      <tp>
        <v>-50.88</v>
        <stp/>
        <stp>ContractData</stp>
        <stp>P.US.EP22K2674450</stp>
        <stp>Delta</stp>
        <stp/>
        <stp>T</stp>
        <tr r="R20" s="1"/>
      </tp>
      <tp>
        <v>-42.96</v>
        <stp/>
        <stp>ContractData</stp>
        <stp>P.US.EP22K2674350</stp>
        <stp>Delta</stp>
        <stp/>
        <stp>T</stp>
        <tr r="R18" s="1"/>
      </tp>
      <tp>
        <v>-49.91</v>
        <stp/>
        <stp>ContractData</stp>
        <stp>P.US.EP23K2674450</stp>
        <stp>Delta</stp>
        <stp/>
        <stp>T</stp>
        <tr r="R70" s="1"/>
      </tp>
      <tp>
        <v>-47.19</v>
        <stp/>
        <stp>ContractData</stp>
        <stp>P.US.EP23K2674350</stp>
        <stp>Delta</stp>
        <stp/>
        <stp>T</stp>
        <tr r="R68" s="1"/>
      </tp>
      <tp>
        <v>-45.88</v>
        <stp/>
        <stp>ContractData</stp>
        <stp>P.US.EP24K2674250</stp>
        <stp>Delta</stp>
        <stp/>
        <stp>T</stp>
        <tr r="R107" s="1"/>
      </tp>
      <tp>
        <v>50</v>
        <stp/>
        <stp>ContractData</stp>
        <stp>C.US.EP23K2674450</stp>
        <stp>Delta</stp>
        <stp/>
        <stp>T</stp>
        <tr r="R65" s="1"/>
      </tp>
      <tp>
        <v>52.71</v>
        <stp/>
        <stp>ContractData</stp>
        <stp>C.US.EP23K2674350</stp>
        <stp>Delta</stp>
        <stp/>
        <stp>T</stp>
        <tr r="R63" s="1"/>
      </tp>
      <tp>
        <v>49.08</v>
        <stp/>
        <stp>ContractData</stp>
        <stp>C.US.EP22K2674450</stp>
        <stp>Delta</stp>
        <stp/>
        <stp>T</stp>
        <tr r="R15" s="1"/>
      </tp>
      <tp>
        <v>57.11</v>
        <stp/>
        <stp>ContractData</stp>
        <stp>C.US.EP22K2674350</stp>
        <stp>Delta</stp>
        <stp/>
        <stp>T</stp>
        <tr r="R13" s="1"/>
      </tp>
      <tp>
        <v>53.37</v>
        <stp/>
        <stp>ContractData</stp>
        <stp>C.US.EP21M2674250</stp>
        <stp>Delta</stp>
        <stp/>
        <stp>T</stp>
        <tr r="R142" s="1"/>
      </tp>
      <tp>
        <v>53.95</v>
        <stp/>
        <stp>ContractData</stp>
        <stp>C.US.EP24K2674250</stp>
        <stp>Delta</stp>
        <stp/>
        <stp>T</stp>
        <tr r="R102" s="1"/>
      </tp>
      <tp>
        <v>6.25</v>
        <stp/>
        <stp>ContractData</stp>
        <stp>C.US.EW3K2674350</stp>
        <stp>NetLastTrade</stp>
        <stp/>
        <stp>T</stp>
        <tr r="J43" s="1"/>
      </tp>
      <tp>
        <v>-15.75</v>
        <stp/>
        <stp>ContractData</stp>
        <stp>P.US.EW3K2674350</stp>
        <stp>NetLastTrade</stp>
        <stp/>
        <stp>T</stp>
        <tr r="J48" s="1"/>
      </tp>
      <tp>
        <v>-0.5</v>
        <stp/>
        <stp>ContractData</stp>
        <stp>C.US.EW4K2674300</stp>
        <stp>NetLastTrade</stp>
        <stp/>
        <stp>T</stp>
        <tr r="J93" s="1"/>
      </tp>
      <tp>
        <v>-9.25</v>
        <stp/>
        <stp>ContractData</stp>
        <stp>P.US.EW4K2674300</stp>
        <stp>NetLastTrade</stp>
        <stp/>
        <stp>T</stp>
        <tr r="J98" s="1"/>
      </tp>
      <tp>
        <v>1.75</v>
        <stp/>
        <stp>ContractData</stp>
        <stp>C.US.EW1M2674300</stp>
        <stp>NetLastTrade</stp>
        <stp/>
        <stp>T</stp>
        <tr r="J173" s="1"/>
      </tp>
      <tp t="s">
        <v/>
        <stp/>
        <stp>ContractData</stp>
        <stp>P.US.EW1M2674300</stp>
        <stp>NetLastTrade</stp>
        <stp/>
        <stp>T</stp>
        <tr r="J178" s="1"/>
      </tp>
      <tp>
        <v>6.5</v>
        <stp/>
        <stp>ContractData</stp>
        <stp>C.US.EW3K2674300</stp>
        <stp>NetLastTrade</stp>
        <stp/>
        <stp>T</stp>
        <tr r="J42" s="1"/>
      </tp>
      <tp>
        <v>-14.5</v>
        <stp/>
        <stp>ContractData</stp>
        <stp>P.US.EW3K2674300</stp>
        <stp>NetLastTrade</stp>
        <stp/>
        <stp>T</stp>
        <tr r="J47" s="1"/>
      </tp>
      <tp>
        <v>1</v>
        <stp/>
        <stp>ContractData</stp>
        <stp>P.US.EP41M2674400</stp>
        <stp>T_CVol</stp>
        <stp/>
        <stp>T</stp>
        <tr r="O169" s="1"/>
      </tp>
      <tp>
        <v>0</v>
        <stp/>
        <stp>ContractData</stp>
        <stp>P.US.EP31M2674400</stp>
        <stp>T_CVol</stp>
        <stp/>
        <stp>T</stp>
        <tr r="O159" s="1"/>
      </tp>
      <tp>
        <v>5</v>
        <stp/>
        <stp>ContractData</stp>
        <stp>P.US.EP21M2674400</stp>
        <stp>T_CVol</stp>
        <stp/>
        <stp>T</stp>
        <tr r="O149" s="1"/>
      </tp>
      <tp>
        <v>0</v>
        <stp/>
        <stp>ContractData</stp>
        <stp>P.US.EP41M2674500</stp>
        <stp>T_CVol</stp>
        <stp/>
        <stp>T</stp>
        <tr r="O170" s="1"/>
      </tp>
      <tp>
        <v>0</v>
        <stp/>
        <stp>ContractData</stp>
        <stp>P.US.EP31M2674500</stp>
        <stp>T_CVol</stp>
        <stp/>
        <stp>T</stp>
        <tr r="O160" s="1"/>
      </tp>
      <tp>
        <v>5</v>
        <stp/>
        <stp>ContractData</stp>
        <stp>P.US.EP21M2674500</stp>
        <stp>T_CVol</stp>
        <stp/>
        <stp>T</stp>
        <tr r="O150" s="1"/>
      </tp>
      <tp>
        <v>0</v>
        <stp/>
        <stp>ContractData</stp>
        <stp>P.US.EP41M2674600</stp>
        <stp>T_CVol</stp>
        <stp/>
        <stp>T</stp>
        <tr r="O171" s="1"/>
      </tp>
      <tp>
        <v>0</v>
        <stp/>
        <stp>ContractData</stp>
        <stp>P.US.EP31M2674600</stp>
        <stp>T_CVol</stp>
        <stp/>
        <stp>T</stp>
        <tr r="O161" s="1"/>
      </tp>
      <tp>
        <v>5</v>
        <stp/>
        <stp>ContractData</stp>
        <stp>P.US.EP21M2674600</stp>
        <stp>T_CVol</stp>
        <stp/>
        <stp>T</stp>
        <tr r="O151" s="1"/>
      </tp>
      <tp>
        <v>0</v>
        <stp/>
        <stp>ContractData</stp>
        <stp>P.US.EP21M2674250</stp>
        <stp>T_CVol</stp>
        <stp/>
        <stp>T</stp>
        <tr r="O147" s="1"/>
      </tp>
      <tp>
        <v>0</v>
        <stp/>
        <stp>ContractData</stp>
        <stp>P.US.EP31M2674250</stp>
        <stp>T_CVol</stp>
        <stp/>
        <stp>T</stp>
        <tr r="O157" s="1"/>
      </tp>
      <tp>
        <v>0</v>
        <stp/>
        <stp>ContractData</stp>
        <stp>P.US.EP41M2674250</stp>
        <stp>T_CVol</stp>
        <stp/>
        <stp>T</stp>
        <tr r="O167" s="1"/>
      </tp>
      <tp>
        <v>0</v>
        <stp/>
        <stp>ContractData</stp>
        <stp>P.US.EP41M2674300</stp>
        <stp>T_CVol</stp>
        <stp/>
        <stp>T</stp>
        <tr r="O168" s="1"/>
      </tp>
      <tp>
        <v>0</v>
        <stp/>
        <stp>ContractData</stp>
        <stp>P.US.EP31M2674300</stp>
        <stp>T_CVol</stp>
        <stp/>
        <stp>T</stp>
        <tr r="O158" s="1"/>
      </tp>
      <tp>
        <v>0</v>
        <stp/>
        <stp>ContractData</stp>
        <stp>P.US.EP21M2674300</stp>
        <stp>T_CVol</stp>
        <stp/>
        <stp>T</stp>
        <tr r="O148" s="1"/>
      </tp>
      <tp>
        <v>46</v>
        <stp/>
        <stp>ContractData</stp>
        <stp>P.US.EWK2674250</stp>
        <stp>Y_COI</stp>
        <stp/>
        <stp>T</stp>
        <tr r="P137" s="1"/>
      </tp>
      <tp>
        <v>1732</v>
        <stp/>
        <stp>ContractData</stp>
        <stp>C.US.EWK2674250</stp>
        <stp>Y_COI</stp>
        <stp/>
        <stp>T</stp>
        <tr r="P132" s="1"/>
      </tp>
      <tp>
        <v>139</v>
        <stp/>
        <stp>ContractData</stp>
        <stp>P.US.EPM2674250</stp>
        <stp>Y_COI</stp>
        <stp/>
        <stp>T</stp>
        <tr r="P198" s="1"/>
      </tp>
      <tp>
        <v>17</v>
        <stp/>
        <stp>ContractData</stp>
        <stp>P.US.EPM2674750</stp>
        <stp>Y_COI</stp>
        <stp/>
        <stp>T</stp>
        <tr r="P200" s="1"/>
      </tp>
      <tp>
        <v>1721</v>
        <stp/>
        <stp>ContractData</stp>
        <stp>C.US.EPM2674250</stp>
        <stp>Y_COI</stp>
        <stp/>
        <stp>T</stp>
        <tr r="P193" s="1"/>
      </tp>
      <tp>
        <v>1463</v>
        <stp/>
        <stp>ContractData</stp>
        <stp>C.US.EPM2674750</stp>
        <stp>Y_COI</stp>
        <stp/>
        <stp>T</stp>
        <tr r="P195" s="1"/>
      </tp>
      <tp>
        <v>-46.44</v>
        <stp/>
        <stp>ContractData</stp>
        <stp>P.US.EP31M2674250</stp>
        <stp>Delta</stp>
        <stp/>
        <stp>T</stp>
        <tr r="R157" s="1"/>
      </tp>
      <tp>
        <v>-50.5</v>
        <stp/>
        <stp>ContractData</stp>
        <stp>P.US.EP32K2674450</stp>
        <stp>Delta</stp>
        <stp/>
        <stp>T</stp>
        <tr r="R30" s="1"/>
      </tp>
      <tp>
        <v>-44.99</v>
        <stp/>
        <stp>ContractData</stp>
        <stp>P.US.EP32K2674350</stp>
        <stp>Delta</stp>
        <stp/>
        <stp>T</stp>
        <tr r="R28" s="1"/>
      </tp>
      <tp>
        <v>-49.85</v>
        <stp/>
        <stp>ContractData</stp>
        <stp>P.US.EP33K2674450</stp>
        <stp>Delta</stp>
        <stp/>
        <stp>T</stp>
        <tr r="R80" s="1"/>
      </tp>
      <tp>
        <v>-47.34</v>
        <stp/>
        <stp>ContractData</stp>
        <stp>P.US.EP33K2674350</stp>
        <stp>Delta</stp>
        <stp/>
        <stp>T</stp>
        <tr r="R78" s="1"/>
      </tp>
      <tp>
        <v>-46.02</v>
        <stp/>
        <stp>ContractData</stp>
        <stp>P.US.EP34K2674250</stp>
        <stp>Delta</stp>
        <stp/>
        <stp>T</stp>
        <tr r="R117" s="1"/>
      </tp>
      <tp>
        <v>50.06</v>
        <stp/>
        <stp>ContractData</stp>
        <stp>C.US.EP33K2674450</stp>
        <stp>Delta</stp>
        <stp/>
        <stp>T</stp>
        <tr r="R75" s="1"/>
      </tp>
      <tp>
        <v>52.57</v>
        <stp/>
        <stp>ContractData</stp>
        <stp>C.US.EP33K2674350</stp>
        <stp>Delta</stp>
        <stp/>
        <stp>T</stp>
        <tr r="R73" s="1"/>
      </tp>
      <tp>
        <v>49.47</v>
        <stp/>
        <stp>ContractData</stp>
        <stp>C.US.EP32K2674450</stp>
        <stp>Delta</stp>
        <stp/>
        <stp>T</stp>
        <tr r="R25" s="1"/>
      </tp>
      <tp>
        <v>54.98</v>
        <stp/>
        <stp>ContractData</stp>
        <stp>C.US.EP32K2674350</stp>
        <stp>Delta</stp>
        <stp/>
        <stp>T</stp>
        <tr r="R23" s="1"/>
      </tp>
      <tp>
        <v>53.31</v>
        <stp/>
        <stp>ContractData</stp>
        <stp>C.US.EP31M2674250</stp>
        <stp>Delta</stp>
        <stp/>
        <stp>T</stp>
        <tr r="R152" s="1"/>
      </tp>
      <tp>
        <v>53.84</v>
        <stp/>
        <stp>ContractData</stp>
        <stp>C.US.EP34K2674250</stp>
        <stp>Delta</stp>
        <stp/>
        <stp>T</stp>
        <tr r="R112" s="1"/>
      </tp>
      <tp>
        <v>108</v>
        <stp/>
        <stp>ContractData</stp>
        <stp>P.US.EW1M2674250</stp>
        <stp>Bid</stp>
        <stp/>
        <stp>T</stp>
        <tr r="L177" s="1"/>
      </tp>
      <tp>
        <v>124</v>
        <stp/>
        <stp>ContractData</stp>
        <stp>P.US.EW2M2674250</stp>
        <stp>Bid</stp>
        <stp/>
        <stp>T</stp>
        <tr r="L188" s="1"/>
      </tp>
      <tp>
        <v>110</v>
        <stp/>
        <stp>ContractData</stp>
        <stp>P.US.EW1M2674300</stp>
        <stp>Bid</stp>
        <stp/>
        <stp>T</stp>
        <tr r="L178" s="1"/>
      </tp>
      <tp>
        <v>115.5</v>
        <stp/>
        <stp>ContractData</stp>
        <stp>P.US.EW2M2674000</stp>
        <stp>Ask</stp>
        <stp/>
        <stp>T</stp>
        <tr r="M187" s="1"/>
      </tp>
      <tp>
        <v>115</v>
        <stp/>
        <stp>ContractData</stp>
        <stp>P.US.EW2M2674000</stp>
        <stp>Bid</stp>
        <stp/>
        <stp>T</stp>
        <tr r="L187" s="1"/>
      </tp>
      <tp>
        <v>110.5</v>
        <stp/>
        <stp>ContractData</stp>
        <stp>P.US.EW1M2674300</stp>
        <stp>Ask</stp>
        <stp/>
        <stp>T</stp>
        <tr r="M178" s="1"/>
      </tp>
      <tp>
        <v>125</v>
        <stp/>
        <stp>ContractData</stp>
        <stp>P.US.EW2M2674250</stp>
        <stp>Ask</stp>
        <stp/>
        <stp>T</stp>
        <tr r="M188" s="1"/>
      </tp>
      <tp>
        <v>108.5</v>
        <stp/>
        <stp>ContractData</stp>
        <stp>P.US.EW1M2674250</stp>
        <stp>Ask</stp>
        <stp/>
        <stp>T</stp>
        <tr r="M177" s="1"/>
      </tp>
      <tp>
        <v>122.5</v>
        <stp/>
        <stp>ContractData</stp>
        <stp>P.US.EW1M2674600</stp>
        <stp>Bid</stp>
        <stp/>
        <stp>T</stp>
        <tr r="L181" s="1"/>
      </tp>
      <tp>
        <v>135.5</v>
        <stp/>
        <stp>ContractData</stp>
        <stp>P.US.EW2M2674500</stp>
        <stp>Ask</stp>
        <stp/>
        <stp>T</stp>
        <tr r="M189" s="1"/>
      </tp>
      <tp>
        <v>119</v>
        <stp/>
        <stp>ContractData</stp>
        <stp>P.US.EW1M2674500</stp>
        <stp>Ask</stp>
        <stp/>
        <stp>T</stp>
        <tr r="M180" s="1"/>
      </tp>
      <tp>
        <v>145.5</v>
        <stp/>
        <stp>ContractData</stp>
        <stp>P.US.EW2M2674750</stp>
        <stp>Bid</stp>
        <stp/>
        <stp>T</stp>
        <tr r="L190" s="1"/>
      </tp>
      <tp>
        <v>115</v>
        <stp/>
        <stp>ContractData</stp>
        <stp>P.US.EW1M2674400</stp>
        <stp>Ask</stp>
        <stp/>
        <stp>T</stp>
        <tr r="M179" s="1"/>
      </tp>
      <tp>
        <v>114</v>
        <stp/>
        <stp>ContractData</stp>
        <stp>P.US.EW1M2674400</stp>
        <stp>Bid</stp>
        <stp/>
        <stp>T</stp>
        <tr r="L179" s="1"/>
      </tp>
      <tp>
        <v>146.5</v>
        <stp/>
        <stp>ContractData</stp>
        <stp>P.US.EW2M2674750</stp>
        <stp>Ask</stp>
        <stp/>
        <stp>T</stp>
        <tr r="M190" s="1"/>
      </tp>
      <tp>
        <v>118</v>
        <stp/>
        <stp>ContractData</stp>
        <stp>P.US.EW1M2674500</stp>
        <stp>Bid</stp>
        <stp/>
        <stp>T</stp>
        <tr r="L180" s="1"/>
      </tp>
      <tp>
        <v>134.5</v>
        <stp/>
        <stp>ContractData</stp>
        <stp>P.US.EW2M2674500</stp>
        <stp>Bid</stp>
        <stp/>
        <stp>T</stp>
        <tr r="L189" s="1"/>
      </tp>
      <tp>
        <v>123.5</v>
        <stp/>
        <stp>ContractData</stp>
        <stp>P.US.EW1M2674600</stp>
        <stp>Ask</stp>
        <stp/>
        <stp>T</stp>
        <tr r="M181" s="1"/>
      </tp>
      <tp>
        <v>158.5</v>
        <stp/>
        <stp>ContractData</stp>
        <stp>P.US.EW2M2675000</stp>
        <stp>Ask</stp>
        <stp/>
        <stp>T</stp>
        <tr r="M191" s="1"/>
      </tp>
      <tp>
        <v>157.5</v>
        <stp/>
        <stp>ContractData</stp>
        <stp>P.US.EW2M2675000</stp>
        <stp>Bid</stp>
        <stp/>
        <stp>T</stp>
        <tr r="L191" s="1"/>
      </tp>
      <tp t="s">
        <v>{"C.US.EW4K2674250";"C.US.EW4K2674300";"C.US.EW4K2674400";"C.US.EW4K2674500";"C.US.EW4K2674600"}</v>
        <stp/>
        <stp>Options</stp>
        <stp>C.US.EW4</stp>
        <stp>1</stp>
        <stp>Call</stp>
        <stp>longsymbol</stp>
        <stp>-2,2</stp>
        <tr r="B202" s="1"/>
        <tr r="B204" s="1"/>
        <tr r="B205" s="1"/>
        <tr r="B203" s="1"/>
        <tr r="B206" s="1"/>
      </tp>
      <tp t="s">
        <v>{"C.US.EW1M2674250";"C.US.EW1M2674300";"C.US.EW1M2674400";"C.US.EW1M2674500";"C.US.EW1M2674600"}</v>
        <stp/>
        <stp>Options</stp>
        <stp>C.US.EW1</stp>
        <stp>1</stp>
        <stp>Call</stp>
        <stp>longsymbol</stp>
        <stp>-2,2</stp>
        <tr r="B175" s="1"/>
        <tr r="B172" s="1"/>
        <tr r="B173" s="1"/>
        <tr r="B176" s="1"/>
        <tr r="B174" s="1"/>
      </tp>
      <tp t="s">
        <v>{"C.US.EW3K2674350";"C.US.EW3K2674400";"C.US.EW3K2674450";"C.US.EW3K2674500";"C.US.EW3K2674550"}</v>
        <stp/>
        <stp>Options</stp>
        <stp>C.US.EW3</stp>
        <stp>1</stp>
        <stp>Call</stp>
        <stp>longsymbol</stp>
        <stp>-2,2</stp>
        <tr r="B192" s="1"/>
        <tr r="B194" s="1"/>
        <tr r="B195" s="1"/>
        <tr r="B193" s="1"/>
        <tr r="B196" s="1"/>
      </tp>
      <tp t="s">
        <v>{"C.US.EW2M2674000";"C.US.EW2M2674250";"C.US.EW2M2674500";"C.US.EW2M2674750";"C.US.EW2M2675000"}</v>
        <stp/>
        <stp>Options</stp>
        <stp>C.US.EW2</stp>
        <stp>1</stp>
        <stp>Call</stp>
        <stp>longsymbol</stp>
        <stp>-2,2</stp>
        <tr r="B182" s="1"/>
        <tr r="B185" s="1"/>
        <tr r="B184" s="1"/>
        <tr r="B183" s="1"/>
        <tr r="B186" s="1"/>
      </tp>
      <tp>
        <v>76.5</v>
        <stp/>
        <stp>ContractData</stp>
        <stp>P.US.EW4K2674400</stp>
        <stp>LastTrade</stp>
        <stp/>
        <stp>T</stp>
        <tr r="I99" s="1"/>
      </tp>
      <tp>
        <v>80</v>
        <stp/>
        <stp>ContractData</stp>
        <stp>P.US.EW4K2674500</stp>
        <stp>LastTrade</stp>
        <stp/>
        <stp>T</stp>
        <tr r="I100" s="1"/>
      </tp>
      <tp t="s">
        <v/>
        <stp/>
        <stp>ContractData</stp>
        <stp>P.US.EW4K2674600</stp>
        <stp>LastTrade</stp>
        <stp/>
        <stp>T</stp>
        <tr r="I101" s="1"/>
      </tp>
      <tp>
        <v>75.25</v>
        <stp/>
        <stp>ContractData</stp>
        <stp>P.US.EW4K2674300</stp>
        <stp>LastTrade</stp>
        <stp/>
        <stp>T</stp>
        <tr r="I98" s="1"/>
      </tp>
      <tp>
        <v>79.25</v>
        <stp/>
        <stp>ContractData</stp>
        <stp>C.US.EW4K2674400</stp>
        <stp>LastTrade</stp>
        <stp/>
        <stp>T</stp>
        <tr r="I94" s="1"/>
      </tp>
      <tp>
        <v>73.5</v>
        <stp/>
        <stp>ContractData</stp>
        <stp>C.US.EW4K2674500</stp>
        <stp>LastTrade</stp>
        <stp/>
        <stp>T</stp>
        <tr r="I95" s="1"/>
      </tp>
      <tp>
        <v>58.5</v>
        <stp/>
        <stp>ContractData</stp>
        <stp>C.US.EW4K2674600</stp>
        <stp>LastTrade</stp>
        <stp/>
        <stp>T</stp>
        <tr r="I96" s="1"/>
      </tp>
      <tp>
        <v>73</v>
        <stp/>
        <stp>ContractData</stp>
        <stp>C.US.EW4K2674300</stp>
        <stp>LastTrade</stp>
        <stp/>
        <stp>T</stp>
        <tr r="I93" s="1"/>
      </tp>
      <tp>
        <v>46.75</v>
        <stp/>
        <stp>ContractData</stp>
        <stp>P.US.EW3K2674400</stp>
        <stp>LastTrade</stp>
        <stp/>
        <stp>T</stp>
        <tr r="I49" s="1"/>
      </tp>
      <tp>
        <v>50.5</v>
        <stp/>
        <stp>ContractData</stp>
        <stp>P.US.EW3K2674500</stp>
        <stp>LastTrade</stp>
        <stp/>
        <stp>T</stp>
        <tr r="I51" s="1"/>
      </tp>
      <tp>
        <v>41</v>
        <stp/>
        <stp>ContractData</stp>
        <stp>P.US.EW3K2674300</stp>
        <stp>LastTrade</stp>
        <stp/>
        <stp>T</stp>
        <tr r="I47" s="1"/>
      </tp>
      <tp>
        <v>44</v>
        <stp/>
        <stp>ContractData</stp>
        <stp>C.US.EW3K2674400</stp>
        <stp>LastTrade</stp>
        <stp/>
        <stp>T</stp>
        <tr r="I44" s="1"/>
      </tp>
      <tp>
        <v>39.75</v>
        <stp/>
        <stp>ContractData</stp>
        <stp>C.US.EW3K2674500</stp>
        <stp>LastTrade</stp>
        <stp/>
        <stp>T</stp>
        <tr r="I46" s="1"/>
      </tp>
      <tp>
        <v>51</v>
        <stp/>
        <stp>ContractData</stp>
        <stp>C.US.EW3K2674300</stp>
        <stp>LastTrade</stp>
        <stp/>
        <stp>T</stp>
        <tr r="I42" s="1"/>
      </tp>
      <tp>
        <v>136</v>
        <stp/>
        <stp>ContractData</stp>
        <stp>P.US.EW2M2674500</stp>
        <stp>LastTrade</stp>
        <stp/>
        <stp>T</stp>
        <tr r="I189" s="1"/>
      </tp>
      <tp>
        <v>122</v>
        <stp/>
        <stp>ContractData</stp>
        <stp>P.US.EW2M2674000</stp>
        <stp>LastTrade</stp>
        <stp/>
        <stp>T</stp>
        <tr r="I187" s="1"/>
      </tp>
      <tp>
        <v>240.5</v>
        <stp/>
        <stp>ContractData</stp>
        <stp>P.US.EW2M2675000</stp>
        <stp>LastTrade</stp>
        <stp/>
        <stp>T</stp>
        <tr r="I191" s="1"/>
      </tp>
      <tp>
        <v>99.5</v>
        <stp/>
        <stp>ContractData</stp>
        <stp>C.US.EW2M2675000</stp>
        <stp>LastTrade</stp>
        <stp/>
        <stp>T</stp>
        <tr r="I186" s="1"/>
      </tp>
      <tp>
        <v>124.5</v>
        <stp/>
        <stp>ContractData</stp>
        <stp>C.US.EW2M2674500</stp>
        <stp>LastTrade</stp>
        <stp/>
        <stp>T</stp>
        <tr r="I184" s="1"/>
      </tp>
      <tp>
        <v>140</v>
        <stp/>
        <stp>ContractData</stp>
        <stp>C.US.EW2M2674000</stp>
        <stp>LastTrade</stp>
        <stp/>
        <stp>T</stp>
        <tr r="I182" s="1"/>
      </tp>
      <tp>
        <v>112.5</v>
        <stp/>
        <stp>ContractData</stp>
        <stp>P.US.EW1M2674400</stp>
        <stp>LastTrade</stp>
        <stp/>
        <stp>T</stp>
        <tr r="I179" s="1"/>
      </tp>
      <tp>
        <v>121</v>
        <stp/>
        <stp>ContractData</stp>
        <stp>P.US.EW1M2674500</stp>
        <stp>LastTrade</stp>
        <stp/>
        <stp>T</stp>
        <tr r="I180" s="1"/>
      </tp>
      <tp t="s">
        <v/>
        <stp/>
        <stp>ContractData</stp>
        <stp>P.US.EW1M2674600</stp>
        <stp>LastTrade</stp>
        <stp/>
        <stp>T</stp>
        <tr r="I181" s="1"/>
      </tp>
      <tp t="s">
        <v/>
        <stp/>
        <stp>ContractData</stp>
        <stp>P.US.EW1M2674300</stp>
        <stp>LastTrade</stp>
        <stp/>
        <stp>T</stp>
        <tr r="I178" s="1"/>
      </tp>
      <tp>
        <v>99.75</v>
        <stp/>
        <stp>ContractData</stp>
        <stp>C.US.EW1M2674400</stp>
        <stp>LastTrade</stp>
        <stp/>
        <stp>T</stp>
        <tr r="I174" s="1"/>
      </tp>
      <tp>
        <v>97</v>
        <stp/>
        <stp>ContractData</stp>
        <stp>C.US.EW1M2674500</stp>
        <stp>LastTrade</stp>
        <stp/>
        <stp>T</stp>
        <tr r="I175" s="1"/>
      </tp>
      <tp>
        <v>82</v>
        <stp/>
        <stp>ContractData</stp>
        <stp>C.US.EW1M2674600</stp>
        <stp>LastTrade</stp>
        <stp/>
        <stp>T</stp>
        <tr r="I176" s="1"/>
      </tp>
      <tp>
        <v>112</v>
        <stp/>
        <stp>ContractData</stp>
        <stp>C.US.EW1M2674300</stp>
        <stp>LastTrade</stp>
        <stp/>
        <stp>T</stp>
        <tr r="I173" s="1"/>
      </tp>
      <tp>
        <v>74.25</v>
        <stp/>
        <stp>ContractData</stp>
        <stp>P.US.EW4K2674250</stp>
        <stp>LastTrade</stp>
        <stp/>
        <stp>T</stp>
        <tr r="I97" s="1"/>
      </tp>
      <tp>
        <v>76.5</v>
        <stp/>
        <stp>ContractData</stp>
        <stp>C.US.EW4K2674250</stp>
        <stp>LastTrade</stp>
        <stp/>
        <stp>T</stp>
        <tr r="I92" s="1"/>
      </tp>
      <tp>
        <v>47</v>
        <stp/>
        <stp>ContractData</stp>
        <stp>P.US.EW3K2674450</stp>
        <stp>LastTrade</stp>
        <stp/>
        <stp>T</stp>
        <tr r="I50" s="1"/>
      </tp>
      <tp>
        <v>42.25</v>
        <stp/>
        <stp>ContractData</stp>
        <stp>P.US.EW3K2674350</stp>
        <stp>LastTrade</stp>
        <stp/>
        <stp>T</stp>
        <tr r="I48" s="1"/>
      </tp>
      <tp>
        <v>42.25</v>
        <stp/>
        <stp>ContractData</stp>
        <stp>C.US.EW3K2674450</stp>
        <stp>LastTrade</stp>
        <stp/>
        <stp>T</stp>
        <tr r="I45" s="1"/>
      </tp>
      <tp>
        <v>48.25</v>
        <stp/>
        <stp>ContractData</stp>
        <stp>C.US.EW3K2674350</stp>
        <stp>LastTrade</stp>
        <stp/>
        <stp>T</stp>
        <tr r="I43" s="1"/>
      </tp>
      <tp>
        <v>161</v>
        <stp/>
        <stp>ContractData</stp>
        <stp>P.US.EW2M2674750</stp>
        <stp>LastTrade</stp>
        <stp/>
        <stp>T</stp>
        <tr r="I190" s="1"/>
      </tp>
      <tp>
        <v>121.5</v>
        <stp/>
        <stp>ContractData</stp>
        <stp>P.US.EW2M2674250</stp>
        <stp>LastTrade</stp>
        <stp/>
        <stp>T</stp>
        <tr r="I188" s="1"/>
      </tp>
      <tp>
        <v>112.5</v>
        <stp/>
        <stp>ContractData</stp>
        <stp>C.US.EW2M2674750</stp>
        <stp>LastTrade</stp>
        <stp/>
        <stp>T</stp>
        <tr r="I185" s="1"/>
      </tp>
      <tp>
        <v>139.5</v>
        <stp/>
        <stp>ContractData</stp>
        <stp>C.US.EW2M2674250</stp>
        <stp>LastTrade</stp>
        <stp/>
        <stp>T</stp>
        <tr r="I183" s="1"/>
      </tp>
      <tp t="s">
        <v/>
        <stp/>
        <stp>ContractData</stp>
        <stp>P.US.EW1M2674250</stp>
        <stp>LastTrade</stp>
        <stp/>
        <stp>T</stp>
        <tr r="I177" s="1"/>
      </tp>
      <tp>
        <v>119.5</v>
        <stp/>
        <stp>ContractData</stp>
        <stp>C.US.EW1M2674250</stp>
        <stp>LastTrade</stp>
        <stp/>
        <stp>T</stp>
        <tr r="I172" s="1"/>
      </tp>
      <tp>
        <v>69</v>
        <stp/>
        <stp>ContractData</stp>
        <stp>P.US.EW4K2674250</stp>
        <stp>Bid</stp>
        <stp/>
        <stp>T</stp>
        <tr r="L97" s="1"/>
      </tp>
      <tp>
        <v>40.25</v>
        <stp/>
        <stp>ContractData</stp>
        <stp>P.US.EW3K2674350</stp>
        <stp>Bid</stp>
        <stp/>
        <stp>T</stp>
        <tr r="L48" s="1"/>
      </tp>
      <tp>
        <v>38.25</v>
        <stp/>
        <stp>ContractData</stp>
        <stp>P.US.EW3K2674300</stp>
        <stp>Bid</stp>
        <stp/>
        <stp>T</stp>
        <tr r="L47" s="1"/>
      </tp>
      <tp>
        <v>71</v>
        <stp/>
        <stp>ContractData</stp>
        <stp>P.US.EW4K2674300</stp>
        <stp>Bid</stp>
        <stp/>
        <stp>T</stp>
        <tr r="L98" s="1"/>
      </tp>
      <tp>
        <v>40.5</v>
        <stp/>
        <stp>ContractData</stp>
        <stp>P.US.EW3K2674350</stp>
        <stp>Ask</stp>
        <stp/>
        <stp>T</stp>
        <tr r="M48" s="1"/>
      </tp>
      <tp>
        <v>71.75</v>
        <stp/>
        <stp>ContractData</stp>
        <stp>P.US.EW4K2674300</stp>
        <stp>Ask</stp>
        <stp/>
        <stp>T</stp>
        <tr r="M98" s="1"/>
      </tp>
      <tp>
        <v>38.75</v>
        <stp/>
        <stp>ContractData</stp>
        <stp>P.US.EW3K2674300</stp>
        <stp>Ask</stp>
        <stp/>
        <stp>T</stp>
        <tr r="M47" s="1"/>
      </tp>
      <tp>
        <v>69.75</v>
        <stp/>
        <stp>ContractData</stp>
        <stp>P.US.EW4K2674250</stp>
        <stp>Ask</stp>
        <stp/>
        <stp>T</stp>
        <tr r="M97" s="1"/>
      </tp>
      <tp>
        <v>84.25</v>
        <stp/>
        <stp>ContractData</stp>
        <stp>P.US.EW4K2674600</stp>
        <stp>Bid</stp>
        <stp/>
        <stp>T</stp>
        <tr r="L101" s="1"/>
      </tp>
      <tp>
        <v>80.25</v>
        <stp/>
        <stp>ContractData</stp>
        <stp>P.US.EW4K2674500</stp>
        <stp>Ask</stp>
        <stp/>
        <stp>T</stp>
        <tr r="M100" s="1"/>
      </tp>
      <tp>
        <v>47</v>
        <stp/>
        <stp>ContractData</stp>
        <stp>P.US.EW3K2674500</stp>
        <stp>Ask</stp>
        <stp/>
        <stp>T</stp>
        <tr r="M51" s="1"/>
      </tp>
      <tp>
        <v>44.75</v>
        <stp/>
        <stp>ContractData</stp>
        <stp>P.US.EW3K2674450</stp>
        <stp>Ask</stp>
        <stp/>
        <stp>T</stp>
        <tr r="M50" s="1"/>
      </tp>
      <tp>
        <v>76</v>
        <stp/>
        <stp>ContractData</stp>
        <stp>P.US.EW4K2674400</stp>
        <stp>Ask</stp>
        <stp/>
        <stp>T</stp>
        <tr r="M99" s="1"/>
      </tp>
      <tp>
        <v>42.75</v>
        <stp/>
        <stp>ContractData</stp>
        <stp>P.US.EW3K2674400</stp>
        <stp>Ask</stp>
        <stp/>
        <stp>T</stp>
        <tr r="M49" s="1"/>
      </tp>
      <tp>
        <v>44.5</v>
        <stp/>
        <stp>ContractData</stp>
        <stp>P.US.EW3K2674450</stp>
        <stp>Bid</stp>
        <stp/>
        <stp>T</stp>
        <tr r="L50" s="1"/>
      </tp>
      <tp>
        <v>42.25</v>
        <stp/>
        <stp>ContractData</stp>
        <stp>P.US.EW3K2674400</stp>
        <stp>Bid</stp>
        <stp/>
        <stp>T</stp>
        <tr r="L49" s="1"/>
      </tp>
      <tp>
        <v>75.25</v>
        <stp/>
        <stp>ContractData</stp>
        <stp>P.US.EW4K2674400</stp>
        <stp>Bid</stp>
        <stp/>
        <stp>T</stp>
        <tr r="L99" s="1"/>
      </tp>
      <tp>
        <v>46.75</v>
        <stp/>
        <stp>ContractData</stp>
        <stp>P.US.EW3K2674500</stp>
        <stp>Bid</stp>
        <stp/>
        <stp>T</stp>
        <tr r="L51" s="1"/>
      </tp>
      <tp>
        <v>79.75</v>
        <stp/>
        <stp>ContractData</stp>
        <stp>P.US.EW4K2674500</stp>
        <stp>Bid</stp>
        <stp/>
        <stp>T</stp>
        <tr r="L100" s="1"/>
      </tp>
      <tp>
        <v>85</v>
        <stp/>
        <stp>ContractData</stp>
        <stp>P.US.EW4K2674600</stp>
        <stp>Ask</stp>
        <stp/>
        <stp>T</stp>
        <tr r="M101" s="1"/>
      </tp>
      <tp>
        <v>14.79</v>
        <stp/>
        <stp>ContractData</stp>
        <stp>C.US.EW1M2674600</stp>
        <stp>ImpliedVolatility</stp>
        <stp/>
        <stp>T</stp>
        <tr r="Q176" s="1"/>
      </tp>
      <tp>
        <v>15.03</v>
        <stp/>
        <stp>ContractData</stp>
        <stp>C.US.EW1M2674400</stp>
        <stp>ImpliedVolatility</stp>
        <stp/>
        <stp>T</stp>
        <tr r="Q174" s="1"/>
      </tp>
      <tp>
        <v>14.88</v>
        <stp/>
        <stp>ContractData</stp>
        <stp>C.US.EW1M2674500</stp>
        <stp>ImpliedVolatility</stp>
        <stp/>
        <stp>T</stp>
        <tr r="Q175" s="1"/>
      </tp>
      <tp>
        <v>15.09</v>
        <stp/>
        <stp>ContractData</stp>
        <stp>C.US.EW1M2674300</stp>
        <stp>ImpliedVolatility</stp>
        <stp/>
        <stp>T</stp>
        <tr r="Q173" s="1"/>
      </tp>
      <tp>
        <v>14.8</v>
        <stp/>
        <stp>ContractData</stp>
        <stp>P.US.EW1M2674600</stp>
        <stp>ImpliedVolatility</stp>
        <stp/>
        <stp>T</stp>
        <tr r="Q181" s="1"/>
      </tp>
      <tp>
        <v>15.03</v>
        <stp/>
        <stp>ContractData</stp>
        <stp>P.US.EW1M2674400</stp>
        <stp>ImpliedVolatility</stp>
        <stp/>
        <stp>T</stp>
        <tr r="Q179" s="1"/>
      </tp>
      <tp>
        <v>14.76</v>
        <stp/>
        <stp>ContractData</stp>
        <stp>P.US.EW1M2674500</stp>
        <stp>ImpliedVolatility</stp>
        <stp/>
        <stp>T</stp>
        <tr r="Q180" s="1"/>
      </tp>
      <tp>
        <v>15.02</v>
        <stp/>
        <stp>ContractData</stp>
        <stp>P.US.EW1M2674300</stp>
        <stp>ImpliedVolatility</stp>
        <stp/>
        <stp>T</stp>
        <tr r="Q178" s="1"/>
      </tp>
      <tp>
        <v>14.07</v>
        <stp/>
        <stp>ContractData</stp>
        <stp>C.US.EW3K2674400</stp>
        <stp>ImpliedVolatility</stp>
        <stp/>
        <stp>T</stp>
        <tr r="Q44" s="1"/>
      </tp>
      <tp>
        <v>13.73</v>
        <stp/>
        <stp>ContractData</stp>
        <stp>C.US.EW3K2674500</stp>
        <stp>ImpliedVolatility</stp>
        <stp/>
        <stp>T</stp>
        <tr r="Q46" s="1"/>
      </tp>
      <tp>
        <v>14.3</v>
        <stp/>
        <stp>ContractData</stp>
        <stp>C.US.EW3K2674300</stp>
        <stp>ImpliedVolatility</stp>
        <stp/>
        <stp>T</stp>
        <tr r="Q42" s="1"/>
      </tp>
      <tp>
        <v>13.99</v>
        <stp/>
        <stp>ContractData</stp>
        <stp>P.US.EW3K2674400</stp>
        <stp>ImpliedVolatility</stp>
        <stp/>
        <stp>T</stp>
        <tr r="Q49" s="1"/>
      </tp>
      <tp>
        <v>13.81</v>
        <stp/>
        <stp>ContractData</stp>
        <stp>P.US.EW3K2674500</stp>
        <stp>ImpliedVolatility</stp>
        <stp/>
        <stp>T</stp>
        <tr r="Q51" s="1"/>
      </tp>
      <tp>
        <v>14.27</v>
        <stp/>
        <stp>ContractData</stp>
        <stp>P.US.EW3K2674300</stp>
        <stp>ImpliedVolatility</stp>
        <stp/>
        <stp>T</stp>
        <tr r="Q47" s="1"/>
      </tp>
      <tp>
        <v>14.49</v>
        <stp/>
        <stp>ContractData</stp>
        <stp>C.US.EW2M2675000</stp>
        <stp>ImpliedVolatility</stp>
        <stp/>
        <stp>T</stp>
        <tr r="Q186" s="1"/>
      </tp>
      <tp>
        <v>15.05</v>
        <stp/>
        <stp>ContractData</stp>
        <stp>C.US.EW2M2674500</stp>
        <stp>ImpliedVolatility</stp>
        <stp/>
        <stp>T</stp>
        <tr r="Q184" s="1"/>
      </tp>
      <tp>
        <v>15.56</v>
        <stp/>
        <stp>ContractData</stp>
        <stp>C.US.EW2M2674000</stp>
        <stp>ImpliedVolatility</stp>
        <stp/>
        <stp>T</stp>
        <tr r="Q182" s="1"/>
      </tp>
      <tp>
        <v>15.05</v>
        <stp/>
        <stp>ContractData</stp>
        <stp>P.US.EW2M2674500</stp>
        <stp>ImpliedVolatility</stp>
        <stp/>
        <stp>T</stp>
        <tr r="Q189" s="1"/>
      </tp>
      <tp>
        <v>15.55</v>
        <stp/>
        <stp>ContractData</stp>
        <stp>P.US.EW2M2674000</stp>
        <stp>ImpliedVolatility</stp>
        <stp/>
        <stp>T</stp>
        <tr r="Q187" s="1"/>
      </tp>
      <tp>
        <v>14.57</v>
        <stp/>
        <stp>ContractData</stp>
        <stp>P.US.EW2M2675000</stp>
        <stp>ImpliedVolatility</stp>
        <stp/>
        <stp>T</stp>
        <tr r="Q191" s="1"/>
      </tp>
      <tp>
        <v>14.66</v>
        <stp/>
        <stp>ContractData</stp>
        <stp>C.US.EW4K2674600</stp>
        <stp>ImpliedVolatility</stp>
        <stp/>
        <stp>T</stp>
        <tr r="Q96" s="1"/>
      </tp>
      <tp>
        <v>15.02</v>
        <stp/>
        <stp>ContractData</stp>
        <stp>C.US.EW4K2674400</stp>
        <stp>ImpliedVolatility</stp>
        <stp/>
        <stp>T</stp>
        <tr r="Q94" s="1"/>
      </tp>
      <tp>
        <v>14.86</v>
        <stp/>
        <stp>ContractData</stp>
        <stp>C.US.EW4K2674500</stp>
        <stp>ImpliedVolatility</stp>
        <stp/>
        <stp>T</stp>
        <tr r="Q95" s="1"/>
      </tp>
      <tp>
        <v>15.14</v>
        <stp/>
        <stp>ContractData</stp>
        <stp>C.US.EW4K2674300</stp>
        <stp>ImpliedVolatility</stp>
        <stp/>
        <stp>T</stp>
        <tr r="Q93" s="1"/>
      </tp>
      <tp>
        <v>14.61</v>
        <stp/>
        <stp>ContractData</stp>
        <stp>P.US.EW4K2674600</stp>
        <stp>ImpliedVolatility</stp>
        <stp/>
        <stp>T</stp>
        <tr r="Q101" s="1"/>
      </tp>
      <tp>
        <v>14.97</v>
        <stp/>
        <stp>ContractData</stp>
        <stp>P.US.EW4K2674400</stp>
        <stp>ImpliedVolatility</stp>
        <stp/>
        <stp>T</stp>
        <tr r="Q99" s="1"/>
      </tp>
      <tp>
        <v>14.86</v>
        <stp/>
        <stp>ContractData</stp>
        <stp>P.US.EW4K2674500</stp>
        <stp>ImpliedVolatility</stp>
        <stp/>
        <stp>T</stp>
        <tr r="Q100" s="1"/>
      </tp>
      <tp>
        <v>15.09</v>
        <stp/>
        <stp>ContractData</stp>
        <stp>P.US.EW4K2674300</stp>
        <stp>ImpliedVolatility</stp>
        <stp/>
        <stp>T</stp>
        <tr r="Q98" s="1"/>
      </tp>
      <tp>
        <v>15</v>
        <stp/>
        <stp>ContractData</stp>
        <stp>C.US.EP14M2675500</stp>
        <stp>T_CVol</stp>
        <stp/>
        <stp>T</stp>
        <tr r="O206" s="1"/>
      </tp>
      <tp>
        <v>15</v>
        <stp/>
        <stp>ContractData</stp>
        <stp>C.US.EP14M2675000</stp>
        <stp>T_CVol</stp>
        <stp/>
        <stp>T</stp>
        <tr r="O204" s="1"/>
      </tp>
      <tp>
        <v>0</v>
        <stp/>
        <stp>ContractData</stp>
        <stp>C.US.EP14M2675250</stp>
        <stp>T_CVol</stp>
        <stp/>
        <stp>T</stp>
        <tr r="O205" s="1"/>
      </tp>
      <tp>
        <v>0</v>
        <stp/>
        <stp>ContractData</stp>
        <stp>C.US.EP14M2674500</stp>
        <stp>T_CVol</stp>
        <stp/>
        <stp>T</stp>
        <tr r="O202" s="1"/>
      </tp>
      <tp>
        <v>1</v>
        <stp/>
        <stp>ContractData</stp>
        <stp>C.US.EP14M2674750</stp>
        <stp>T_CVol</stp>
        <stp/>
        <stp>T</stp>
        <tr r="O203" s="1"/>
      </tp>
      <tp>
        <v>21</v>
        <stp/>
        <stp>ContractData</stp>
        <stp>C.US.EP44K2674400</stp>
        <stp>T_CVol</stp>
        <stp/>
        <stp>T</stp>
        <tr r="O124" s="1"/>
      </tp>
      <tp>
        <v>1</v>
        <stp/>
        <stp>ContractData</stp>
        <stp>C.US.EP34K2674400</stp>
        <stp>T_CVol</stp>
        <stp/>
        <stp>T</stp>
        <tr r="O114" s="1"/>
      </tp>
      <tp>
        <v>35</v>
        <stp/>
        <stp>ContractData</stp>
        <stp>C.US.EP24K2674400</stp>
        <stp>T_CVol</stp>
        <stp/>
        <stp>T</stp>
        <tr r="O104" s="1"/>
      </tp>
      <tp>
        <v>0</v>
        <stp/>
        <stp>ContractData</stp>
        <stp>C.US.EP44K2674500</stp>
        <stp>T_CVol</stp>
        <stp/>
        <stp>T</stp>
        <tr r="O125" s="1"/>
      </tp>
      <tp>
        <v>0</v>
        <stp/>
        <stp>ContractData</stp>
        <stp>C.US.EP34K2674500</stp>
        <stp>T_CVol</stp>
        <stp/>
        <stp>T</stp>
        <tr r="O115" s="1"/>
      </tp>
      <tp>
        <v>30</v>
        <stp/>
        <stp>ContractData</stp>
        <stp>C.US.EP24K2674500</stp>
        <stp>T_CVol</stp>
        <stp/>
        <stp>T</stp>
        <tr r="O105" s="1"/>
      </tp>
      <tp>
        <v>2</v>
        <stp/>
        <stp>ContractData</stp>
        <stp>C.US.EP44K2674600</stp>
        <stp>T_CVol</stp>
        <stp/>
        <stp>T</stp>
        <tr r="O126" s="1"/>
      </tp>
      <tp>
        <v>0</v>
        <stp/>
        <stp>ContractData</stp>
        <stp>C.US.EP34K2674600</stp>
        <stp>T_CVol</stp>
        <stp/>
        <stp>T</stp>
        <tr r="O116" s="1"/>
      </tp>
      <tp>
        <v>11</v>
        <stp/>
        <stp>ContractData</stp>
        <stp>C.US.EP24K2674600</stp>
        <stp>T_CVol</stp>
        <stp/>
        <stp>T</stp>
        <tr r="O106" s="1"/>
      </tp>
      <tp>
        <v>8</v>
        <stp/>
        <stp>ContractData</stp>
        <stp>C.US.EP24K2674250</stp>
        <stp>T_CVol</stp>
        <stp/>
        <stp>T</stp>
        <tr r="O102" s="1"/>
      </tp>
      <tp>
        <v>0</v>
        <stp/>
        <stp>ContractData</stp>
        <stp>C.US.EP34K2674250</stp>
        <stp>T_CVol</stp>
        <stp/>
        <stp>T</stp>
        <tr r="O112" s="1"/>
      </tp>
      <tp>
        <v>15</v>
        <stp/>
        <stp>ContractData</stp>
        <stp>C.US.EP44K2674250</stp>
        <stp>T_CVol</stp>
        <stp/>
        <stp>T</stp>
        <tr r="O122" s="1"/>
      </tp>
      <tp>
        <v>0</v>
        <stp/>
        <stp>ContractData</stp>
        <stp>C.US.EP44K2674300</stp>
        <stp>T_CVol</stp>
        <stp/>
        <stp>T</stp>
        <tr r="O123" s="1"/>
      </tp>
      <tp>
        <v>0</v>
        <stp/>
        <stp>ContractData</stp>
        <stp>C.US.EP34K2674300</stp>
        <stp>T_CVol</stp>
        <stp/>
        <stp>T</stp>
        <tr r="O113" s="1"/>
      </tp>
      <tp>
        <v>0</v>
        <stp/>
        <stp>ContractData</stp>
        <stp>C.US.EP24K2674300</stp>
        <stp>T_CVol</stp>
        <stp/>
        <stp>T</stp>
        <tr r="O103" s="1"/>
      </tp>
      <tp>
        <v>0</v>
        <stp/>
        <stp>ContractData</stp>
        <stp>C.US.EP41M2674400</stp>
        <stp>T_CVol</stp>
        <stp/>
        <stp>T</stp>
        <tr r="O164" s="1"/>
      </tp>
      <tp>
        <v>0</v>
        <stp/>
        <stp>ContractData</stp>
        <stp>C.US.EP31M2674400</stp>
        <stp>T_CVol</stp>
        <stp/>
        <stp>T</stp>
        <tr r="O154" s="1"/>
      </tp>
      <tp>
        <v>0</v>
        <stp/>
        <stp>ContractData</stp>
        <stp>C.US.EP21M2674400</stp>
        <stp>T_CVol</stp>
        <stp/>
        <stp>T</stp>
        <tr r="O144" s="1"/>
      </tp>
      <tp>
        <v>0</v>
        <stp/>
        <stp>ContractData</stp>
        <stp>C.US.EP41M2674500</stp>
        <stp>T_CVol</stp>
        <stp/>
        <stp>T</stp>
        <tr r="O165" s="1"/>
      </tp>
      <tp>
        <v>1</v>
        <stp/>
        <stp>ContractData</stp>
        <stp>C.US.EP31M2674500</stp>
        <stp>T_CVol</stp>
        <stp/>
        <stp>T</stp>
        <tr r="O155" s="1"/>
      </tp>
      <tp>
        <v>0</v>
        <stp/>
        <stp>ContractData</stp>
        <stp>C.US.EP21M2674500</stp>
        <stp>T_CVol</stp>
        <stp/>
        <stp>T</stp>
        <tr r="O145" s="1"/>
      </tp>
      <tp>
        <v>1</v>
        <stp/>
        <stp>ContractData</stp>
        <stp>C.US.EP41M2674600</stp>
        <stp>T_CVol</stp>
        <stp/>
        <stp>T</stp>
        <tr r="O166" s="1"/>
      </tp>
      <tp>
        <v>1</v>
        <stp/>
        <stp>ContractData</stp>
        <stp>C.US.EP31M2674600</stp>
        <stp>T_CVol</stp>
        <stp/>
        <stp>T</stp>
        <tr r="O156" s="1"/>
      </tp>
      <tp>
        <v>0</v>
        <stp/>
        <stp>ContractData</stp>
        <stp>C.US.EP21M2674600</stp>
        <stp>T_CVol</stp>
        <stp/>
        <stp>T</stp>
        <tr r="O146" s="1"/>
      </tp>
      <tp>
        <v>0</v>
        <stp/>
        <stp>ContractData</stp>
        <stp>C.US.EP21M2674250</stp>
        <stp>T_CVol</stp>
        <stp/>
        <stp>T</stp>
        <tr r="O142" s="1"/>
      </tp>
      <tp>
        <v>0</v>
        <stp/>
        <stp>ContractData</stp>
        <stp>C.US.EP31M2674250</stp>
        <stp>T_CVol</stp>
        <stp/>
        <stp>T</stp>
        <tr r="O152" s="1"/>
      </tp>
      <tp>
        <v>3</v>
        <stp/>
        <stp>ContractData</stp>
        <stp>C.US.EP41M2674250</stp>
        <stp>T_CVol</stp>
        <stp/>
        <stp>T</stp>
        <tr r="O162" s="1"/>
      </tp>
      <tp>
        <v>0</v>
        <stp/>
        <stp>ContractData</stp>
        <stp>C.US.EP41M2674300</stp>
        <stp>T_CVol</stp>
        <stp/>
        <stp>T</stp>
        <tr r="O163" s="1"/>
      </tp>
      <tp>
        <v>0</v>
        <stp/>
        <stp>ContractData</stp>
        <stp>C.US.EP31M2674300</stp>
        <stp>T_CVol</stp>
        <stp/>
        <stp>T</stp>
        <tr r="O153" s="1"/>
      </tp>
      <tp>
        <v>0</v>
        <stp/>
        <stp>ContractData</stp>
        <stp>C.US.EP21M2674300</stp>
        <stp>T_CVol</stp>
        <stp/>
        <stp>T</stp>
        <tr r="O143" s="1"/>
      </tp>
      <tp>
        <v>15.08</v>
        <stp/>
        <stp>ContractData</stp>
        <stp>C.US.EW1M2674250</stp>
        <stp>ImpliedVolatility</stp>
        <stp/>
        <stp>T</stp>
        <tr r="Q172" s="1"/>
      </tp>
      <tp>
        <v>15.14</v>
        <stp/>
        <stp>ContractData</stp>
        <stp>P.US.EW1M2674250</stp>
        <stp>ImpliedVolatility</stp>
        <stp/>
        <stp>T</stp>
        <tr r="Q177" s="1"/>
      </tp>
      <tp>
        <v>13.92</v>
        <stp/>
        <stp>ContractData</stp>
        <stp>C.US.EW3K2674450</stp>
        <stp>ImpliedVolatility</stp>
        <stp/>
        <stp>T</stp>
        <tr r="Q45" s="1"/>
      </tp>
      <tp>
        <v>14.24</v>
        <stp/>
        <stp>ContractData</stp>
        <stp>C.US.EW3K2674350</stp>
        <stp>ImpliedVolatility</stp>
        <stp/>
        <stp>T</stp>
        <tr r="Q43" s="1"/>
      </tp>
      <tp>
        <v>14</v>
        <stp/>
        <stp>ContractData</stp>
        <stp>P.US.EW3K2674450</stp>
        <stp>ImpliedVolatility</stp>
        <stp/>
        <stp>T</stp>
        <tr r="Q50" s="1"/>
      </tp>
      <tp>
        <v>14.2</v>
        <stp/>
        <stp>ContractData</stp>
        <stp>P.US.EW3K2674350</stp>
        <stp>ImpliedVolatility</stp>
        <stp/>
        <stp>T</stp>
        <tr r="Q48" s="1"/>
      </tp>
      <tp>
        <v>14.79</v>
        <stp/>
        <stp>ContractData</stp>
        <stp>C.US.EW2M2674750</stp>
        <stp>ImpliedVolatility</stp>
        <stp/>
        <stp>T</stp>
        <tr r="Q185" s="1"/>
      </tp>
      <tp>
        <v>15.29</v>
        <stp/>
        <stp>ContractData</stp>
        <stp>C.US.EW2M2674250</stp>
        <stp>ImpliedVolatility</stp>
        <stp/>
        <stp>T</stp>
        <tr r="Q183" s="1"/>
      </tp>
      <tp>
        <v>14.8</v>
        <stp/>
        <stp>ContractData</stp>
        <stp>P.US.EW2M2674750</stp>
        <stp>ImpliedVolatility</stp>
        <stp/>
        <stp>T</stp>
        <tr r="Q190" s="1"/>
      </tp>
      <tp>
        <v>15.28</v>
        <stp/>
        <stp>ContractData</stp>
        <stp>P.US.EW2M2674250</stp>
        <stp>ImpliedVolatility</stp>
        <stp/>
        <stp>T</stp>
        <tr r="Q188" s="1"/>
      </tp>
      <tp>
        <v>15.22</v>
        <stp/>
        <stp>ContractData</stp>
        <stp>C.US.EW4K2674250</stp>
        <stp>ImpliedVolatility</stp>
        <stp/>
        <stp>T</stp>
        <tr r="Q92" s="1"/>
      </tp>
      <tp>
        <v>15.16</v>
        <stp/>
        <stp>ContractData</stp>
        <stp>P.US.EW4K2674250</stp>
        <stp>ImpliedVolatility</stp>
        <stp/>
        <stp>T</stp>
        <tr r="Q97" s="1"/>
      </tp>
      <tp>
        <v>0</v>
        <stp/>
        <stp>ContractData</stp>
        <stp>C.US.EP23K2674450</stp>
        <stp>T_CVol</stp>
        <stp/>
        <stp>T</stp>
        <tr r="O65" s="1"/>
      </tp>
      <tp>
        <v>0</v>
        <stp/>
        <stp>ContractData</stp>
        <stp>C.US.EP33K2674450</stp>
        <stp>T_CVol</stp>
        <stp/>
        <stp>T</stp>
        <tr r="O75" s="1"/>
      </tp>
      <tp>
        <v>41</v>
        <stp/>
        <stp>ContractData</stp>
        <stp>C.US.EP13K2674450</stp>
        <stp>T_CVol</stp>
        <stp/>
        <stp>T</stp>
        <tr r="O55" s="1"/>
      </tp>
      <tp>
        <v>2</v>
        <stp/>
        <stp>ContractData</stp>
        <stp>C.US.EP43K2674400</stp>
        <stp>T_CVol</stp>
        <stp/>
        <stp>T</stp>
        <tr r="O84" s="1"/>
      </tp>
      <tp>
        <v>1</v>
        <stp/>
        <stp>ContractData</stp>
        <stp>C.US.EP33K2674400</stp>
        <stp>T_CVol</stp>
        <stp/>
        <stp>T</stp>
        <tr r="O74" s="1"/>
      </tp>
      <tp>
        <v>13</v>
        <stp/>
        <stp>ContractData</stp>
        <stp>C.US.EP23K2674400</stp>
        <stp>T_CVol</stp>
        <stp/>
        <stp>T</stp>
        <tr r="O64" s="1"/>
      </tp>
      <tp>
        <v>83</v>
        <stp/>
        <stp>ContractData</stp>
        <stp>C.US.EP13K2674400</stp>
        <stp>T_CVol</stp>
        <stp/>
        <stp>T</stp>
        <tr r="O54" s="1"/>
      </tp>
      <tp>
        <v>9</v>
        <stp/>
        <stp>ContractData</stp>
        <stp>C.US.EP43K2674500</stp>
        <stp>T_CVol</stp>
        <stp/>
        <stp>T</stp>
        <tr r="O85" s="1"/>
      </tp>
      <tp>
        <v>21</v>
        <stp/>
        <stp>ContractData</stp>
        <stp>C.US.EP33K2674500</stp>
        <stp>T_CVol</stp>
        <stp/>
        <stp>T</stp>
        <tr r="O76" s="1"/>
      </tp>
      <tp>
        <v>2</v>
        <stp/>
        <stp>ContractData</stp>
        <stp>C.US.EP23K2674500</stp>
        <stp>T_CVol</stp>
        <stp/>
        <stp>T</stp>
        <tr r="O66" s="1"/>
      </tp>
      <tp>
        <v>300</v>
        <stp/>
        <stp>ContractData</stp>
        <stp>C.US.EP13K2674500</stp>
        <stp>T_CVol</stp>
        <stp/>
        <stp>T</stp>
        <tr r="O56" s="1"/>
      </tp>
      <tp>
        <v>1</v>
        <stp/>
        <stp>ContractData</stp>
        <stp>C.US.EP43K2674600</stp>
        <stp>T_CVol</stp>
        <stp/>
        <stp>T</stp>
        <tr r="O86" s="1"/>
      </tp>
      <tp>
        <v>0</v>
        <stp/>
        <stp>ContractData</stp>
        <stp>C.US.EP43K2674250</stp>
        <stp>T_CVol</stp>
        <stp/>
        <stp>T</stp>
        <tr r="O82" s="1"/>
      </tp>
      <tp>
        <v>10</v>
        <stp/>
        <stp>ContractData</stp>
        <stp>C.US.EP23K2674350</stp>
        <stp>T_CVol</stp>
        <stp/>
        <stp>T</stp>
        <tr r="O63" s="1"/>
      </tp>
      <tp>
        <v>0</v>
        <stp/>
        <stp>ContractData</stp>
        <stp>C.US.EP33K2674350</stp>
        <stp>T_CVol</stp>
        <stp/>
        <stp>T</stp>
        <tr r="O73" s="1"/>
      </tp>
      <tp>
        <v>18</v>
        <stp/>
        <stp>ContractData</stp>
        <stp>C.US.EP13K2674350</stp>
        <stp>T_CVol</stp>
        <stp/>
        <stp>T</stp>
        <tr r="O53" s="1"/>
      </tp>
      <tp>
        <v>9</v>
        <stp/>
        <stp>ContractData</stp>
        <stp>C.US.EP43K2674300</stp>
        <stp>T_CVol</stp>
        <stp/>
        <stp>T</stp>
        <tr r="O83" s="1"/>
      </tp>
      <tp>
        <v>8</v>
        <stp/>
        <stp>ContractData</stp>
        <stp>C.US.EP33K2674300</stp>
        <stp>T_CVol</stp>
        <stp/>
        <stp>T</stp>
        <tr r="O72" s="1"/>
      </tp>
      <tp>
        <v>12</v>
        <stp/>
        <stp>ContractData</stp>
        <stp>C.US.EP23K2674300</stp>
        <stp>T_CVol</stp>
        <stp/>
        <stp>T</stp>
        <tr r="O62" s="1"/>
      </tp>
      <tp>
        <v>165</v>
        <stp/>
        <stp>ContractData</stp>
        <stp>C.US.EP13K2674300</stp>
        <stp>T_CVol</stp>
        <stp/>
        <stp>T</stp>
        <tr r="O52" s="1"/>
      </tp>
      <tp>
        <v>953</v>
        <stp/>
        <stp>ContractData</stp>
        <stp>C.US.EP22K2674450</stp>
        <stp>T_CVol</stp>
        <stp/>
        <stp>T</stp>
        <tr r="O15" s="1"/>
      </tp>
      <tp>
        <v>178</v>
        <stp/>
        <stp>ContractData</stp>
        <stp>C.US.EP32K2674450</stp>
        <stp>T_CVol</stp>
        <stp/>
        <stp>T</stp>
        <tr r="O25" s="1"/>
      </tp>
      <tp>
        <v>7579</v>
        <stp/>
        <stp>ContractData</stp>
        <stp>C.US.EP12K2674450</stp>
        <stp>T_CVol</stp>
        <stp/>
        <stp>T</stp>
        <tr r="O5" s="1"/>
      </tp>
      <tp>
        <v>57</v>
        <stp/>
        <stp>ContractData</stp>
        <stp>C.US.EP42K2674400</stp>
        <stp>T_CVol</stp>
        <stp/>
        <stp>T</stp>
        <tr r="O34" s="1"/>
      </tp>
      <tp>
        <v>122</v>
        <stp/>
        <stp>ContractData</stp>
        <stp>C.US.EP32K2674400</stp>
        <stp>T_CVol</stp>
        <stp/>
        <stp>T</stp>
        <tr r="O24" s="1"/>
      </tp>
      <tp>
        <v>565</v>
        <stp/>
        <stp>ContractData</stp>
        <stp>C.US.EP22K2674400</stp>
        <stp>T_CVol</stp>
        <stp/>
        <stp>T</stp>
        <tr r="O14" s="1"/>
      </tp>
      <tp>
        <v>6734</v>
        <stp/>
        <stp>ContractData</stp>
        <stp>C.US.EP12K2674400</stp>
        <stp>T_CVol</stp>
        <stp/>
        <stp>T</stp>
        <tr r="O4" s="1"/>
      </tp>
      <tp>
        <v>83</v>
        <stp/>
        <stp>ContractData</stp>
        <stp>C.US.EP42K2674450</stp>
        <stp>T_CVol</stp>
        <stp/>
        <stp>T</stp>
        <tr r="O35" s="1"/>
      </tp>
      <tp>
        <v>88</v>
        <stp/>
        <stp>ContractData</stp>
        <stp>C.US.EP42K2674500</stp>
        <stp>T_CVol</stp>
        <stp/>
        <stp>T</stp>
        <tr r="O36" s="1"/>
      </tp>
      <tp>
        <v>225</v>
        <stp/>
        <stp>ContractData</stp>
        <stp>C.US.EP32K2674500</stp>
        <stp>T_CVol</stp>
        <stp/>
        <stp>T</stp>
        <tr r="O26" s="1"/>
      </tp>
      <tp>
        <v>1401</v>
        <stp/>
        <stp>ContractData</stp>
        <stp>C.US.EP22K2674500</stp>
        <stp>T_CVol</stp>
        <stp/>
        <stp>T</stp>
        <tr r="O16" s="1"/>
      </tp>
      <tp>
        <v>17619</v>
        <stp/>
        <stp>ContractData</stp>
        <stp>C.US.EP12K2674500</stp>
        <stp>T_CVol</stp>
        <stp/>
        <stp>T</stp>
        <tr r="O6" s="1"/>
      </tp>
      <tp>
        <v>990</v>
        <stp/>
        <stp>ContractData</stp>
        <stp>C.US.EP22K2674350</stp>
        <stp>T_CVol</stp>
        <stp/>
        <stp>T</stp>
        <tr r="O13" s="1"/>
      </tp>
      <tp>
        <v>166</v>
        <stp/>
        <stp>ContractData</stp>
        <stp>C.US.EP32K2674350</stp>
        <stp>T_CVol</stp>
        <stp/>
        <stp>T</stp>
        <tr r="O23" s="1"/>
      </tp>
      <tp>
        <v>5354</v>
        <stp/>
        <stp>ContractData</stp>
        <stp>C.US.EP12K2674350</stp>
        <stp>T_CVol</stp>
        <stp/>
        <stp>T</stp>
        <tr r="O3" s="1"/>
      </tp>
      <tp>
        <v>47</v>
        <stp/>
        <stp>ContractData</stp>
        <stp>C.US.EP42K2674300</stp>
        <stp>T_CVol</stp>
        <stp/>
        <stp>T</stp>
        <tr r="O32" s="1"/>
      </tp>
      <tp>
        <v>55</v>
        <stp/>
        <stp>ContractData</stp>
        <stp>C.US.EP32K2674300</stp>
        <stp>T_CVol</stp>
        <stp/>
        <stp>T</stp>
        <tr r="O22" s="1"/>
      </tp>
      <tp>
        <v>1616</v>
        <stp/>
        <stp>ContractData</stp>
        <stp>C.US.EP22K2674300</stp>
        <stp>T_CVol</stp>
        <stp/>
        <stp>T</stp>
        <tr r="O12" s="1"/>
      </tp>
      <tp>
        <v>4188</v>
        <stp/>
        <stp>ContractData</stp>
        <stp>C.US.EP12K2674300</stp>
        <stp>T_CVol</stp>
        <stp/>
        <stp>T</stp>
        <tr r="O2" s="1"/>
      </tp>
      <tp>
        <v>87</v>
        <stp/>
        <stp>ContractData</stp>
        <stp>C.US.EP42K2674350</stp>
        <stp>T_CVol</stp>
        <stp/>
        <stp>T</stp>
        <tr r="O33" s="1"/>
      </tp>
      <tp t="s">
        <v>{"P.US.EP41M2674250";"P.US.EP41M2674300";"P.US.EP41M2674400";"P.US.EP41M2674500";"P.US.EP41M2674600"}</v>
        <stp/>
        <stp>Options</stp>
        <stp>P.US.EP41</stp>
        <stp>1</stp>
        <stp>Put</stp>
        <stp>longsymbol</stp>
        <stp>-2,2</stp>
        <tr r="B130" s="1"/>
        <tr r="B127" s="1"/>
        <tr r="B128" s="1"/>
        <tr r="B129" s="1"/>
        <tr r="B131" s="1"/>
      </tp>
      <tp t="s">
        <v>{"P.US.EP21M2674250";"P.US.EP21M2674300";"P.US.EP21M2674400";"P.US.EP21M2674500";"P.US.EP21M2674600"}</v>
        <stp/>
        <stp>Options</stp>
        <stp>P.US.EP21</stp>
        <stp>1</stp>
        <stp>Put</stp>
        <stp>longsymbol</stp>
        <stp>-2,2</stp>
        <tr r="B50" s="1"/>
        <tr r="B47" s="1"/>
        <tr r="B48" s="1"/>
        <tr r="B49" s="1"/>
        <tr r="B51" s="1"/>
      </tp>
      <tp t="s">
        <v>{"P.US.EP31M2674250";"P.US.EP31M2674300";"P.US.EP31M2674400";"P.US.EP31M2674500";"P.US.EP31M2674600"}</v>
        <stp/>
        <stp>Options</stp>
        <stp>P.US.EP31</stp>
        <stp>1</stp>
        <stp>Put</stp>
        <stp>longsymbol</stp>
        <stp>-2,2</stp>
        <tr r="B91" s="1"/>
        <tr r="B87" s="1"/>
        <tr r="B89" s="1"/>
        <tr r="B88" s="1"/>
        <tr r="B90" s="1"/>
      </tp>
      <tp t="s">
        <v>{"P.US.EP43K2674250";"P.US.EP43K2674300";"P.US.EP43K2674400";"P.US.EP43K2674500";"P.US.EP43K2674600"}</v>
        <stp/>
        <stp>Options</stp>
        <stp>P.US.EP43</stp>
        <stp>1</stp>
        <stp>Put</stp>
        <stp>longsymbol</stp>
        <stp>-2,2</stp>
        <tr r="B151" s="1"/>
        <tr r="B150" s="1"/>
        <tr r="B147" s="1"/>
        <tr r="B148" s="1"/>
        <tr r="B149" s="1"/>
      </tp>
      <tp t="s">
        <v>{"P.US.EP13K2674350";"P.US.EP13K2674400";"P.US.EP13K2674450";"P.US.EP13K2674500";"P.US.EP13K2674550"}</v>
        <stp/>
        <stp>Options</stp>
        <stp>P.US.EP13</stp>
        <stp>1</stp>
        <stp>Put</stp>
        <stp>longsymbol</stp>
        <stp>-2,2</stp>
        <tr r="B29" s="1"/>
        <tr r="B27" s="1"/>
        <tr r="B30" s="1"/>
        <tr r="B28" s="1"/>
        <tr r="B31" s="1"/>
      </tp>
      <tp t="s">
        <v>{"P.US.EP23K2674350";"P.US.EP23K2674400";"P.US.EP23K2674450";"P.US.EP23K2674500";"P.US.EP23K2674550"}</v>
        <stp/>
        <stp>Options</stp>
        <stp>P.US.EP23</stp>
        <stp>1</stp>
        <stp>Put</stp>
        <stp>longsymbol</stp>
        <stp>-2,2</stp>
        <tr r="B69" s="1"/>
        <tr r="B68" s="1"/>
        <tr r="B70" s="1"/>
        <tr r="B67" s="1"/>
        <tr r="B71" s="1"/>
      </tp>
      <tp t="s">
        <v>{"P.US.EP33K2674350";"P.US.EP33K2674400";"P.US.EP33K2674450";"P.US.EP33K2674500";"P.US.EP33K2674550"}</v>
        <stp/>
        <stp>Options</stp>
        <stp>P.US.EP33</stp>
        <stp>1</stp>
        <stp>Put</stp>
        <stp>longsymbol</stp>
        <stp>-2,2</stp>
        <tr r="B108" s="1"/>
        <tr r="B110" s="1"/>
        <tr r="B107" s="1"/>
        <tr r="B111" s="1"/>
        <tr r="B109" s="1"/>
      </tp>
      <tp>
        <v>102</v>
        <stp/>
        <stp>ContractData</stp>
        <stp>C.US.EW2M2675000</stp>
        <stp>Ask</stp>
        <stp/>
        <stp>T</stp>
        <tr r="M186" s="1"/>
      </tp>
      <tp>
        <v>101.5</v>
        <stp/>
        <stp>ContractData</stp>
        <stp>C.US.EW2M2675000</stp>
        <stp>Bid</stp>
        <stp/>
        <stp>T</stp>
        <tr r="L186" s="1"/>
      </tp>
      <tp t="s">
        <v>{"P.US.EP42K2674350";"P.US.EP42K2674400";"P.US.EP42K2674450";"P.US.EP42K2674500";"P.US.EP42K2674550"}</v>
        <stp/>
        <stp>Options</stp>
        <stp>P.US.EP42</stp>
        <stp>1</stp>
        <stp>Put</stp>
        <stp>longsymbol</stp>
        <stp>-2,2</stp>
        <tr r="B139" s="1"/>
        <tr r="B140" s="1"/>
        <tr r="B141" s="1"/>
        <tr r="B137" s="1"/>
        <tr r="B138" s="1"/>
      </tp>
      <tp t="s">
        <v>{"P.US.EP12K2674350";"P.US.EP12K2674400";"P.US.EP12K2674450";"P.US.EP12K2674500";"P.US.EP12K2674550"}</v>
        <stp/>
        <stp>Options</stp>
        <stp>P.US.EP12</stp>
        <stp>1</stp>
        <stp>Put</stp>
        <stp>longsymbol</stp>
        <stp>-2,2</stp>
        <tr r="B18" s="1"/>
        <tr r="B20" s="1"/>
        <tr r="B21" s="1"/>
        <tr r="B19" s="1"/>
        <tr r="B17" s="1"/>
      </tp>
      <tp t="s">
        <v>{"P.US.EP22K2674350";"P.US.EP22K2674400";"P.US.EP22K2674450";"P.US.EP22K2674500";"P.US.EP22K2674550"}</v>
        <stp/>
        <stp>Options</stp>
        <stp>P.US.EP22</stp>
        <stp>1</stp>
        <stp>Put</stp>
        <stp>longsymbol</stp>
        <stp>-2,2</stp>
        <tr r="B60" s="1"/>
        <tr r="B57" s="1"/>
        <tr r="B58" s="1"/>
        <tr r="B59" s="1"/>
        <tr r="B61" s="1"/>
      </tp>
      <tp t="s">
        <v>{"P.US.EP32K2674350";"P.US.EP32K2674400";"P.US.EP32K2674450";"P.US.EP32K2674500";"P.US.EP32K2674550"}</v>
        <stp/>
        <stp>Options</stp>
        <stp>P.US.EP32</stp>
        <stp>1</stp>
        <stp>Put</stp>
        <stp>longsymbol</stp>
        <stp>-2,2</stp>
        <tr r="B97" s="1"/>
        <tr r="B99" s="1"/>
        <tr r="B101" s="1"/>
        <tr r="B100" s="1"/>
        <tr r="B98" s="1"/>
      </tp>
      <tp>
        <v>126.5</v>
        <stp/>
        <stp>ContractData</stp>
        <stp>C.US.EW1M2674250</stp>
        <stp>Bid</stp>
        <stp/>
        <stp>T</stp>
        <tr r="L172" s="1"/>
      </tp>
      <tp>
        <v>142.5</v>
        <stp/>
        <stp>ContractData</stp>
        <stp>C.US.EW2M2674250</stp>
        <stp>Bid</stp>
        <stp/>
        <stp>T</stp>
        <tr r="L183" s="1"/>
      </tp>
      <tp>
        <v>123.5</v>
        <stp/>
        <stp>ContractData</stp>
        <stp>C.US.EW1M2674300</stp>
        <stp>Bid</stp>
        <stp/>
        <stp>T</stp>
        <tr r="L173" s="1"/>
      </tp>
      <tp>
        <v>159</v>
        <stp/>
        <stp>ContractData</stp>
        <stp>C.US.EW2M2674000</stp>
        <stp>Ask</stp>
        <stp/>
        <stp>T</stp>
        <tr r="M182" s="1"/>
      </tp>
      <tp>
        <v>158</v>
        <stp/>
        <stp>ContractData</stp>
        <stp>C.US.EW2M2674000</stp>
        <stp>Bid</stp>
        <stp/>
        <stp>T</stp>
        <tr r="L182" s="1"/>
      </tp>
      <tp>
        <v>124</v>
        <stp/>
        <stp>ContractData</stp>
        <stp>C.US.EW1M2674300</stp>
        <stp>Ask</stp>
        <stp/>
        <stp>T</stp>
        <tr r="M173" s="1"/>
      </tp>
      <tp>
        <v>143.5</v>
        <stp/>
        <stp>ContractData</stp>
        <stp>C.US.EW2M2674250</stp>
        <stp>Ask</stp>
        <stp/>
        <stp>T</stp>
        <tr r="M183" s="1"/>
      </tp>
      <tp>
        <v>127</v>
        <stp/>
        <stp>ContractData</stp>
        <stp>C.US.EW1M2674250</stp>
        <stp>Ask</stp>
        <stp/>
        <stp>T</stp>
        <tr r="M172" s="1"/>
      </tp>
      <tp>
        <v>106.5</v>
        <stp/>
        <stp>ContractData</stp>
        <stp>C.US.EW1M2674600</stp>
        <stp>Bid</stp>
        <stp/>
        <stp>T</stp>
        <tr r="L176" s="1"/>
      </tp>
      <tp>
        <v>129</v>
        <stp/>
        <stp>ContractData</stp>
        <stp>C.US.EW2M2674500</stp>
        <stp>Ask</stp>
        <stp/>
        <stp>T</stp>
        <tr r="M184" s="1"/>
      </tp>
      <tp>
        <v>112.5</v>
        <stp/>
        <stp>ContractData</stp>
        <stp>C.US.EW1M2674500</stp>
        <stp>Ask</stp>
        <stp/>
        <stp>T</stp>
        <tr r="M175" s="1"/>
      </tp>
      <tp>
        <v>114.5</v>
        <stp/>
        <stp>ContractData</stp>
        <stp>C.US.EW2M2674750</stp>
        <stp>Bid</stp>
        <stp/>
        <stp>T</stp>
        <tr r="L185" s="1"/>
      </tp>
      <tp>
        <v>118.5</v>
        <stp/>
        <stp>ContractData</stp>
        <stp>C.US.EW1M2674400</stp>
        <stp>Ask</stp>
        <stp/>
        <stp>T</stp>
        <tr r="M174" s="1"/>
      </tp>
      <tp>
        <v>117.5</v>
        <stp/>
        <stp>ContractData</stp>
        <stp>C.US.EW1M2674400</stp>
        <stp>Bid</stp>
        <stp/>
        <stp>T</stp>
        <tr r="L174" s="1"/>
      </tp>
      <tp>
        <v>115</v>
        <stp/>
        <stp>ContractData</stp>
        <stp>C.US.EW2M2674750</stp>
        <stp>Ask</stp>
        <stp/>
        <stp>T</stp>
        <tr r="M185" s="1"/>
      </tp>
      <tp>
        <v>112</v>
        <stp/>
        <stp>ContractData</stp>
        <stp>C.US.EW1M2674500</stp>
        <stp>Bid</stp>
        <stp/>
        <stp>T</stp>
        <tr r="L175" s="1"/>
      </tp>
      <tp>
        <v>128</v>
        <stp/>
        <stp>ContractData</stp>
        <stp>C.US.EW2M2674500</stp>
        <stp>Bid</stp>
        <stp/>
        <stp>T</stp>
        <tr r="L184" s="1"/>
      </tp>
      <tp>
        <v>107</v>
        <stp/>
        <stp>ContractData</stp>
        <stp>C.US.EW1M2674600</stp>
        <stp>Ask</stp>
        <stp/>
        <stp>T</stp>
        <tr r="M176" s="1"/>
      </tp>
      <tp t="s">
        <v>{"P.US.EP44K2674250";"P.US.EP44K2674300";"P.US.EP44K2674400";"P.US.EP44K2674500";"P.US.EP44K2674600"}</v>
        <stp/>
        <stp>Options</stp>
        <stp>P.US.EP44</stp>
        <stp>1</stp>
        <stp>Put</stp>
        <stp>longsymbol</stp>
        <stp>-2,2</stp>
        <tr r="B158" s="1"/>
        <tr r="B157" s="1"/>
        <tr r="B160" s="1"/>
        <tr r="B159" s="1"/>
        <tr r="B161" s="1"/>
      </tp>
      <tp t="s">
        <v>{"P.US.EP14M2674500";"P.US.EP14M2674750";"P.US.EP14M2675000";"P.US.EP14M2675250";"P.US.EP14M2675500"}</v>
        <stp/>
        <stp>Options</stp>
        <stp>P.US.EP14</stp>
        <stp>1</stp>
        <stp>Put</stp>
        <stp>longsymbol</stp>
        <stp>-2,2</stp>
        <tr r="B37" s="1"/>
        <tr r="B39" s="1"/>
        <tr r="B38" s="1"/>
        <tr r="B40" s="1"/>
        <tr r="B41" s="1"/>
      </tp>
      <tp t="s">
        <v>{"P.US.EP24K2674250";"P.US.EP24K2674300";"P.US.EP24K2674400";"P.US.EP24K2674500";"P.US.EP24K2674600"}</v>
        <stp/>
        <stp>Options</stp>
        <stp>P.US.EP24</stp>
        <stp>1</stp>
        <stp>Put</stp>
        <stp>longsymbol</stp>
        <stp>-2,2</stp>
        <tr r="B78" s="1"/>
        <tr r="B77" s="1"/>
        <tr r="B79" s="1"/>
        <tr r="B81" s="1"/>
        <tr r="B80" s="1"/>
      </tp>
      <tp t="s">
        <v>{"P.US.EP34K2674250";"P.US.EP34K2674300";"P.US.EP34K2674400";"P.US.EP34K2674500";"P.US.EP34K2674600"}</v>
        <stp/>
        <stp>Options</stp>
        <stp>P.US.EP34</stp>
        <stp>1</stp>
        <stp>Put</stp>
        <stp>longsymbol</stp>
        <stp>-2,2</stp>
        <tr r="B118" s="1"/>
        <tr r="B117" s="1"/>
        <tr r="B119" s="1"/>
        <tr r="B120" s="1"/>
        <tr r="B121" s="1"/>
      </tp>
      <tp>
        <v>87.5</v>
        <stp/>
        <stp>ContractData</stp>
        <stp>C.US.EW4K2674250</stp>
        <stp>Bid</stp>
        <stp/>
        <stp>T</stp>
        <tr r="L92" s="1"/>
      </tp>
      <tp>
        <v>48.75</v>
        <stp/>
        <stp>ContractData</stp>
        <stp>C.US.EW3K2674350</stp>
        <stp>Bid</stp>
        <stp/>
        <stp>T</stp>
        <tr r="L43" s="1"/>
      </tp>
      <tp>
        <v>51.75</v>
        <stp/>
        <stp>ContractData</stp>
        <stp>C.US.EW3K2674300</stp>
        <stp>Bid</stp>
        <stp/>
        <stp>T</stp>
        <tr r="L42" s="1"/>
      </tp>
      <tp>
        <v>84.5</v>
        <stp/>
        <stp>ContractData</stp>
        <stp>C.US.EW4K2674300</stp>
        <stp>Bid</stp>
        <stp/>
        <stp>T</stp>
        <tr r="L93" s="1"/>
      </tp>
      <tp>
        <v>49</v>
        <stp/>
        <stp>ContractData</stp>
        <stp>C.US.EW3K2674350</stp>
        <stp>Ask</stp>
        <stp/>
        <stp>T</stp>
        <tr r="M43" s="1"/>
      </tp>
      <tp>
        <v>85.25</v>
        <stp/>
        <stp>ContractData</stp>
        <stp>C.US.EW4K2674300</stp>
        <stp>Ask</stp>
        <stp/>
        <stp>T</stp>
        <tr r="M93" s="1"/>
      </tp>
      <tp>
        <v>52</v>
        <stp/>
        <stp>ContractData</stp>
        <stp>C.US.EW3K2674300</stp>
        <stp>Ask</stp>
        <stp/>
        <stp>T</stp>
        <tr r="M42" s="1"/>
      </tp>
      <tp>
        <v>88.25</v>
        <stp/>
        <stp>ContractData</stp>
        <stp>C.US.EW4K2674250</stp>
        <stp>Ask</stp>
        <stp/>
        <stp>T</stp>
        <tr r="M92" s="1"/>
      </tp>
      <tp>
        <v>67.75</v>
        <stp/>
        <stp>ContractData</stp>
        <stp>C.US.EW4K2674600</stp>
        <stp>Bid</stp>
        <stp/>
        <stp>T</stp>
        <tr r="L96" s="1"/>
      </tp>
      <tp>
        <v>73.75</v>
        <stp/>
        <stp>ContractData</stp>
        <stp>C.US.EW4K2674500</stp>
        <stp>Ask</stp>
        <stp/>
        <stp>T</stp>
        <tr r="M95" s="1"/>
      </tp>
      <tp>
        <v>40.5</v>
        <stp/>
        <stp>ContractData</stp>
        <stp>C.US.EW3K2674500</stp>
        <stp>Ask</stp>
        <stp/>
        <stp>T</stp>
        <tr r="M46" s="1"/>
      </tp>
      <tp>
        <v>43.25</v>
        <stp/>
        <stp>ContractData</stp>
        <stp>C.US.EW3K2674450</stp>
        <stp>Ask</stp>
        <stp/>
        <stp>T</stp>
        <tr r="M45" s="1"/>
      </tp>
      <tp>
        <v>79.5</v>
        <stp/>
        <stp>ContractData</stp>
        <stp>C.US.EW4K2674400</stp>
        <stp>Ask</stp>
        <stp/>
        <stp>T</stp>
        <tr r="M94" s="1"/>
      </tp>
      <tp>
        <v>46.25</v>
        <stp/>
        <stp>ContractData</stp>
        <stp>C.US.EW3K2674400</stp>
        <stp>Ask</stp>
        <stp/>
        <stp>T</stp>
        <tr r="M44" s="1"/>
      </tp>
      <tp>
        <v>43</v>
        <stp/>
        <stp>ContractData</stp>
        <stp>C.US.EW3K2674450</stp>
        <stp>Bid</stp>
        <stp/>
        <stp>T</stp>
        <tr r="L45" s="1"/>
      </tp>
      <tp>
        <v>45.75</v>
        <stp/>
        <stp>ContractData</stp>
        <stp>C.US.EW3K2674400</stp>
        <stp>Bid</stp>
        <stp/>
        <stp>T</stp>
        <tr r="L44" s="1"/>
      </tp>
      <tp>
        <v>78.75</v>
        <stp/>
        <stp>ContractData</stp>
        <stp>C.US.EW4K2674400</stp>
        <stp>Bid</stp>
        <stp/>
        <stp>T</stp>
        <tr r="L94" s="1"/>
      </tp>
      <tp>
        <v>40.25</v>
        <stp/>
        <stp>ContractData</stp>
        <stp>C.US.EW3K2674500</stp>
        <stp>Bid</stp>
        <stp/>
        <stp>T</stp>
        <tr r="L46" s="1"/>
      </tp>
      <tp>
        <v>73.25</v>
        <stp/>
        <stp>ContractData</stp>
        <stp>C.US.EW4K2674500</stp>
        <stp>Bid</stp>
        <stp/>
        <stp>T</stp>
        <tr r="L95" s="1"/>
      </tp>
      <tp>
        <v>68.25</v>
        <stp/>
        <stp>ContractData</stp>
        <stp>C.US.EW4K2674600</stp>
        <stp>Ask</stp>
        <stp/>
        <stp>T</stp>
        <tr r="M96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08E65-98CE-4EDA-B1E3-DD833FAF4438}">
  <dimension ref="A1:T211"/>
  <sheetViews>
    <sheetView showRowColHeaders="0" tabSelected="1" workbookViewId="0">
      <pane ySplit="1" topLeftCell="A2" activePane="bottomLeft" state="frozen"/>
      <selection pane="bottomLeft" activeCell="S2" sqref="S2"/>
    </sheetView>
  </sheetViews>
  <sheetFormatPr defaultRowHeight="16.5" x14ac:dyDescent="0.3"/>
  <cols>
    <col min="1" max="1" width="9.75" style="1" bestFit="1" customWidth="1"/>
    <col min="2" max="2" width="18.875" style="1" bestFit="1" customWidth="1"/>
    <col min="3" max="3" width="1.625" style="1" customWidth="1"/>
    <col min="4" max="4" width="18.875" style="1" customWidth="1"/>
    <col min="5" max="5" width="12" style="1" customWidth="1"/>
    <col min="6" max="6" width="12" style="2" customWidth="1"/>
    <col min="7" max="7" width="18.875" style="1" customWidth="1"/>
    <col min="8" max="8" width="38.5" style="1" bestFit="1" customWidth="1"/>
    <col min="9" max="9" width="9" style="1"/>
    <col min="10" max="10" width="9" style="3" customWidth="1"/>
    <col min="11" max="11" width="9" style="1"/>
    <col min="12" max="13" width="9" style="3"/>
    <col min="14" max="16" width="9" style="1"/>
    <col min="17" max="18" width="9" style="3"/>
    <col min="19" max="20" width="8.125" style="1" customWidth="1"/>
    <col min="21" max="16384" width="9" style="1"/>
  </cols>
  <sheetData>
    <row r="1" spans="1:20" ht="16.5" customHeight="1" x14ac:dyDescent="0.3">
      <c r="A1" s="1" t="s">
        <v>106</v>
      </c>
      <c r="B1" s="1" t="s">
        <v>107</v>
      </c>
      <c r="D1" s="1" t="s">
        <v>108</v>
      </c>
      <c r="E1" s="1" t="s">
        <v>109</v>
      </c>
      <c r="F1" s="2" t="s">
        <v>110</v>
      </c>
      <c r="G1" s="1" t="s">
        <v>115</v>
      </c>
      <c r="H1" s="1" t="s">
        <v>116</v>
      </c>
      <c r="I1" s="1" t="s">
        <v>121</v>
      </c>
      <c r="J1" s="3" t="s">
        <v>122</v>
      </c>
      <c r="K1" s="1" t="s">
        <v>117</v>
      </c>
      <c r="L1" s="3" t="s">
        <v>118</v>
      </c>
      <c r="M1" s="3" t="s">
        <v>119</v>
      </c>
      <c r="N1" s="1" t="s">
        <v>120</v>
      </c>
      <c r="O1" s="1" t="s">
        <v>123</v>
      </c>
      <c r="P1" s="1" t="s">
        <v>130</v>
      </c>
      <c r="Q1" s="3" t="s">
        <v>124</v>
      </c>
      <c r="R1" s="3" t="s">
        <v>125</v>
      </c>
      <c r="S1" s="8">
        <f>MOD(RTD("cqg.rtd", ,"SystemInfo", "Linetime"),1)</f>
        <v>0.51968749999650754</v>
      </c>
      <c r="T1" s="8"/>
    </row>
    <row r="2" spans="1:20" ht="16.5" customHeight="1" x14ac:dyDescent="0.3">
      <c r="A2" s="1" t="s">
        <v>39</v>
      </c>
      <c r="B2" s="1" t="str">
        <f t="array" ref="B2:B6">_xll.CQGOptions(A2, "1", "-2,2", "Call")</f>
        <v>C.US.EPM2674000</v>
      </c>
      <c r="D2" s="1" t="s">
        <v>126</v>
      </c>
      <c r="E2" s="2">
        <f>_xll.CQGContractData(D2, "ExpirationDate", "-1", "T")</f>
        <v>46191</v>
      </c>
      <c r="F2" s="2" cm="1">
        <f t="array" ref="F2:F211">_xlfn._xlws.SORT(E2:E211)</f>
        <v>46153</v>
      </c>
      <c r="G2" s="2" t="str" cm="1">
        <f t="array" ref="G2:G11">_xlfn._xlws.FILTER($D$2:$D$211,$E$2:$E$211=F2)</f>
        <v>C.US.EP12K2674300</v>
      </c>
      <c r="H2" s="1" t="str" cm="1">
        <f t="array" ref="H2">TRIM(RIGHT(_xll.CQGContractData(G2, "LongDescription", "-1", "T"),(LEN(_xll.CQGContractData(G2, "LongDescription", "-1", "T"))-14)))</f>
        <v>Week 2 (Monday), May 26 74300 Call</v>
      </c>
      <c r="I2" s="3">
        <f>RTD("cqg.rtd", ,"ContractData",G2, "LastTrade",, "T")</f>
        <v>15.8</v>
      </c>
      <c r="J2" s="4">
        <f>RTD("cqg.rtd", ,"ContractData",G2, "NetLastTrade",, "T")</f>
        <v>0.40000000000000036</v>
      </c>
      <c r="K2" s="1">
        <f>RTD("cqg.rtd", ,"ContractData",G2, "MT_LastBidVolume",, "T")</f>
        <v>1</v>
      </c>
      <c r="L2" s="3">
        <f>RTD("cqg.rtd", ,"ContractData",G2, "Bid",, "T")</f>
        <v>15.3</v>
      </c>
      <c r="M2" s="3">
        <f>RTD("cqg.rtd", ,"ContractData",G2, "Ask",, "T")</f>
        <v>15.6</v>
      </c>
      <c r="N2" s="1">
        <f>RTD("cqg.rtd", ,"ContractData",G2, "MT_LastAskVolume",, "T")</f>
        <v>2</v>
      </c>
      <c r="O2" s="1">
        <f>RTD("cqg.rtd", ,"ContractData",G2, "T_CVol",, "T")</f>
        <v>4188</v>
      </c>
      <c r="P2" s="1">
        <f>RTD("cqg.rtd", ,"ContractData",G2, "Y_COI",, "T")</f>
        <v>541</v>
      </c>
      <c r="Q2" s="3">
        <f>IFERROR(RTD("cqg.rtd", ,"ContractData", G2, "ImpliedVolatility",, "T"),"")</f>
        <v>12.39</v>
      </c>
      <c r="R2" s="3">
        <f>IFERROR(RTD("cqg.rtd", ,"ContractData", G2, "Delta",, "T"),"")</f>
        <v>81.53</v>
      </c>
      <c r="S2" s="5"/>
      <c r="T2" s="5"/>
    </row>
    <row r="3" spans="1:20" x14ac:dyDescent="0.3">
      <c r="B3" s="1" t="str">
        <v>C.US.EPM2674250</v>
      </c>
      <c r="D3" s="1" t="s">
        <v>127</v>
      </c>
      <c r="E3" s="2">
        <f>_xll.CQGContractData(D3, "ExpirationDate", "-1", "T")</f>
        <v>46191</v>
      </c>
      <c r="F3" s="2">
        <v>46153</v>
      </c>
      <c r="G3" s="2" t="str">
        <v>C.US.EP12K2674350</v>
      </c>
      <c r="H3" s="1" t="str" cm="1">
        <f t="array" ref="H3">TRIM(RIGHT(_xll.CQGContractData(G3, "LongDescription", "-1", "T"),(LEN(_xll.CQGContractData(G3, "LongDescription", "-1", "T"))-14)))</f>
        <v>Week 2 (Monday), May 26 74350 Call</v>
      </c>
      <c r="I3" s="3">
        <f>RTD("cqg.rtd", ,"ContractData",G3, "LastTrade",, "T")</f>
        <v>11</v>
      </c>
      <c r="J3" s="4">
        <f>RTD("cqg.rtd", ,"ContractData",G3, "NetLastTrade",, "T")</f>
        <v>-2.2000000000000011</v>
      </c>
      <c r="K3" s="1">
        <f>RTD("cqg.rtd", ,"ContractData",G3, "MT_LastBidVolume",, "T")</f>
        <v>1</v>
      </c>
      <c r="L3" s="3">
        <f>RTD("cqg.rtd", ,"ContractData",G3, "Bid",, "T")</f>
        <v>11.200000000000001</v>
      </c>
      <c r="M3" s="3">
        <f>RTD("cqg.rtd", ,"ContractData",G3, "Ask",, "T")</f>
        <v>11.4</v>
      </c>
      <c r="N3" s="1">
        <f>RTD("cqg.rtd", ,"ContractData",G3, "MT_LastAskVolume",, "T")</f>
        <v>22</v>
      </c>
      <c r="O3" s="1">
        <f>RTD("cqg.rtd", ,"ContractData",G3, "T_CVol",, "T")</f>
        <v>5354</v>
      </c>
      <c r="P3" s="1">
        <f>RTD("cqg.rtd", ,"ContractData",G3, "Y_COI",, "T")</f>
        <v>1035</v>
      </c>
      <c r="Q3" s="3">
        <f>IFERROR(RTD("cqg.rtd", ,"ContractData", G3, "ImpliedVolatility",, "T"),"")</f>
        <v>12.04</v>
      </c>
      <c r="R3" s="3">
        <f>IFERROR(RTD("cqg.rtd", ,"ContractData", G3, "Delta",, "T"),"")</f>
        <v>71.849999999999994</v>
      </c>
      <c r="S3" s="6">
        <f>RTD("cqg.rtd", ,"ContractData","EP", "LastTrade",, "T")</f>
        <v>7443.5</v>
      </c>
      <c r="T3" s="6"/>
    </row>
    <row r="4" spans="1:20" x14ac:dyDescent="0.3">
      <c r="A4" s="1" t="str">
        <f>IF(B4=D4,"Match","Mismatch")</f>
        <v>Match</v>
      </c>
      <c r="B4" s="1" t="str">
        <v>C.US.EPM2674500</v>
      </c>
      <c r="D4" s="1" t="s">
        <v>128</v>
      </c>
      <c r="E4" s="2">
        <f>_xll.CQGContractData(D4, "ExpirationDate", "-1", "T")</f>
        <v>46191</v>
      </c>
      <c r="F4" s="2">
        <v>46153</v>
      </c>
      <c r="G4" s="2" t="str">
        <v>C.US.EP12K2674400</v>
      </c>
      <c r="H4" s="1" t="str" cm="1">
        <f t="array" ref="H4">TRIM(RIGHT(_xll.CQGContractData(G4, "LongDescription", "-1", "T"),(LEN(_xll.CQGContractData(G4, "LongDescription", "-1", "T"))-14)))</f>
        <v>Week 2 (Monday), May 26 74400 Call</v>
      </c>
      <c r="I4" s="3">
        <f>RTD("cqg.rtd", ,"ContractData",G4, "LastTrade",, "T")</f>
        <v>7.7</v>
      </c>
      <c r="J4" s="4">
        <f>RTD("cqg.rtd", ,"ContractData",G4, "NetLastTrade",, "T")</f>
        <v>-3.5000000000000009</v>
      </c>
      <c r="K4" s="1">
        <f>RTD("cqg.rtd", ,"ContractData",G4, "MT_LastBidVolume",, "T")</f>
        <v>12</v>
      </c>
      <c r="L4" s="3">
        <f>RTD("cqg.rtd", ,"ContractData",G4, "Bid",, "T")</f>
        <v>7.5</v>
      </c>
      <c r="M4" s="3">
        <f>RTD("cqg.rtd", ,"ContractData",G4, "Ask",, "T")</f>
        <v>7.7</v>
      </c>
      <c r="N4" s="1">
        <f>RTD("cqg.rtd", ,"ContractData",G4, "MT_LastAskVolume",, "T")</f>
        <v>2</v>
      </c>
      <c r="O4" s="1">
        <f>RTD("cqg.rtd", ,"ContractData",G4, "T_CVol",, "T")</f>
        <v>6734</v>
      </c>
      <c r="P4" s="1">
        <f>RTD("cqg.rtd", ,"ContractData",G4, "Y_COI",, "T")</f>
        <v>832</v>
      </c>
      <c r="Q4" s="3">
        <f>IFERROR(RTD("cqg.rtd", ,"ContractData", G4, "ImpliedVolatility",, "T"),"")</f>
        <v>11.12</v>
      </c>
      <c r="R4" s="3">
        <f>IFERROR(RTD("cqg.rtd", ,"ContractData", G4, "Delta",, "T"),"")</f>
        <v>60.91</v>
      </c>
      <c r="S4" s="6"/>
      <c r="T4" s="6"/>
    </row>
    <row r="5" spans="1:20" x14ac:dyDescent="0.3">
      <c r="B5" s="1" t="str">
        <v>C.US.EPM2674750</v>
      </c>
      <c r="D5" s="1" t="s">
        <v>129</v>
      </c>
      <c r="E5" s="2">
        <f>_xll.CQGContractData(D5, "ExpirationDate", "-1", "T")</f>
        <v>46191</v>
      </c>
      <c r="F5" s="2">
        <v>46153</v>
      </c>
      <c r="G5" s="2" t="str">
        <v>C.US.EP12K2674450</v>
      </c>
      <c r="H5" s="1" t="str" cm="1">
        <f t="array" ref="H5">TRIM(RIGHT(_xll.CQGContractData(G5, "LongDescription", "-1", "T"),(LEN(_xll.CQGContractData(G5, "LongDescription", "-1", "T"))-14)))</f>
        <v>Week 2 (Monday), May 26 74450 Call</v>
      </c>
      <c r="I5" s="3">
        <f>RTD("cqg.rtd", ,"ContractData",G5, "LastTrade",, "T")</f>
        <v>4.75</v>
      </c>
      <c r="J5" s="4">
        <f>RTD("cqg.rtd", ,"ContractData",G5, "NetLastTrade",, "T")</f>
        <v>-4.6500000000000004</v>
      </c>
      <c r="K5" s="1">
        <f>RTD("cqg.rtd", ,"ContractData",G5, "MT_LastBidVolume",, "T")</f>
        <v>12</v>
      </c>
      <c r="L5" s="3">
        <f>RTD("cqg.rtd", ,"ContractData",G5, "Bid",, "T")</f>
        <v>4.55</v>
      </c>
      <c r="M5" s="3">
        <f>RTD("cqg.rtd", ,"ContractData",G5, "Ask",, "T")</f>
        <v>4.7</v>
      </c>
      <c r="N5" s="1">
        <f>RTD("cqg.rtd", ,"ContractData",G5, "MT_LastAskVolume",, "T")</f>
        <v>7</v>
      </c>
      <c r="O5" s="1">
        <f>RTD("cqg.rtd", ,"ContractData",G5, "T_CVol",, "T")</f>
        <v>7579</v>
      </c>
      <c r="P5" s="1">
        <f>RTD("cqg.rtd", ,"ContractData",G5, "Y_COI",, "T")</f>
        <v>659</v>
      </c>
      <c r="Q5" s="3">
        <f>IFERROR(RTD("cqg.rtd", ,"ContractData", G5, "ImpliedVolatility",, "T"),"")</f>
        <v>9.92</v>
      </c>
      <c r="R5" s="3">
        <f>IFERROR(RTD("cqg.rtd", ,"ContractData", G5, "Delta",, "T"),"")</f>
        <v>46.29</v>
      </c>
      <c r="S5" s="7" t="str">
        <f>IF(RTD("cqg.rtd", ,"ContractData","EP", "NetLastTrade",, "T")&gt;0,"+"&amp;RTD("cqg.rtd", ,"ContractData","EP", "NetLastTrade",, "T"),RTD("cqg.rtd", ,"ContractData","EP", "NetLastTrade",, "T"))</f>
        <v>+24.5</v>
      </c>
      <c r="T5" s="7"/>
    </row>
    <row r="6" spans="1:20" x14ac:dyDescent="0.3">
      <c r="B6" s="1" t="str">
        <v>C.US.EPM2675000</v>
      </c>
      <c r="D6" s="1" t="s">
        <v>131</v>
      </c>
      <c r="E6" s="2">
        <f>_xll.CQGContractData(D6, "ExpirationDate", "-1", "T")</f>
        <v>46191</v>
      </c>
      <c r="F6" s="2">
        <v>46153</v>
      </c>
      <c r="G6" s="2" t="str">
        <v>C.US.EP12K2674500</v>
      </c>
      <c r="H6" s="1" t="str" cm="1">
        <f t="array" ref="H6">TRIM(RIGHT(_xll.CQGContractData(G6, "LongDescription", "-1", "T"),(LEN(_xll.CQGContractData(G6, "LongDescription", "-1", "T"))-14)))</f>
        <v>Week 2 (Monday), May 26 74500 Call</v>
      </c>
      <c r="I6" s="3">
        <f>RTD("cqg.rtd", ,"ContractData",G6, "LastTrade",, "T")</f>
        <v>2.5500000000000003</v>
      </c>
      <c r="J6" s="4">
        <f>RTD("cqg.rtd", ,"ContractData",G6, "NetLastTrade",, "T")</f>
        <v>-5.25</v>
      </c>
      <c r="K6" s="1">
        <f>RTD("cqg.rtd", ,"ContractData",G6, "MT_LastBidVolume",, "T")</f>
        <v>19</v>
      </c>
      <c r="L6" s="3">
        <f>RTD("cqg.rtd", ,"ContractData",G6, "Bid",, "T")</f>
        <v>2.5</v>
      </c>
      <c r="M6" s="3">
        <f>RTD("cqg.rtd", ,"ContractData",G6, "Ask",, "T")</f>
        <v>2.65</v>
      </c>
      <c r="N6" s="1">
        <f>RTD("cqg.rtd", ,"ContractData",G6, "MT_LastAskVolume",, "T")</f>
        <v>91</v>
      </c>
      <c r="O6" s="1">
        <f>RTD("cqg.rtd", ,"ContractData",G6, "T_CVol",, "T")</f>
        <v>17619</v>
      </c>
      <c r="P6" s="1">
        <f>RTD("cqg.rtd", ,"ContractData",G6, "Y_COI",, "T")</f>
        <v>2352</v>
      </c>
      <c r="Q6" s="3">
        <f>IFERROR(RTD("cqg.rtd", ,"ContractData", G6, "ImpliedVolatility",, "T"),"")</f>
        <v>9.58</v>
      </c>
      <c r="R6" s="3">
        <f>IFERROR(RTD("cqg.rtd", ,"ContractData", G6, "Delta",, "T"),"")</f>
        <v>31.19</v>
      </c>
      <c r="S6" s="7"/>
      <c r="T6" s="7"/>
    </row>
    <row r="7" spans="1:20" x14ac:dyDescent="0.3">
      <c r="B7" s="1" t="str">
        <f t="array" ref="B7:B11">_xll.CQGOptions(A2, "1", "-2,2", "Put")</f>
        <v>P.US.EPM2674000</v>
      </c>
      <c r="D7" s="1" t="s">
        <v>40</v>
      </c>
      <c r="E7" s="2">
        <f>_xll.CQGContractData(D7, "ExpirationDate", "-1", "T")</f>
        <v>46191</v>
      </c>
      <c r="F7" s="2">
        <v>46153</v>
      </c>
      <c r="G7" s="2" t="str">
        <v>P.US.EP12K2674300</v>
      </c>
      <c r="H7" s="1" t="str" cm="1">
        <f t="array" ref="H7">TRIM(RIGHT(_xll.CQGContractData(G7, "LongDescription", "-1", "T"),(LEN(_xll.CQGContractData(G7, "LongDescription", "-1", "T"))-14)))</f>
        <v>Week 2 (Monday), May 26 74300 Put</v>
      </c>
      <c r="I7" s="3">
        <f>RTD("cqg.rtd", ,"ContractData",G7, "LastTrade",, "T")</f>
        <v>2.0499999999999998</v>
      </c>
      <c r="J7" s="4">
        <f>RTD("cqg.rtd", ,"ContractData",G7, "NetLastTrade",, "T")</f>
        <v>-24.45</v>
      </c>
      <c r="K7" s="1">
        <f>RTD("cqg.rtd", ,"ContractData",G7, "MT_LastBidVolume",, "T")</f>
        <v>51</v>
      </c>
      <c r="L7" s="3">
        <f>RTD("cqg.rtd", ,"ContractData",G7, "Bid",, "T")</f>
        <v>1.95</v>
      </c>
      <c r="M7" s="3">
        <f>RTD("cqg.rtd", ,"ContractData",G7, "Ask",, "T")</f>
        <v>2.0499999999999998</v>
      </c>
      <c r="N7" s="1">
        <f>RTD("cqg.rtd", ,"ContractData",G7, "MT_LastAskVolume",, "T")</f>
        <v>15</v>
      </c>
      <c r="O7" s="1">
        <f>RTD("cqg.rtd", ,"ContractData",G7, "T_CVol",, "T")</f>
        <v>12292</v>
      </c>
      <c r="P7" s="1">
        <f>RTD("cqg.rtd", ,"ContractData",G7, "Y_COI",, "T")</f>
        <v>74</v>
      </c>
      <c r="Q7" s="3">
        <f>IFERROR(RTD("cqg.rtd", ,"ContractData", G7, "ImpliedVolatility",, "T"),"")</f>
        <v>12.93</v>
      </c>
      <c r="R7" s="3">
        <f>IFERROR(RTD("cqg.rtd", ,"ContractData", G7, "Delta",, "T"),"")</f>
        <v>-20.6</v>
      </c>
    </row>
    <row r="8" spans="1:20" x14ac:dyDescent="0.3">
      <c r="B8" s="1" t="str">
        <v>P.US.EPM2674250</v>
      </c>
      <c r="D8" s="1" t="s">
        <v>41</v>
      </c>
      <c r="E8" s="2">
        <f>_xll.CQGContractData(D8, "ExpirationDate", "-1", "T")</f>
        <v>46191</v>
      </c>
      <c r="F8" s="2">
        <v>46153</v>
      </c>
      <c r="G8" s="2" t="str">
        <v>P.US.EP12K2674350</v>
      </c>
      <c r="H8" s="1" t="str" cm="1">
        <f t="array" ref="H8">TRIM(RIGHT(_xll.CQGContractData(G8, "LongDescription", "-1", "T"),(LEN(_xll.CQGContractData(G8, "LongDescription", "-1", "T"))-14)))</f>
        <v>Week 2 (Monday), May 26 74350 Put</v>
      </c>
      <c r="I8" s="3">
        <f>RTD("cqg.rtd", ,"ContractData",G8, "LastTrade",, "T")</f>
        <v>2.9</v>
      </c>
      <c r="J8" s="4">
        <f>RTD("cqg.rtd", ,"ContractData",G8, "NetLastTrade",, "T")</f>
        <v>-26.35</v>
      </c>
      <c r="K8" s="1">
        <f>RTD("cqg.rtd", ,"ContractData",G8, "MT_LastBidVolume",, "T")</f>
        <v>2</v>
      </c>
      <c r="L8" s="3">
        <f>RTD("cqg.rtd", ,"ContractData",G8, "Bid",, "T")</f>
        <v>2.8000000000000003</v>
      </c>
      <c r="M8" s="3">
        <f>RTD("cqg.rtd", ,"ContractData",G8, "Ask",, "T")</f>
        <v>2.85</v>
      </c>
      <c r="N8" s="1">
        <f>RTD("cqg.rtd", ,"ContractData",G8, "MT_LastAskVolume",, "T")</f>
        <v>1</v>
      </c>
      <c r="O8" s="1">
        <f>RTD("cqg.rtd", ,"ContractData",G8, "T_CVol",, "T")</f>
        <v>4764</v>
      </c>
      <c r="P8" s="1">
        <f>RTD("cqg.rtd", ,"ContractData",G8, "Y_COI",, "T")</f>
        <v>69</v>
      </c>
      <c r="Q8" s="3">
        <f>IFERROR(RTD("cqg.rtd", ,"ContractData", G8, "ImpliedVolatility",, "T"),"")</f>
        <v>11.87</v>
      </c>
      <c r="R8" s="3">
        <f>IFERROR(RTD("cqg.rtd", ,"ContractData", G8, "Delta",, "T"),"")</f>
        <v>-28.33</v>
      </c>
    </row>
    <row r="9" spans="1:20" x14ac:dyDescent="0.3">
      <c r="B9" s="1" t="str">
        <v>P.US.EPM2674500</v>
      </c>
      <c r="D9" s="1" t="s">
        <v>42</v>
      </c>
      <c r="E9" s="2">
        <f>_xll.CQGContractData(D9, "ExpirationDate", "-1", "T")</f>
        <v>46191</v>
      </c>
      <c r="F9" s="2">
        <v>46153</v>
      </c>
      <c r="G9" s="2" t="str">
        <v>P.US.EP12K2674400</v>
      </c>
      <c r="H9" s="1" t="str" cm="1">
        <f t="array" ref="H9">TRIM(RIGHT(_xll.CQGContractData(G9, "LongDescription", "-1", "T"),(LEN(_xll.CQGContractData(G9, "LongDescription", "-1", "T"))-14)))</f>
        <v>Week 2 (Monday), May 26 74400 Put</v>
      </c>
      <c r="I9" s="3">
        <f>RTD("cqg.rtd", ,"ContractData",G9, "LastTrade",, "T")</f>
        <v>4.0999999999999996</v>
      </c>
      <c r="J9" s="4">
        <f>RTD("cqg.rtd", ,"ContractData",G9, "NetLastTrade",, "T")</f>
        <v>-28.15</v>
      </c>
      <c r="K9" s="1">
        <f>RTD("cqg.rtd", ,"ContractData",G9, "MT_LastBidVolume",, "T")</f>
        <v>34</v>
      </c>
      <c r="L9" s="3">
        <f>RTD("cqg.rtd", ,"ContractData",G9, "Bid",, "T")</f>
        <v>4.05</v>
      </c>
      <c r="M9" s="3">
        <f>RTD("cqg.rtd", ,"ContractData",G9, "Ask",, "T")</f>
        <v>4.2</v>
      </c>
      <c r="N9" s="1">
        <f>RTD("cqg.rtd", ,"ContractData",G9, "MT_LastAskVolume",, "T")</f>
        <v>12</v>
      </c>
      <c r="O9" s="1">
        <f>RTD("cqg.rtd", ,"ContractData",G9, "T_CVol",, "T")</f>
        <v>4787</v>
      </c>
      <c r="P9" s="1">
        <f>RTD("cqg.rtd", ,"ContractData",G9, "Y_COI",, "T")</f>
        <v>51</v>
      </c>
      <c r="Q9" s="3">
        <f>IFERROR(RTD("cqg.rtd", ,"ContractData", G9, "ImpliedVolatility",, "T"),"")</f>
        <v>11.02</v>
      </c>
      <c r="R9" s="3">
        <f>IFERROR(RTD("cqg.rtd", ,"ContractData", G9, "Delta",, "T"),"")</f>
        <v>-39.67</v>
      </c>
    </row>
    <row r="10" spans="1:20" x14ac:dyDescent="0.3">
      <c r="B10" s="1" t="str">
        <v>P.US.EPM2674750</v>
      </c>
      <c r="D10" s="1" t="s">
        <v>43</v>
      </c>
      <c r="E10" s="2">
        <f>_xll.CQGContractData(D10, "ExpirationDate", "-1", "T")</f>
        <v>46191</v>
      </c>
      <c r="F10" s="2">
        <v>46153</v>
      </c>
      <c r="G10" s="2" t="str">
        <v>P.US.EP12K2674450</v>
      </c>
      <c r="H10" s="1" t="str" cm="1">
        <f t="array" ref="H10">TRIM(RIGHT(_xll.CQGContractData(G10, "LongDescription", "-1", "T"),(LEN(_xll.CQGContractData(G10, "LongDescription", "-1", "T"))-14)))</f>
        <v>Week 2 (Monday), May 26 74450 Put</v>
      </c>
      <c r="I10" s="3">
        <f>RTD("cqg.rtd", ,"ContractData",G10, "LastTrade",, "T")</f>
        <v>5.8</v>
      </c>
      <c r="J10" s="4">
        <f>RTD("cqg.rtd", ,"ContractData",G10, "NetLastTrade",, "T")</f>
        <v>-29.450000000000003</v>
      </c>
      <c r="K10" s="1">
        <f>RTD("cqg.rtd", ,"ContractData",G10, "MT_LastBidVolume",, "T")</f>
        <v>25</v>
      </c>
      <c r="L10" s="3">
        <f>RTD("cqg.rtd", ,"ContractData",G10, "Bid",, "T")</f>
        <v>6.1000000000000005</v>
      </c>
      <c r="M10" s="3">
        <f>RTD("cqg.rtd", ,"ContractData",G10, "Ask",, "T")</f>
        <v>6.3</v>
      </c>
      <c r="N10" s="1">
        <f>RTD("cqg.rtd", ,"ContractData",G10, "MT_LastAskVolume",, "T")</f>
        <v>35</v>
      </c>
      <c r="O10" s="1">
        <f>RTD("cqg.rtd", ,"ContractData",G10, "T_CVol",, "T")</f>
        <v>3122</v>
      </c>
      <c r="P10" s="1">
        <f>RTD("cqg.rtd", ,"ContractData",G10, "Y_COI",, "T")</f>
        <v>43</v>
      </c>
      <c r="Q10" s="3">
        <f>IFERROR(RTD("cqg.rtd", ,"ContractData", G10, "ImpliedVolatility",, "T"),"")</f>
        <v>10.49</v>
      </c>
      <c r="R10" s="3">
        <f>IFERROR(RTD("cqg.rtd", ,"ContractData", G10, "Delta",, "T"),"")</f>
        <v>-53.68</v>
      </c>
    </row>
    <row r="11" spans="1:20" x14ac:dyDescent="0.3">
      <c r="B11" s="1" t="str">
        <v>P.US.EPM2675000</v>
      </c>
      <c r="D11" s="1" t="s">
        <v>132</v>
      </c>
      <c r="E11" s="2">
        <f>_xll.CQGContractData(D11, "ExpirationDate", "-1", "T")</f>
        <v>46191</v>
      </c>
      <c r="F11" s="2">
        <v>46153</v>
      </c>
      <c r="G11" s="2" t="str">
        <v>P.US.EP12K2674500</v>
      </c>
      <c r="H11" s="1" t="str" cm="1">
        <f t="array" ref="H11">TRIM(RIGHT(_xll.CQGContractData(G11, "LongDescription", "-1", "T"),(LEN(_xll.CQGContractData(G11, "LongDescription", "-1", "T"))-14)))</f>
        <v>Week 2 (Monday), May 26 74500 Put</v>
      </c>
      <c r="I11" s="3">
        <f>RTD("cqg.rtd", ,"ContractData",G11, "LastTrade",, "T")</f>
        <v>8.9</v>
      </c>
      <c r="J11" s="4">
        <f>RTD("cqg.rtd", ,"ContractData",G11, "NetLastTrade",, "T")</f>
        <v>-29.85</v>
      </c>
      <c r="K11" s="1">
        <f>RTD("cqg.rtd", ,"ContractData",G11, "MT_LastBidVolume",, "T")</f>
        <v>11</v>
      </c>
      <c r="L11" s="3">
        <f>RTD("cqg.rtd", ,"ContractData",G11, "Bid",, "T")</f>
        <v>9</v>
      </c>
      <c r="M11" s="3">
        <f>RTD("cqg.rtd", ,"ContractData",G11, "Ask",, "T")</f>
        <v>9.2000000000000011</v>
      </c>
      <c r="N11" s="1">
        <f>RTD("cqg.rtd", ,"ContractData",G11, "MT_LastAskVolume",, "T")</f>
        <v>9</v>
      </c>
      <c r="O11" s="1">
        <f>RTD("cqg.rtd", ,"ContractData",G11, "T_CVol",, "T")</f>
        <v>1801</v>
      </c>
      <c r="P11" s="1">
        <f>RTD("cqg.rtd", ,"ContractData",G11, "Y_COI",, "T")</f>
        <v>82</v>
      </c>
      <c r="Q11" s="3">
        <f>IFERROR(RTD("cqg.rtd", ,"ContractData", G11, "ImpliedVolatility",, "T"),"")</f>
        <v>9.42</v>
      </c>
      <c r="R11" s="3">
        <f>IFERROR(RTD("cqg.rtd", ,"ContractData", G11, "Delta",, "T"),"")</f>
        <v>-67.72</v>
      </c>
    </row>
    <row r="12" spans="1:20" x14ac:dyDescent="0.3">
      <c r="A12" s="1" t="s">
        <v>0</v>
      </c>
      <c r="B12" s="1" t="str">
        <f t="array" ref="B12:B16">_xll.CQGOptions(A12, "1", "-2,2", "Call")</f>
        <v>C.US.EP12K2674350</v>
      </c>
      <c r="D12" s="1" t="s">
        <v>44</v>
      </c>
      <c r="E12" s="2">
        <f>_xll.CQGContractData(D12, "ExpirationDate", "-1", "T")</f>
        <v>46153</v>
      </c>
      <c r="F12" s="2">
        <v>46154</v>
      </c>
      <c r="G12" s="2" t="str" cm="1">
        <f t="array" ref="G12:G21">_xlfn._xlws.FILTER($D$2:$D$211,$E$2:$E$211=F12)</f>
        <v>C.US.EP22K2674300</v>
      </c>
      <c r="H12" s="1" t="str" cm="1">
        <f t="array" ref="H12">TRIM(RIGHT(_xll.CQGContractData(G12, "LongDescription", "-1", "T"),(LEN(_xll.CQGContractData(G12, "LongDescription", "-1", "T"))-14)))</f>
        <v>Week 2 (Tuesday), May 26 74300 Call</v>
      </c>
      <c r="I12" s="3">
        <f>RTD("cqg.rtd", ,"ContractData",G12, "LastTrade",, "T")</f>
        <v>28</v>
      </c>
      <c r="J12" s="4">
        <f>RTD("cqg.rtd", ,"ContractData",G12, "NetLastTrade",, "T")</f>
        <v>3.25</v>
      </c>
      <c r="K12" s="1">
        <f>RTD("cqg.rtd", ,"ContractData",G12, "MT_LastBidVolume",, "T")</f>
        <v>11</v>
      </c>
      <c r="L12" s="3">
        <f>RTD("cqg.rtd", ,"ContractData",G12, "Bid",, "T")</f>
        <v>27.5</v>
      </c>
      <c r="M12" s="3">
        <f>RTD("cqg.rtd", ,"ContractData",G12, "Ask",, "T")</f>
        <v>27.75</v>
      </c>
      <c r="N12" s="1">
        <f>RTD("cqg.rtd", ,"ContractData",G12, "MT_LastAskVolume",, "T")</f>
        <v>10</v>
      </c>
      <c r="O12" s="1">
        <f>RTD("cqg.rtd", ,"ContractData",G12, "T_CVol",, "T")</f>
        <v>1616</v>
      </c>
      <c r="P12" s="1">
        <f>RTD("cqg.rtd", ,"ContractData",G12, "Y_COI",, "T")</f>
        <v>517</v>
      </c>
      <c r="Q12" s="3">
        <f>IFERROR(RTD("cqg.rtd", ,"ContractData", G12, "ImpliedVolatility",, "T"),"")</f>
        <v>12.43</v>
      </c>
      <c r="R12" s="3">
        <f>IFERROR(RTD("cqg.rtd", ,"ContractData", G12, "Delta",, "T"),"")</f>
        <v>60.99</v>
      </c>
    </row>
    <row r="13" spans="1:20" x14ac:dyDescent="0.3">
      <c r="B13" s="1" t="str">
        <v>C.US.EP12K2674400</v>
      </c>
      <c r="D13" s="1" t="s">
        <v>133</v>
      </c>
      <c r="E13" s="2">
        <f>_xll.CQGContractData(D13, "ExpirationDate", "-1", "T")</f>
        <v>46153</v>
      </c>
      <c r="F13" s="2">
        <v>46154</v>
      </c>
      <c r="G13" s="2" t="str">
        <v>C.US.EP22K2674350</v>
      </c>
      <c r="H13" s="1" t="str" cm="1">
        <f t="array" ref="H13">TRIM(RIGHT(_xll.CQGContractData(G13, "LongDescription", "-1", "T"),(LEN(_xll.CQGContractData(G13, "LongDescription", "-1", "T"))-14)))</f>
        <v>Week 2 (Tuesday), May 26 74350 Call</v>
      </c>
      <c r="I13" s="3">
        <f>RTD("cqg.rtd", ,"ContractData",G13, "LastTrade",, "T")</f>
        <v>24</v>
      </c>
      <c r="J13" s="4">
        <f>RTD("cqg.rtd", ,"ContractData",G13, "NetLastTrade",, "T")</f>
        <v>1.75</v>
      </c>
      <c r="K13" s="1">
        <f>RTD("cqg.rtd", ,"ContractData",G13, "MT_LastBidVolume",, "T")</f>
        <v>13</v>
      </c>
      <c r="L13" s="3">
        <f>RTD("cqg.rtd", ,"ContractData",G13, "Bid",, "T")</f>
        <v>24.25</v>
      </c>
      <c r="M13" s="3">
        <f>RTD("cqg.rtd", ,"ContractData",G13, "Ask",, "T")</f>
        <v>24.5</v>
      </c>
      <c r="N13" s="1">
        <f>RTD("cqg.rtd", ,"ContractData",G13, "MT_LastAskVolume",, "T")</f>
        <v>10</v>
      </c>
      <c r="O13" s="1">
        <f>RTD("cqg.rtd", ,"ContractData",G13, "T_CVol",, "T")</f>
        <v>990</v>
      </c>
      <c r="P13" s="1">
        <f>RTD("cqg.rtd", ,"ContractData",G13, "Y_COI",, "T")</f>
        <v>181</v>
      </c>
      <c r="Q13" s="3">
        <f>IFERROR(RTD("cqg.rtd", ,"ContractData", G13, "ImpliedVolatility",, "T"),"")</f>
        <v>12.01</v>
      </c>
      <c r="R13" s="3">
        <f>IFERROR(RTD("cqg.rtd", ,"ContractData", G13, "Delta",, "T"),"")</f>
        <v>57.11</v>
      </c>
    </row>
    <row r="14" spans="1:20" x14ac:dyDescent="0.3">
      <c r="B14" s="1" t="str">
        <v>C.US.EP12K2674450</v>
      </c>
      <c r="D14" s="1" t="s">
        <v>134</v>
      </c>
      <c r="E14" s="2">
        <f>_xll.CQGContractData(D14, "ExpirationDate", "-1", "T")</f>
        <v>46153</v>
      </c>
      <c r="F14" s="2">
        <v>46154</v>
      </c>
      <c r="G14" s="2" t="str">
        <v>C.US.EP22K2674400</v>
      </c>
      <c r="H14" s="1" t="str" cm="1">
        <f t="array" ref="H14">TRIM(RIGHT(_xll.CQGContractData(G14, "LongDescription", "-1", "T"),(LEN(_xll.CQGContractData(G14, "LongDescription", "-1", "T"))-14)))</f>
        <v>Week 2 (Tuesday), May 26 74400 Call</v>
      </c>
      <c r="I14" s="3">
        <f>RTD("cqg.rtd", ,"ContractData",G14, "LastTrade",, "T")</f>
        <v>21</v>
      </c>
      <c r="J14" s="4">
        <f>RTD("cqg.rtd", ,"ContractData",G14, "NetLastTrade",, "T")</f>
        <v>1</v>
      </c>
      <c r="K14" s="1">
        <f>RTD("cqg.rtd", ,"ContractData",G14, "MT_LastBidVolume",, "T")</f>
        <v>2</v>
      </c>
      <c r="L14" s="3">
        <f>RTD("cqg.rtd", ,"ContractData",G14, "Bid",, "T")</f>
        <v>21.25</v>
      </c>
      <c r="M14" s="3">
        <f>RTD("cqg.rtd", ,"ContractData",G14, "Ask",, "T")</f>
        <v>21.5</v>
      </c>
      <c r="N14" s="1">
        <f>RTD("cqg.rtd", ,"ContractData",G14, "MT_LastAskVolume",, "T")</f>
        <v>16</v>
      </c>
      <c r="O14" s="1">
        <f>RTD("cqg.rtd", ,"ContractData",G14, "T_CVol",, "T")</f>
        <v>565</v>
      </c>
      <c r="P14" s="1">
        <f>RTD("cqg.rtd", ,"ContractData",G14, "Y_COI",, "T")</f>
        <v>288</v>
      </c>
      <c r="Q14" s="3">
        <f>IFERROR(RTD("cqg.rtd", ,"ContractData", G14, "ImpliedVolatility",, "T"),"")</f>
        <v>11.92</v>
      </c>
      <c r="R14" s="3">
        <f>IFERROR(RTD("cqg.rtd", ,"ContractData", G14, "Delta",, "T"),"")</f>
        <v>53.21</v>
      </c>
    </row>
    <row r="15" spans="1:20" x14ac:dyDescent="0.3">
      <c r="B15" s="1" t="str">
        <v>C.US.EP12K2674500</v>
      </c>
      <c r="D15" s="1" t="s">
        <v>135</v>
      </c>
      <c r="E15" s="2">
        <f>_xll.CQGContractData(D15, "ExpirationDate", "-1", "T")</f>
        <v>46153</v>
      </c>
      <c r="F15" s="2">
        <v>46154</v>
      </c>
      <c r="G15" s="2" t="str">
        <v>C.US.EP22K2674450</v>
      </c>
      <c r="H15" s="1" t="str" cm="1">
        <f t="array" ref="H15">TRIM(RIGHT(_xll.CQGContractData(G15, "LongDescription", "-1", "T"),(LEN(_xll.CQGContractData(G15, "LongDescription", "-1", "T"))-14)))</f>
        <v>Week 2 (Tuesday), May 26 74450 Call</v>
      </c>
      <c r="I15" s="3">
        <f>RTD("cqg.rtd", ,"ContractData",G15, "LastTrade",, "T")</f>
        <v>18.3</v>
      </c>
      <c r="J15" s="4">
        <f>RTD("cqg.rtd", ,"ContractData",G15, "NetLastTrade",, "T")</f>
        <v>0.5</v>
      </c>
      <c r="K15" s="1">
        <f>RTD("cqg.rtd", ,"ContractData",G15, "MT_LastBidVolume",, "T")</f>
        <v>10</v>
      </c>
      <c r="L15" s="3">
        <f>RTD("cqg.rtd", ,"ContractData",G15, "Bid",, "T")</f>
        <v>18.400000000000002</v>
      </c>
      <c r="M15" s="3">
        <f>RTD("cqg.rtd", ,"ContractData",G15, "Ask",, "T")</f>
        <v>18.600000000000001</v>
      </c>
      <c r="N15" s="1">
        <f>RTD("cqg.rtd", ,"ContractData",G15, "MT_LastAskVolume",, "T")</f>
        <v>3</v>
      </c>
      <c r="O15" s="1">
        <f>RTD("cqg.rtd", ,"ContractData",G15, "T_CVol",, "T")</f>
        <v>953</v>
      </c>
      <c r="P15" s="1">
        <f>RTD("cqg.rtd", ,"ContractData",G15, "Y_COI",, "T")</f>
        <v>105</v>
      </c>
      <c r="Q15" s="3">
        <f>IFERROR(RTD("cqg.rtd", ,"ContractData", G15, "ImpliedVolatility",, "T"),"")</f>
        <v>11.72</v>
      </c>
      <c r="R15" s="3">
        <f>IFERROR(RTD("cqg.rtd", ,"ContractData", G15, "Delta",, "T"),"")</f>
        <v>49.08</v>
      </c>
    </row>
    <row r="16" spans="1:20" x14ac:dyDescent="0.3">
      <c r="B16" s="1" t="str">
        <v>C.US.EP12K2674550</v>
      </c>
      <c r="D16" s="1" t="s">
        <v>136</v>
      </c>
      <c r="E16" s="2">
        <f>_xll.CQGContractData(D16, "ExpirationDate", "-1", "T")</f>
        <v>46153</v>
      </c>
      <c r="F16" s="2">
        <v>46154</v>
      </c>
      <c r="G16" s="2" t="str">
        <v>C.US.EP22K2674500</v>
      </c>
      <c r="H16" s="1" t="str" cm="1">
        <f t="array" ref="H16">TRIM(RIGHT(_xll.CQGContractData(G16, "LongDescription", "-1", "T"),(LEN(_xll.CQGContractData(G16, "LongDescription", "-1", "T"))-14)))</f>
        <v>Week 2 (Tuesday), May 26 74500 Call</v>
      </c>
      <c r="I16" s="3">
        <f>RTD("cqg.rtd", ,"ContractData",G16, "LastTrade",, "T")</f>
        <v>16.399999999999999</v>
      </c>
      <c r="J16" s="4">
        <f>RTD("cqg.rtd", ,"ContractData",G16, "NetLastTrade",, "T")</f>
        <v>0.59999999999999787</v>
      </c>
      <c r="K16" s="1">
        <f>RTD("cqg.rtd", ,"ContractData",G16, "MT_LastBidVolume",, "T")</f>
        <v>10</v>
      </c>
      <c r="L16" s="3">
        <f>RTD("cqg.rtd", ,"ContractData",G16, "Bid",, "T")</f>
        <v>15.8</v>
      </c>
      <c r="M16" s="3">
        <f>RTD("cqg.rtd", ,"ContractData",G16, "Ask",, "T")</f>
        <v>16</v>
      </c>
      <c r="N16" s="1">
        <f>RTD("cqg.rtd", ,"ContractData",G16, "MT_LastAskVolume",, "T")</f>
        <v>23</v>
      </c>
      <c r="O16" s="1">
        <f>RTD("cqg.rtd", ,"ContractData",G16, "T_CVol",, "T")</f>
        <v>1401</v>
      </c>
      <c r="P16" s="1">
        <f>RTD("cqg.rtd", ,"ContractData",G16, "Y_COI",, "T")</f>
        <v>554</v>
      </c>
      <c r="Q16" s="3">
        <f>IFERROR(RTD("cqg.rtd", ,"ContractData", G16, "ImpliedVolatility",, "T"),"")</f>
        <v>11.42</v>
      </c>
      <c r="R16" s="3">
        <f>IFERROR(RTD("cqg.rtd", ,"ContractData", G16, "Delta",, "T"),"")</f>
        <v>44.83</v>
      </c>
    </row>
    <row r="17" spans="1:18" x14ac:dyDescent="0.3">
      <c r="A17" s="1" t="s">
        <v>1</v>
      </c>
      <c r="B17" s="1" t="str">
        <f t="array" ref="B17:B21">_xll.CQGOptions(A17, "1", "-2,2", "Put")</f>
        <v>P.US.EP12K2674350</v>
      </c>
      <c r="D17" s="1" t="s">
        <v>45</v>
      </c>
      <c r="E17" s="2">
        <f>_xll.CQGContractData(D17, "ExpirationDate", "-1", "T")</f>
        <v>46153</v>
      </c>
      <c r="F17" s="2">
        <v>46154</v>
      </c>
      <c r="G17" s="2" t="str">
        <v>P.US.EP22K2674300</v>
      </c>
      <c r="H17" s="1" t="str" cm="1">
        <f t="array" ref="H17">TRIM(RIGHT(_xll.CQGContractData(G17, "LongDescription", "-1", "T"),(LEN(_xll.CQGContractData(G17, "LongDescription", "-1", "T"))-14)))</f>
        <v>Week 2 (Tuesday), May 26 74300 Put</v>
      </c>
      <c r="I17" s="3">
        <f>RTD("cqg.rtd", ,"ContractData",G17, "LastTrade",, "T")</f>
        <v>14.1</v>
      </c>
      <c r="J17" s="4">
        <f>RTD("cqg.rtd", ,"ContractData",G17, "NetLastTrade",, "T")</f>
        <v>-21.65</v>
      </c>
      <c r="K17" s="1">
        <f>RTD("cqg.rtd", ,"ContractData",G17, "MT_LastBidVolume",, "T")</f>
        <v>52</v>
      </c>
      <c r="L17" s="3">
        <f>RTD("cqg.rtd", ,"ContractData",G17, "Bid",, "T")</f>
        <v>14</v>
      </c>
      <c r="M17" s="3">
        <f>RTD("cqg.rtd", ,"ContractData",G17, "Ask",, "T")</f>
        <v>14.3</v>
      </c>
      <c r="N17" s="1">
        <f>RTD("cqg.rtd", ,"ContractData",G17, "MT_LastAskVolume",, "T")</f>
        <v>18</v>
      </c>
      <c r="O17" s="1">
        <f>RTD("cqg.rtd", ,"ContractData",G17, "T_CVol",, "T")</f>
        <v>721</v>
      </c>
      <c r="P17" s="1">
        <f>RTD("cqg.rtd", ,"ContractData",G17, "Y_COI",, "T")</f>
        <v>13</v>
      </c>
      <c r="Q17" s="3">
        <f>IFERROR(RTD("cqg.rtd", ,"ContractData", G17, "ImpliedVolatility",, "T"),"")</f>
        <v>12.27</v>
      </c>
      <c r="R17" s="3">
        <f>IFERROR(RTD("cqg.rtd", ,"ContractData", G17, "Delta",, "T"),"")</f>
        <v>-39.229999999999997</v>
      </c>
    </row>
    <row r="18" spans="1:18" x14ac:dyDescent="0.3">
      <c r="B18" s="1" t="str">
        <v>P.US.EP12K2674400</v>
      </c>
      <c r="D18" s="1" t="s">
        <v>137</v>
      </c>
      <c r="E18" s="2">
        <f>_xll.CQGContractData(D18, "ExpirationDate", "-1", "T")</f>
        <v>46153</v>
      </c>
      <c r="F18" s="2">
        <v>46154</v>
      </c>
      <c r="G18" s="2" t="str">
        <v>P.US.EP22K2674350</v>
      </c>
      <c r="H18" s="1" t="str" cm="1">
        <f t="array" ref="H18">TRIM(RIGHT(_xll.CQGContractData(G18, "LongDescription", "-1", "T"),(LEN(_xll.CQGContractData(G18, "LongDescription", "-1", "T"))-14)))</f>
        <v>Week 2 (Tuesday), May 26 74350 Put</v>
      </c>
      <c r="I18" s="3">
        <f>RTD("cqg.rtd", ,"ContractData",G18, "LastTrade",, "T")</f>
        <v>15.5</v>
      </c>
      <c r="J18" s="4">
        <f>RTD("cqg.rtd", ,"ContractData",G18, "NetLastTrade",, "T")</f>
        <v>-22.75</v>
      </c>
      <c r="K18" s="1">
        <f>RTD("cqg.rtd", ,"ContractData",G18, "MT_LastBidVolume",, "T")</f>
        <v>12</v>
      </c>
      <c r="L18" s="3">
        <f>RTD("cqg.rtd", ,"ContractData",G18, "Bid",, "T")</f>
        <v>15.8</v>
      </c>
      <c r="M18" s="3">
        <f>RTD("cqg.rtd", ,"ContractData",G18, "Ask",, "T")</f>
        <v>16</v>
      </c>
      <c r="N18" s="1">
        <f>RTD("cqg.rtd", ,"ContractData",G18, "MT_LastAskVolume",, "T")</f>
        <v>13</v>
      </c>
      <c r="O18" s="1">
        <f>RTD("cqg.rtd", ,"ContractData",G18, "T_CVol",, "T")</f>
        <v>412</v>
      </c>
      <c r="P18" s="1">
        <f>RTD("cqg.rtd", ,"ContractData",G18, "Y_COI",, "T")</f>
        <v>33</v>
      </c>
      <c r="Q18" s="3">
        <f>IFERROR(RTD("cqg.rtd", ,"ContractData", G18, "ImpliedVolatility",, "T"),"")</f>
        <v>12.11</v>
      </c>
      <c r="R18" s="3">
        <f>IFERROR(RTD("cqg.rtd", ,"ContractData", G18, "Delta",, "T"),"")</f>
        <v>-42.96</v>
      </c>
    </row>
    <row r="19" spans="1:18" x14ac:dyDescent="0.3">
      <c r="B19" s="1" t="str">
        <v>P.US.EP12K2674450</v>
      </c>
      <c r="D19" s="1" t="s">
        <v>138</v>
      </c>
      <c r="E19" s="2">
        <f>_xll.CQGContractData(D19, "ExpirationDate", "-1", "T")</f>
        <v>46153</v>
      </c>
      <c r="F19" s="2">
        <v>46154</v>
      </c>
      <c r="G19" s="2" t="str">
        <v>P.US.EP22K2674400</v>
      </c>
      <c r="H19" s="1" t="str" cm="1">
        <f t="array" ref="H19">TRIM(RIGHT(_xll.CQGContractData(G19, "LongDescription", "-1", "T"),(LEN(_xll.CQGContractData(G19, "LongDescription", "-1", "T"))-14)))</f>
        <v>Week 2 (Tuesday), May 26 74400 Put</v>
      </c>
      <c r="I19" s="3">
        <f>RTD("cqg.rtd", ,"ContractData",G19, "LastTrade",, "T")</f>
        <v>17.600000000000001</v>
      </c>
      <c r="J19" s="4">
        <f>RTD("cqg.rtd", ,"ContractData",G19, "NetLastTrade",, "T")</f>
        <v>-23.4</v>
      </c>
      <c r="K19" s="1">
        <f>RTD("cqg.rtd", ,"ContractData",G19, "MT_LastBidVolume",, "T")</f>
        <v>2</v>
      </c>
      <c r="L19" s="3">
        <f>RTD("cqg.rtd", ,"ContractData",G19, "Bid",, "T")</f>
        <v>17.8</v>
      </c>
      <c r="M19" s="3">
        <f>RTD("cqg.rtd", ,"ContractData",G19, "Ask",, "T")</f>
        <v>18</v>
      </c>
      <c r="N19" s="1">
        <f>RTD("cqg.rtd", ,"ContractData",G19, "MT_LastAskVolume",, "T")</f>
        <v>25</v>
      </c>
      <c r="O19" s="1">
        <f>RTD("cqg.rtd", ,"ContractData",G19, "T_CVol",, "T")</f>
        <v>400</v>
      </c>
      <c r="P19" s="1">
        <f>RTD("cqg.rtd", ,"ContractData",G19, "Y_COI",, "T")</f>
        <v>38</v>
      </c>
      <c r="Q19" s="3">
        <f>IFERROR(RTD("cqg.rtd", ,"ContractData", G19, "ImpliedVolatility",, "T"),"")</f>
        <v>11.94</v>
      </c>
      <c r="R19" s="3">
        <f>IFERROR(RTD("cqg.rtd", ,"ContractData", G19, "Delta",, "T"),"")</f>
        <v>-46.81</v>
      </c>
    </row>
    <row r="20" spans="1:18" x14ac:dyDescent="0.3">
      <c r="B20" s="1" t="str">
        <v>P.US.EP12K2674500</v>
      </c>
      <c r="D20" s="1" t="s">
        <v>139</v>
      </c>
      <c r="E20" s="2">
        <f>_xll.CQGContractData(D20, "ExpirationDate", "-1", "T")</f>
        <v>46153</v>
      </c>
      <c r="F20" s="2">
        <v>46154</v>
      </c>
      <c r="G20" s="2" t="str">
        <v>P.US.EP22K2674450</v>
      </c>
      <c r="H20" s="1" t="str" cm="1">
        <f t="array" ref="H20">TRIM(RIGHT(_xll.CQGContractData(G20, "LongDescription", "-1", "T"),(LEN(_xll.CQGContractData(G20, "LongDescription", "-1", "T"))-14)))</f>
        <v>Week 2 (Tuesday), May 26 74450 Put</v>
      </c>
      <c r="I20" s="3">
        <f>RTD("cqg.rtd", ,"ContractData",G20, "LastTrade",, "T")</f>
        <v>19.600000000000001</v>
      </c>
      <c r="J20" s="4">
        <f>RTD("cqg.rtd", ,"ContractData",G20, "NetLastTrade",, "T")</f>
        <v>-24.15</v>
      </c>
      <c r="K20" s="1">
        <f>RTD("cqg.rtd", ,"ContractData",G20, "MT_LastBidVolume",, "T")</f>
        <v>3</v>
      </c>
      <c r="L20" s="3">
        <f>RTD("cqg.rtd", ,"ContractData",G20, "Bid",, "T")</f>
        <v>19.900000000000002</v>
      </c>
      <c r="M20" s="3">
        <f>RTD("cqg.rtd", ,"ContractData",G20, "Ask",, "T")</f>
        <v>20.25</v>
      </c>
      <c r="N20" s="1">
        <f>RTD("cqg.rtd", ,"ContractData",G20, "MT_LastAskVolume",, "T")</f>
        <v>56</v>
      </c>
      <c r="O20" s="1">
        <f>RTD("cqg.rtd", ,"ContractData",G20, "T_CVol",, "T")</f>
        <v>219</v>
      </c>
      <c r="P20" s="1">
        <f>RTD("cqg.rtd", ,"ContractData",G20, "Y_COI",, "T")</f>
        <v>26</v>
      </c>
      <c r="Q20" s="3">
        <f>IFERROR(RTD("cqg.rtd", ,"ContractData", G20, "ImpliedVolatility",, "T"),"")</f>
        <v>11.68</v>
      </c>
      <c r="R20" s="3">
        <f>IFERROR(RTD("cqg.rtd", ,"ContractData", G20, "Delta",, "T"),"")</f>
        <v>-50.88</v>
      </c>
    </row>
    <row r="21" spans="1:18" x14ac:dyDescent="0.3">
      <c r="B21" s="1" t="str">
        <v>P.US.EP12K2674550</v>
      </c>
      <c r="D21" s="1" t="s">
        <v>140</v>
      </c>
      <c r="E21" s="2">
        <f>_xll.CQGContractData(D21, "ExpirationDate", "-1", "T")</f>
        <v>46153</v>
      </c>
      <c r="F21" s="2">
        <v>46154</v>
      </c>
      <c r="G21" s="2" t="str">
        <v>P.US.EP22K2674500</v>
      </c>
      <c r="H21" s="1" t="str" cm="1">
        <f t="array" ref="H21">TRIM(RIGHT(_xll.CQGContractData(G21, "LongDescription", "-1", "T"),(LEN(_xll.CQGContractData(G21, "LongDescription", "-1", "T"))-14)))</f>
        <v>Week 2 (Tuesday), May 26 74500 Put</v>
      </c>
      <c r="I21" s="3">
        <f>RTD("cqg.rtd", ,"ContractData",G21, "LastTrade",, "T")</f>
        <v>22.5</v>
      </c>
      <c r="J21" s="4">
        <f>RTD("cqg.rtd", ,"ContractData",G21, "NetLastTrade",, "T")</f>
        <v>-24.25</v>
      </c>
      <c r="K21" s="1">
        <f>RTD("cqg.rtd", ,"ContractData",G21, "MT_LastBidVolume",, "T")</f>
        <v>21</v>
      </c>
      <c r="L21" s="3">
        <f>RTD("cqg.rtd", ,"ContractData",G21, "Bid",, "T")</f>
        <v>22.25</v>
      </c>
      <c r="M21" s="3">
        <f>RTD("cqg.rtd", ,"ContractData",G21, "Ask",, "T")</f>
        <v>22.5</v>
      </c>
      <c r="N21" s="1">
        <f>RTD("cqg.rtd", ,"ContractData",G21, "MT_LastAskVolume",, "T")</f>
        <v>2</v>
      </c>
      <c r="O21" s="1">
        <f>RTD("cqg.rtd", ,"ContractData",G21, "T_CVol",, "T")</f>
        <v>433</v>
      </c>
      <c r="P21" s="1">
        <f>RTD("cqg.rtd", ,"ContractData",G21, "Y_COI",, "T")</f>
        <v>14</v>
      </c>
      <c r="Q21" s="3">
        <f>IFERROR(RTD("cqg.rtd", ,"ContractData", G21, "ImpliedVolatility",, "T"),"")</f>
        <v>11.61</v>
      </c>
      <c r="R21" s="3">
        <f>IFERROR(RTD("cqg.rtd", ,"ContractData", G21, "Delta",, "T"),"")</f>
        <v>-55.1</v>
      </c>
    </row>
    <row r="22" spans="1:18" x14ac:dyDescent="0.3">
      <c r="A22" s="1" t="s">
        <v>2</v>
      </c>
      <c r="B22" s="1" t="str">
        <f t="array" ref="B22:B26">_xll.CQGOptions(A22, "1", "-2,2", "Call")</f>
        <v>C.US.EP13K2674350</v>
      </c>
      <c r="D22" s="1" t="s">
        <v>46</v>
      </c>
      <c r="E22" s="2">
        <f>_xll.CQGContractData(D22, "ExpirationDate", "-1", "T")</f>
        <v>46160</v>
      </c>
      <c r="F22" s="2">
        <v>46155</v>
      </c>
      <c r="G22" s="2" t="str" cm="1">
        <f t="array" ref="G22:G31">_xlfn._xlws.FILTER($D$2:$D$211,$E$2:$E$211=F22)</f>
        <v>C.US.EP32K2674300</v>
      </c>
      <c r="H22" s="1" t="str" cm="1">
        <f t="array" ref="H22">TRIM(RIGHT(_xll.CQGContractData(G22, "LongDescription", "-1", "T"),(LEN(_xll.CQGContractData(G22, "LongDescription", "-1", "T"))-14)))</f>
        <v>Week 2 (Wednesday), May 26 74300 Call</v>
      </c>
      <c r="I22" s="3">
        <f>RTD("cqg.rtd", ,"ContractData",G22, "LastTrade",, "T")</f>
        <v>36.75</v>
      </c>
      <c r="J22" s="4">
        <f>RTD("cqg.rtd", ,"ContractData",G22, "NetLastTrade",, "T")</f>
        <v>5.5</v>
      </c>
      <c r="K22" s="1">
        <f>RTD("cqg.rtd", ,"ContractData",G22, "MT_LastBidVolume",, "T")</f>
        <v>2</v>
      </c>
      <c r="L22" s="3">
        <f>RTD("cqg.rtd", ,"ContractData",G22, "Bid",, "T")</f>
        <v>36.25</v>
      </c>
      <c r="M22" s="3">
        <f>RTD("cqg.rtd", ,"ContractData",G22, "Ask",, "T")</f>
        <v>36.5</v>
      </c>
      <c r="N22" s="1">
        <f>RTD("cqg.rtd", ,"ContractData",G22, "MT_LastAskVolume",, "T")</f>
        <v>10</v>
      </c>
      <c r="O22" s="1">
        <f>RTD("cqg.rtd", ,"ContractData",G22, "T_CVol",, "T")</f>
        <v>55</v>
      </c>
      <c r="P22" s="1">
        <f>RTD("cqg.rtd", ,"ContractData",G22, "Y_COI",, "T")</f>
        <v>484</v>
      </c>
      <c r="Q22" s="3">
        <f>IFERROR(RTD("cqg.rtd", ,"ContractData", G22, "ImpliedVolatility",, "T"),"")</f>
        <v>12.89</v>
      </c>
      <c r="R22" s="3">
        <f>IFERROR(RTD("cqg.rtd", ,"ContractData", G22, "Delta",, "T"),"")</f>
        <v>57.65</v>
      </c>
    </row>
    <row r="23" spans="1:18" x14ac:dyDescent="0.3">
      <c r="B23" s="1" t="str">
        <v>C.US.EP13K2674400</v>
      </c>
      <c r="D23" s="1" t="s">
        <v>141</v>
      </c>
      <c r="E23" s="2">
        <f>_xll.CQGContractData(D23, "ExpirationDate", "-1", "T")</f>
        <v>46160</v>
      </c>
      <c r="F23" s="2">
        <v>46155</v>
      </c>
      <c r="G23" s="2" t="str">
        <v>C.US.EP32K2674350</v>
      </c>
      <c r="H23" s="1" t="str" cm="1">
        <f t="array" ref="H23">TRIM(RIGHT(_xll.CQGContractData(G23, "LongDescription", "-1", "T"),(LEN(_xll.CQGContractData(G23, "LongDescription", "-1", "T"))-14)))</f>
        <v>Week 2 (Wednesday), May 26 74350 Call</v>
      </c>
      <c r="I23" s="3">
        <f>RTD("cqg.rtd", ,"ContractData",G23, "LastTrade",, "T")</f>
        <v>34</v>
      </c>
      <c r="J23" s="4">
        <f>RTD("cqg.rtd", ,"ContractData",G23, "NetLastTrade",, "T")</f>
        <v>5.25</v>
      </c>
      <c r="K23" s="1">
        <f>RTD("cqg.rtd", ,"ContractData",G23, "MT_LastBidVolume",, "T")</f>
        <v>15</v>
      </c>
      <c r="L23" s="3">
        <f>RTD("cqg.rtd", ,"ContractData",G23, "Bid",, "T")</f>
        <v>33</v>
      </c>
      <c r="M23" s="3">
        <f>RTD("cqg.rtd", ,"ContractData",G23, "Ask",, "T")</f>
        <v>33.25</v>
      </c>
      <c r="N23" s="1">
        <f>RTD("cqg.rtd", ,"ContractData",G23, "MT_LastAskVolume",, "T")</f>
        <v>2</v>
      </c>
      <c r="O23" s="1">
        <f>RTD("cqg.rtd", ,"ContractData",G23, "T_CVol",, "T")</f>
        <v>166</v>
      </c>
      <c r="P23" s="1">
        <f>RTD("cqg.rtd", ,"ContractData",G23, "Y_COI",, "T")</f>
        <v>212</v>
      </c>
      <c r="Q23" s="3">
        <f>IFERROR(RTD("cqg.rtd", ,"ContractData", G23, "ImpliedVolatility",, "T"),"")</f>
        <v>12.8</v>
      </c>
      <c r="R23" s="3">
        <f>IFERROR(RTD("cqg.rtd", ,"ContractData", G23, "Delta",, "T"),"")</f>
        <v>54.98</v>
      </c>
    </row>
    <row r="24" spans="1:18" x14ac:dyDescent="0.3">
      <c r="B24" s="1" t="str">
        <v>C.US.EP13K2674450</v>
      </c>
      <c r="D24" s="1" t="s">
        <v>142</v>
      </c>
      <c r="E24" s="2">
        <f>_xll.CQGContractData(D24, "ExpirationDate", "-1", "T")</f>
        <v>46160</v>
      </c>
      <c r="F24" s="2">
        <v>46155</v>
      </c>
      <c r="G24" s="2" t="str">
        <v>C.US.EP32K2674400</v>
      </c>
      <c r="H24" s="1" t="str" cm="1">
        <f t="array" ref="H24">TRIM(RIGHT(_xll.CQGContractData(G24, "LongDescription", "-1", "T"),(LEN(_xll.CQGContractData(G24, "LongDescription", "-1", "T"))-14)))</f>
        <v>Week 2 (Wednesday), May 26 74400 Call</v>
      </c>
      <c r="I24" s="3">
        <f>RTD("cqg.rtd", ,"ContractData",G24, "LastTrade",, "T")</f>
        <v>28</v>
      </c>
      <c r="J24" s="4">
        <f>RTD("cqg.rtd", ,"ContractData",G24, "NetLastTrade",, "T")</f>
        <v>1.5</v>
      </c>
      <c r="K24" s="1">
        <f>RTD("cqg.rtd", ,"ContractData",G24, "MT_LastBidVolume",, "T")</f>
        <v>8</v>
      </c>
      <c r="L24" s="3">
        <f>RTD("cqg.rtd", ,"ContractData",G24, "Bid",, "T")</f>
        <v>30</v>
      </c>
      <c r="M24" s="3">
        <f>RTD("cqg.rtd", ,"ContractData",G24, "Ask",, "T")</f>
        <v>30.25</v>
      </c>
      <c r="N24" s="1">
        <f>RTD("cqg.rtd", ,"ContractData",G24, "MT_LastAskVolume",, "T")</f>
        <v>10</v>
      </c>
      <c r="O24" s="1">
        <f>RTD("cqg.rtd", ,"ContractData",G24, "T_CVol",, "T")</f>
        <v>122</v>
      </c>
      <c r="P24" s="1">
        <f>RTD("cqg.rtd", ,"ContractData",G24, "Y_COI",, "T")</f>
        <v>591</v>
      </c>
      <c r="Q24" s="3">
        <f>IFERROR(RTD("cqg.rtd", ,"ContractData", G24, "ImpliedVolatility",, "T"),"")</f>
        <v>12.54</v>
      </c>
      <c r="R24" s="3">
        <f>IFERROR(RTD("cqg.rtd", ,"ContractData", G24, "Delta",, "T"),"")</f>
        <v>52.28</v>
      </c>
    </row>
    <row r="25" spans="1:18" x14ac:dyDescent="0.3">
      <c r="B25" s="1" t="str">
        <v>C.US.EP13K2674500</v>
      </c>
      <c r="D25" s="1" t="s">
        <v>143</v>
      </c>
      <c r="E25" s="2">
        <f>_xll.CQGContractData(D25, "ExpirationDate", "-1", "T")</f>
        <v>46160</v>
      </c>
      <c r="F25" s="2">
        <v>46155</v>
      </c>
      <c r="G25" s="2" t="str">
        <v>C.US.EP32K2674450</v>
      </c>
      <c r="H25" s="1" t="str" cm="1">
        <f t="array" ref="H25">TRIM(RIGHT(_xll.CQGContractData(G25, "LongDescription", "-1", "T"),(LEN(_xll.CQGContractData(G25, "LongDescription", "-1", "T"))-14)))</f>
        <v>Week 2 (Wednesday), May 26 74450 Call</v>
      </c>
      <c r="I25" s="3">
        <f>RTD("cqg.rtd", ,"ContractData",G25, "LastTrade",, "T")</f>
        <v>27.5</v>
      </c>
      <c r="J25" s="4">
        <f>RTD("cqg.rtd", ,"ContractData",G25, "NetLastTrade",, "T")</f>
        <v>3.5</v>
      </c>
      <c r="K25" s="1">
        <f>RTD("cqg.rtd", ,"ContractData",G25, "MT_LastBidVolume",, "T")</f>
        <v>31</v>
      </c>
      <c r="L25" s="3">
        <f>RTD("cqg.rtd", ,"ContractData",G25, "Bid",, "T")</f>
        <v>27</v>
      </c>
      <c r="M25" s="3">
        <f>RTD("cqg.rtd", ,"ContractData",G25, "Ask",, "T")</f>
        <v>27.5</v>
      </c>
      <c r="N25" s="1">
        <f>RTD("cqg.rtd", ,"ContractData",G25, "MT_LastAskVolume",, "T")</f>
        <v>26</v>
      </c>
      <c r="O25" s="1">
        <f>RTD("cqg.rtd", ,"ContractData",G25, "T_CVol",, "T")</f>
        <v>178</v>
      </c>
      <c r="P25" s="1">
        <f>RTD("cqg.rtd", ,"ContractData",G25, "Y_COI",, "T")</f>
        <v>325</v>
      </c>
      <c r="Q25" s="3">
        <f>IFERROR(RTD("cqg.rtd", ,"ContractData", G25, "ImpliedVolatility",, "T"),"")</f>
        <v>12.44</v>
      </c>
      <c r="R25" s="3">
        <f>IFERROR(RTD("cqg.rtd", ,"ContractData", G25, "Delta",, "T"),"")</f>
        <v>49.47</v>
      </c>
    </row>
    <row r="26" spans="1:18" x14ac:dyDescent="0.3">
      <c r="B26" s="1" t="str">
        <v>C.US.EP13K2674550</v>
      </c>
      <c r="D26" s="1" t="s">
        <v>144</v>
      </c>
      <c r="E26" s="2">
        <f>_xll.CQGContractData(D26, "ExpirationDate", "-1", "T")</f>
        <v>46160</v>
      </c>
      <c r="F26" s="2">
        <v>46155</v>
      </c>
      <c r="G26" s="2" t="str">
        <v>C.US.EP32K2674500</v>
      </c>
      <c r="H26" s="1" t="str" cm="1">
        <f t="array" ref="H26">TRIM(RIGHT(_xll.CQGContractData(G26, "LongDescription", "-1", "T"),(LEN(_xll.CQGContractData(G26, "LongDescription", "-1", "T"))-14)))</f>
        <v>Week 2 (Wednesday), May 26 74500 Call</v>
      </c>
      <c r="I26" s="3">
        <f>RTD("cqg.rtd", ,"ContractData",G26, "LastTrade",, "T")</f>
        <v>24.75</v>
      </c>
      <c r="J26" s="4">
        <f>RTD("cqg.rtd", ,"ContractData",G26, "NetLastTrade",, "T")</f>
        <v>2.75</v>
      </c>
      <c r="K26" s="1">
        <f>RTD("cqg.rtd", ,"ContractData",G26, "MT_LastBidVolume",, "T")</f>
        <v>52</v>
      </c>
      <c r="L26" s="3">
        <f>RTD("cqg.rtd", ,"ContractData",G26, "Bid",, "T")</f>
        <v>24.25</v>
      </c>
      <c r="M26" s="3">
        <f>RTD("cqg.rtd", ,"ContractData",G26, "Ask",, "T")</f>
        <v>24.75</v>
      </c>
      <c r="N26" s="1">
        <f>RTD("cqg.rtd", ,"ContractData",G26, "MT_LastAskVolume",, "T")</f>
        <v>66</v>
      </c>
      <c r="O26" s="1">
        <f>RTD("cqg.rtd", ,"ContractData",G26, "T_CVol",, "T")</f>
        <v>225</v>
      </c>
      <c r="P26" s="1">
        <f>RTD("cqg.rtd", ,"ContractData",G26, "Y_COI",, "T")</f>
        <v>404</v>
      </c>
      <c r="Q26" s="3">
        <f>IFERROR(RTD("cqg.rtd", ,"ContractData", G26, "ImpliedVolatility",, "T"),"")</f>
        <v>12.05</v>
      </c>
      <c r="R26" s="3">
        <f>IFERROR(RTD("cqg.rtd", ,"ContractData", G26, "Delta",, "T"),"")</f>
        <v>46.53</v>
      </c>
    </row>
    <row r="27" spans="1:18" x14ac:dyDescent="0.3">
      <c r="A27" s="1" t="s">
        <v>3</v>
      </c>
      <c r="B27" s="1" t="str">
        <f t="array" ref="B27:B31">_xll.CQGOptions(A27, "1", "-2,2", "Put")</f>
        <v>P.US.EP13K2674350</v>
      </c>
      <c r="D27" s="1" t="s">
        <v>47</v>
      </c>
      <c r="E27" s="2">
        <f>_xll.CQGContractData(D27, "ExpirationDate", "-1", "T")</f>
        <v>46160</v>
      </c>
      <c r="F27" s="2">
        <v>46155</v>
      </c>
      <c r="G27" s="2" t="str">
        <v>P.US.EP32K2674300</v>
      </c>
      <c r="H27" s="1" t="str" cm="1">
        <f t="array" ref="H27">TRIM(RIGHT(_xll.CQGContractData(G27, "LongDescription", "-1", "T"),(LEN(_xll.CQGContractData(G27, "LongDescription", "-1", "T"))-14)))</f>
        <v>Week 2 (Wednesday), May 26 74300 Put</v>
      </c>
      <c r="I27" s="3">
        <f>RTD("cqg.rtd", ,"ContractData",G27, "LastTrade",, "T")</f>
        <v>25.5</v>
      </c>
      <c r="J27" s="4">
        <f>RTD("cqg.rtd", ,"ContractData",G27, "NetLastTrade",, "T")</f>
        <v>-16.75</v>
      </c>
      <c r="K27" s="1">
        <f>RTD("cqg.rtd", ,"ContractData",G27, "MT_LastBidVolume",, "T")</f>
        <v>22</v>
      </c>
      <c r="L27" s="3">
        <f>RTD("cqg.rtd", ,"ContractData",G27, "Bid",, "T")</f>
        <v>22.75</v>
      </c>
      <c r="M27" s="3">
        <f>RTD("cqg.rtd", ,"ContractData",G27, "Ask",, "T")</f>
        <v>23</v>
      </c>
      <c r="N27" s="1">
        <f>RTD("cqg.rtd", ,"ContractData",G27, "MT_LastAskVolume",, "T")</f>
        <v>13</v>
      </c>
      <c r="O27" s="1">
        <f>RTD("cqg.rtd", ,"ContractData",G27, "T_CVol",, "T")</f>
        <v>66</v>
      </c>
      <c r="P27" s="1">
        <f>RTD("cqg.rtd", ,"ContractData",G27, "Y_COI",, "T")</f>
        <v>57</v>
      </c>
      <c r="Q27" s="3">
        <f>IFERROR(RTD("cqg.rtd", ,"ContractData", G27, "ImpliedVolatility",, "T"),"")</f>
        <v>12.89</v>
      </c>
      <c r="R27" s="3">
        <f>IFERROR(RTD("cqg.rtd", ,"ContractData", G27, "Delta",, "T"),"")</f>
        <v>-42.33</v>
      </c>
    </row>
    <row r="28" spans="1:18" x14ac:dyDescent="0.3">
      <c r="B28" s="1" t="str">
        <v>P.US.EP13K2674400</v>
      </c>
      <c r="D28" s="1" t="s">
        <v>145</v>
      </c>
      <c r="E28" s="2">
        <f>_xll.CQGContractData(D28, "ExpirationDate", "-1", "T")</f>
        <v>46160</v>
      </c>
      <c r="F28" s="2">
        <v>46155</v>
      </c>
      <c r="G28" s="2" t="str">
        <v>P.US.EP32K2674350</v>
      </c>
      <c r="H28" s="1" t="str" cm="1">
        <f t="array" ref="H28">TRIM(RIGHT(_xll.CQGContractData(G28, "LongDescription", "-1", "T"),(LEN(_xll.CQGContractData(G28, "LongDescription", "-1", "T"))-14)))</f>
        <v>Week 2 (Wednesday), May 26 74350 Put</v>
      </c>
      <c r="I28" s="3">
        <f>RTD("cqg.rtd", ,"ContractData",G28, "LastTrade",, "T")</f>
        <v>27.5</v>
      </c>
      <c r="J28" s="4">
        <f>RTD("cqg.rtd", ,"ContractData",G28, "NetLastTrade",, "T")</f>
        <v>-17.25</v>
      </c>
      <c r="K28" s="1">
        <f>RTD("cqg.rtd", ,"ContractData",G28, "MT_LastBidVolume",, "T")</f>
        <v>37</v>
      </c>
      <c r="L28" s="3">
        <f>RTD("cqg.rtd", ,"ContractData",G28, "Bid",, "T")</f>
        <v>24.5</v>
      </c>
      <c r="M28" s="3">
        <f>RTD("cqg.rtd", ,"ContractData",G28, "Ask",, "T")</f>
        <v>25</v>
      </c>
      <c r="N28" s="1">
        <f>RTD("cqg.rtd", ,"ContractData",G28, "MT_LastAskVolume",, "T")</f>
        <v>32</v>
      </c>
      <c r="O28" s="1">
        <f>RTD("cqg.rtd", ,"ContractData",G28, "T_CVol",, "T")</f>
        <v>109</v>
      </c>
      <c r="P28" s="1">
        <f>RTD("cqg.rtd", ,"ContractData",G28, "Y_COI",, "T")</f>
        <v>29</v>
      </c>
      <c r="Q28" s="3">
        <f>IFERROR(RTD("cqg.rtd", ,"ContractData", G28, "ImpliedVolatility",, "T"),"")</f>
        <v>12.8</v>
      </c>
      <c r="R28" s="3">
        <f>IFERROR(RTD("cqg.rtd", ,"ContractData", G28, "Delta",, "T"),"")</f>
        <v>-44.99</v>
      </c>
    </row>
    <row r="29" spans="1:18" x14ac:dyDescent="0.3">
      <c r="B29" s="1" t="str">
        <v>P.US.EP13K2674450</v>
      </c>
      <c r="D29" s="1" t="s">
        <v>146</v>
      </c>
      <c r="E29" s="2">
        <f>_xll.CQGContractData(D29, "ExpirationDate", "-1", "T")</f>
        <v>46160</v>
      </c>
      <c r="F29" s="2">
        <v>46155</v>
      </c>
      <c r="G29" s="2" t="str">
        <v>P.US.EP32K2674400</v>
      </c>
      <c r="H29" s="1" t="str" cm="1">
        <f t="array" ref="H29">TRIM(RIGHT(_xll.CQGContractData(G29, "LongDescription", "-1", "T"),(LEN(_xll.CQGContractData(G29, "LongDescription", "-1", "T"))-14)))</f>
        <v>Week 2 (Wednesday), May 26 74400 Put</v>
      </c>
      <c r="I29" s="3">
        <f>RTD("cqg.rtd", ,"ContractData",G29, "LastTrade",, "T")</f>
        <v>27</v>
      </c>
      <c r="J29" s="4">
        <f>RTD("cqg.rtd", ,"ContractData",G29, "NetLastTrade",, "T")</f>
        <v>-20.25</v>
      </c>
      <c r="K29" s="1">
        <f>RTD("cqg.rtd", ,"ContractData",G29, "MT_LastBidVolume",, "T")</f>
        <v>36</v>
      </c>
      <c r="L29" s="3">
        <f>RTD("cqg.rtd", ,"ContractData",G29, "Bid",, "T")</f>
        <v>26.5</v>
      </c>
      <c r="M29" s="3">
        <f>RTD("cqg.rtd", ,"ContractData",G29, "Ask",, "T")</f>
        <v>26.75</v>
      </c>
      <c r="N29" s="1">
        <f>RTD("cqg.rtd", ,"ContractData",G29, "MT_LastAskVolume",, "T")</f>
        <v>2</v>
      </c>
      <c r="O29" s="1">
        <f>RTD("cqg.rtd", ,"ContractData",G29, "T_CVol",, "T")</f>
        <v>71</v>
      </c>
      <c r="P29" s="1">
        <f>RTD("cqg.rtd", ,"ContractData",G29, "Y_COI",, "T")</f>
        <v>14</v>
      </c>
      <c r="Q29" s="3">
        <f>IFERROR(RTD("cqg.rtd", ,"ContractData", G29, "ImpliedVolatility",, "T"),"")</f>
        <v>12.54</v>
      </c>
      <c r="R29" s="3">
        <f>IFERROR(RTD("cqg.rtd", ,"ContractData", G29, "Delta",, "T"),"")</f>
        <v>-47.69</v>
      </c>
    </row>
    <row r="30" spans="1:18" x14ac:dyDescent="0.3">
      <c r="B30" s="1" t="str">
        <v>P.US.EP13K2674500</v>
      </c>
      <c r="D30" s="1" t="s">
        <v>147</v>
      </c>
      <c r="E30" s="2">
        <f>_xll.CQGContractData(D30, "ExpirationDate", "-1", "T")</f>
        <v>46160</v>
      </c>
      <c r="F30" s="2">
        <v>46155</v>
      </c>
      <c r="G30" s="2" t="str">
        <v>P.US.EP32K2674450</v>
      </c>
      <c r="H30" s="1" t="str" cm="1">
        <f t="array" ref="H30">TRIM(RIGHT(_xll.CQGContractData(G30, "LongDescription", "-1", "T"),(LEN(_xll.CQGContractData(G30, "LongDescription", "-1", "T"))-14)))</f>
        <v>Week 2 (Wednesday), May 26 74450 Put</v>
      </c>
      <c r="I30" s="3">
        <f>RTD("cqg.rtd", ,"ContractData",G30, "LastTrade",, "T")</f>
        <v>32</v>
      </c>
      <c r="J30" s="4">
        <f>RTD("cqg.rtd", ,"ContractData",G30, "NetLastTrade",, "T")</f>
        <v>-18</v>
      </c>
      <c r="K30" s="1">
        <f>RTD("cqg.rtd", ,"ContractData",G30, "MT_LastBidVolume",, "T")</f>
        <v>33</v>
      </c>
      <c r="L30" s="3">
        <f>RTD("cqg.rtd", ,"ContractData",G30, "Bid",, "T")</f>
        <v>28.5</v>
      </c>
      <c r="M30" s="3">
        <f>RTD("cqg.rtd", ,"ContractData",G30, "Ask",, "T")</f>
        <v>29</v>
      </c>
      <c r="N30" s="1">
        <f>RTD("cqg.rtd", ,"ContractData",G30, "MT_LastAskVolume",, "T")</f>
        <v>34</v>
      </c>
      <c r="O30" s="1">
        <f>RTD("cqg.rtd", ,"ContractData",G30, "T_CVol",, "T")</f>
        <v>219</v>
      </c>
      <c r="P30" s="1">
        <f>RTD("cqg.rtd", ,"ContractData",G30, "Y_COI",, "T")</f>
        <v>9</v>
      </c>
      <c r="Q30" s="3">
        <f>IFERROR(RTD("cqg.rtd", ,"ContractData", G30, "ImpliedVolatility",, "T"),"")</f>
        <v>12.55</v>
      </c>
      <c r="R30" s="3">
        <f>IFERROR(RTD("cqg.rtd", ,"ContractData", G30, "Delta",, "T"),"")</f>
        <v>-50.5</v>
      </c>
    </row>
    <row r="31" spans="1:18" x14ac:dyDescent="0.3">
      <c r="B31" s="1" t="str">
        <v>P.US.EP13K2674550</v>
      </c>
      <c r="D31" s="1" t="s">
        <v>148</v>
      </c>
      <c r="E31" s="2">
        <f>_xll.CQGContractData(D31, "ExpirationDate", "-1", "T")</f>
        <v>46160</v>
      </c>
      <c r="F31" s="2">
        <v>46155</v>
      </c>
      <c r="G31" s="2" t="str">
        <v>P.US.EP32K2674500</v>
      </c>
      <c r="H31" s="1" t="str" cm="1">
        <f t="array" ref="H31">TRIM(RIGHT(_xll.CQGContractData(G31, "LongDescription", "-1", "T"),(LEN(_xll.CQGContractData(G31, "LongDescription", "-1", "T"))-14)))</f>
        <v>Week 2 (Wednesday), May 26 74500 Put</v>
      </c>
      <c r="I31" s="3">
        <f>RTD("cqg.rtd", ,"ContractData",G31, "LastTrade",, "T")</f>
        <v>31.25</v>
      </c>
      <c r="J31" s="4">
        <f>RTD("cqg.rtd", ,"ContractData",G31, "NetLastTrade",, "T")</f>
        <v>-21.75</v>
      </c>
      <c r="K31" s="1">
        <f>RTD("cqg.rtd", ,"ContractData",G31, "MT_LastBidVolume",, "T")</f>
        <v>41</v>
      </c>
      <c r="L31" s="3">
        <f>RTD("cqg.rtd", ,"ContractData",G31, "Bid",, "T")</f>
        <v>30.75</v>
      </c>
      <c r="M31" s="3">
        <f>RTD("cqg.rtd", ,"ContractData",G31, "Ask",, "T")</f>
        <v>31.25</v>
      </c>
      <c r="N31" s="1">
        <f>RTD("cqg.rtd", ,"ContractData",G31, "MT_LastAskVolume",, "T")</f>
        <v>23</v>
      </c>
      <c r="O31" s="1">
        <f>RTD("cqg.rtd", ,"ContractData",G31, "T_CVol",, "T")</f>
        <v>50</v>
      </c>
      <c r="P31" s="1">
        <f>RTD("cqg.rtd", ,"ContractData",G31, "Y_COI",, "T")</f>
        <v>27</v>
      </c>
      <c r="Q31" s="3">
        <f>IFERROR(RTD("cqg.rtd", ,"ContractData", G31, "ImpliedVolatility",, "T"),"")</f>
        <v>12.39</v>
      </c>
      <c r="R31" s="3">
        <f>IFERROR(RTD("cqg.rtd", ,"ContractData", G31, "Delta",, "T"),"")</f>
        <v>-53.35</v>
      </c>
    </row>
    <row r="32" spans="1:18" x14ac:dyDescent="0.3">
      <c r="A32" s="1" t="s">
        <v>4</v>
      </c>
      <c r="B32" s="1" t="str">
        <f t="array" ref="B32:B36">_xll.CQGOptions(A32, "1", "-2,2", "Call")</f>
        <v>C.US.EP14M2674500</v>
      </c>
      <c r="D32" s="1" t="s">
        <v>149</v>
      </c>
      <c r="E32" s="2">
        <f>_xll.CQGContractData(D32, "ExpirationDate", "-1", "T")</f>
        <v>46195</v>
      </c>
      <c r="F32" s="2">
        <v>46156</v>
      </c>
      <c r="G32" s="2" t="str" cm="1">
        <f t="array" ref="G32:G41">_xlfn._xlws.FILTER($D$2:$D$211,$E$2:$E$211=F32)</f>
        <v>C.US.EP42K2674300</v>
      </c>
      <c r="H32" s="1" t="str" cm="1">
        <f t="array" ref="H32">TRIM(RIGHT(_xll.CQGContractData(G32, "LongDescription", "-1", "T"),(LEN(_xll.CQGContractData(G32, "LongDescription", "-1", "T"))-14)))</f>
        <v>Week 2 (Thursday), May 26 74300 Call</v>
      </c>
      <c r="I32" s="3">
        <f>RTD("cqg.rtd", ,"ContractData",G32, "LastTrade",, "T")</f>
        <v>42.25</v>
      </c>
      <c r="J32" s="4">
        <f>RTD("cqg.rtd", ,"ContractData",G32, "NetLastTrade",, "T")</f>
        <v>4.5</v>
      </c>
      <c r="K32" s="1">
        <f>RTD("cqg.rtd", ,"ContractData",G32, "MT_LastBidVolume",, "T")</f>
        <v>17</v>
      </c>
      <c r="L32" s="3">
        <f>RTD("cqg.rtd", ,"ContractData",G32, "Bid",, "T")</f>
        <v>43.75</v>
      </c>
      <c r="M32" s="3">
        <f>RTD("cqg.rtd", ,"ContractData",G32, "Ask",, "T")</f>
        <v>44.25</v>
      </c>
      <c r="N32" s="1">
        <f>RTD("cqg.rtd", ,"ContractData",G32, "MT_LastAskVolume",, "T")</f>
        <v>17</v>
      </c>
      <c r="O32" s="1">
        <f>RTD("cqg.rtd", ,"ContractData",G32, "T_CVol",, "T")</f>
        <v>47</v>
      </c>
      <c r="P32" s="1">
        <f>RTD("cqg.rtd", ,"ContractData",G32, "Y_COI",, "T")</f>
        <v>378</v>
      </c>
      <c r="Q32" s="3">
        <f>IFERROR(RTD("cqg.rtd", ,"ContractData", G32, "ImpliedVolatility",, "T"),"")</f>
        <v>13.4</v>
      </c>
      <c r="R32" s="3">
        <f>IFERROR(RTD("cqg.rtd", ,"ContractData", G32, "Delta",, "T"),"")</f>
        <v>56.16</v>
      </c>
    </row>
    <row r="33" spans="1:18" x14ac:dyDescent="0.3">
      <c r="B33" s="1" t="str">
        <v>C.US.EP14M2674750</v>
      </c>
      <c r="D33" s="1" t="s">
        <v>150</v>
      </c>
      <c r="E33" s="2">
        <f>_xll.CQGContractData(D33, "ExpirationDate", "-1", "T")</f>
        <v>46195</v>
      </c>
      <c r="F33" s="2">
        <v>46156</v>
      </c>
      <c r="G33" s="2" t="str">
        <v>C.US.EP42K2674350</v>
      </c>
      <c r="H33" s="1" t="str" cm="1">
        <f t="array" ref="H33">TRIM(RIGHT(_xll.CQGContractData(G33, "LongDescription", "-1", "T"),(LEN(_xll.CQGContractData(G33, "LongDescription", "-1", "T"))-14)))</f>
        <v>Week 2 (Thursday), May 26 74350 Call</v>
      </c>
      <c r="I33" s="3">
        <f>RTD("cqg.rtd", ,"ContractData",G33, "LastTrade",, "T")</f>
        <v>38.5</v>
      </c>
      <c r="J33" s="4">
        <f>RTD("cqg.rtd", ,"ContractData",G33, "NetLastTrade",, "T")</f>
        <v>3.25</v>
      </c>
      <c r="K33" s="1">
        <f>RTD("cqg.rtd", ,"ContractData",G33, "MT_LastBidVolume",, "T")</f>
        <v>15</v>
      </c>
      <c r="L33" s="3">
        <f>RTD("cqg.rtd", ,"ContractData",G33, "Bid",, "T")</f>
        <v>40.75</v>
      </c>
      <c r="M33" s="3">
        <f>RTD("cqg.rtd", ,"ContractData",G33, "Ask",, "T")</f>
        <v>41.25</v>
      </c>
      <c r="N33" s="1">
        <f>RTD("cqg.rtd", ,"ContractData",G33, "MT_LastAskVolume",, "T")</f>
        <v>33</v>
      </c>
      <c r="O33" s="1">
        <f>RTD("cqg.rtd", ,"ContractData",G33, "T_CVol",, "T")</f>
        <v>87</v>
      </c>
      <c r="P33" s="1">
        <f>RTD("cqg.rtd", ,"ContractData",G33, "Y_COI",, "T")</f>
        <v>56</v>
      </c>
      <c r="Q33" s="3">
        <f>IFERROR(RTD("cqg.rtd", ,"ContractData", G33, "ImpliedVolatility",, "T"),"")</f>
        <v>13.21</v>
      </c>
      <c r="R33" s="3">
        <f>IFERROR(RTD("cqg.rtd", ,"ContractData", G33, "Delta",, "T"),"")</f>
        <v>54.06</v>
      </c>
    </row>
    <row r="34" spans="1:18" x14ac:dyDescent="0.3">
      <c r="B34" s="1" t="str">
        <v>C.US.EP14M2675000</v>
      </c>
      <c r="D34" s="1" t="s">
        <v>48</v>
      </c>
      <c r="E34" s="2">
        <f>_xll.CQGContractData(D34, "ExpirationDate", "-1", "T")</f>
        <v>46195</v>
      </c>
      <c r="F34" s="2">
        <v>46156</v>
      </c>
      <c r="G34" s="2" t="str">
        <v>C.US.EP42K2674400</v>
      </c>
      <c r="H34" s="1" t="str" cm="1">
        <f t="array" ref="H34">TRIM(RIGHT(_xll.CQGContractData(G34, "LongDescription", "-1", "T"),(LEN(_xll.CQGContractData(G34, "LongDescription", "-1", "T"))-14)))</f>
        <v>Week 2 (Thursday), May 26 74400 Call</v>
      </c>
      <c r="I34" s="3">
        <f>RTD("cqg.rtd", ,"ContractData",G34, "LastTrade",, "T")</f>
        <v>37.5</v>
      </c>
      <c r="J34" s="4">
        <f>RTD("cqg.rtd", ,"ContractData",G34, "NetLastTrade",, "T")</f>
        <v>4.75</v>
      </c>
      <c r="K34" s="1">
        <f>RTD("cqg.rtd", ,"ContractData",G34, "MT_LastBidVolume",, "T")</f>
        <v>15</v>
      </c>
      <c r="L34" s="3">
        <f>RTD("cqg.rtd", ,"ContractData",G34, "Bid",, "T")</f>
        <v>37.75</v>
      </c>
      <c r="M34" s="3">
        <f>RTD("cqg.rtd", ,"ContractData",G34, "Ask",, "T")</f>
        <v>38.25</v>
      </c>
      <c r="N34" s="1">
        <f>RTD("cqg.rtd", ,"ContractData",G34, "MT_LastAskVolume",, "T")</f>
        <v>28</v>
      </c>
      <c r="O34" s="1">
        <f>RTD("cqg.rtd", ,"ContractData",G34, "T_CVol",, "T")</f>
        <v>57</v>
      </c>
      <c r="P34" s="1">
        <f>RTD("cqg.rtd", ,"ContractData",G34, "Y_COI",, "T")</f>
        <v>108</v>
      </c>
      <c r="Q34" s="3">
        <f>IFERROR(RTD("cqg.rtd", ,"ContractData", G34, "ImpliedVolatility",, "T"),"")</f>
        <v>13.25</v>
      </c>
      <c r="R34" s="3">
        <f>IFERROR(RTD("cqg.rtd", ,"ContractData", G34, "Delta",, "T"),"")</f>
        <v>51.89</v>
      </c>
    </row>
    <row r="35" spans="1:18" x14ac:dyDescent="0.3">
      <c r="B35" s="1" t="str">
        <v>C.US.EP14M2675250</v>
      </c>
      <c r="D35" s="1" t="s">
        <v>151</v>
      </c>
      <c r="E35" s="2">
        <f>_xll.CQGContractData(D35, "ExpirationDate", "-1", "T")</f>
        <v>46195</v>
      </c>
      <c r="F35" s="2">
        <v>46156</v>
      </c>
      <c r="G35" s="2" t="str">
        <v>C.US.EP42K2674450</v>
      </c>
      <c r="H35" s="1" t="str" cm="1">
        <f t="array" ref="H35">TRIM(RIGHT(_xll.CQGContractData(G35, "LongDescription", "-1", "T"),(LEN(_xll.CQGContractData(G35, "LongDescription", "-1", "T"))-14)))</f>
        <v>Week 2 (Thursday), May 26 74450 Call</v>
      </c>
      <c r="I35" s="3">
        <f>RTD("cqg.rtd", ,"ContractData",G35, "LastTrade",, "T")</f>
        <v>33</v>
      </c>
      <c r="J35" s="4">
        <f>RTD("cqg.rtd", ,"ContractData",G35, "NetLastTrade",, "T")</f>
        <v>2.5</v>
      </c>
      <c r="K35" s="1">
        <f>RTD("cqg.rtd", ,"ContractData",G35, "MT_LastBidVolume",, "T")</f>
        <v>2</v>
      </c>
      <c r="L35" s="3">
        <f>RTD("cqg.rtd", ,"ContractData",G35, "Bid",, "T")</f>
        <v>35</v>
      </c>
      <c r="M35" s="3">
        <f>RTD("cqg.rtd", ,"ContractData",G35, "Ask",, "T")</f>
        <v>35.25</v>
      </c>
      <c r="N35" s="1">
        <f>RTD("cqg.rtd", ,"ContractData",G35, "MT_LastAskVolume",, "T")</f>
        <v>21</v>
      </c>
      <c r="O35" s="1">
        <f>RTD("cqg.rtd", ,"ContractData",G35, "T_CVol",, "T")</f>
        <v>83</v>
      </c>
      <c r="P35" s="1">
        <f>RTD("cqg.rtd", ,"ContractData",G35, "Y_COI",, "T")</f>
        <v>59</v>
      </c>
      <c r="Q35" s="3">
        <f>IFERROR(RTD("cqg.rtd", ,"ContractData", G35, "ImpliedVolatility",, "T"),"")</f>
        <v>13.08</v>
      </c>
      <c r="R35" s="3">
        <f>IFERROR(RTD("cqg.rtd", ,"ContractData", G35, "Delta",, "T"),"")</f>
        <v>49.67</v>
      </c>
    </row>
    <row r="36" spans="1:18" x14ac:dyDescent="0.3">
      <c r="B36" s="1" t="str">
        <v>C.US.EP14M2675500</v>
      </c>
      <c r="D36" s="1" t="s">
        <v>152</v>
      </c>
      <c r="E36" s="2">
        <f>_xll.CQGContractData(D36, "ExpirationDate", "-1", "T")</f>
        <v>46195</v>
      </c>
      <c r="F36" s="2">
        <v>46156</v>
      </c>
      <c r="G36" s="2" t="str">
        <v>C.US.EP42K2674500</v>
      </c>
      <c r="H36" s="1" t="str" cm="1">
        <f t="array" ref="H36">TRIM(RIGHT(_xll.CQGContractData(G36, "LongDescription", "-1", "T"),(LEN(_xll.CQGContractData(G36, "LongDescription", "-1", "T"))-14)))</f>
        <v>Week 2 (Thursday), May 26 74500 Call</v>
      </c>
      <c r="I36" s="3">
        <f>RTD("cqg.rtd", ,"ContractData",G36, "LastTrade",, "T")</f>
        <v>31.75</v>
      </c>
      <c r="J36" s="4">
        <f>RTD("cqg.rtd", ,"ContractData",G36, "NetLastTrade",, "T")</f>
        <v>3.5</v>
      </c>
      <c r="K36" s="1">
        <f>RTD("cqg.rtd", ,"ContractData",G36, "MT_LastBidVolume",, "T")</f>
        <v>9</v>
      </c>
      <c r="L36" s="3">
        <f>RTD("cqg.rtd", ,"ContractData",G36, "Bid",, "T")</f>
        <v>32.25</v>
      </c>
      <c r="M36" s="3">
        <f>RTD("cqg.rtd", ,"ContractData",G36, "Ask",, "T")</f>
        <v>32.5</v>
      </c>
      <c r="N36" s="1">
        <f>RTD("cqg.rtd", ,"ContractData",G36, "MT_LastAskVolume",, "T")</f>
        <v>37</v>
      </c>
      <c r="O36" s="1">
        <f>RTD("cqg.rtd", ,"ContractData",G36, "T_CVol",, "T")</f>
        <v>88</v>
      </c>
      <c r="P36" s="1">
        <f>RTD("cqg.rtd", ,"ContractData",G36, "Y_COI",, "T")</f>
        <v>133</v>
      </c>
      <c r="Q36" s="3">
        <f>IFERROR(RTD("cqg.rtd", ,"ContractData", G36, "ImpliedVolatility",, "T"),"")</f>
        <v>12.86</v>
      </c>
      <c r="R36" s="3">
        <f>IFERROR(RTD("cqg.rtd", ,"ContractData", G36, "Delta",, "T"),"")</f>
        <v>47.41</v>
      </c>
    </row>
    <row r="37" spans="1:18" x14ac:dyDescent="0.3">
      <c r="A37" s="1" t="s">
        <v>5</v>
      </c>
      <c r="B37" s="1" t="str">
        <f t="array" ref="B37:B41">_xll.CQGOptions(A37, "1", "-2,2", "Put")</f>
        <v>P.US.EP14M2674500</v>
      </c>
      <c r="D37" s="1" t="s">
        <v>153</v>
      </c>
      <c r="E37" s="2">
        <f>_xll.CQGContractData(D37, "ExpirationDate", "-1", "T")</f>
        <v>46195</v>
      </c>
      <c r="F37" s="2">
        <v>46156</v>
      </c>
      <c r="G37" s="2" t="str">
        <v>P.US.EP42K2674300</v>
      </c>
      <c r="H37" s="1" t="str" cm="1">
        <f t="array" ref="H37">TRIM(RIGHT(_xll.CQGContractData(G37, "LongDescription", "-1", "T"),(LEN(_xll.CQGContractData(G37, "LongDescription", "-1", "T"))-14)))</f>
        <v>Week 2 (Thursday), May 26 74300 Put</v>
      </c>
      <c r="I37" s="3">
        <f>RTD("cqg.rtd", ,"ContractData",G37, "LastTrade",, "T")</f>
        <v>32.5</v>
      </c>
      <c r="J37" s="4">
        <f>RTD("cqg.rtd", ,"ContractData",G37, "NetLastTrade",, "T")</f>
        <v>-16.25</v>
      </c>
      <c r="K37" s="1">
        <f>RTD("cqg.rtd", ,"ContractData",G37, "MT_LastBidVolume",, "T")</f>
        <v>2</v>
      </c>
      <c r="L37" s="3">
        <f>RTD("cqg.rtd", ,"ContractData",G37, "Bid",, "T")</f>
        <v>30.5</v>
      </c>
      <c r="M37" s="3">
        <f>RTD("cqg.rtd", ,"ContractData",G37, "Ask",, "T")</f>
        <v>30.75</v>
      </c>
      <c r="N37" s="1">
        <f>RTD("cqg.rtd", ,"ContractData",G37, "MT_LastAskVolume",, "T")</f>
        <v>19</v>
      </c>
      <c r="O37" s="1">
        <f>RTD("cqg.rtd", ,"ContractData",G37, "T_CVol",, "T")</f>
        <v>45</v>
      </c>
      <c r="P37" s="1">
        <f>RTD("cqg.rtd", ,"ContractData",G37, "Y_COI",, "T")</f>
        <v>13</v>
      </c>
      <c r="Q37" s="3">
        <f>IFERROR(RTD("cqg.rtd", ,"ContractData", G37, "ImpliedVolatility",, "T"),"")</f>
        <v>13.58</v>
      </c>
      <c r="R37" s="3">
        <f>IFERROR(RTD("cqg.rtd", ,"ContractData", G37, "Delta",, "T"),"")</f>
        <v>-43.81</v>
      </c>
    </row>
    <row r="38" spans="1:18" x14ac:dyDescent="0.3">
      <c r="B38" s="1" t="str">
        <v>P.US.EP14M2674750</v>
      </c>
      <c r="D38" s="1" t="s">
        <v>154</v>
      </c>
      <c r="E38" s="2">
        <f>_xll.CQGContractData(D38, "ExpirationDate", "-1", "T")</f>
        <v>46195</v>
      </c>
      <c r="F38" s="2">
        <v>46156</v>
      </c>
      <c r="G38" s="2" t="str">
        <v>P.US.EP42K2674350</v>
      </c>
      <c r="H38" s="1" t="str" cm="1">
        <f t="array" ref="H38">TRIM(RIGHT(_xll.CQGContractData(G38, "LongDescription", "-1", "T"),(LEN(_xll.CQGContractData(G38, "LongDescription", "-1", "T"))-14)))</f>
        <v>Week 2 (Thursday), May 26 74350 Put</v>
      </c>
      <c r="I38" s="3">
        <f>RTD("cqg.rtd", ,"ContractData",G38, "LastTrade",, "T")</f>
        <v>32.25</v>
      </c>
      <c r="J38" s="4">
        <f>RTD("cqg.rtd", ,"ContractData",G38, "NetLastTrade",, "T")</f>
        <v>-19</v>
      </c>
      <c r="K38" s="1">
        <f>RTD("cqg.rtd", ,"ContractData",G38, "MT_LastBidVolume",, "T")</f>
        <v>39</v>
      </c>
      <c r="L38" s="3">
        <f>RTD("cqg.rtd", ,"ContractData",G38, "Bid",, "T")</f>
        <v>32.25</v>
      </c>
      <c r="M38" s="3">
        <f>RTD("cqg.rtd", ,"ContractData",G38, "Ask",, "T")</f>
        <v>32.75</v>
      </c>
      <c r="N38" s="1">
        <f>RTD("cqg.rtd", ,"ContractData",G38, "MT_LastAskVolume",, "T")</f>
        <v>27</v>
      </c>
      <c r="O38" s="1">
        <f>RTD("cqg.rtd", ,"ContractData",G38, "T_CVol",, "T")</f>
        <v>65</v>
      </c>
      <c r="P38" s="1">
        <f>RTD("cqg.rtd", ,"ContractData",G38, "Y_COI",, "T")</f>
        <v>13</v>
      </c>
      <c r="Q38" s="3">
        <f>IFERROR(RTD("cqg.rtd", ,"ContractData", G38, "ImpliedVolatility",, "T"),"")</f>
        <v>13.35</v>
      </c>
      <c r="R38" s="3">
        <f>IFERROR(RTD("cqg.rtd", ,"ContractData", G38, "Delta",, "T"),"")</f>
        <v>-45.95</v>
      </c>
    </row>
    <row r="39" spans="1:18" x14ac:dyDescent="0.3">
      <c r="B39" s="1" t="str">
        <v>P.US.EP14M2675000</v>
      </c>
      <c r="D39" s="1" t="s">
        <v>49</v>
      </c>
      <c r="E39" s="2">
        <f>_xll.CQGContractData(D39, "ExpirationDate", "-1", "T")</f>
        <v>46195</v>
      </c>
      <c r="F39" s="2">
        <v>46156</v>
      </c>
      <c r="G39" s="2" t="str">
        <v>P.US.EP42K2674400</v>
      </c>
      <c r="H39" s="1" t="str" cm="1">
        <f t="array" ref="H39">TRIM(RIGHT(_xll.CQGContractData(G39, "LongDescription", "-1", "T"),(LEN(_xll.CQGContractData(G39, "LongDescription", "-1", "T"))-14)))</f>
        <v>Week 2 (Thursday), May 26 74400 Put</v>
      </c>
      <c r="I39" s="3">
        <f>RTD("cqg.rtd", ,"ContractData",G39, "LastTrade",, "T")</f>
        <v>35.25</v>
      </c>
      <c r="J39" s="4">
        <f>RTD("cqg.rtd", ,"ContractData",G39, "NetLastTrade",, "T")</f>
        <v>-18.5</v>
      </c>
      <c r="K39" s="1">
        <f>RTD("cqg.rtd", ,"ContractData",G39, "MT_LastBidVolume",, "T")</f>
        <v>42</v>
      </c>
      <c r="L39" s="3">
        <f>RTD("cqg.rtd", ,"ContractData",G39, "Bid",, "T")</f>
        <v>34.25</v>
      </c>
      <c r="M39" s="3">
        <f>RTD("cqg.rtd", ,"ContractData",G39, "Ask",, "T")</f>
        <v>34.75</v>
      </c>
      <c r="N39" s="1">
        <f>RTD("cqg.rtd", ,"ContractData",G39, "MT_LastAskVolume",, "T")</f>
        <v>27</v>
      </c>
      <c r="O39" s="1">
        <f>RTD("cqg.rtd", ,"ContractData",G39, "T_CVol",, "T")</f>
        <v>53</v>
      </c>
      <c r="P39" s="1">
        <f>RTD("cqg.rtd", ,"ContractData",G39, "Y_COI",, "T")</f>
        <v>10</v>
      </c>
      <c r="Q39" s="3">
        <f>IFERROR(RTD("cqg.rtd", ,"ContractData", G39, "ImpliedVolatility",, "T"),"")</f>
        <v>13.34</v>
      </c>
      <c r="R39" s="3">
        <f>IFERROR(RTD("cqg.rtd", ,"ContractData", G39, "Delta",, "T"),"")</f>
        <v>-48.09</v>
      </c>
    </row>
    <row r="40" spans="1:18" x14ac:dyDescent="0.3">
      <c r="B40" s="1" t="str">
        <v>P.US.EP14M2675250</v>
      </c>
      <c r="D40" s="1" t="s">
        <v>155</v>
      </c>
      <c r="E40" s="2">
        <f>_xll.CQGContractData(D40, "ExpirationDate", "-1", "T")</f>
        <v>46195</v>
      </c>
      <c r="F40" s="2">
        <v>46156</v>
      </c>
      <c r="G40" s="2" t="str">
        <v>P.US.EP42K2674450</v>
      </c>
      <c r="H40" s="1" t="str" cm="1">
        <f t="array" ref="H40">TRIM(RIGHT(_xll.CQGContractData(G40, "LongDescription", "-1", "T"),(LEN(_xll.CQGContractData(G40, "LongDescription", "-1", "T"))-14)))</f>
        <v>Week 2 (Thursday), May 26 74450 Put</v>
      </c>
      <c r="I40" s="3">
        <f>RTD("cqg.rtd", ,"ContractData",G40, "LastTrade",, "T")</f>
        <v>40.5</v>
      </c>
      <c r="J40" s="4">
        <f>RTD("cqg.rtd", ,"ContractData",G40, "NetLastTrade",, "T")</f>
        <v>-16</v>
      </c>
      <c r="K40" s="1">
        <f>RTD("cqg.rtd", ,"ContractData",G40, "MT_LastBidVolume",, "T")</f>
        <v>11</v>
      </c>
      <c r="L40" s="3">
        <f>RTD("cqg.rtd", ,"ContractData",G40, "Bid",, "T")</f>
        <v>36.5</v>
      </c>
      <c r="M40" s="3">
        <f>RTD("cqg.rtd", ,"ContractData",G40, "Ask",, "T")</f>
        <v>36.75</v>
      </c>
      <c r="N40" s="1">
        <f>RTD("cqg.rtd", ,"ContractData",G40, "MT_LastAskVolume",, "T")</f>
        <v>10</v>
      </c>
      <c r="O40" s="1">
        <f>RTD("cqg.rtd", ,"ContractData",G40, "T_CVol",, "T")</f>
        <v>33</v>
      </c>
      <c r="P40" s="1">
        <f>RTD("cqg.rtd", ,"ContractData",G40, "Y_COI",, "T")</f>
        <v>4</v>
      </c>
      <c r="Q40" s="3">
        <f>IFERROR(RTD("cqg.rtd", ,"ContractData", G40, "ImpliedVolatility",, "T"),"")</f>
        <v>13.08</v>
      </c>
      <c r="R40" s="3">
        <f>IFERROR(RTD("cqg.rtd", ,"ContractData", G40, "Delta",, "T"),"")</f>
        <v>-50.29</v>
      </c>
    </row>
    <row r="41" spans="1:18" x14ac:dyDescent="0.3">
      <c r="B41" s="1" t="str">
        <v>P.US.EP14M2675500</v>
      </c>
      <c r="D41" s="1" t="s">
        <v>156</v>
      </c>
      <c r="E41" s="2">
        <f>_xll.CQGContractData(D41, "ExpirationDate", "-1", "T")</f>
        <v>46195</v>
      </c>
      <c r="F41" s="2">
        <v>46156</v>
      </c>
      <c r="G41" s="2" t="str">
        <v>P.US.EP42K2674500</v>
      </c>
      <c r="H41" s="1" t="str" cm="1">
        <f t="array" ref="H41">TRIM(RIGHT(_xll.CQGContractData(G41, "LongDescription", "-1", "T"),(LEN(_xll.CQGContractData(G41, "LongDescription", "-1", "T"))-14)))</f>
        <v>Week 2 (Thursday), May 26 74500 Put</v>
      </c>
      <c r="I41" s="3">
        <f>RTD("cqg.rtd", ,"ContractData",G41, "LastTrade",, "T")</f>
        <v>43.5</v>
      </c>
      <c r="J41" s="4">
        <f>RTD("cqg.rtd", ,"ContractData",G41, "NetLastTrade",, "T")</f>
        <v>-15.75</v>
      </c>
      <c r="K41" s="1">
        <f>RTD("cqg.rtd", ,"ContractData",G41, "MT_LastBidVolume",, "T")</f>
        <v>9</v>
      </c>
      <c r="L41" s="3">
        <f>RTD("cqg.rtd", ,"ContractData",G41, "Bid",, "T")</f>
        <v>38.75</v>
      </c>
      <c r="M41" s="3">
        <f>RTD("cqg.rtd", ,"ContractData",G41, "Ask",, "T")</f>
        <v>39</v>
      </c>
      <c r="N41" s="1">
        <f>RTD("cqg.rtd", ,"ContractData",G41, "MT_LastAskVolume",, "T")</f>
        <v>10</v>
      </c>
      <c r="O41" s="1">
        <f>RTD("cqg.rtd", ,"ContractData",G41, "T_CVol",, "T")</f>
        <v>65</v>
      </c>
      <c r="P41" s="1">
        <f>RTD("cqg.rtd", ,"ContractData",G41, "Y_COI",, "T")</f>
        <v>1</v>
      </c>
      <c r="Q41" s="3">
        <f>IFERROR(RTD("cqg.rtd", ,"ContractData", G41, "ImpliedVolatility",, "T"),"")</f>
        <v>12.95</v>
      </c>
      <c r="R41" s="3">
        <f>IFERROR(RTD("cqg.rtd", ,"ContractData", G41, "Delta",, "T"),"")</f>
        <v>-52.52</v>
      </c>
    </row>
    <row r="42" spans="1:18" x14ac:dyDescent="0.3">
      <c r="A42" s="1" t="s">
        <v>6</v>
      </c>
      <c r="B42" s="1" t="str">
        <f t="array" ref="B42:B46">_xll.CQGOptions(A42, "1", "-2,2", "Call")</f>
        <v>C.US.EP21M2674250</v>
      </c>
      <c r="D42" s="1" t="s">
        <v>50</v>
      </c>
      <c r="E42" s="2">
        <f>_xll.CQGContractData(D42, "ExpirationDate", "-1", "T")</f>
        <v>46175</v>
      </c>
      <c r="F42" s="2">
        <v>46157</v>
      </c>
      <c r="G42" s="2" t="str" cm="1">
        <f t="array" ref="G42:G51">_xlfn._xlws.FILTER($D$2:$D$211,$E$2:$E$211=F42)</f>
        <v>C.US.EW3K2674300</v>
      </c>
      <c r="H42" s="1" t="str" cm="1">
        <f t="array" ref="H42">TRIM(RIGHT(_xll.CQGContractData(G42, "LongDescription", "-1", "T"),(LEN(_xll.CQGContractData(G42, "LongDescription", "-1", "T"))-14)))</f>
        <v>Week 3 (Friday), May 26 74300 Call</v>
      </c>
      <c r="I42" s="3">
        <f>RTD("cqg.rtd", ,"ContractData",G42, "LastTrade",, "T")</f>
        <v>51</v>
      </c>
      <c r="J42" s="4">
        <f>RTD("cqg.rtd", ,"ContractData",G42, "NetLastTrade",, "T")</f>
        <v>6.5</v>
      </c>
      <c r="K42" s="1">
        <f>RTD("cqg.rtd", ,"ContractData",G42, "MT_LastBidVolume",, "T")</f>
        <v>12</v>
      </c>
      <c r="L42" s="3">
        <f>RTD("cqg.rtd", ,"ContractData",G42, "Bid",, "T")</f>
        <v>51.75</v>
      </c>
      <c r="M42" s="3">
        <f>RTD("cqg.rtd", ,"ContractData",G42, "Ask",, "T")</f>
        <v>52</v>
      </c>
      <c r="N42" s="1">
        <f>RTD("cqg.rtd", ,"ContractData",G42, "MT_LastAskVolume",, "T")</f>
        <v>2</v>
      </c>
      <c r="O42" s="1">
        <f>RTD("cqg.rtd", ,"ContractData",G42, "T_CVol",, "T")</f>
        <v>243</v>
      </c>
      <c r="P42" s="1">
        <f>RTD("cqg.rtd", ,"ContractData",G42, "Y_COI",, "T")</f>
        <v>631</v>
      </c>
      <c r="Q42" s="3">
        <f>IFERROR(RTD("cqg.rtd", ,"ContractData", G42, "ImpliedVolatility",, "T"),"")</f>
        <v>14.3</v>
      </c>
      <c r="R42" s="3">
        <f>IFERROR(RTD("cqg.rtd", ,"ContractData", G42, "Delta",, "T"),"")</f>
        <v>55.12</v>
      </c>
    </row>
    <row r="43" spans="1:18" x14ac:dyDescent="0.3">
      <c r="B43" s="1" t="str">
        <v>C.US.EP21M2674300</v>
      </c>
      <c r="D43" s="1" t="s">
        <v>51</v>
      </c>
      <c r="E43" s="2">
        <f>_xll.CQGContractData(D43, "ExpirationDate", "-1", "T")</f>
        <v>46175</v>
      </c>
      <c r="F43" s="2">
        <v>46157</v>
      </c>
      <c r="G43" s="2" t="str">
        <v>C.US.EW3K2674350</v>
      </c>
      <c r="H43" s="1" t="str" cm="1">
        <f t="array" ref="H43">TRIM(RIGHT(_xll.CQGContractData(G43, "LongDescription", "-1", "T"),(LEN(_xll.CQGContractData(G43, "LongDescription", "-1", "T"))-14)))</f>
        <v>Week 3 (Friday), May 26 74350 Call</v>
      </c>
      <c r="I43" s="3">
        <f>RTD("cqg.rtd", ,"ContractData",G43, "LastTrade",, "T")</f>
        <v>48.25</v>
      </c>
      <c r="J43" s="4">
        <f>RTD("cqg.rtd", ,"ContractData",G43, "NetLastTrade",, "T")</f>
        <v>6.25</v>
      </c>
      <c r="K43" s="1">
        <f>RTD("cqg.rtd", ,"ContractData",G43, "MT_LastBidVolume",, "T")</f>
        <v>12</v>
      </c>
      <c r="L43" s="3">
        <f>RTD("cqg.rtd", ,"ContractData",G43, "Bid",, "T")</f>
        <v>48.75</v>
      </c>
      <c r="M43" s="3">
        <f>RTD("cqg.rtd", ,"ContractData",G43, "Ask",, "T")</f>
        <v>49</v>
      </c>
      <c r="N43" s="1">
        <f>RTD("cqg.rtd", ,"ContractData",G43, "MT_LastAskVolume",, "T")</f>
        <v>2</v>
      </c>
      <c r="O43" s="1">
        <f>RTD("cqg.rtd", ,"ContractData",G43, "T_CVol",, "T")</f>
        <v>115</v>
      </c>
      <c r="P43" s="1">
        <f>RTD("cqg.rtd", ,"ContractData",G43, "Y_COI",, "T")</f>
        <v>407</v>
      </c>
      <c r="Q43" s="3">
        <f>IFERROR(RTD("cqg.rtd", ,"ContractData", G43, "ImpliedVolatility",, "T"),"")</f>
        <v>14.24</v>
      </c>
      <c r="R43" s="3">
        <f>IFERROR(RTD("cqg.rtd", ,"ContractData", G43, "Delta",, "T"),"")</f>
        <v>53.38</v>
      </c>
    </row>
    <row r="44" spans="1:18" x14ac:dyDescent="0.3">
      <c r="B44" s="1" t="str">
        <v>C.US.EP21M2674400</v>
      </c>
      <c r="D44" s="1" t="s">
        <v>157</v>
      </c>
      <c r="E44" s="2">
        <f>_xll.CQGContractData(D44, "ExpirationDate", "-1", "T")</f>
        <v>46175</v>
      </c>
      <c r="F44" s="2">
        <v>46157</v>
      </c>
      <c r="G44" s="2" t="str">
        <v>C.US.EW3K2674400</v>
      </c>
      <c r="H44" s="1" t="str" cm="1">
        <f t="array" ref="H44">TRIM(RIGHT(_xll.CQGContractData(G44, "LongDescription", "-1", "T"),(LEN(_xll.CQGContractData(G44, "LongDescription", "-1", "T"))-14)))</f>
        <v>Week 3 (Friday), May 26 74400 Call</v>
      </c>
      <c r="I44" s="3">
        <f>RTD("cqg.rtd", ,"ContractData",G44, "LastTrade",, "T")</f>
        <v>44</v>
      </c>
      <c r="J44" s="4">
        <f>RTD("cqg.rtd", ,"ContractData",G44, "NetLastTrade",, "T")</f>
        <v>4.5</v>
      </c>
      <c r="K44" s="1">
        <f>RTD("cqg.rtd", ,"ContractData",G44, "MT_LastBidVolume",, "T")</f>
        <v>17</v>
      </c>
      <c r="L44" s="3">
        <f>RTD("cqg.rtd", ,"ContractData",G44, "Bid",, "T")</f>
        <v>45.75</v>
      </c>
      <c r="M44" s="3">
        <f>RTD("cqg.rtd", ,"ContractData",G44, "Ask",, "T")</f>
        <v>46.25</v>
      </c>
      <c r="N44" s="1">
        <f>RTD("cqg.rtd", ,"ContractData",G44, "MT_LastAskVolume",, "T")</f>
        <v>25</v>
      </c>
      <c r="O44" s="1">
        <f>RTD("cqg.rtd", ,"ContractData",G44, "T_CVol",, "T")</f>
        <v>2549</v>
      </c>
      <c r="P44" s="1">
        <f>RTD("cqg.rtd", ,"ContractData",G44, "Y_COI",, "T")</f>
        <v>1797</v>
      </c>
      <c r="Q44" s="3">
        <f>IFERROR(RTD("cqg.rtd", ,"ContractData", G44, "ImpliedVolatility",, "T"),"")</f>
        <v>14.07</v>
      </c>
      <c r="R44" s="3">
        <f>IFERROR(RTD("cqg.rtd", ,"ContractData", G44, "Delta",, "T"),"")</f>
        <v>51.62</v>
      </c>
    </row>
    <row r="45" spans="1:18" x14ac:dyDescent="0.3">
      <c r="B45" s="1" t="str">
        <v>C.US.EP21M2674500</v>
      </c>
      <c r="D45" s="1" t="s">
        <v>158</v>
      </c>
      <c r="E45" s="2">
        <f>_xll.CQGContractData(D45, "ExpirationDate", "-1", "T")</f>
        <v>46175</v>
      </c>
      <c r="F45" s="2">
        <v>46157</v>
      </c>
      <c r="G45" s="2" t="str">
        <v>C.US.EW3K2674450</v>
      </c>
      <c r="H45" s="1" t="str" cm="1">
        <f t="array" ref="H45">TRIM(RIGHT(_xll.CQGContractData(G45, "LongDescription", "-1", "T"),(LEN(_xll.CQGContractData(G45, "LongDescription", "-1", "T"))-14)))</f>
        <v>Week 3 (Friday), May 26 74450 Call</v>
      </c>
      <c r="I45" s="3">
        <f>RTD("cqg.rtd", ,"ContractData",G45, "LastTrade",, "T")</f>
        <v>42.25</v>
      </c>
      <c r="J45" s="4">
        <f>RTD("cqg.rtd", ,"ContractData",G45, "NetLastTrade",, "T")</f>
        <v>5</v>
      </c>
      <c r="K45" s="1">
        <f>RTD("cqg.rtd", ,"ContractData",G45, "MT_LastBidVolume",, "T")</f>
        <v>2</v>
      </c>
      <c r="L45" s="3">
        <f>RTD("cqg.rtd", ,"ContractData",G45, "Bid",, "T")</f>
        <v>43</v>
      </c>
      <c r="M45" s="3">
        <f>RTD("cqg.rtd", ,"ContractData",G45, "Ask",, "T")</f>
        <v>43.25</v>
      </c>
      <c r="N45" s="1">
        <f>RTD("cqg.rtd", ,"ContractData",G45, "MT_LastAskVolume",, "T")</f>
        <v>19</v>
      </c>
      <c r="O45" s="1">
        <f>RTD("cqg.rtd", ,"ContractData",G45, "T_CVol",, "T")</f>
        <v>42</v>
      </c>
      <c r="P45" s="1">
        <f>RTD("cqg.rtd", ,"ContractData",G45, "Y_COI",, "T")</f>
        <v>156</v>
      </c>
      <c r="Q45" s="3">
        <f>IFERROR(RTD("cqg.rtd", ,"ContractData", G45, "ImpliedVolatility",, "T"),"")</f>
        <v>13.92</v>
      </c>
      <c r="R45" s="3">
        <f>IFERROR(RTD("cqg.rtd", ,"ContractData", G45, "Delta",, "T"),"")</f>
        <v>49.82</v>
      </c>
    </row>
    <row r="46" spans="1:18" x14ac:dyDescent="0.3">
      <c r="B46" s="1" t="str">
        <v>C.US.EP21M2674600</v>
      </c>
      <c r="D46" s="1" t="s">
        <v>159</v>
      </c>
      <c r="E46" s="2">
        <f>_xll.CQGContractData(D46, "ExpirationDate", "-1", "T")</f>
        <v>46175</v>
      </c>
      <c r="F46" s="2">
        <v>46157</v>
      </c>
      <c r="G46" s="2" t="str">
        <v>C.US.EW3K2674500</v>
      </c>
      <c r="H46" s="1" t="str" cm="1">
        <f t="array" ref="H46">TRIM(RIGHT(_xll.CQGContractData(G46, "LongDescription", "-1", "T"),(LEN(_xll.CQGContractData(G46, "LongDescription", "-1", "T"))-14)))</f>
        <v>Week 3 (Friday), May 26 74500 Call</v>
      </c>
      <c r="I46" s="3">
        <f>RTD("cqg.rtd", ,"ContractData",G46, "LastTrade",, "T")</f>
        <v>39.75</v>
      </c>
      <c r="J46" s="4">
        <f>RTD("cqg.rtd", ,"ContractData",G46, "NetLastTrade",, "T")</f>
        <v>4.75</v>
      </c>
      <c r="K46" s="1">
        <f>RTD("cqg.rtd", ,"ContractData",G46, "MT_LastBidVolume",, "T")</f>
        <v>2</v>
      </c>
      <c r="L46" s="3">
        <f>RTD("cqg.rtd", ,"ContractData",G46, "Bid",, "T")</f>
        <v>40.25</v>
      </c>
      <c r="M46" s="3">
        <f>RTD("cqg.rtd", ,"ContractData",G46, "Ask",, "T")</f>
        <v>40.5</v>
      </c>
      <c r="N46" s="1">
        <f>RTD("cqg.rtd", ,"ContractData",G46, "MT_LastAskVolume",, "T")</f>
        <v>25</v>
      </c>
      <c r="O46" s="1">
        <f>RTD("cqg.rtd", ,"ContractData",G46, "T_CVol",, "T")</f>
        <v>857</v>
      </c>
      <c r="P46" s="1">
        <f>RTD("cqg.rtd", ,"ContractData",G46, "Y_COI",, "T")</f>
        <v>2570</v>
      </c>
      <c r="Q46" s="3">
        <f>IFERROR(RTD("cqg.rtd", ,"ContractData", G46, "ImpliedVolatility",, "T"),"")</f>
        <v>13.73</v>
      </c>
      <c r="R46" s="3">
        <f>IFERROR(RTD("cqg.rtd", ,"ContractData", G46, "Delta",, "T"),"")</f>
        <v>47.98</v>
      </c>
    </row>
    <row r="47" spans="1:18" x14ac:dyDescent="0.3">
      <c r="A47" s="1" t="s">
        <v>7</v>
      </c>
      <c r="B47" s="1" t="str">
        <f t="array" ref="B47:B51">_xll.CQGOptions(A47, "1", "-2,2", "Put")</f>
        <v>P.US.EP21M2674250</v>
      </c>
      <c r="D47" s="1" t="s">
        <v>52</v>
      </c>
      <c r="E47" s="2">
        <f>_xll.CQGContractData(D47, "ExpirationDate", "-1", "T")</f>
        <v>46175</v>
      </c>
      <c r="F47" s="2">
        <v>46157</v>
      </c>
      <c r="G47" s="2" t="str">
        <v>P.US.EW3K2674300</v>
      </c>
      <c r="H47" s="1" t="str" cm="1">
        <f t="array" ref="H47">TRIM(RIGHT(_xll.CQGContractData(G47, "LongDescription", "-1", "T"),(LEN(_xll.CQGContractData(G47, "LongDescription", "-1", "T"))-14)))</f>
        <v>Week 3 (Friday), May 26 74300 Put</v>
      </c>
      <c r="I47" s="3">
        <f>RTD("cqg.rtd", ,"ContractData",G47, "LastTrade",, "T")</f>
        <v>41</v>
      </c>
      <c r="J47" s="4">
        <f>RTD("cqg.rtd", ,"ContractData",G47, "NetLastTrade",, "T")</f>
        <v>-14.5</v>
      </c>
      <c r="K47" s="1">
        <f>RTD("cqg.rtd", ,"ContractData",G47, "MT_LastBidVolume",, "T")</f>
        <v>56</v>
      </c>
      <c r="L47" s="3">
        <f>RTD("cqg.rtd", ,"ContractData",G47, "Bid",, "T")</f>
        <v>38.25</v>
      </c>
      <c r="M47" s="3">
        <f>RTD("cqg.rtd", ,"ContractData",G47, "Ask",, "T")</f>
        <v>38.75</v>
      </c>
      <c r="N47" s="1">
        <f>RTD("cqg.rtd", ,"ContractData",G47, "MT_LastAskVolume",, "T")</f>
        <v>29</v>
      </c>
      <c r="O47" s="1">
        <f>RTD("cqg.rtd", ,"ContractData",G47, "T_CVol",, "T")</f>
        <v>1089</v>
      </c>
      <c r="P47" s="1">
        <f>RTD("cqg.rtd", ,"ContractData",G47, "Y_COI",, "T")</f>
        <v>92</v>
      </c>
      <c r="Q47" s="3">
        <f>IFERROR(RTD("cqg.rtd", ,"ContractData", G47, "ImpliedVolatility",, "T"),"")</f>
        <v>14.27</v>
      </c>
      <c r="R47" s="3">
        <f>IFERROR(RTD("cqg.rtd", ,"ContractData", G47, "Delta",, "T"),"")</f>
        <v>-44.82</v>
      </c>
    </row>
    <row r="48" spans="1:18" x14ac:dyDescent="0.3">
      <c r="B48" s="1" t="str">
        <v>P.US.EP21M2674300</v>
      </c>
      <c r="D48" s="1" t="s">
        <v>53</v>
      </c>
      <c r="E48" s="2">
        <f>_xll.CQGContractData(D48, "ExpirationDate", "-1", "T")</f>
        <v>46175</v>
      </c>
      <c r="F48" s="2">
        <v>46157</v>
      </c>
      <c r="G48" s="2" t="str">
        <v>P.US.EW3K2674350</v>
      </c>
      <c r="H48" s="1" t="str" cm="1">
        <f t="array" ref="H48">TRIM(RIGHT(_xll.CQGContractData(G48, "LongDescription", "-1", "T"),(LEN(_xll.CQGContractData(G48, "LongDescription", "-1", "T"))-14)))</f>
        <v>Week 3 (Friday), May 26 74350 Put</v>
      </c>
      <c r="I48" s="3">
        <f>RTD("cqg.rtd", ,"ContractData",G48, "LastTrade",, "T")</f>
        <v>42.25</v>
      </c>
      <c r="J48" s="4">
        <f>RTD("cqg.rtd", ,"ContractData",G48, "NetLastTrade",, "T")</f>
        <v>-15.75</v>
      </c>
      <c r="K48" s="1">
        <f>RTD("cqg.rtd", ,"ContractData",G48, "MT_LastBidVolume",, "T")</f>
        <v>34</v>
      </c>
      <c r="L48" s="3">
        <f>RTD("cqg.rtd", ,"ContractData",G48, "Bid",, "T")</f>
        <v>40.25</v>
      </c>
      <c r="M48" s="3">
        <f>RTD("cqg.rtd", ,"ContractData",G48, "Ask",, "T")</f>
        <v>40.5</v>
      </c>
      <c r="N48" s="1">
        <f>RTD("cqg.rtd", ,"ContractData",G48, "MT_LastAskVolume",, "T")</f>
        <v>2</v>
      </c>
      <c r="O48" s="1">
        <f>RTD("cqg.rtd", ,"ContractData",G48, "T_CVol",, "T")</f>
        <v>138</v>
      </c>
      <c r="P48" s="1">
        <f>RTD("cqg.rtd", ,"ContractData",G48, "Y_COI",, "T")</f>
        <v>45</v>
      </c>
      <c r="Q48" s="3">
        <f>IFERROR(RTD("cqg.rtd", ,"ContractData", G48, "ImpliedVolatility",, "T"),"")</f>
        <v>14.2</v>
      </c>
      <c r="R48" s="3">
        <f>IFERROR(RTD("cqg.rtd", ,"ContractData", G48, "Delta",, "T"),"")</f>
        <v>-46.57</v>
      </c>
    </row>
    <row r="49" spans="1:18" x14ac:dyDescent="0.3">
      <c r="B49" s="1" t="str">
        <v>P.US.EP21M2674400</v>
      </c>
      <c r="D49" s="1" t="s">
        <v>160</v>
      </c>
      <c r="E49" s="2">
        <f>_xll.CQGContractData(D49, "ExpirationDate", "-1", "T")</f>
        <v>46175</v>
      </c>
      <c r="F49" s="2">
        <v>46157</v>
      </c>
      <c r="G49" s="2" t="str">
        <v>P.US.EW3K2674400</v>
      </c>
      <c r="H49" s="1" t="str" cm="1">
        <f t="array" ref="H49">TRIM(RIGHT(_xll.CQGContractData(G49, "LongDescription", "-1", "T"),(LEN(_xll.CQGContractData(G49, "LongDescription", "-1", "T"))-14)))</f>
        <v>Week 3 (Friday), May 26 74400 Put</v>
      </c>
      <c r="I49" s="3">
        <f>RTD("cqg.rtd", ,"ContractData",G49, "LastTrade",, "T")</f>
        <v>46.75</v>
      </c>
      <c r="J49" s="4">
        <f>RTD("cqg.rtd", ,"ContractData",G49, "NetLastTrade",, "T")</f>
        <v>-13.75</v>
      </c>
      <c r="K49" s="1">
        <f>RTD("cqg.rtd", ,"ContractData",G49, "MT_LastBidVolume",, "T")</f>
        <v>43</v>
      </c>
      <c r="L49" s="3">
        <f>RTD("cqg.rtd", ,"ContractData",G49, "Bid",, "T")</f>
        <v>42.25</v>
      </c>
      <c r="M49" s="3">
        <f>RTD("cqg.rtd", ,"ContractData",G49, "Ask",, "T")</f>
        <v>42.75</v>
      </c>
      <c r="N49" s="1">
        <f>RTD("cqg.rtd", ,"ContractData",G49, "MT_LastAskVolume",, "T")</f>
        <v>44</v>
      </c>
      <c r="O49" s="1">
        <f>RTD("cqg.rtd", ,"ContractData",G49, "T_CVol",, "T")</f>
        <v>749</v>
      </c>
      <c r="P49" s="1">
        <f>RTD("cqg.rtd", ,"ContractData",G49, "Y_COI",, "T")</f>
        <v>85</v>
      </c>
      <c r="Q49" s="3">
        <f>IFERROR(RTD("cqg.rtd", ,"ContractData", G49, "ImpliedVolatility",, "T"),"")</f>
        <v>13.99</v>
      </c>
      <c r="R49" s="3">
        <f>IFERROR(RTD("cqg.rtd", ,"ContractData", G49, "Delta",, "T"),"")</f>
        <v>-48.33</v>
      </c>
    </row>
    <row r="50" spans="1:18" x14ac:dyDescent="0.3">
      <c r="B50" s="1" t="str">
        <v>P.US.EP21M2674500</v>
      </c>
      <c r="D50" s="1" t="s">
        <v>161</v>
      </c>
      <c r="E50" s="2">
        <f>_xll.CQGContractData(D50, "ExpirationDate", "-1", "T")</f>
        <v>46175</v>
      </c>
      <c r="F50" s="2">
        <v>46157</v>
      </c>
      <c r="G50" s="2" t="str">
        <v>P.US.EW3K2674450</v>
      </c>
      <c r="H50" s="1" t="str" cm="1">
        <f t="array" ref="H50">TRIM(RIGHT(_xll.CQGContractData(G50, "LongDescription", "-1", "T"),(LEN(_xll.CQGContractData(G50, "LongDescription", "-1", "T"))-14)))</f>
        <v>Week 3 (Friday), May 26 74450 Put</v>
      </c>
      <c r="I50" s="3">
        <f>RTD("cqg.rtd", ,"ContractData",G50, "LastTrade",, "T")</f>
        <v>47</v>
      </c>
      <c r="J50" s="4">
        <f>RTD("cqg.rtd", ,"ContractData",G50, "NetLastTrade",, "T")</f>
        <v>-16.25</v>
      </c>
      <c r="K50" s="1">
        <f>RTD("cqg.rtd", ,"ContractData",G50, "MT_LastBidVolume",, "T")</f>
        <v>19</v>
      </c>
      <c r="L50" s="3">
        <f>RTD("cqg.rtd", ,"ContractData",G50, "Bid",, "T")</f>
        <v>44.5</v>
      </c>
      <c r="M50" s="3">
        <f>RTD("cqg.rtd", ,"ContractData",G50, "Ask",, "T")</f>
        <v>44.75</v>
      </c>
      <c r="N50" s="1">
        <f>RTD("cqg.rtd", ,"ContractData",G50, "MT_LastAskVolume",, "T")</f>
        <v>9</v>
      </c>
      <c r="O50" s="1">
        <f>RTD("cqg.rtd", ,"ContractData",G50, "T_CVol",, "T")</f>
        <v>77</v>
      </c>
      <c r="P50" s="1">
        <f>RTD("cqg.rtd", ,"ContractData",G50, "Y_COI",, "T")</f>
        <v>16</v>
      </c>
      <c r="Q50" s="3">
        <f>IFERROR(RTD("cqg.rtd", ,"ContractData", G50, "ImpliedVolatility",, "T"),"")</f>
        <v>14</v>
      </c>
      <c r="R50" s="3">
        <f>IFERROR(RTD("cqg.rtd", ,"ContractData", G50, "Delta",, "T"),"")</f>
        <v>-50.13</v>
      </c>
    </row>
    <row r="51" spans="1:18" x14ac:dyDescent="0.3">
      <c r="B51" s="1" t="str">
        <v>P.US.EP21M2674600</v>
      </c>
      <c r="D51" s="1" t="s">
        <v>162</v>
      </c>
      <c r="E51" s="2">
        <f>_xll.CQGContractData(D51, "ExpirationDate", "-1", "T")</f>
        <v>46175</v>
      </c>
      <c r="F51" s="2">
        <v>46157</v>
      </c>
      <c r="G51" s="2" t="str">
        <v>P.US.EW3K2674500</v>
      </c>
      <c r="H51" s="1" t="str" cm="1">
        <f t="array" ref="H51">TRIM(RIGHT(_xll.CQGContractData(G51, "LongDescription", "-1", "T"),(LEN(_xll.CQGContractData(G51, "LongDescription", "-1", "T"))-14)))</f>
        <v>Week 3 (Friday), May 26 74500 Put</v>
      </c>
      <c r="I51" s="3">
        <f>RTD("cqg.rtd", ,"ContractData",G51, "LastTrade",, "T")</f>
        <v>50.5</v>
      </c>
      <c r="J51" s="4">
        <f>RTD("cqg.rtd", ,"ContractData",G51, "NetLastTrade",, "T")</f>
        <v>-15.5</v>
      </c>
      <c r="K51" s="1">
        <f>RTD("cqg.rtd", ,"ContractData",G51, "MT_LastBidVolume",, "T")</f>
        <v>8</v>
      </c>
      <c r="L51" s="3">
        <f>RTD("cqg.rtd", ,"ContractData",G51, "Bid",, "T")</f>
        <v>46.75</v>
      </c>
      <c r="M51" s="3">
        <f>RTD("cqg.rtd", ,"ContractData",G51, "Ask",, "T")</f>
        <v>47</v>
      </c>
      <c r="N51" s="1">
        <f>RTD("cqg.rtd", ,"ContractData",G51, "MT_LastAskVolume",, "T")</f>
        <v>12</v>
      </c>
      <c r="O51" s="1">
        <f>RTD("cqg.rtd", ,"ContractData",G51, "T_CVol",, "T")</f>
        <v>143</v>
      </c>
      <c r="P51" s="1">
        <f>RTD("cqg.rtd", ,"ContractData",G51, "Y_COI",, "T")</f>
        <v>119</v>
      </c>
      <c r="Q51" s="3">
        <f>IFERROR(RTD("cqg.rtd", ,"ContractData", G51, "ImpliedVolatility",, "T"),"")</f>
        <v>13.81</v>
      </c>
      <c r="R51" s="3">
        <f>IFERROR(RTD("cqg.rtd", ,"ContractData", G51, "Delta",, "T"),"")</f>
        <v>-51.97</v>
      </c>
    </row>
    <row r="52" spans="1:18" x14ac:dyDescent="0.3">
      <c r="A52" s="1" t="s">
        <v>8</v>
      </c>
      <c r="B52" s="1" t="str">
        <f t="array" ref="B52:B56">_xll.CQGOptions(A52, "1", "-2,2", "Call")</f>
        <v>C.US.EP22K2674350</v>
      </c>
      <c r="D52" s="1" t="s">
        <v>54</v>
      </c>
      <c r="E52" s="2">
        <f>_xll.CQGContractData(D52, "ExpirationDate", "-1", "T")</f>
        <v>46154</v>
      </c>
      <c r="F52" s="2">
        <v>46160</v>
      </c>
      <c r="G52" s="2" t="str" cm="1">
        <f t="array" ref="G52:G61">_xlfn._xlws.FILTER($D$2:$D$211,$E$2:$E$211=F52)</f>
        <v>C.US.EP13K2674300</v>
      </c>
      <c r="H52" s="1" t="str" cm="1">
        <f t="array" ref="H52">TRIM(RIGHT(_xll.CQGContractData(G52, "LongDescription", "-1", "T"),(LEN(_xll.CQGContractData(G52, "LongDescription", "-1", "T"))-14)))</f>
        <v>Week 3 (Monday), May 26 74300 Call</v>
      </c>
      <c r="I52" s="3">
        <f>RTD("cqg.rtd", ,"ContractData",G52, "LastTrade",, "T")</f>
        <v>59</v>
      </c>
      <c r="J52" s="4">
        <f>RTD("cqg.rtd", ,"ContractData",G52, "NetLastTrade",, "T")</f>
        <v>6.5</v>
      </c>
      <c r="K52" s="1">
        <f>RTD("cqg.rtd", ,"ContractData",G52, "MT_LastBidVolume",, "T")</f>
        <v>7</v>
      </c>
      <c r="L52" s="3">
        <f>RTD("cqg.rtd", ,"ContractData",G52, "Bid",, "T")</f>
        <v>60.75</v>
      </c>
      <c r="M52" s="3">
        <f>RTD("cqg.rtd", ,"ContractData",G52, "Ask",, "T")</f>
        <v>61.25</v>
      </c>
      <c r="N52" s="1">
        <f>RTD("cqg.rtd", ,"ContractData",G52, "MT_LastAskVolume",, "T")</f>
        <v>1</v>
      </c>
      <c r="O52" s="1">
        <f>RTD("cqg.rtd", ,"ContractData",G52, "T_CVol",, "T")</f>
        <v>165</v>
      </c>
      <c r="P52" s="1">
        <f>RTD("cqg.rtd", ,"ContractData",G52, "Y_COI",, "T")</f>
        <v>285</v>
      </c>
      <c r="Q52" s="3">
        <f>IFERROR(RTD("cqg.rtd", ,"ContractData", G52, "ImpliedVolatility",, "T"),"")</f>
        <v>13.1</v>
      </c>
      <c r="R52" s="3">
        <f>IFERROR(RTD("cqg.rtd", ,"ContractData", G52, "Delta",, "T"),"")</f>
        <v>54.36</v>
      </c>
    </row>
    <row r="53" spans="1:18" x14ac:dyDescent="0.3">
      <c r="B53" s="1" t="str">
        <v>C.US.EP22K2674400</v>
      </c>
      <c r="D53" s="1" t="s">
        <v>163</v>
      </c>
      <c r="E53" s="2">
        <f>_xll.CQGContractData(D53, "ExpirationDate", "-1", "T")</f>
        <v>46154</v>
      </c>
      <c r="F53" s="2">
        <v>46160</v>
      </c>
      <c r="G53" s="2" t="str">
        <v>C.US.EP13K2674350</v>
      </c>
      <c r="H53" s="1" t="str" cm="1">
        <f t="array" ref="H53">TRIM(RIGHT(_xll.CQGContractData(G53, "LongDescription", "-1", "T"),(LEN(_xll.CQGContractData(G53, "LongDescription", "-1", "T"))-14)))</f>
        <v>Week 3 (Monday), May 26 74350 Call</v>
      </c>
      <c r="I53" s="3">
        <f>RTD("cqg.rtd", ,"ContractData",G53, "LastTrade",, "T")</f>
        <v>55</v>
      </c>
      <c r="J53" s="4">
        <f>RTD("cqg.rtd", ,"ContractData",G53, "NetLastTrade",, "T")</f>
        <v>-1.25</v>
      </c>
      <c r="K53" s="1">
        <f>RTD("cqg.rtd", ,"ContractData",G53, "MT_LastBidVolume",, "T")</f>
        <v>7</v>
      </c>
      <c r="L53" s="3">
        <f>RTD("cqg.rtd", ,"ContractData",G53, "Bid",, "T")</f>
        <v>57.75</v>
      </c>
      <c r="M53" s="3">
        <f>RTD("cqg.rtd", ,"ContractData",G53, "Ask",, "T")</f>
        <v>58.25</v>
      </c>
      <c r="N53" s="1">
        <f>RTD("cqg.rtd", ,"ContractData",G53, "MT_LastAskVolume",, "T")</f>
        <v>4</v>
      </c>
      <c r="O53" s="1">
        <f>RTD("cqg.rtd", ,"ContractData",G53, "T_CVol",, "T")</f>
        <v>18</v>
      </c>
      <c r="P53" s="1">
        <f>RTD("cqg.rtd", ,"ContractData",G53, "Y_COI",, "T")</f>
        <v>0</v>
      </c>
      <c r="Q53" s="3">
        <f>IFERROR(RTD("cqg.rtd", ,"ContractData", G53, "ImpliedVolatility",, "T"),"")</f>
        <v>13.02</v>
      </c>
      <c r="R53" s="3">
        <f>IFERROR(RTD("cqg.rtd", ,"ContractData", G53, "Delta",, "T"),"")</f>
        <v>52.91</v>
      </c>
    </row>
    <row r="54" spans="1:18" x14ac:dyDescent="0.3">
      <c r="B54" s="1" t="str">
        <v>C.US.EP22K2674450</v>
      </c>
      <c r="D54" s="1" t="s">
        <v>164</v>
      </c>
      <c r="E54" s="2">
        <f>_xll.CQGContractData(D54, "ExpirationDate", "-1", "T")</f>
        <v>46154</v>
      </c>
      <c r="F54" s="2">
        <v>46160</v>
      </c>
      <c r="G54" s="2" t="str">
        <v>C.US.EP13K2674400</v>
      </c>
      <c r="H54" s="1" t="str" cm="1">
        <f t="array" ref="H54">TRIM(RIGHT(_xll.CQGContractData(G54, "LongDescription", "-1", "T"),(LEN(_xll.CQGContractData(G54, "LongDescription", "-1", "T"))-14)))</f>
        <v>Week 3 (Monday), May 26 74400 Call</v>
      </c>
      <c r="I54" s="3">
        <f>RTD("cqg.rtd", ,"ContractData",G54, "LastTrade",, "T")</f>
        <v>52.5</v>
      </c>
      <c r="J54" s="4">
        <f>RTD("cqg.rtd", ,"ContractData",G54, "NetLastTrade",, "T")</f>
        <v>5</v>
      </c>
      <c r="K54" s="1">
        <f>RTD("cqg.rtd", ,"ContractData",G54, "MT_LastBidVolume",, "T")</f>
        <v>47</v>
      </c>
      <c r="L54" s="3">
        <f>RTD("cqg.rtd", ,"ContractData",G54, "Bid",, "T")</f>
        <v>54.75</v>
      </c>
      <c r="M54" s="3">
        <f>RTD("cqg.rtd", ,"ContractData",G54, "Ask",, "T")</f>
        <v>55.5</v>
      </c>
      <c r="N54" s="1">
        <f>RTD("cqg.rtd", ,"ContractData",G54, "MT_LastAskVolume",, "T")</f>
        <v>45</v>
      </c>
      <c r="O54" s="1">
        <f>RTD("cqg.rtd", ,"ContractData",G54, "T_CVol",, "T")</f>
        <v>83</v>
      </c>
      <c r="P54" s="1">
        <f>RTD("cqg.rtd", ,"ContractData",G54, "Y_COI",, "T")</f>
        <v>125</v>
      </c>
      <c r="Q54" s="3">
        <f>IFERROR(RTD("cqg.rtd", ,"ContractData", G54, "ImpliedVolatility",, "T"),"")</f>
        <v>12.82</v>
      </c>
      <c r="R54" s="3">
        <f>IFERROR(RTD("cqg.rtd", ,"ContractData", G54, "Delta",, "T"),"")</f>
        <v>51.44</v>
      </c>
    </row>
    <row r="55" spans="1:18" x14ac:dyDescent="0.3">
      <c r="B55" s="1" t="str">
        <v>C.US.EP22K2674500</v>
      </c>
      <c r="D55" s="1" t="s">
        <v>165</v>
      </c>
      <c r="E55" s="2">
        <f>_xll.CQGContractData(D55, "ExpirationDate", "-1", "T")</f>
        <v>46154</v>
      </c>
      <c r="F55" s="2">
        <v>46160</v>
      </c>
      <c r="G55" s="2" t="str">
        <v>C.US.EP13K2674450</v>
      </c>
      <c r="H55" s="1" t="str" cm="1">
        <f t="array" ref="H55">TRIM(RIGHT(_xll.CQGContractData(G55, "LongDescription", "-1", "T"),(LEN(_xll.CQGContractData(G55, "LongDescription", "-1", "T"))-14)))</f>
        <v>Week 3 (Monday), May 26 74450 Call</v>
      </c>
      <c r="I55" s="3">
        <f>RTD("cqg.rtd", ,"ContractData",G55, "LastTrade",, "T")</f>
        <v>50.5</v>
      </c>
      <c r="J55" s="4">
        <f>RTD("cqg.rtd", ,"ContractData",G55, "NetLastTrade",, "T")</f>
        <v>1.25</v>
      </c>
      <c r="K55" s="1">
        <f>RTD("cqg.rtd", ,"ContractData",G55, "MT_LastBidVolume",, "T")</f>
        <v>23</v>
      </c>
      <c r="L55" s="3">
        <f>RTD("cqg.rtd", ,"ContractData",G55, "Bid",, "T")</f>
        <v>52</v>
      </c>
      <c r="M55" s="3">
        <f>RTD("cqg.rtd", ,"ContractData",G55, "Ask",, "T")</f>
        <v>52.5</v>
      </c>
      <c r="N55" s="1">
        <f>RTD("cqg.rtd", ,"ContractData",G55, "MT_LastAskVolume",, "T")</f>
        <v>8</v>
      </c>
      <c r="O55" s="1">
        <f>RTD("cqg.rtd", ,"ContractData",G55, "T_CVol",, "T")</f>
        <v>41</v>
      </c>
      <c r="P55" s="1">
        <f>RTD("cqg.rtd", ,"ContractData",G55, "Y_COI",, "T")</f>
        <v>0</v>
      </c>
      <c r="Q55" s="3">
        <f>IFERROR(RTD("cqg.rtd", ,"ContractData", G55, "ImpliedVolatility",, "T"),"")</f>
        <v>12.85</v>
      </c>
      <c r="R55" s="3">
        <f>IFERROR(RTD("cqg.rtd", ,"ContractData", G55, "Delta",, "T"),"")</f>
        <v>49.95</v>
      </c>
    </row>
    <row r="56" spans="1:18" x14ac:dyDescent="0.3">
      <c r="B56" s="1" t="str">
        <v>C.US.EP22K2674550</v>
      </c>
      <c r="D56" s="1" t="s">
        <v>166</v>
      </c>
      <c r="E56" s="2">
        <f>_xll.CQGContractData(D56, "ExpirationDate", "-1", "T")</f>
        <v>46154</v>
      </c>
      <c r="F56" s="2">
        <v>46160</v>
      </c>
      <c r="G56" s="2" t="str">
        <v>C.US.EP13K2674500</v>
      </c>
      <c r="H56" s="1" t="str" cm="1">
        <f t="array" ref="H56">TRIM(RIGHT(_xll.CQGContractData(G56, "LongDescription", "-1", "T"),(LEN(_xll.CQGContractData(G56, "LongDescription", "-1", "T"))-14)))</f>
        <v>Week 3 (Monday), May 26 74500 Call</v>
      </c>
      <c r="I56" s="3">
        <f>RTD("cqg.rtd", ,"ContractData",G56, "LastTrade",, "T")</f>
        <v>47.75</v>
      </c>
      <c r="J56" s="4">
        <f>RTD("cqg.rtd", ,"ContractData",G56, "NetLastTrade",, "T")</f>
        <v>5</v>
      </c>
      <c r="K56" s="1">
        <f>RTD("cqg.rtd", ,"ContractData",G56, "MT_LastBidVolume",, "T")</f>
        <v>29</v>
      </c>
      <c r="L56" s="3">
        <f>RTD("cqg.rtd", ,"ContractData",G56, "Bid",, "T")</f>
        <v>49.25</v>
      </c>
      <c r="M56" s="3">
        <f>RTD("cqg.rtd", ,"ContractData",G56, "Ask",, "T")</f>
        <v>49.75</v>
      </c>
      <c r="N56" s="1">
        <f>RTD("cqg.rtd", ,"ContractData",G56, "MT_LastAskVolume",, "T")</f>
        <v>27</v>
      </c>
      <c r="O56" s="1">
        <f>RTD("cqg.rtd", ,"ContractData",G56, "T_CVol",, "T")</f>
        <v>300</v>
      </c>
      <c r="P56" s="1">
        <f>RTD("cqg.rtd", ,"ContractData",G56, "Y_COI",, "T")</f>
        <v>304</v>
      </c>
      <c r="Q56" s="3">
        <f>IFERROR(RTD("cqg.rtd", ,"ContractData", G56, "ImpliedVolatility",, "T"),"")</f>
        <v>12.74</v>
      </c>
      <c r="R56" s="3">
        <f>IFERROR(RTD("cqg.rtd", ,"ContractData", G56, "Delta",, "T"),"")</f>
        <v>48.44</v>
      </c>
    </row>
    <row r="57" spans="1:18" x14ac:dyDescent="0.3">
      <c r="A57" s="1" t="s">
        <v>9</v>
      </c>
      <c r="B57" s="1" t="str">
        <f t="array" ref="B57:B61">_xll.CQGOptions(A57, "1", "-2,2", "Put")</f>
        <v>P.US.EP22K2674350</v>
      </c>
      <c r="D57" s="1" t="s">
        <v>111</v>
      </c>
      <c r="E57" s="2">
        <f>_xll.CQGContractData(D57, "ExpirationDate", "-1", "T")</f>
        <v>46154</v>
      </c>
      <c r="F57" s="2">
        <v>46160</v>
      </c>
      <c r="G57" s="2" t="str">
        <v>P.US.EP13K2674300</v>
      </c>
      <c r="H57" s="1" t="str" cm="1">
        <f t="array" ref="H57">TRIM(RIGHT(_xll.CQGContractData(G57, "LongDescription", "-1", "T"),(LEN(_xll.CQGContractData(G57, "LongDescription", "-1", "T"))-14)))</f>
        <v>Week 3 (Monday), May 26 74300 Put</v>
      </c>
      <c r="I57" s="3">
        <f>RTD("cqg.rtd", ,"ContractData",G57, "LastTrade",, "T")</f>
        <v>45.75</v>
      </c>
      <c r="J57" s="4">
        <f>RTD("cqg.rtd", ,"ContractData",G57, "NetLastTrade",, "T")</f>
        <v>-17.75</v>
      </c>
      <c r="K57" s="1">
        <f>RTD("cqg.rtd", ,"ContractData",G57, "MT_LastBidVolume",, "T")</f>
        <v>86</v>
      </c>
      <c r="L57" s="3">
        <f>RTD("cqg.rtd", ,"ContractData",G57, "Bid",, "T")</f>
        <v>47.25</v>
      </c>
      <c r="M57" s="3">
        <f>RTD("cqg.rtd", ,"ContractData",G57, "Ask",, "T")</f>
        <v>47.75</v>
      </c>
      <c r="N57" s="1">
        <f>RTD("cqg.rtd", ,"ContractData",G57, "MT_LastAskVolume",, "T")</f>
        <v>1</v>
      </c>
      <c r="O57" s="1">
        <f>RTD("cqg.rtd", ,"ContractData",G57, "T_CVol",, "T")</f>
        <v>12</v>
      </c>
      <c r="P57" s="1">
        <f>RTD("cqg.rtd", ,"ContractData",G57, "Y_COI",, "T")</f>
        <v>14</v>
      </c>
      <c r="Q57" s="3">
        <f>IFERROR(RTD("cqg.rtd", ,"ContractData", G57, "ImpliedVolatility",, "T"),"")</f>
        <v>13.01</v>
      </c>
      <c r="R57" s="3">
        <f>IFERROR(RTD("cqg.rtd", ,"ContractData", G57, "Delta",, "T"),"")</f>
        <v>-45.55</v>
      </c>
    </row>
    <row r="58" spans="1:18" x14ac:dyDescent="0.3">
      <c r="B58" s="1" t="str">
        <v>P.US.EP22K2674400</v>
      </c>
      <c r="D58" s="1" t="s">
        <v>167</v>
      </c>
      <c r="E58" s="2">
        <f>_xll.CQGContractData(D58, "ExpirationDate", "-1", "T")</f>
        <v>46154</v>
      </c>
      <c r="F58" s="2">
        <v>46160</v>
      </c>
      <c r="G58" s="2" t="str">
        <v>P.US.EP13K2674350</v>
      </c>
      <c r="H58" s="1" t="str" cm="1">
        <f t="array" ref="H58">TRIM(RIGHT(_xll.CQGContractData(G58, "LongDescription", "-1", "T"),(LEN(_xll.CQGContractData(G58, "LongDescription", "-1", "T"))-14)))</f>
        <v>Week 3 (Monday), May 26 74350 Put</v>
      </c>
      <c r="I58" s="3">
        <f>RTD("cqg.rtd", ,"ContractData",G58, "LastTrade",, "T")</f>
        <v>47</v>
      </c>
      <c r="J58" s="4">
        <f>RTD("cqg.rtd", ,"ContractData",G58, "NetLastTrade",, "T")</f>
        <v>-13.5</v>
      </c>
      <c r="K58" s="1">
        <f>RTD("cqg.rtd", ,"ContractData",G58, "MT_LastBidVolume",, "T")</f>
        <v>50</v>
      </c>
      <c r="L58" s="3">
        <f>RTD("cqg.rtd", ,"ContractData",G58, "Bid",, "T")</f>
        <v>49.25</v>
      </c>
      <c r="M58" s="3">
        <f>RTD("cqg.rtd", ,"ContractData",G58, "Ask",, "T")</f>
        <v>49.75</v>
      </c>
      <c r="N58" s="1">
        <f>RTD("cqg.rtd", ,"ContractData",G58, "MT_LastAskVolume",, "T")</f>
        <v>17</v>
      </c>
      <c r="O58" s="1">
        <f>RTD("cqg.rtd", ,"ContractData",G58, "T_CVol",, "T")</f>
        <v>34</v>
      </c>
      <c r="P58" s="1">
        <f>RTD("cqg.rtd", ,"ContractData",G58, "Y_COI",, "T")</f>
        <v>0</v>
      </c>
      <c r="Q58" s="3">
        <f>IFERROR(RTD("cqg.rtd", ,"ContractData", G58, "ImpliedVolatility",, "T"),"")</f>
        <v>12.92</v>
      </c>
      <c r="R58" s="3">
        <f>IFERROR(RTD("cqg.rtd", ,"ContractData", G58, "Delta",, "T"),"")</f>
        <v>-47.01</v>
      </c>
    </row>
    <row r="59" spans="1:18" x14ac:dyDescent="0.3">
      <c r="B59" s="1" t="str">
        <v>P.US.EP22K2674450</v>
      </c>
      <c r="D59" s="1" t="s">
        <v>168</v>
      </c>
      <c r="E59" s="2">
        <f>_xll.CQGContractData(D59, "ExpirationDate", "-1", "T")</f>
        <v>46154</v>
      </c>
      <c r="F59" s="2">
        <v>46160</v>
      </c>
      <c r="G59" s="2" t="str">
        <v>P.US.EP13K2674400</v>
      </c>
      <c r="H59" s="1" t="str" cm="1">
        <f t="array" ref="H59">TRIM(RIGHT(_xll.CQGContractData(G59, "LongDescription", "-1", "T"),(LEN(_xll.CQGContractData(G59, "LongDescription", "-1", "T"))-14)))</f>
        <v>Week 3 (Monday), May 26 74400 Put</v>
      </c>
      <c r="I59" s="3">
        <f>RTD("cqg.rtd", ,"ContractData",G59, "LastTrade",, "T")</f>
        <v>52</v>
      </c>
      <c r="J59" s="4">
        <f>RTD("cqg.rtd", ,"ContractData",G59, "NetLastTrade",, "T")</f>
        <v>-16.5</v>
      </c>
      <c r="K59" s="1">
        <f>RTD("cqg.rtd", ,"ContractData",G59, "MT_LastBidVolume",, "T")</f>
        <v>1</v>
      </c>
      <c r="L59" s="3">
        <f>RTD("cqg.rtd", ,"ContractData",G59, "Bid",, "T")</f>
        <v>51.5</v>
      </c>
      <c r="M59" s="3">
        <f>RTD("cqg.rtd", ,"ContractData",G59, "Ask",, "T")</f>
        <v>52</v>
      </c>
      <c r="N59" s="1">
        <f>RTD("cqg.rtd", ,"ContractData",G59, "MT_LastAskVolume",, "T")</f>
        <v>42</v>
      </c>
      <c r="O59" s="1">
        <f>RTD("cqg.rtd", ,"ContractData",G59, "T_CVol",, "T")</f>
        <v>56</v>
      </c>
      <c r="P59" s="1">
        <f>RTD("cqg.rtd", ,"ContractData",G59, "Y_COI",, "T")</f>
        <v>47</v>
      </c>
      <c r="Q59" s="3">
        <f>IFERROR(RTD("cqg.rtd", ,"ContractData", G59, "ImpliedVolatility",, "T"),"")</f>
        <v>12.79</v>
      </c>
      <c r="R59" s="3">
        <f>IFERROR(RTD("cqg.rtd", ,"ContractData", G59, "Delta",, "T"),"")</f>
        <v>-48.49</v>
      </c>
    </row>
    <row r="60" spans="1:18" x14ac:dyDescent="0.3">
      <c r="B60" s="1" t="str">
        <v>P.US.EP22K2674500</v>
      </c>
      <c r="D60" s="1" t="s">
        <v>169</v>
      </c>
      <c r="E60" s="2">
        <f>_xll.CQGContractData(D60, "ExpirationDate", "-1", "T")</f>
        <v>46154</v>
      </c>
      <c r="F60" s="2">
        <v>46160</v>
      </c>
      <c r="G60" s="2" t="str">
        <v>P.US.EP13K2674450</v>
      </c>
      <c r="H60" s="1" t="str" cm="1">
        <f t="array" ref="H60">TRIM(RIGHT(_xll.CQGContractData(G60, "LongDescription", "-1", "T"),(LEN(_xll.CQGContractData(G60, "LongDescription", "-1", "T"))-14)))</f>
        <v>Week 3 (Monday), May 26 74450 Put</v>
      </c>
      <c r="I60" s="3">
        <f>RTD("cqg.rtd", ,"ContractData",G60, "LastTrade",, "T")</f>
        <v>51.25</v>
      </c>
      <c r="J60" s="4">
        <f>RTD("cqg.rtd", ,"ContractData",G60, "NetLastTrade",, "T")</f>
        <v>-28.25</v>
      </c>
      <c r="K60" s="1">
        <f>RTD("cqg.rtd", ,"ContractData",G60, "MT_LastBidVolume",, "T")</f>
        <v>27</v>
      </c>
      <c r="L60" s="3">
        <f>RTD("cqg.rtd", ,"ContractData",G60, "Bid",, "T")</f>
        <v>53.5</v>
      </c>
      <c r="M60" s="3">
        <f>RTD("cqg.rtd", ,"ContractData",G60, "Ask",, "T")</f>
        <v>54</v>
      </c>
      <c r="N60" s="1">
        <f>RTD("cqg.rtd", ,"ContractData",G60, "MT_LastAskVolume",, "T")</f>
        <v>1</v>
      </c>
      <c r="O60" s="1">
        <f>RTD("cqg.rtd", ,"ContractData",G60, "T_CVol",, "T")</f>
        <v>5</v>
      </c>
      <c r="P60" s="1">
        <f>RTD("cqg.rtd", ,"ContractData",G60, "Y_COI",, "T")</f>
        <v>0</v>
      </c>
      <c r="Q60" s="3">
        <f>IFERROR(RTD("cqg.rtd", ,"ContractData", G60, "ImpliedVolatility",, "T"),"")</f>
        <v>12.76</v>
      </c>
      <c r="R60" s="3">
        <f>IFERROR(RTD("cqg.rtd", ,"ContractData", G60, "Delta",, "T"),"")</f>
        <v>-49.98</v>
      </c>
    </row>
    <row r="61" spans="1:18" x14ac:dyDescent="0.3">
      <c r="B61" s="1" t="str">
        <v>P.US.EP22K2674550</v>
      </c>
      <c r="D61" s="1" t="s">
        <v>170</v>
      </c>
      <c r="E61" s="2">
        <f>_xll.CQGContractData(D61, "ExpirationDate", "-1", "T")</f>
        <v>46154</v>
      </c>
      <c r="F61" s="2">
        <v>46160</v>
      </c>
      <c r="G61" s="2" t="str">
        <v>P.US.EP13K2674500</v>
      </c>
      <c r="H61" s="1" t="str" cm="1">
        <f t="array" ref="H61">TRIM(RIGHT(_xll.CQGContractData(G61, "LongDescription", "-1", "T"),(LEN(_xll.CQGContractData(G61, "LongDescription", "-1", "T"))-14)))</f>
        <v>Week 3 (Monday), May 26 74500 Put</v>
      </c>
      <c r="I61" s="3">
        <f>RTD("cqg.rtd", ,"ContractData",G61, "LastTrade",, "T")</f>
        <v>53.25</v>
      </c>
      <c r="J61" s="4">
        <f>RTD("cqg.rtd", ,"ContractData",G61, "NetLastTrade",, "T")</f>
        <v>-20.5</v>
      </c>
      <c r="K61" s="1">
        <f>RTD("cqg.rtd", ,"ContractData",G61, "MT_LastBidVolume",, "T")</f>
        <v>22</v>
      </c>
      <c r="L61" s="3">
        <f>RTD("cqg.rtd", ,"ContractData",G61, "Bid",, "T")</f>
        <v>55.75</v>
      </c>
      <c r="M61" s="3">
        <f>RTD("cqg.rtd", ,"ContractData",G61, "Ask",, "T")</f>
        <v>56.25</v>
      </c>
      <c r="N61" s="1">
        <f>RTD("cqg.rtd", ,"ContractData",G61, "MT_LastAskVolume",, "T")</f>
        <v>6</v>
      </c>
      <c r="O61" s="1">
        <f>RTD("cqg.rtd", ,"ContractData",G61, "T_CVol",, "T")</f>
        <v>4</v>
      </c>
      <c r="P61" s="1">
        <f>RTD("cqg.rtd", ,"ContractData",G61, "Y_COI",, "T")</f>
        <v>26</v>
      </c>
      <c r="Q61" s="3">
        <f>IFERROR(RTD("cqg.rtd", ,"ContractData", G61, "ImpliedVolatility",, "T"),"")</f>
        <v>12.65</v>
      </c>
      <c r="R61" s="3">
        <f>IFERROR(RTD("cqg.rtd", ,"ContractData", G61, "Delta",, "T"),"")</f>
        <v>-51.5</v>
      </c>
    </row>
    <row r="62" spans="1:18" x14ac:dyDescent="0.3">
      <c r="A62" s="2" t="s">
        <v>10</v>
      </c>
      <c r="B62" s="1" t="str">
        <f t="array" ref="B62:B66">_xll.CQGOptions(A62, "1", "-2,2", "Call")</f>
        <v>C.US.EP23K2674350</v>
      </c>
      <c r="D62" s="1" t="s">
        <v>112</v>
      </c>
      <c r="E62" s="2">
        <f>_xll.CQGContractData(D62, "ExpirationDate", "-1", "T")</f>
        <v>46161</v>
      </c>
      <c r="F62" s="2">
        <v>46161</v>
      </c>
      <c r="G62" s="2" t="str" cm="1">
        <f t="array" ref="G62:G71">_xlfn._xlws.FILTER($D$2:$D$211,$E$2:$E$211=F62)</f>
        <v>C.US.EP23K2674300</v>
      </c>
      <c r="H62" s="1" t="str" cm="1">
        <f t="array" ref="H62">TRIM(RIGHT(_xll.CQGContractData(G62, "LongDescription", "-1", "T"),(LEN(_xll.CQGContractData(G62, "LongDescription", "-1", "T"))-14)))</f>
        <v>Week 3 (Tuesday), May 26 74300 Call</v>
      </c>
      <c r="I62" s="3">
        <f>RTD("cqg.rtd", ,"ContractData",G62, "LastTrade",, "T")</f>
        <v>66.5</v>
      </c>
      <c r="J62" s="4">
        <f>RTD("cqg.rtd", ,"ContractData",G62, "NetLastTrade",, "T")</f>
        <v>9.25</v>
      </c>
      <c r="K62" s="1">
        <f>RTD("cqg.rtd", ,"ContractData",G62, "MT_LastBidVolume",, "T")</f>
        <v>9</v>
      </c>
      <c r="L62" s="3">
        <f>RTD("cqg.rtd", ,"ContractData",G62, "Bid",, "T")</f>
        <v>65.75</v>
      </c>
      <c r="M62" s="3">
        <f>RTD("cqg.rtd", ,"ContractData",G62, "Ask",, "T")</f>
        <v>66.5</v>
      </c>
      <c r="N62" s="1">
        <f>RTD("cqg.rtd", ,"ContractData",G62, "MT_LastAskVolume",, "T")</f>
        <v>50</v>
      </c>
      <c r="O62" s="1">
        <f>RTD("cqg.rtd", ,"ContractData",G62, "T_CVol",, "T")</f>
        <v>12</v>
      </c>
      <c r="P62" s="1">
        <f>RTD("cqg.rtd", ,"ContractData",G62, "Y_COI",, "T")</f>
        <v>55</v>
      </c>
      <c r="Q62" s="3">
        <f>IFERROR(RTD("cqg.rtd", ,"ContractData", G62, "ImpliedVolatility",, "T"),"")</f>
        <v>13.29</v>
      </c>
      <c r="R62" s="3">
        <f>IFERROR(RTD("cqg.rtd", ,"ContractData", G62, "Delta",, "T"),"")</f>
        <v>54.07</v>
      </c>
    </row>
    <row r="63" spans="1:18" x14ac:dyDescent="0.3">
      <c r="B63" s="1" t="str">
        <v>C.US.EP23K2674400</v>
      </c>
      <c r="D63" s="1" t="s">
        <v>171</v>
      </c>
      <c r="E63" s="2">
        <f>_xll.CQGContractData(D63, "ExpirationDate", "-1", "T")</f>
        <v>46161</v>
      </c>
      <c r="F63" s="2">
        <v>46161</v>
      </c>
      <c r="G63" s="2" t="str">
        <v>C.US.EP23K2674350</v>
      </c>
      <c r="H63" s="1" t="str" cm="1">
        <f t="array" ref="H63">TRIM(RIGHT(_xll.CQGContractData(G63, "LongDescription", "-1", "T"),(LEN(_xll.CQGContractData(G63, "LongDescription", "-1", "T"))-14)))</f>
        <v>Week 3 (Tuesday), May 26 74350 Call</v>
      </c>
      <c r="I63" s="3">
        <f>RTD("cqg.rtd", ,"ContractData",G63, "LastTrade",, "T")</f>
        <v>51.5</v>
      </c>
      <c r="J63" s="4">
        <f>RTD("cqg.rtd", ,"ContractData",G63, "NetLastTrade",, "T")</f>
        <v>0</v>
      </c>
      <c r="K63" s="1">
        <f>RTD("cqg.rtd", ,"ContractData",G63, "MT_LastBidVolume",, "T")</f>
        <v>7</v>
      </c>
      <c r="L63" s="3">
        <f>RTD("cqg.rtd", ,"ContractData",G63, "Bid",, "T")</f>
        <v>62.75</v>
      </c>
      <c r="M63" s="3">
        <f>RTD("cqg.rtd", ,"ContractData",G63, "Ask",, "T")</f>
        <v>63.5</v>
      </c>
      <c r="N63" s="1">
        <f>RTD("cqg.rtd", ,"ContractData",G63, "MT_LastAskVolume",, "T")</f>
        <v>16</v>
      </c>
      <c r="O63" s="1">
        <f>RTD("cqg.rtd", ,"ContractData",G63, "T_CVol",, "T")</f>
        <v>10</v>
      </c>
      <c r="P63" s="1">
        <f>RTD("cqg.rtd", ,"ContractData",G63, "Y_COI",, "T")</f>
        <v>0</v>
      </c>
      <c r="Q63" s="3">
        <f>IFERROR(RTD("cqg.rtd", ,"ContractData", G63, "ImpliedVolatility",, "T"),"")</f>
        <v>13.35</v>
      </c>
      <c r="R63" s="3">
        <f>IFERROR(RTD("cqg.rtd", ,"ContractData", G63, "Delta",, "T"),"")</f>
        <v>52.71</v>
      </c>
    </row>
    <row r="64" spans="1:18" x14ac:dyDescent="0.3">
      <c r="B64" s="1" t="str">
        <v>C.US.EP23K2674450</v>
      </c>
      <c r="D64" s="1" t="s">
        <v>172</v>
      </c>
      <c r="E64" s="2">
        <f>_xll.CQGContractData(D64, "ExpirationDate", "-1", "T")</f>
        <v>46161</v>
      </c>
      <c r="F64" s="2">
        <v>46161</v>
      </c>
      <c r="G64" s="2" t="str">
        <v>C.US.EP23K2674400</v>
      </c>
      <c r="H64" s="1" t="str" cm="1">
        <f t="array" ref="H64">TRIM(RIGHT(_xll.CQGContractData(G64, "LongDescription", "-1", "T"),(LEN(_xll.CQGContractData(G64, "LongDescription", "-1", "T"))-14)))</f>
        <v>Week 3 (Tuesday), May 26 74400 Call</v>
      </c>
      <c r="I64" s="3">
        <f>RTD("cqg.rtd", ,"ContractData",G64, "LastTrade",, "T")</f>
        <v>56</v>
      </c>
      <c r="J64" s="4">
        <f>RTD("cqg.rtd", ,"ContractData",G64, "NetLastTrade",, "T")</f>
        <v>4</v>
      </c>
      <c r="K64" s="1">
        <f>RTD("cqg.rtd", ,"ContractData",G64, "MT_LastBidVolume",, "T")</f>
        <v>6</v>
      </c>
      <c r="L64" s="3">
        <f>RTD("cqg.rtd", ,"ContractData",G64, "Bid",, "T")</f>
        <v>60</v>
      </c>
      <c r="M64" s="3">
        <f>RTD("cqg.rtd", ,"ContractData",G64, "Ask",, "T")</f>
        <v>60.5</v>
      </c>
      <c r="N64" s="1">
        <f>RTD("cqg.rtd", ,"ContractData",G64, "MT_LastAskVolume",, "T")</f>
        <v>29</v>
      </c>
      <c r="O64" s="1">
        <f>RTD("cqg.rtd", ,"ContractData",G64, "T_CVol",, "T")</f>
        <v>13</v>
      </c>
      <c r="P64" s="1">
        <f>RTD("cqg.rtd", ,"ContractData",G64, "Y_COI",, "T")</f>
        <v>14</v>
      </c>
      <c r="Q64" s="3">
        <f>IFERROR(RTD("cqg.rtd", ,"ContractData", G64, "ImpliedVolatility",, "T"),"")</f>
        <v>13.25</v>
      </c>
      <c r="R64" s="3">
        <f>IFERROR(RTD("cqg.rtd", ,"ContractData", G64, "Delta",, "T"),"")</f>
        <v>51.37</v>
      </c>
    </row>
    <row r="65" spans="1:18" x14ac:dyDescent="0.3">
      <c r="B65" s="1" t="str">
        <v>C.US.EP23K2674500</v>
      </c>
      <c r="D65" s="1" t="s">
        <v>173</v>
      </c>
      <c r="E65" s="2">
        <f>_xll.CQGContractData(D65, "ExpirationDate", "-1", "T")</f>
        <v>46161</v>
      </c>
      <c r="F65" s="2">
        <v>46161</v>
      </c>
      <c r="G65" s="2" t="str">
        <v>C.US.EP23K2674450</v>
      </c>
      <c r="H65" s="1" t="str" cm="1">
        <f t="array" ref="H65">TRIM(RIGHT(_xll.CQGContractData(G65, "LongDescription", "-1", "T"),(LEN(_xll.CQGContractData(G65, "LongDescription", "-1", "T"))-14)))</f>
        <v>Week 3 (Tuesday), May 26 74450 Call</v>
      </c>
      <c r="I65" s="3" t="str">
        <f>RTD("cqg.rtd", ,"ContractData",G65, "LastTrade",, "T")</f>
        <v/>
      </c>
      <c r="J65" s="4" t="str">
        <f>RTD("cqg.rtd", ,"ContractData",G65, "NetLastTrade",, "T")</f>
        <v/>
      </c>
      <c r="K65" s="1">
        <f>RTD("cqg.rtd", ,"ContractData",G65, "MT_LastBidVolume",, "T")</f>
        <v>7</v>
      </c>
      <c r="L65" s="3">
        <f>RTD("cqg.rtd", ,"ContractData",G65, "Bid",, "T")</f>
        <v>57</v>
      </c>
      <c r="M65" s="3">
        <f>RTD("cqg.rtd", ,"ContractData",G65, "Ask",, "T")</f>
        <v>57.75</v>
      </c>
      <c r="N65" s="1">
        <f>RTD("cqg.rtd", ,"ContractData",G65, "MT_LastAskVolume",, "T")</f>
        <v>30</v>
      </c>
      <c r="O65" s="1">
        <f>RTD("cqg.rtd", ,"ContractData",G65, "T_CVol",, "T")</f>
        <v>0</v>
      </c>
      <c r="P65" s="1">
        <f>RTD("cqg.rtd", ,"ContractData",G65, "Y_COI",, "T")</f>
        <v>0</v>
      </c>
      <c r="Q65" s="3">
        <f>IFERROR(RTD("cqg.rtd", ,"ContractData", G65, "ImpliedVolatility",, "T"),"")</f>
        <v>13.08</v>
      </c>
      <c r="R65" s="3">
        <f>IFERROR(RTD("cqg.rtd", ,"ContractData", G65, "Delta",, "T"),"")</f>
        <v>50</v>
      </c>
    </row>
    <row r="66" spans="1:18" x14ac:dyDescent="0.3">
      <c r="B66" s="1" t="str">
        <v>C.US.EP23K2674550</v>
      </c>
      <c r="D66" s="1" t="s">
        <v>174</v>
      </c>
      <c r="E66" s="2">
        <f>_xll.CQGContractData(D66, "ExpirationDate", "-1", "T")</f>
        <v>46161</v>
      </c>
      <c r="F66" s="2">
        <v>46161</v>
      </c>
      <c r="G66" s="2" t="str">
        <v>C.US.EP23K2674500</v>
      </c>
      <c r="H66" s="1" t="str" cm="1">
        <f t="array" ref="H66">TRIM(RIGHT(_xll.CQGContractData(G66, "LongDescription", "-1", "T"),(LEN(_xll.CQGContractData(G66, "LongDescription", "-1", "T"))-14)))</f>
        <v>Week 3 (Tuesday), May 26 74500 Call</v>
      </c>
      <c r="I66" s="3">
        <f>RTD("cqg.rtd", ,"ContractData",G66, "LastTrade",, "T")</f>
        <v>49.5</v>
      </c>
      <c r="J66" s="4">
        <f>RTD("cqg.rtd", ,"ContractData",G66, "NetLastTrade",, "T")</f>
        <v>2.25</v>
      </c>
      <c r="K66" s="1">
        <f>RTD("cqg.rtd", ,"ContractData",G66, "MT_LastBidVolume",, "T")</f>
        <v>47</v>
      </c>
      <c r="L66" s="3">
        <f>RTD("cqg.rtd", ,"ContractData",G66, "Bid",, "T")</f>
        <v>54.25</v>
      </c>
      <c r="M66" s="3">
        <f>RTD("cqg.rtd", ,"ContractData",G66, "Ask",, "T")</f>
        <v>55</v>
      </c>
      <c r="N66" s="1">
        <f>RTD("cqg.rtd", ,"ContractData",G66, "MT_LastAskVolume",, "T")</f>
        <v>57</v>
      </c>
      <c r="O66" s="1">
        <f>RTD("cqg.rtd", ,"ContractData",G66, "T_CVol",, "T")</f>
        <v>2</v>
      </c>
      <c r="P66" s="1">
        <f>RTD("cqg.rtd", ,"ContractData",G66, "Y_COI",, "T")</f>
        <v>40</v>
      </c>
      <c r="Q66" s="3">
        <f>IFERROR(RTD("cqg.rtd", ,"ContractData", G66, "ImpliedVolatility",, "T"),"")</f>
        <v>13.01</v>
      </c>
      <c r="R66" s="3">
        <f>IFERROR(RTD("cqg.rtd", ,"ContractData", G66, "Delta",, "T"),"")</f>
        <v>48.62</v>
      </c>
    </row>
    <row r="67" spans="1:18" x14ac:dyDescent="0.3">
      <c r="A67" s="1" t="s">
        <v>11</v>
      </c>
      <c r="B67" s="1" t="str">
        <f t="array" ref="B67:B71">_xll.CQGOptions(A67, "1", "-2,2", "Put")</f>
        <v>P.US.EP23K2674350</v>
      </c>
      <c r="D67" s="1" t="s">
        <v>55</v>
      </c>
      <c r="E67" s="2">
        <f>_xll.CQGContractData(D67, "ExpirationDate", "-1", "T")</f>
        <v>46161</v>
      </c>
      <c r="F67" s="2">
        <v>46161</v>
      </c>
      <c r="G67" s="2" t="str">
        <v>P.US.EP23K2674300</v>
      </c>
      <c r="H67" s="1" t="str" cm="1">
        <f t="array" ref="H67">TRIM(RIGHT(_xll.CQGContractData(G67, "LongDescription", "-1", "T"),(LEN(_xll.CQGContractData(G67, "LongDescription", "-1", "T"))-14)))</f>
        <v>Week 3 (Tuesday), May 26 74300 Put</v>
      </c>
      <c r="I67" s="3">
        <f>RTD("cqg.rtd", ,"ContractData",G67, "LastTrade",, "T")</f>
        <v>68.25</v>
      </c>
      <c r="J67" s="4">
        <f>RTD("cqg.rtd", ,"ContractData",G67, "NetLastTrade",, "T")</f>
        <v>0.25</v>
      </c>
      <c r="K67" s="1">
        <f>RTD("cqg.rtd", ,"ContractData",G67, "MT_LastBidVolume",, "T")</f>
        <v>115</v>
      </c>
      <c r="L67" s="3">
        <f>RTD("cqg.rtd", ,"ContractData",G67, "Bid",, "T")</f>
        <v>52.25</v>
      </c>
      <c r="M67" s="3">
        <f>RTD("cqg.rtd", ,"ContractData",G67, "Ask",, "T")</f>
        <v>53</v>
      </c>
      <c r="N67" s="1">
        <f>RTD("cqg.rtd", ,"ContractData",G67, "MT_LastAskVolume",, "T")</f>
        <v>40</v>
      </c>
      <c r="O67" s="1">
        <f>RTD("cqg.rtd", ,"ContractData",G67, "T_CVol",, "T")</f>
        <v>4</v>
      </c>
      <c r="P67" s="1">
        <f>RTD("cqg.rtd", ,"ContractData",G67, "Y_COI",, "T")</f>
        <v>5</v>
      </c>
      <c r="Q67" s="3">
        <f>IFERROR(RTD("cqg.rtd", ,"ContractData", G67, "ImpliedVolatility",, "T"),"")</f>
        <v>13.43</v>
      </c>
      <c r="R67" s="3">
        <f>IFERROR(RTD("cqg.rtd", ,"ContractData", G67, "Delta",, "T"),"")</f>
        <v>-45.89</v>
      </c>
    </row>
    <row r="68" spans="1:18" x14ac:dyDescent="0.3">
      <c r="B68" s="1" t="str">
        <v>P.US.EP23K2674400</v>
      </c>
      <c r="D68" s="1" t="s">
        <v>175</v>
      </c>
      <c r="E68" s="2">
        <f>_xll.CQGContractData(D68, "ExpirationDate", "-1", "T")</f>
        <v>46161</v>
      </c>
      <c r="F68" s="2">
        <v>46161</v>
      </c>
      <c r="G68" s="2" t="str">
        <v>P.US.EP23K2674350</v>
      </c>
      <c r="H68" s="1" t="str" cm="1">
        <f t="array" ref="H68">TRIM(RIGHT(_xll.CQGContractData(G68, "LongDescription", "-1", "T"),(LEN(_xll.CQGContractData(G68, "LongDescription", "-1", "T"))-14)))</f>
        <v>Week 3 (Tuesday), May 26 74350 Put</v>
      </c>
      <c r="I68" s="3" t="str">
        <f>RTD("cqg.rtd", ,"ContractData",G68, "LastTrade",, "T")</f>
        <v/>
      </c>
      <c r="J68" s="4" t="str">
        <f>RTD("cqg.rtd", ,"ContractData",G68, "NetLastTrade",, "T")</f>
        <v/>
      </c>
      <c r="K68" s="1">
        <f>RTD("cqg.rtd", ,"ContractData",G68, "MT_LastBidVolume",, "T")</f>
        <v>64</v>
      </c>
      <c r="L68" s="3">
        <f>RTD("cqg.rtd", ,"ContractData",G68, "Bid",, "T")</f>
        <v>54.25</v>
      </c>
      <c r="M68" s="3">
        <f>RTD("cqg.rtd", ,"ContractData",G68, "Ask",, "T")</f>
        <v>55</v>
      </c>
      <c r="N68" s="1">
        <f>RTD("cqg.rtd", ,"ContractData",G68, "MT_LastAskVolume",, "T")</f>
        <v>18</v>
      </c>
      <c r="O68" s="1">
        <f>RTD("cqg.rtd", ,"ContractData",G68, "T_CVol",, "T")</f>
        <v>4</v>
      </c>
      <c r="P68" s="1">
        <f>RTD("cqg.rtd", ,"ContractData",G68, "Y_COI",, "T")</f>
        <v>0</v>
      </c>
      <c r="Q68" s="3">
        <f>IFERROR(RTD("cqg.rtd", ,"ContractData", G68, "ImpliedVolatility",, "T"),"")</f>
        <v>13.23</v>
      </c>
      <c r="R68" s="3">
        <f>IFERROR(RTD("cqg.rtd", ,"ContractData", G68, "Delta",, "T"),"")</f>
        <v>-47.19</v>
      </c>
    </row>
    <row r="69" spans="1:18" x14ac:dyDescent="0.3">
      <c r="B69" s="1" t="str">
        <v>P.US.EP23K2674450</v>
      </c>
      <c r="D69" s="1" t="s">
        <v>176</v>
      </c>
      <c r="E69" s="2">
        <f>_xll.CQGContractData(D69, "ExpirationDate", "-1", "T")</f>
        <v>46161</v>
      </c>
      <c r="F69" s="2">
        <v>46161</v>
      </c>
      <c r="G69" s="2" t="str">
        <v>P.US.EP23K2674400</v>
      </c>
      <c r="H69" s="1" t="str" cm="1">
        <f t="array" ref="H69">TRIM(RIGHT(_xll.CQGContractData(G69, "LongDescription", "-1", "T"),(LEN(_xll.CQGContractData(G69, "LongDescription", "-1", "T"))-14)))</f>
        <v>Week 3 (Tuesday), May 26 74400 Put</v>
      </c>
      <c r="I69" s="3">
        <f>RTD("cqg.rtd", ,"ContractData",G69, "LastTrade",, "T")</f>
        <v>63.5</v>
      </c>
      <c r="J69" s="4">
        <f>RTD("cqg.rtd", ,"ContractData",G69, "NetLastTrade",, "T")</f>
        <v>-9.5</v>
      </c>
      <c r="K69" s="1">
        <f>RTD("cqg.rtd", ,"ContractData",G69, "MT_LastBidVolume",, "T")</f>
        <v>14</v>
      </c>
      <c r="L69" s="3">
        <f>RTD("cqg.rtd", ,"ContractData",G69, "Bid",, "T")</f>
        <v>56.5</v>
      </c>
      <c r="M69" s="3">
        <f>RTD("cqg.rtd", ,"ContractData",G69, "Ask",, "T")</f>
        <v>57</v>
      </c>
      <c r="N69" s="1">
        <f>RTD("cqg.rtd", ,"ContractData",G69, "MT_LastAskVolume",, "T")</f>
        <v>27</v>
      </c>
      <c r="O69" s="1">
        <f>RTD("cqg.rtd", ,"ContractData",G69, "T_CVol",, "T")</f>
        <v>81</v>
      </c>
      <c r="P69" s="1">
        <f>RTD("cqg.rtd", ,"ContractData",G69, "Y_COI",, "T")</f>
        <v>0</v>
      </c>
      <c r="Q69" s="3">
        <f>IFERROR(RTD("cqg.rtd", ,"ContractData", G69, "ImpliedVolatility",, "T"),"")</f>
        <v>13.31</v>
      </c>
      <c r="R69" s="3">
        <f>IFERROR(RTD("cqg.rtd", ,"ContractData", G69, "Delta",, "T"),"")</f>
        <v>-48.55</v>
      </c>
    </row>
    <row r="70" spans="1:18" x14ac:dyDescent="0.3">
      <c r="B70" s="1" t="str">
        <v>P.US.EP23K2674500</v>
      </c>
      <c r="D70" s="1" t="s">
        <v>177</v>
      </c>
      <c r="E70" s="2">
        <f>_xll.CQGContractData(D70, "ExpirationDate", "-1", "T")</f>
        <v>46161</v>
      </c>
      <c r="F70" s="2">
        <v>46161</v>
      </c>
      <c r="G70" s="2" t="str">
        <v>P.US.EP23K2674450</v>
      </c>
      <c r="H70" s="1" t="str" cm="1">
        <f t="array" ref="H70">TRIM(RIGHT(_xll.CQGContractData(G70, "LongDescription", "-1", "T"),(LEN(_xll.CQGContractData(G70, "LongDescription", "-1", "T"))-14)))</f>
        <v>Week 3 (Tuesday), May 26 74450 Put</v>
      </c>
      <c r="I70" s="3" t="str">
        <f>RTD("cqg.rtd", ,"ContractData",G70, "LastTrade",, "T")</f>
        <v/>
      </c>
      <c r="J70" s="4" t="str">
        <f>RTD("cqg.rtd", ,"ContractData",G70, "NetLastTrade",, "T")</f>
        <v/>
      </c>
      <c r="K70" s="1">
        <f>RTD("cqg.rtd", ,"ContractData",G70, "MT_LastBidVolume",, "T")</f>
        <v>34</v>
      </c>
      <c r="L70" s="3">
        <f>RTD("cqg.rtd", ,"ContractData",G70, "Bid",, "T")</f>
        <v>58.5</v>
      </c>
      <c r="M70" s="3">
        <f>RTD("cqg.rtd", ,"ContractData",G70, "Ask",, "T")</f>
        <v>59.25</v>
      </c>
      <c r="N70" s="1">
        <f>RTD("cqg.rtd", ,"ContractData",G70, "MT_LastAskVolume",, "T")</f>
        <v>18</v>
      </c>
      <c r="O70" s="1">
        <f>RTD("cqg.rtd", ,"ContractData",G70, "T_CVol",, "T")</f>
        <v>0</v>
      </c>
      <c r="P70" s="1">
        <f>RTD("cqg.rtd", ,"ContractData",G70, "Y_COI",, "T")</f>
        <v>0</v>
      </c>
      <c r="Q70" s="3">
        <f>IFERROR(RTD("cqg.rtd", ,"ContractData", G70, "ImpliedVolatility",, "T"),"")</f>
        <v>13.19</v>
      </c>
      <c r="R70" s="3">
        <f>IFERROR(RTD("cqg.rtd", ,"ContractData", G70, "Delta",, "T"),"")</f>
        <v>-49.91</v>
      </c>
    </row>
    <row r="71" spans="1:18" x14ac:dyDescent="0.3">
      <c r="B71" s="1" t="str">
        <v>P.US.EP23K2674550</v>
      </c>
      <c r="D71" s="1" t="s">
        <v>178</v>
      </c>
      <c r="E71" s="2">
        <f>_xll.CQGContractData(D71, "ExpirationDate", "-1", "T")</f>
        <v>46161</v>
      </c>
      <c r="F71" s="2">
        <v>46161</v>
      </c>
      <c r="G71" s="2" t="str">
        <v>P.US.EP23K2674500</v>
      </c>
      <c r="H71" s="1" t="str" cm="1">
        <f t="array" ref="H71">TRIM(RIGHT(_xll.CQGContractData(G71, "LongDescription", "-1", "T"),(LEN(_xll.CQGContractData(G71, "LongDescription", "-1", "T"))-14)))</f>
        <v>Week 3 (Tuesday), May 26 74500 Put</v>
      </c>
      <c r="I71" s="3">
        <f>RTD("cqg.rtd", ,"ContractData",G71, "LastTrade",, "T")</f>
        <v>67.25</v>
      </c>
      <c r="J71" s="4">
        <f>RTD("cqg.rtd", ,"ContractData",G71, "NetLastTrade",, "T")</f>
        <v>-11</v>
      </c>
      <c r="K71" s="1">
        <f>RTD("cqg.rtd", ,"ContractData",G71, "MT_LastBidVolume",, "T")</f>
        <v>35</v>
      </c>
      <c r="L71" s="3">
        <f>RTD("cqg.rtd", ,"ContractData",G71, "Bid",, "T")</f>
        <v>60.75</v>
      </c>
      <c r="M71" s="3">
        <f>RTD("cqg.rtd", ,"ContractData",G71, "Ask",, "T")</f>
        <v>61.5</v>
      </c>
      <c r="N71" s="1">
        <f>RTD("cqg.rtd", ,"ContractData",G71, "MT_LastAskVolume",, "T")</f>
        <v>38</v>
      </c>
      <c r="O71" s="1">
        <f>RTD("cqg.rtd", ,"ContractData",G71, "T_CVol",, "T")</f>
        <v>9</v>
      </c>
      <c r="P71" s="1">
        <f>RTD("cqg.rtd", ,"ContractData",G71, "Y_COI",, "T")</f>
        <v>2</v>
      </c>
      <c r="Q71" s="3">
        <f>IFERROR(RTD("cqg.rtd", ,"ContractData", G71, "ImpliedVolatility",, "T"),"")</f>
        <v>13.09</v>
      </c>
      <c r="R71" s="3">
        <f>IFERROR(RTD("cqg.rtd", ,"ContractData", G71, "Delta",, "T"),"")</f>
        <v>-51.3</v>
      </c>
    </row>
    <row r="72" spans="1:18" x14ac:dyDescent="0.3">
      <c r="A72" s="1" t="s">
        <v>12</v>
      </c>
      <c r="B72" s="1" t="str">
        <f t="array" ref="B72:B76">_xll.CQGOptions(A72, "1", "-2,2", "Call")</f>
        <v>C.US.EP24K2674250</v>
      </c>
      <c r="D72" s="1" t="s">
        <v>56</v>
      </c>
      <c r="E72" s="2">
        <f>_xll.CQGContractData(D72, "ExpirationDate", "-1", "T")</f>
        <v>46168</v>
      </c>
      <c r="F72" s="2">
        <v>46162</v>
      </c>
      <c r="G72" s="2" t="str" cm="1">
        <f t="array" ref="G72:G81">_xlfn._xlws.FILTER($D$2:$D$211,$E$2:$E$211=F72)</f>
        <v>C.US.EP33K2674300</v>
      </c>
      <c r="H72" s="1" t="str" cm="1">
        <f t="array" ref="H72">TRIM(RIGHT(_xll.CQGContractData(G72, "LongDescription", "-1", "T"),(LEN(_xll.CQGContractData(G72, "LongDescription", "-1", "T"))-14)))</f>
        <v>Week 3 (Wednesday), May 26 74300 Call</v>
      </c>
      <c r="I72" s="3">
        <f>RTD("cqg.rtd", ,"ContractData",G72, "LastTrade",, "T")</f>
        <v>60.75</v>
      </c>
      <c r="J72" s="4">
        <f>RTD("cqg.rtd", ,"ContractData",G72, "NetLastTrade",, "T")</f>
        <v>-0.25</v>
      </c>
      <c r="K72" s="1">
        <f>RTD("cqg.rtd", ,"ContractData",G72, "MT_LastBidVolume",, "T")</f>
        <v>6</v>
      </c>
      <c r="L72" s="3">
        <f>RTD("cqg.rtd", ,"ContractData",G72, "Bid",, "T")</f>
        <v>70.75</v>
      </c>
      <c r="M72" s="3">
        <f>RTD("cqg.rtd", ,"ContractData",G72, "Ask",, "T")</f>
        <v>71.25</v>
      </c>
      <c r="N72" s="1">
        <f>RTD("cqg.rtd", ,"ContractData",G72, "MT_LastAskVolume",, "T")</f>
        <v>23</v>
      </c>
      <c r="O72" s="1">
        <f>RTD("cqg.rtd", ,"ContractData",G72, "T_CVol",, "T")</f>
        <v>8</v>
      </c>
      <c r="P72" s="1">
        <f>RTD("cqg.rtd", ,"ContractData",G72, "Y_COI",, "T")</f>
        <v>113</v>
      </c>
      <c r="Q72" s="3">
        <f>IFERROR(RTD("cqg.rtd", ,"ContractData", G72, "ImpliedVolatility",, "T"),"")</f>
        <v>13.69</v>
      </c>
      <c r="R72" s="3">
        <f>IFERROR(RTD("cqg.rtd", ,"ContractData", G72, "Delta",, "T"),"")</f>
        <v>53.81</v>
      </c>
    </row>
    <row r="73" spans="1:18" x14ac:dyDescent="0.3">
      <c r="B73" s="1" t="str">
        <v>C.US.EP24K2674300</v>
      </c>
      <c r="D73" s="1" t="s">
        <v>57</v>
      </c>
      <c r="E73" s="2">
        <f>_xll.CQGContractData(D73, "ExpirationDate", "-1", "T")</f>
        <v>46168</v>
      </c>
      <c r="F73" s="2">
        <v>46162</v>
      </c>
      <c r="G73" s="2" t="str">
        <v>C.US.EP33K2674350</v>
      </c>
      <c r="H73" s="1" t="str" cm="1">
        <f t="array" ref="H73">TRIM(RIGHT(_xll.CQGContractData(G73, "LongDescription", "-1", "T"),(LEN(_xll.CQGContractData(G73, "LongDescription", "-1", "T"))-14)))</f>
        <v>Week 3 (Wednesday), May 26 74350 Call</v>
      </c>
      <c r="I73" s="3" t="str">
        <f>RTD("cqg.rtd", ,"ContractData",G73, "LastTrade",, "T")</f>
        <v/>
      </c>
      <c r="J73" s="4" t="str">
        <f>RTD("cqg.rtd", ,"ContractData",G73, "NetLastTrade",, "T")</f>
        <v/>
      </c>
      <c r="K73" s="1">
        <f>RTD("cqg.rtd", ,"ContractData",G73, "MT_LastBidVolume",, "T")</f>
        <v>6</v>
      </c>
      <c r="L73" s="3">
        <f>RTD("cqg.rtd", ,"ContractData",G73, "Bid",, "T")</f>
        <v>67.75</v>
      </c>
      <c r="M73" s="3">
        <f>RTD("cqg.rtd", ,"ContractData",G73, "Ask",, "T")</f>
        <v>68.25</v>
      </c>
      <c r="N73" s="1">
        <f>RTD("cqg.rtd", ,"ContractData",G73, "MT_LastAskVolume",, "T")</f>
        <v>23</v>
      </c>
      <c r="O73" s="1">
        <f>RTD("cqg.rtd", ,"ContractData",G73, "T_CVol",, "T")</f>
        <v>0</v>
      </c>
      <c r="P73" s="1">
        <f>RTD("cqg.rtd", ,"ContractData",G73, "Y_COI",, "T")</f>
        <v>0</v>
      </c>
      <c r="Q73" s="3">
        <f>IFERROR(RTD("cqg.rtd", ,"ContractData", G73, "ImpliedVolatility",, "T"),"")</f>
        <v>13.5</v>
      </c>
      <c r="R73" s="3">
        <f>IFERROR(RTD("cqg.rtd", ,"ContractData", G73, "Delta",, "T"),"")</f>
        <v>52.57</v>
      </c>
    </row>
    <row r="74" spans="1:18" x14ac:dyDescent="0.3">
      <c r="B74" s="1" t="str">
        <v>C.US.EP24K2674400</v>
      </c>
      <c r="D74" s="1" t="s">
        <v>179</v>
      </c>
      <c r="E74" s="2">
        <f>_xll.CQGContractData(D74, "ExpirationDate", "-1", "T")</f>
        <v>46168</v>
      </c>
      <c r="F74" s="2">
        <v>46162</v>
      </c>
      <c r="G74" s="2" t="str">
        <v>C.US.EP33K2674400</v>
      </c>
      <c r="H74" s="1" t="str" cm="1">
        <f t="array" ref="H74">TRIM(RIGHT(_xll.CQGContractData(G74, "LongDescription", "-1", "T"),(LEN(_xll.CQGContractData(G74, "LongDescription", "-1", "T"))-14)))</f>
        <v>Week 3 (Wednesday), May 26 74400 Call</v>
      </c>
      <c r="I74" s="3">
        <f>RTD("cqg.rtd", ,"ContractData",G74, "LastTrade",, "T")</f>
        <v>55.5</v>
      </c>
      <c r="J74" s="4">
        <f>RTD("cqg.rtd", ,"ContractData",G74, "NetLastTrade",, "T")</f>
        <v>-0.5</v>
      </c>
      <c r="K74" s="1">
        <f>RTD("cqg.rtd", ,"ContractData",G74, "MT_LastBidVolume",, "T")</f>
        <v>7</v>
      </c>
      <c r="L74" s="3">
        <f>RTD("cqg.rtd", ,"ContractData",G74, "Bid",, "T")</f>
        <v>64.75</v>
      </c>
      <c r="M74" s="3">
        <f>RTD("cqg.rtd", ,"ContractData",G74, "Ask",, "T")</f>
        <v>65.5</v>
      </c>
      <c r="N74" s="1">
        <f>RTD("cqg.rtd", ,"ContractData",G74, "MT_LastAskVolume",, "T")</f>
        <v>51</v>
      </c>
      <c r="O74" s="1">
        <f>RTD("cqg.rtd", ,"ContractData",G74, "T_CVol",, "T")</f>
        <v>1</v>
      </c>
      <c r="P74" s="1">
        <f>RTD("cqg.rtd", ,"ContractData",G74, "Y_COI",, "T")</f>
        <v>71</v>
      </c>
      <c r="Q74" s="3">
        <f>IFERROR(RTD("cqg.rtd", ,"ContractData", G74, "ImpliedVolatility",, "T"),"")</f>
        <v>13.41</v>
      </c>
      <c r="R74" s="3">
        <f>IFERROR(RTD("cqg.rtd", ,"ContractData", G74, "Delta",, "T"),"")</f>
        <v>51.32</v>
      </c>
    </row>
    <row r="75" spans="1:18" x14ac:dyDescent="0.3">
      <c r="B75" s="1" t="str">
        <v>C.US.EP24K2674500</v>
      </c>
      <c r="D75" s="1" t="s">
        <v>180</v>
      </c>
      <c r="E75" s="2">
        <f>_xll.CQGContractData(D75, "ExpirationDate", "-1", "T")</f>
        <v>46168</v>
      </c>
      <c r="F75" s="2">
        <v>46162</v>
      </c>
      <c r="G75" s="2" t="str">
        <v>C.US.EP33K2674450</v>
      </c>
      <c r="H75" s="1" t="str" cm="1">
        <f t="array" ref="H75">TRIM(RIGHT(_xll.CQGContractData(G75, "LongDescription", "-1", "T"),(LEN(_xll.CQGContractData(G75, "LongDescription", "-1", "T"))-14)))</f>
        <v>Week 3 (Wednesday), May 26 74450 Call</v>
      </c>
      <c r="I75" s="3" t="str">
        <f>RTD("cqg.rtd", ,"ContractData",G75, "LastTrade",, "T")</f>
        <v/>
      </c>
      <c r="J75" s="4" t="str">
        <f>RTD("cqg.rtd", ,"ContractData",G75, "NetLastTrade",, "T")</f>
        <v/>
      </c>
      <c r="K75" s="1">
        <f>RTD("cqg.rtd", ,"ContractData",G75, "MT_LastBidVolume",, "T")</f>
        <v>7</v>
      </c>
      <c r="L75" s="3">
        <f>RTD("cqg.rtd", ,"ContractData",G75, "Bid",, "T")</f>
        <v>62</v>
      </c>
      <c r="M75" s="3">
        <f>RTD("cqg.rtd", ,"ContractData",G75, "Ask",, "T")</f>
        <v>62.5</v>
      </c>
      <c r="N75" s="1">
        <f>RTD("cqg.rtd", ,"ContractData",G75, "MT_LastAskVolume",, "T")</f>
        <v>27</v>
      </c>
      <c r="O75" s="1">
        <f>RTD("cqg.rtd", ,"ContractData",G75, "T_CVol",, "T")</f>
        <v>0</v>
      </c>
      <c r="P75" s="1">
        <f>RTD("cqg.rtd", ,"ContractData",G75, "Y_COI",, "T")</f>
        <v>0</v>
      </c>
      <c r="Q75" s="3">
        <f>IFERROR(RTD("cqg.rtd", ,"ContractData", G75, "ImpliedVolatility",, "T"),"")</f>
        <v>13.35</v>
      </c>
      <c r="R75" s="3">
        <f>IFERROR(RTD("cqg.rtd", ,"ContractData", G75, "Delta",, "T"),"")</f>
        <v>50.06</v>
      </c>
    </row>
    <row r="76" spans="1:18" x14ac:dyDescent="0.3">
      <c r="B76" s="1" t="str">
        <v>C.US.EP24K2674600</v>
      </c>
      <c r="D76" s="1" t="s">
        <v>181</v>
      </c>
      <c r="E76" s="2">
        <f>_xll.CQGContractData(D76, "ExpirationDate", "-1", "T")</f>
        <v>46168</v>
      </c>
      <c r="F76" s="2">
        <v>46162</v>
      </c>
      <c r="G76" s="2" t="str">
        <v>C.US.EP33K2674500</v>
      </c>
      <c r="H76" s="1" t="str" cm="1">
        <f t="array" ref="H76">TRIM(RIGHT(_xll.CQGContractData(G76, "LongDescription", "-1", "T"),(LEN(_xll.CQGContractData(G76, "LongDescription", "-1", "T"))-14)))</f>
        <v>Week 3 (Wednesday), May 26 74500 Call</v>
      </c>
      <c r="I76" s="3">
        <f>RTD("cqg.rtd", ,"ContractData",G76, "LastTrade",, "T")</f>
        <v>58.5</v>
      </c>
      <c r="J76" s="4">
        <f>RTD("cqg.rtd", ,"ContractData",G76, "NetLastTrade",, "T")</f>
        <v>7.5</v>
      </c>
      <c r="K76" s="1">
        <f>RTD("cqg.rtd", ,"ContractData",G76, "MT_LastBidVolume",, "T")</f>
        <v>6</v>
      </c>
      <c r="L76" s="3">
        <f>RTD("cqg.rtd", ,"ContractData",G76, "Bid",, "T")</f>
        <v>59.25</v>
      </c>
      <c r="M76" s="3">
        <f>RTD("cqg.rtd", ,"ContractData",G76, "Ask",, "T")</f>
        <v>59.75</v>
      </c>
      <c r="N76" s="1">
        <f>RTD("cqg.rtd", ,"ContractData",G76, "MT_LastAskVolume",, "T")</f>
        <v>27</v>
      </c>
      <c r="O76" s="1">
        <f>RTD("cqg.rtd", ,"ContractData",G76, "T_CVol",, "T")</f>
        <v>21</v>
      </c>
      <c r="P76" s="1">
        <f>RTD("cqg.rtd", ,"ContractData",G76, "Y_COI",, "T")</f>
        <v>91</v>
      </c>
      <c r="Q76" s="3">
        <f>IFERROR(RTD("cqg.rtd", ,"ContractData", G76, "ImpliedVolatility",, "T"),"")</f>
        <v>13.39</v>
      </c>
      <c r="R76" s="3">
        <f>IFERROR(RTD("cqg.rtd", ,"ContractData", G76, "Delta",, "T"),"")</f>
        <v>48.78</v>
      </c>
    </row>
    <row r="77" spans="1:18" x14ac:dyDescent="0.3">
      <c r="A77" s="1" t="s">
        <v>13</v>
      </c>
      <c r="B77" s="1" t="str">
        <f t="array" ref="B77:B81">_xll.CQGOptions(A77, "1", "-2,2", "Put")</f>
        <v>P.US.EP24K2674250</v>
      </c>
      <c r="D77" s="1" t="s">
        <v>58</v>
      </c>
      <c r="E77" s="2">
        <f>_xll.CQGContractData(D77, "ExpirationDate", "-1", "T")</f>
        <v>46168</v>
      </c>
      <c r="F77" s="2">
        <v>46162</v>
      </c>
      <c r="G77" s="2" t="str">
        <v>P.US.EP33K2674300</v>
      </c>
      <c r="H77" s="1" t="str" cm="1">
        <f t="array" ref="H77">TRIM(RIGHT(_xll.CQGContractData(G77, "LongDescription", "-1", "T"),(LEN(_xll.CQGContractData(G77, "LongDescription", "-1", "T"))-14)))</f>
        <v>Week 3 (Wednesday), May 26 74300 Put</v>
      </c>
      <c r="I77" s="3">
        <f>RTD("cqg.rtd", ,"ContractData",G77, "LastTrade",, "T")</f>
        <v>59</v>
      </c>
      <c r="J77" s="4">
        <f>RTD("cqg.rtd", ,"ContractData",G77, "NetLastTrade",, "T")</f>
        <v>-13</v>
      </c>
      <c r="K77" s="1">
        <f>RTD("cqg.rtd", ,"ContractData",G77, "MT_LastBidVolume",, "T")</f>
        <v>37</v>
      </c>
      <c r="L77" s="3">
        <f>RTD("cqg.rtd", ,"ContractData",G77, "Bid",, "T")</f>
        <v>57.25</v>
      </c>
      <c r="M77" s="3">
        <f>RTD("cqg.rtd", ,"ContractData",G77, "Ask",, "T")</f>
        <v>57.75</v>
      </c>
      <c r="N77" s="1">
        <f>RTD("cqg.rtd", ,"ContractData",G77, "MT_LastAskVolume",, "T")</f>
        <v>28</v>
      </c>
      <c r="O77" s="1">
        <f>RTD("cqg.rtd", ,"ContractData",G77, "T_CVol",, "T")</f>
        <v>18</v>
      </c>
      <c r="P77" s="1">
        <f>RTD("cqg.rtd", ,"ContractData",G77, "Y_COI",, "T")</f>
        <v>18</v>
      </c>
      <c r="Q77" s="3">
        <f>IFERROR(RTD("cqg.rtd", ,"ContractData", G77, "ImpliedVolatility",, "T"),"")</f>
        <v>13.64</v>
      </c>
      <c r="R77" s="3">
        <f>IFERROR(RTD("cqg.rtd", ,"ContractData", G77, "Delta",, "T"),"")</f>
        <v>-46.11</v>
      </c>
    </row>
    <row r="78" spans="1:18" x14ac:dyDescent="0.3">
      <c r="B78" s="1" t="str">
        <v>P.US.EP24K2674300</v>
      </c>
      <c r="D78" s="1" t="s">
        <v>59</v>
      </c>
      <c r="E78" s="2">
        <f>_xll.CQGContractData(D78, "ExpirationDate", "-1", "T")</f>
        <v>46168</v>
      </c>
      <c r="F78" s="2">
        <v>46162</v>
      </c>
      <c r="G78" s="2" t="str">
        <v>P.US.EP33K2674350</v>
      </c>
      <c r="H78" s="1" t="str" cm="1">
        <f t="array" ref="H78">TRIM(RIGHT(_xll.CQGContractData(G78, "LongDescription", "-1", "T"),(LEN(_xll.CQGContractData(G78, "LongDescription", "-1", "T"))-14)))</f>
        <v>Week 3 (Wednesday), May 26 74350 Put</v>
      </c>
      <c r="I78" s="3" t="str">
        <f>RTD("cqg.rtd", ,"ContractData",G78, "LastTrade",, "T")</f>
        <v/>
      </c>
      <c r="J78" s="4" t="str">
        <f>RTD("cqg.rtd", ,"ContractData",G78, "NetLastTrade",, "T")</f>
        <v/>
      </c>
      <c r="K78" s="1">
        <f>RTD("cqg.rtd", ,"ContractData",G78, "MT_LastBidVolume",, "T")</f>
        <v>38</v>
      </c>
      <c r="L78" s="3">
        <f>RTD("cqg.rtd", ,"ContractData",G78, "Bid",, "T")</f>
        <v>59.25</v>
      </c>
      <c r="M78" s="3">
        <f>RTD("cqg.rtd", ,"ContractData",G78, "Ask",, "T")</f>
        <v>59.75</v>
      </c>
      <c r="N78" s="1">
        <f>RTD("cqg.rtd", ,"ContractData",G78, "MT_LastAskVolume",, "T")</f>
        <v>7</v>
      </c>
      <c r="O78" s="1">
        <f>RTD("cqg.rtd", ,"ContractData",G78, "T_CVol",, "T")</f>
        <v>0</v>
      </c>
      <c r="P78" s="1">
        <f>RTD("cqg.rtd", ,"ContractData",G78, "Y_COI",, "T")</f>
        <v>0</v>
      </c>
      <c r="Q78" s="3">
        <f>IFERROR(RTD("cqg.rtd", ,"ContractData", G78, "ImpliedVolatility",, "T"),"")</f>
        <v>13.56</v>
      </c>
      <c r="R78" s="3">
        <f>IFERROR(RTD("cqg.rtd", ,"ContractData", G78, "Delta",, "T"),"")</f>
        <v>-47.34</v>
      </c>
    </row>
    <row r="79" spans="1:18" x14ac:dyDescent="0.3">
      <c r="B79" s="1" t="str">
        <v>P.US.EP24K2674400</v>
      </c>
      <c r="D79" s="1" t="s">
        <v>182</v>
      </c>
      <c r="E79" s="2">
        <f>_xll.CQGContractData(D79, "ExpirationDate", "-1", "T")</f>
        <v>46168</v>
      </c>
      <c r="F79" s="2">
        <v>46162</v>
      </c>
      <c r="G79" s="2" t="str">
        <v>P.US.EP33K2674400</v>
      </c>
      <c r="H79" s="1" t="str" cm="1">
        <f t="array" ref="H79">TRIM(RIGHT(_xll.CQGContractData(G79, "LongDescription", "-1", "T"),(LEN(_xll.CQGContractData(G79, "LongDescription", "-1", "T"))-14)))</f>
        <v>Week 3 (Wednesday), May 26 74400 Put</v>
      </c>
      <c r="I79" s="3">
        <f>RTD("cqg.rtd", ,"ContractData",G79, "LastTrade",, "T")</f>
        <v>64</v>
      </c>
      <c r="J79" s="4">
        <f>RTD("cqg.rtd", ,"ContractData",G79, "NetLastTrade",, "T")</f>
        <v>-13</v>
      </c>
      <c r="K79" s="1">
        <f>RTD("cqg.rtd", ,"ContractData",G79, "MT_LastBidVolume",, "T")</f>
        <v>27</v>
      </c>
      <c r="L79" s="3">
        <f>RTD("cqg.rtd", ,"ContractData",G79, "Bid",, "T")</f>
        <v>61.25</v>
      </c>
      <c r="M79" s="3">
        <f>RTD("cqg.rtd", ,"ContractData",G79, "Ask",, "T")</f>
        <v>62</v>
      </c>
      <c r="N79" s="1">
        <f>RTD("cqg.rtd", ,"ContractData",G79, "MT_LastAskVolume",, "T")</f>
        <v>43</v>
      </c>
      <c r="O79" s="1">
        <f>RTD("cqg.rtd", ,"ContractData",G79, "T_CVol",, "T")</f>
        <v>1</v>
      </c>
      <c r="P79" s="1">
        <f>RTD("cqg.rtd", ,"ContractData",G79, "Y_COI",, "T")</f>
        <v>0</v>
      </c>
      <c r="Q79" s="3">
        <f>IFERROR(RTD("cqg.rtd", ,"ContractData", G79, "ImpliedVolatility",, "T"),"")</f>
        <v>13.57</v>
      </c>
      <c r="R79" s="3">
        <f>IFERROR(RTD("cqg.rtd", ,"ContractData", G79, "Delta",, "T"),"")</f>
        <v>-48.59</v>
      </c>
    </row>
    <row r="80" spans="1:18" x14ac:dyDescent="0.3">
      <c r="B80" s="1" t="str">
        <v>P.US.EP24K2674500</v>
      </c>
      <c r="D80" s="1" t="s">
        <v>183</v>
      </c>
      <c r="E80" s="2">
        <f>_xll.CQGContractData(D80, "ExpirationDate", "-1", "T")</f>
        <v>46168</v>
      </c>
      <c r="F80" s="2">
        <v>46162</v>
      </c>
      <c r="G80" s="2" t="str">
        <v>P.US.EP33K2674450</v>
      </c>
      <c r="H80" s="1" t="str" cm="1">
        <f t="array" ref="H80">TRIM(RIGHT(_xll.CQGContractData(G80, "LongDescription", "-1", "T"),(LEN(_xll.CQGContractData(G80, "LongDescription", "-1", "T"))-14)))</f>
        <v>Week 3 (Wednesday), May 26 74450 Put</v>
      </c>
      <c r="I80" s="3">
        <f>RTD("cqg.rtd", ,"ContractData",G80, "LastTrade",, "T")</f>
        <v>64</v>
      </c>
      <c r="J80" s="4">
        <f>RTD("cqg.rtd", ,"ContractData",G80, "NetLastTrade",, "T")</f>
        <v>2.75</v>
      </c>
      <c r="K80" s="1">
        <f>RTD("cqg.rtd", ,"ContractData",G80, "MT_LastBidVolume",, "T")</f>
        <v>14</v>
      </c>
      <c r="L80" s="3">
        <f>RTD("cqg.rtd", ,"ContractData",G80, "Bid",, "T")</f>
        <v>63.5</v>
      </c>
      <c r="M80" s="3">
        <f>RTD("cqg.rtd", ,"ContractData",G80, "Ask",, "T")</f>
        <v>64</v>
      </c>
      <c r="N80" s="1">
        <f>RTD("cqg.rtd", ,"ContractData",G80, "MT_LastAskVolume",, "T")</f>
        <v>1</v>
      </c>
      <c r="O80" s="1">
        <f>RTD("cqg.rtd", ,"ContractData",G80, "T_CVol",, "T")</f>
        <v>3</v>
      </c>
      <c r="P80" s="1">
        <f>RTD("cqg.rtd", ,"ContractData",G80, "Y_COI",, "T")</f>
        <v>0</v>
      </c>
      <c r="Q80" s="3">
        <f>IFERROR(RTD("cqg.rtd", ,"ContractData", G80, "ImpliedVolatility",, "T"),"")</f>
        <v>13.41</v>
      </c>
      <c r="R80" s="3">
        <f>IFERROR(RTD("cqg.rtd", ,"ContractData", G80, "Delta",, "T"),"")</f>
        <v>-49.85</v>
      </c>
    </row>
    <row r="81" spans="1:18" x14ac:dyDescent="0.3">
      <c r="B81" s="1" t="str">
        <v>P.US.EP24K2674600</v>
      </c>
      <c r="D81" s="1" t="s">
        <v>184</v>
      </c>
      <c r="E81" s="2">
        <f>_xll.CQGContractData(D81, "ExpirationDate", "-1", "T")</f>
        <v>46168</v>
      </c>
      <c r="F81" s="2">
        <v>46162</v>
      </c>
      <c r="G81" s="2" t="str">
        <v>P.US.EP33K2674500</v>
      </c>
      <c r="H81" s="1" t="str" cm="1">
        <f t="array" ref="H81">TRIM(RIGHT(_xll.CQGContractData(G81, "LongDescription", "-1", "T"),(LEN(_xll.CQGContractData(G81, "LongDescription", "-1", "T"))-14)))</f>
        <v>Week 3 (Wednesday), May 26 74500 Put</v>
      </c>
      <c r="I81" s="3">
        <f>RTD("cqg.rtd", ,"ContractData",G81, "LastTrade",, "T")</f>
        <v>116.5</v>
      </c>
      <c r="J81" s="4">
        <f>RTD("cqg.rtd", ,"ContractData",G81, "NetLastTrade",, "T")</f>
        <v>34.5</v>
      </c>
      <c r="K81" s="1">
        <f>RTD("cqg.rtd", ,"ContractData",G81, "MT_LastBidVolume",, "T")</f>
        <v>13</v>
      </c>
      <c r="L81" s="3">
        <f>RTD("cqg.rtd", ,"ContractData",G81, "Bid",, "T")</f>
        <v>65.75</v>
      </c>
      <c r="M81" s="3">
        <f>RTD("cqg.rtd", ,"ContractData",G81, "Ask",, "T")</f>
        <v>66.25</v>
      </c>
      <c r="N81" s="1">
        <f>RTD("cqg.rtd", ,"ContractData",G81, "MT_LastAskVolume",, "T")</f>
        <v>7</v>
      </c>
      <c r="O81" s="1">
        <f>RTD("cqg.rtd", ,"ContractData",G81, "T_CVol",, "T")</f>
        <v>2</v>
      </c>
      <c r="P81" s="1">
        <f>RTD("cqg.rtd", ,"ContractData",G81, "Y_COI",, "T")</f>
        <v>2</v>
      </c>
      <c r="Q81" s="3">
        <f>IFERROR(RTD("cqg.rtd", ,"ContractData", G81, "ImpliedVolatility",, "T"),"")</f>
        <v>13.26</v>
      </c>
      <c r="R81" s="3">
        <f>IFERROR(RTD("cqg.rtd", ,"ContractData", G81, "Delta",, "T"),"")</f>
        <v>-51.13</v>
      </c>
    </row>
    <row r="82" spans="1:18" x14ac:dyDescent="0.3">
      <c r="A82" s="1" t="s">
        <v>14</v>
      </c>
      <c r="B82" s="1" t="str">
        <f t="array" ref="B82:B86">_xll.CQGOptions(A82, "1", "-2,2", "Call")</f>
        <v>C.US.EP31M2674250</v>
      </c>
      <c r="D82" s="1" t="s">
        <v>60</v>
      </c>
      <c r="E82" s="2">
        <f>_xll.CQGContractData(D82, "ExpirationDate", "-1", "T")</f>
        <v>46176</v>
      </c>
      <c r="F82" s="2">
        <v>46163</v>
      </c>
      <c r="G82" s="2" t="str" cm="1">
        <f t="array" ref="G82:G91">_xlfn._xlws.FILTER($D$2:$D$211,$E$2:$E$211=F82)</f>
        <v>C.US.EP43K2674250</v>
      </c>
      <c r="H82" s="1" t="str" cm="1">
        <f t="array" ref="H82">TRIM(RIGHT(_xll.CQGContractData(G82, "LongDescription", "-1", "T"),(LEN(_xll.CQGContractData(G82, "LongDescription", "-1", "T"))-14)))</f>
        <v>Week 3 (Thursday), May 26 74250 Call</v>
      </c>
      <c r="I82" s="3">
        <f>RTD("cqg.rtd", ,"ContractData",G82, "LastTrade",, "T")</f>
        <v>62.5</v>
      </c>
      <c r="J82" s="4">
        <f>RTD("cqg.rtd", ,"ContractData",G82, "NetLastTrade",, "T")</f>
        <v>-9.25</v>
      </c>
      <c r="K82" s="1">
        <f>RTD("cqg.rtd", ,"ContractData",G82, "MT_LastBidVolume",, "T")</f>
        <v>9</v>
      </c>
      <c r="L82" s="3">
        <f>RTD("cqg.rtd", ,"ContractData",G82, "Bid",, "T")</f>
        <v>82.75</v>
      </c>
      <c r="M82" s="3">
        <f>RTD("cqg.rtd", ,"ContractData",G82, "Ask",, "T")</f>
        <v>83.5</v>
      </c>
      <c r="N82" s="1">
        <f>RTD("cqg.rtd", ,"ContractData",G82, "MT_LastAskVolume",, "T")</f>
        <v>49</v>
      </c>
      <c r="O82" s="1">
        <f>RTD("cqg.rtd", ,"ContractData",G82, "T_CVol",, "T")</f>
        <v>0</v>
      </c>
      <c r="P82" s="1">
        <f>RTD("cqg.rtd", ,"ContractData",G82, "Y_COI",, "T")</f>
        <v>87</v>
      </c>
      <c r="Q82" s="3">
        <f>IFERROR(RTD("cqg.rtd", ,"ContractData", G82, "ImpliedVolatility",, "T"),"")</f>
        <v>14.83</v>
      </c>
      <c r="R82" s="3">
        <f>IFERROR(RTD("cqg.rtd", ,"ContractData", G82, "Delta",, "T"),"")</f>
        <v>54.5</v>
      </c>
    </row>
    <row r="83" spans="1:18" x14ac:dyDescent="0.3">
      <c r="B83" s="1" t="str">
        <v>C.US.EP31M2674300</v>
      </c>
      <c r="D83" s="1" t="s">
        <v>61</v>
      </c>
      <c r="E83" s="2">
        <f>_xll.CQGContractData(D83, "ExpirationDate", "-1", "T")</f>
        <v>46176</v>
      </c>
      <c r="F83" s="2">
        <v>46163</v>
      </c>
      <c r="G83" s="2" t="str">
        <v>C.US.EP43K2674300</v>
      </c>
      <c r="H83" s="1" t="str" cm="1">
        <f t="array" ref="H83">TRIM(RIGHT(_xll.CQGContractData(G83, "LongDescription", "-1", "T"),(LEN(_xll.CQGContractData(G83, "LongDescription", "-1", "T"))-14)))</f>
        <v>Week 3 (Thursday), May 26 74300 Call</v>
      </c>
      <c r="I83" s="3">
        <f>RTD("cqg.rtd", ,"ContractData",G83, "LastTrade",, "T")</f>
        <v>76.5</v>
      </c>
      <c r="J83" s="4">
        <f>RTD("cqg.rtd", ,"ContractData",G83, "NetLastTrade",, "T")</f>
        <v>7.5</v>
      </c>
      <c r="K83" s="1">
        <f>RTD("cqg.rtd", ,"ContractData",G83, "MT_LastBidVolume",, "T")</f>
        <v>7</v>
      </c>
      <c r="L83" s="3">
        <f>RTD("cqg.rtd", ,"ContractData",G83, "Bid",, "T")</f>
        <v>79.75</v>
      </c>
      <c r="M83" s="3">
        <f>RTD("cqg.rtd", ,"ContractData",G83, "Ask",, "T")</f>
        <v>80.5</v>
      </c>
      <c r="N83" s="1">
        <f>RTD("cqg.rtd", ,"ContractData",G83, "MT_LastAskVolume",, "T")</f>
        <v>50</v>
      </c>
      <c r="O83" s="1">
        <f>RTD("cqg.rtd", ,"ContractData",G83, "T_CVol",, "T")</f>
        <v>9</v>
      </c>
      <c r="P83" s="1">
        <f>RTD("cqg.rtd", ,"ContractData",G83, "Y_COI",, "T")</f>
        <v>56</v>
      </c>
      <c r="Q83" s="3">
        <f>IFERROR(RTD("cqg.rtd", ,"ContractData", G83, "ImpliedVolatility",, "T"),"")</f>
        <v>14.88</v>
      </c>
      <c r="R83" s="3">
        <f>IFERROR(RTD("cqg.rtd", ,"ContractData", G83, "Delta",, "T"),"")</f>
        <v>53.41</v>
      </c>
    </row>
    <row r="84" spans="1:18" x14ac:dyDescent="0.3">
      <c r="B84" s="1" t="str">
        <v>C.US.EP31M2674400</v>
      </c>
      <c r="D84" s="1" t="s">
        <v>185</v>
      </c>
      <c r="E84" s="2">
        <f>_xll.CQGContractData(D84, "ExpirationDate", "-1", "T")</f>
        <v>46176</v>
      </c>
      <c r="F84" s="2">
        <v>46163</v>
      </c>
      <c r="G84" s="2" t="str">
        <v>C.US.EP43K2674400</v>
      </c>
      <c r="H84" s="1" t="str" cm="1">
        <f t="array" ref="H84">TRIM(RIGHT(_xll.CQGContractData(G84, "LongDescription", "-1", "T"),(LEN(_xll.CQGContractData(G84, "LongDescription", "-1", "T"))-14)))</f>
        <v>Week 3 (Thursday), May 26 74400 Call</v>
      </c>
      <c r="I84" s="3">
        <f>RTD("cqg.rtd", ,"ContractData",G84, "LastTrade",, "T")</f>
        <v>70.25</v>
      </c>
      <c r="J84" s="4">
        <f>RTD("cqg.rtd", ,"ContractData",G84, "NetLastTrade",, "T")</f>
        <v>6.25</v>
      </c>
      <c r="K84" s="1">
        <f>RTD("cqg.rtd", ,"ContractData",G84, "MT_LastBidVolume",, "T")</f>
        <v>7</v>
      </c>
      <c r="L84" s="3">
        <f>RTD("cqg.rtd", ,"ContractData",G84, "Bid",, "T")</f>
        <v>74</v>
      </c>
      <c r="M84" s="3">
        <f>RTD("cqg.rtd", ,"ContractData",G84, "Ask",, "T")</f>
        <v>74.75</v>
      </c>
      <c r="N84" s="1">
        <f>RTD("cqg.rtd", ,"ContractData",G84, "MT_LastAskVolume",, "T")</f>
        <v>66</v>
      </c>
      <c r="O84" s="1">
        <f>RTD("cqg.rtd", ,"ContractData",G84, "T_CVol",, "T")</f>
        <v>2</v>
      </c>
      <c r="P84" s="1">
        <f>RTD("cqg.rtd", ,"ContractData",G84, "Y_COI",, "T")</f>
        <v>14</v>
      </c>
      <c r="Q84" s="3">
        <f>IFERROR(RTD("cqg.rtd", ,"ContractData", G84, "ImpliedVolatility",, "T"),"")</f>
        <v>14.63</v>
      </c>
      <c r="R84" s="3">
        <f>IFERROR(RTD("cqg.rtd", ,"ContractData", G84, "Delta",, "T"),"")</f>
        <v>51.26</v>
      </c>
    </row>
    <row r="85" spans="1:18" x14ac:dyDescent="0.3">
      <c r="B85" s="1" t="str">
        <v>C.US.EP31M2674500</v>
      </c>
      <c r="D85" s="1" t="s">
        <v>186</v>
      </c>
      <c r="E85" s="2">
        <f>_xll.CQGContractData(D85, "ExpirationDate", "-1", "T")</f>
        <v>46176</v>
      </c>
      <c r="F85" s="2">
        <v>46163</v>
      </c>
      <c r="G85" s="2" t="str">
        <v>C.US.EP43K2674500</v>
      </c>
      <c r="H85" s="1" t="str" cm="1">
        <f t="array" ref="H85">TRIM(RIGHT(_xll.CQGContractData(G85, "LongDescription", "-1", "T"),(LEN(_xll.CQGContractData(G85, "LongDescription", "-1", "T"))-14)))</f>
        <v>Week 3 (Thursday), May 26 74500 Call</v>
      </c>
      <c r="I85" s="3">
        <f>RTD("cqg.rtd", ,"ContractData",G85, "LastTrade",, "T")</f>
        <v>66</v>
      </c>
      <c r="J85" s="4">
        <f>RTD("cqg.rtd", ,"ContractData",G85, "NetLastTrade",, "T")</f>
        <v>7</v>
      </c>
      <c r="K85" s="1">
        <f>RTD("cqg.rtd", ,"ContractData",G85, "MT_LastBidVolume",, "T")</f>
        <v>8</v>
      </c>
      <c r="L85" s="3">
        <f>RTD("cqg.rtd", ,"ContractData",G85, "Bid",, "T")</f>
        <v>68.5</v>
      </c>
      <c r="M85" s="3">
        <f>RTD("cqg.rtd", ,"ContractData",G85, "Ask",, "T")</f>
        <v>69</v>
      </c>
      <c r="N85" s="1">
        <f>RTD("cqg.rtd", ,"ContractData",G85, "MT_LastAskVolume",, "T")</f>
        <v>27</v>
      </c>
      <c r="O85" s="1">
        <f>RTD("cqg.rtd", ,"ContractData",G85, "T_CVol",, "T")</f>
        <v>9</v>
      </c>
      <c r="P85" s="1">
        <f>RTD("cqg.rtd", ,"ContractData",G85, "Y_COI",, "T")</f>
        <v>127</v>
      </c>
      <c r="Q85" s="3">
        <f>IFERROR(RTD("cqg.rtd", ,"ContractData", G85, "ImpliedVolatility",, "T"),"")</f>
        <v>14.51</v>
      </c>
      <c r="R85" s="3">
        <f>IFERROR(RTD("cqg.rtd", ,"ContractData", G85, "Delta",, "T"),"")</f>
        <v>49.05</v>
      </c>
    </row>
    <row r="86" spans="1:18" x14ac:dyDescent="0.3">
      <c r="B86" s="1" t="str">
        <v>C.US.EP31M2674600</v>
      </c>
      <c r="D86" s="1" t="s">
        <v>187</v>
      </c>
      <c r="E86" s="2">
        <f>_xll.CQGContractData(D86, "ExpirationDate", "-1", "T")</f>
        <v>46176</v>
      </c>
      <c r="F86" s="2">
        <v>46163</v>
      </c>
      <c r="G86" s="2" t="str">
        <v>C.US.EP43K2674600</v>
      </c>
      <c r="H86" s="1" t="str" cm="1">
        <f t="array" ref="H86">TRIM(RIGHT(_xll.CQGContractData(G86, "LongDescription", "-1", "T"),(LEN(_xll.CQGContractData(G86, "LongDescription", "-1", "T"))-14)))</f>
        <v>Week 3 (Thursday), May 26 74600 Call</v>
      </c>
      <c r="I86" s="3">
        <f>RTD("cqg.rtd", ,"ContractData",G86, "LastTrade",, "T")</f>
        <v>33.25</v>
      </c>
      <c r="J86" s="4">
        <f>RTD("cqg.rtd", ,"ContractData",G86, "NetLastTrade",, "T")</f>
        <v>-21</v>
      </c>
      <c r="K86" s="1">
        <f>RTD("cqg.rtd", ,"ContractData",G86, "MT_LastBidVolume",, "T")</f>
        <v>47</v>
      </c>
      <c r="L86" s="3">
        <f>RTD("cqg.rtd", ,"ContractData",G86, "Bid",, "T")</f>
        <v>63</v>
      </c>
      <c r="M86" s="3">
        <f>RTD("cqg.rtd", ,"ContractData",G86, "Ask",, "T")</f>
        <v>63.5</v>
      </c>
      <c r="N86" s="1">
        <f>RTD("cqg.rtd", ,"ContractData",G86, "MT_LastAskVolume",, "T")</f>
        <v>13</v>
      </c>
      <c r="O86" s="1">
        <f>RTD("cqg.rtd", ,"ContractData",G86, "T_CVol",, "T")</f>
        <v>1</v>
      </c>
      <c r="P86" s="1">
        <f>RTD("cqg.rtd", ,"ContractData",G86, "Y_COI",, "T")</f>
        <v>37</v>
      </c>
      <c r="Q86" s="3">
        <f>IFERROR(RTD("cqg.rtd", ,"ContractData", G86, "ImpliedVolatility",, "T"),"")</f>
        <v>14.43</v>
      </c>
      <c r="R86" s="3">
        <f>IFERROR(RTD("cqg.rtd", ,"ContractData", G86, "Delta",, "T"),"")</f>
        <v>46.81</v>
      </c>
    </row>
    <row r="87" spans="1:18" x14ac:dyDescent="0.3">
      <c r="A87" s="1" t="s">
        <v>15</v>
      </c>
      <c r="B87" s="1" t="str">
        <f t="array" ref="B87:B91">_xll.CQGOptions(A87, "1", "-2,2", "Put")</f>
        <v>P.US.EP31M2674250</v>
      </c>
      <c r="D87" s="1" t="s">
        <v>62</v>
      </c>
      <c r="E87" s="2">
        <f>_xll.CQGContractData(D87, "ExpirationDate", "-1", "T")</f>
        <v>46176</v>
      </c>
      <c r="F87" s="2">
        <v>46163</v>
      </c>
      <c r="G87" s="2" t="str">
        <v>P.US.EP43K2674250</v>
      </c>
      <c r="H87" s="1" t="str" cm="1">
        <f t="array" ref="H87">TRIM(RIGHT(_xll.CQGContractData(G87, "LongDescription", "-1", "T"),(LEN(_xll.CQGContractData(G87, "LongDescription", "-1", "T"))-14)))</f>
        <v>Week 3 (Thursday), May 26 74250 Put</v>
      </c>
      <c r="I87" s="3">
        <f>RTD("cqg.rtd", ,"ContractData",G87, "LastTrade",, "T")</f>
        <v>67.75</v>
      </c>
      <c r="J87" s="4">
        <f>RTD("cqg.rtd", ,"ContractData",G87, "NetLastTrade",, "T")</f>
        <v>-10</v>
      </c>
      <c r="K87" s="1">
        <f>RTD("cqg.rtd", ,"ContractData",G87, "MT_LastBidVolume",, "T")</f>
        <v>85</v>
      </c>
      <c r="L87" s="3">
        <f>RTD("cqg.rtd", ,"ContractData",G87, "Bid",, "T")</f>
        <v>64.25</v>
      </c>
      <c r="M87" s="3">
        <f>RTD("cqg.rtd", ,"ContractData",G87, "Ask",, "T")</f>
        <v>64.75</v>
      </c>
      <c r="N87" s="1">
        <f>RTD("cqg.rtd", ,"ContractData",G87, "MT_LastAskVolume",, "T")</f>
        <v>6</v>
      </c>
      <c r="O87" s="1">
        <f>RTD("cqg.rtd", ,"ContractData",G87, "T_CVol",, "T")</f>
        <v>5</v>
      </c>
      <c r="P87" s="1">
        <f>RTD("cqg.rtd", ,"ContractData",G87, "Y_COI",, "T")</f>
        <v>3</v>
      </c>
      <c r="Q87" s="3">
        <f>IFERROR(RTD("cqg.rtd", ,"ContractData", G87, "ImpliedVolatility",, "T"),"")</f>
        <v>14.82</v>
      </c>
      <c r="R87" s="3">
        <f>IFERROR(RTD("cqg.rtd", ,"ContractData", G87, "Delta",, "T"),"")</f>
        <v>-45.39</v>
      </c>
    </row>
    <row r="88" spans="1:18" x14ac:dyDescent="0.3">
      <c r="B88" s="1" t="str">
        <v>P.US.EP31M2674300</v>
      </c>
      <c r="D88" s="1" t="s">
        <v>63</v>
      </c>
      <c r="E88" s="2">
        <f>_xll.CQGContractData(D88, "ExpirationDate", "-1", "T")</f>
        <v>46176</v>
      </c>
      <c r="F88" s="2">
        <v>46163</v>
      </c>
      <c r="G88" s="2" t="str">
        <v>P.US.EP43K2674300</v>
      </c>
      <c r="H88" s="1" t="str" cm="1">
        <f t="array" ref="H88">TRIM(RIGHT(_xll.CQGContractData(G88, "LongDescription", "-1", "T"),(LEN(_xll.CQGContractData(G88, "LongDescription", "-1", "T"))-14)))</f>
        <v>Week 3 (Thursday), May 26 74300 Put</v>
      </c>
      <c r="I88" s="3" t="str">
        <f>RTD("cqg.rtd", ,"ContractData",G88, "LastTrade",, "T")</f>
        <v/>
      </c>
      <c r="J88" s="4" t="str">
        <f>RTD("cqg.rtd", ,"ContractData",G88, "NetLastTrade",, "T")</f>
        <v/>
      </c>
      <c r="K88" s="1">
        <f>RTD("cqg.rtd", ,"ContractData",G88, "MT_LastBidVolume",, "T")</f>
        <v>87</v>
      </c>
      <c r="L88" s="3">
        <f>RTD("cqg.rtd", ,"ContractData",G88, "Bid",, "T")</f>
        <v>66.25</v>
      </c>
      <c r="M88" s="3">
        <f>RTD("cqg.rtd", ,"ContractData",G88, "Ask",, "T")</f>
        <v>67</v>
      </c>
      <c r="N88" s="1">
        <f>RTD("cqg.rtd", ,"ContractData",G88, "MT_LastAskVolume",, "T")</f>
        <v>41</v>
      </c>
      <c r="O88" s="1">
        <f>RTD("cqg.rtd", ,"ContractData",G88, "T_CVol",, "T")</f>
        <v>0</v>
      </c>
      <c r="P88" s="1">
        <f>RTD("cqg.rtd", ,"ContractData",G88, "Y_COI",, "T")</f>
        <v>0</v>
      </c>
      <c r="Q88" s="3">
        <f>IFERROR(RTD("cqg.rtd", ,"ContractData", G88, "ImpliedVolatility",, "T"),"")</f>
        <v>14.75</v>
      </c>
      <c r="R88" s="3">
        <f>IFERROR(RTD("cqg.rtd", ,"ContractData", G88, "Delta",, "T"),"")</f>
        <v>-46.46</v>
      </c>
    </row>
    <row r="89" spans="1:18" x14ac:dyDescent="0.3">
      <c r="B89" s="1" t="str">
        <v>P.US.EP31M2674400</v>
      </c>
      <c r="D89" s="1" t="s">
        <v>188</v>
      </c>
      <c r="E89" s="2">
        <f>_xll.CQGContractData(D89, "ExpirationDate", "-1", "T")</f>
        <v>46176</v>
      </c>
      <c r="F89" s="2">
        <v>46163</v>
      </c>
      <c r="G89" s="2" t="str">
        <v>P.US.EP43K2674400</v>
      </c>
      <c r="H89" s="1" t="str" cm="1">
        <f t="array" ref="H89">TRIM(RIGHT(_xll.CQGContractData(G89, "LongDescription", "-1", "T"),(LEN(_xll.CQGContractData(G89, "LongDescription", "-1", "T"))-14)))</f>
        <v>Week 3 (Thursday), May 26 74400 Put</v>
      </c>
      <c r="I89" s="3" t="str">
        <f>RTD("cqg.rtd", ,"ContractData",G89, "LastTrade",, "T")</f>
        <v/>
      </c>
      <c r="J89" s="4" t="str">
        <f>RTD("cqg.rtd", ,"ContractData",G89, "NetLastTrade",, "T")</f>
        <v/>
      </c>
      <c r="K89" s="1">
        <f>RTD("cqg.rtd", ,"ContractData",G89, "MT_LastBidVolume",, "T")</f>
        <v>16</v>
      </c>
      <c r="L89" s="3">
        <f>RTD("cqg.rtd", ,"ContractData",G89, "Bid",, "T")</f>
        <v>70.5</v>
      </c>
      <c r="M89" s="3">
        <f>RTD("cqg.rtd", ,"ContractData",G89, "Ask",, "T")</f>
        <v>71.25</v>
      </c>
      <c r="N89" s="1">
        <f>RTD("cqg.rtd", ,"ContractData",G89, "MT_LastAskVolume",, "T")</f>
        <v>41</v>
      </c>
      <c r="O89" s="1">
        <f>RTD("cqg.rtd", ,"ContractData",G89, "T_CVol",, "T")</f>
        <v>4</v>
      </c>
      <c r="P89" s="1">
        <f>RTD("cqg.rtd", ,"ContractData",G89, "Y_COI",, "T")</f>
        <v>2</v>
      </c>
      <c r="Q89" s="3">
        <f>IFERROR(RTD("cqg.rtd", ,"ContractData", G89, "ImpliedVolatility",, "T"),"")</f>
        <v>14.63</v>
      </c>
      <c r="R89" s="3">
        <f>IFERROR(RTD("cqg.rtd", ,"ContractData", G89, "Delta",, "T"),"")</f>
        <v>-48.64</v>
      </c>
    </row>
    <row r="90" spans="1:18" x14ac:dyDescent="0.3">
      <c r="B90" s="1" t="str">
        <v>P.US.EP31M2674500</v>
      </c>
      <c r="D90" s="1" t="s">
        <v>189</v>
      </c>
      <c r="E90" s="2">
        <f>_xll.CQGContractData(D90, "ExpirationDate", "-1", "T")</f>
        <v>46176</v>
      </c>
      <c r="F90" s="2">
        <v>46163</v>
      </c>
      <c r="G90" s="2" t="str">
        <v>P.US.EP43K2674500</v>
      </c>
      <c r="H90" s="1" t="str" cm="1">
        <f t="array" ref="H90">TRIM(RIGHT(_xll.CQGContractData(G90, "LongDescription", "-1", "T"),(LEN(_xll.CQGContractData(G90, "LongDescription", "-1", "T"))-14)))</f>
        <v>Week 3 (Thursday), May 26 74500 Put</v>
      </c>
      <c r="I90" s="3" t="str">
        <f>RTD("cqg.rtd", ,"ContractData",G90, "LastTrade",, "T")</f>
        <v/>
      </c>
      <c r="J90" s="4" t="str">
        <f>RTD("cqg.rtd", ,"ContractData",G90, "NetLastTrade",, "T")</f>
        <v/>
      </c>
      <c r="K90" s="1">
        <f>RTD("cqg.rtd", ,"ContractData",G90, "MT_LastBidVolume",, "T")</f>
        <v>1</v>
      </c>
      <c r="L90" s="3">
        <f>RTD("cqg.rtd", ,"ContractData",G90, "Bid",, "T")</f>
        <v>75</v>
      </c>
      <c r="M90" s="3">
        <f>RTD("cqg.rtd", ,"ContractData",G90, "Ask",, "T")</f>
        <v>75.5</v>
      </c>
      <c r="N90" s="1">
        <f>RTD("cqg.rtd", ,"ContractData",G90, "MT_LastAskVolume",, "T")</f>
        <v>7</v>
      </c>
      <c r="O90" s="1">
        <f>RTD("cqg.rtd", ,"ContractData",G90, "T_CVol",, "T")</f>
        <v>2</v>
      </c>
      <c r="P90" s="1">
        <f>RTD("cqg.rtd", ,"ContractData",G90, "Y_COI",, "T")</f>
        <v>0</v>
      </c>
      <c r="Q90" s="3">
        <f>IFERROR(RTD("cqg.rtd", ,"ContractData", G90, "ImpliedVolatility",, "T"),"")</f>
        <v>14.46</v>
      </c>
      <c r="R90" s="3">
        <f>IFERROR(RTD("cqg.rtd", ,"ContractData", G90, "Delta",, "T"),"")</f>
        <v>-50.86</v>
      </c>
    </row>
    <row r="91" spans="1:18" x14ac:dyDescent="0.3">
      <c r="B91" s="1" t="str">
        <v>P.US.EP31M2674600</v>
      </c>
      <c r="D91" s="1" t="s">
        <v>190</v>
      </c>
      <c r="E91" s="2">
        <f>_xll.CQGContractData(D91, "ExpirationDate", "-1", "T")</f>
        <v>46176</v>
      </c>
      <c r="F91" s="2">
        <v>46163</v>
      </c>
      <c r="G91" s="2" t="str">
        <v>P.US.EP43K2674600</v>
      </c>
      <c r="H91" s="1" t="str" cm="1">
        <f t="array" ref="H91">TRIM(RIGHT(_xll.CQGContractData(G91, "LongDescription", "-1", "T"),(LEN(_xll.CQGContractData(G91, "LongDescription", "-1", "T"))-14)))</f>
        <v>Week 3 (Thursday), May 26 74600 Put</v>
      </c>
      <c r="I91" s="3" t="str">
        <f>RTD("cqg.rtd", ,"ContractData",G91, "LastTrade",, "T")</f>
        <v/>
      </c>
      <c r="J91" s="4" t="str">
        <f>RTD("cqg.rtd", ,"ContractData",G91, "NetLastTrade",, "T")</f>
        <v/>
      </c>
      <c r="K91" s="1">
        <f>RTD("cqg.rtd", ,"ContractData",G91, "MT_LastBidVolume",, "T")</f>
        <v>16</v>
      </c>
      <c r="L91" s="3">
        <f>RTD("cqg.rtd", ,"ContractData",G91, "Bid",, "T")</f>
        <v>79.5</v>
      </c>
      <c r="M91" s="3">
        <f>RTD("cqg.rtd", ,"ContractData",G91, "Ask",, "T")</f>
        <v>80.25</v>
      </c>
      <c r="N91" s="1">
        <f>RTD("cqg.rtd", ,"ContractData",G91, "MT_LastAskVolume",, "T")</f>
        <v>37</v>
      </c>
      <c r="O91" s="1">
        <f>RTD("cqg.rtd", ,"ContractData",G91, "T_CVol",, "T")</f>
        <v>0</v>
      </c>
      <c r="P91" s="1">
        <f>RTD("cqg.rtd", ,"ContractData",G91, "Y_COI",, "T")</f>
        <v>0</v>
      </c>
      <c r="Q91" s="3">
        <f>IFERROR(RTD("cqg.rtd", ,"ContractData", G91, "ImpliedVolatility",, "T"),"")</f>
        <v>14.35</v>
      </c>
      <c r="R91" s="3">
        <f>IFERROR(RTD("cqg.rtd", ,"ContractData", G91, "Delta",, "T"),"")</f>
        <v>-53.11</v>
      </c>
    </row>
    <row r="92" spans="1:18" x14ac:dyDescent="0.3">
      <c r="A92" s="1" t="s">
        <v>16</v>
      </c>
      <c r="B92" s="1" t="str">
        <f t="array" ref="B92:B96">_xll.CQGOptions(A92, "1", "-2,2", "Call")</f>
        <v>C.US.EP32K2674350</v>
      </c>
      <c r="D92" s="1" t="s">
        <v>64</v>
      </c>
      <c r="E92" s="2">
        <f>_xll.CQGContractData(D92, "ExpirationDate", "-1", "T")</f>
        <v>46155</v>
      </c>
      <c r="F92" s="2">
        <v>46164</v>
      </c>
      <c r="G92" s="2" t="str" cm="1">
        <f t="array" ref="G92:G101">_xlfn._xlws.FILTER($D$2:$D$211,$E$2:$E$211=F92)</f>
        <v>C.US.EW4K2674250</v>
      </c>
      <c r="H92" s="1" t="str" cm="1">
        <f t="array" ref="H92">TRIM(RIGHT(_xll.CQGContractData(G92, "LongDescription", "-1", "T"),(LEN(_xll.CQGContractData(G92, "LongDescription", "-1", "T"))-14)))</f>
        <v>Week 4 (Friday), May 26 74250 Call</v>
      </c>
      <c r="I92" s="3">
        <f>RTD("cqg.rtd", ,"ContractData",G92, "LastTrade",, "T")</f>
        <v>76.5</v>
      </c>
      <c r="J92" s="4">
        <f>RTD("cqg.rtd", ,"ContractData",G92, "NetLastTrade",, "T")</f>
        <v>0.5</v>
      </c>
      <c r="K92" s="1">
        <f>RTD("cqg.rtd", ,"ContractData",G92, "MT_LastBidVolume",, "T")</f>
        <v>12</v>
      </c>
      <c r="L92" s="3">
        <f>RTD("cqg.rtd", ,"ContractData",G92, "Bid",, "T")</f>
        <v>87.5</v>
      </c>
      <c r="M92" s="3">
        <f>RTD("cqg.rtd", ,"ContractData",G92, "Ask",, "T")</f>
        <v>88.25</v>
      </c>
      <c r="N92" s="1">
        <f>RTD("cqg.rtd", ,"ContractData",G92, "MT_LastAskVolume",, "T")</f>
        <v>57</v>
      </c>
      <c r="O92" s="1">
        <f>RTD("cqg.rtd", ,"ContractData",G92, "T_CVol",, "T")</f>
        <v>15</v>
      </c>
      <c r="P92" s="1">
        <f>RTD("cqg.rtd", ,"ContractData",G92, "Y_COI",, "T")</f>
        <v>487</v>
      </c>
      <c r="Q92" s="3">
        <f>IFERROR(RTD("cqg.rtd", ,"ContractData", G92, "ImpliedVolatility",, "T"),"")</f>
        <v>15.22</v>
      </c>
      <c r="R92" s="3">
        <f>IFERROR(RTD("cqg.rtd", ,"ContractData", G92, "Delta",, "T"),"")</f>
        <v>54.29</v>
      </c>
    </row>
    <row r="93" spans="1:18" x14ac:dyDescent="0.3">
      <c r="B93" s="1" t="str">
        <v>C.US.EP32K2674400</v>
      </c>
      <c r="D93" s="1" t="s">
        <v>191</v>
      </c>
      <c r="E93" s="2">
        <f>_xll.CQGContractData(D93, "ExpirationDate", "-1", "T")</f>
        <v>46155</v>
      </c>
      <c r="F93" s="2">
        <v>46164</v>
      </c>
      <c r="G93" s="2" t="str">
        <v>C.US.EW4K2674300</v>
      </c>
      <c r="H93" s="1" t="str" cm="1">
        <f t="array" ref="H93">TRIM(RIGHT(_xll.CQGContractData(G93, "LongDescription", "-1", "T"),(LEN(_xll.CQGContractData(G93, "LongDescription", "-1", "T"))-14)))</f>
        <v>Week 4 (Friday), May 26 74300 Call</v>
      </c>
      <c r="I93" s="3">
        <f>RTD("cqg.rtd", ,"ContractData",G93, "LastTrade",, "T")</f>
        <v>73</v>
      </c>
      <c r="J93" s="4">
        <f>RTD("cqg.rtd", ,"ContractData",G93, "NetLastTrade",, "T")</f>
        <v>-0.5</v>
      </c>
      <c r="K93" s="1">
        <f>RTD("cqg.rtd", ,"ContractData",G93, "MT_LastBidVolume",, "T")</f>
        <v>7</v>
      </c>
      <c r="L93" s="3">
        <f>RTD("cqg.rtd", ,"ContractData",G93, "Bid",, "T")</f>
        <v>84.5</v>
      </c>
      <c r="M93" s="3">
        <f>RTD("cqg.rtd", ,"ContractData",G93, "Ask",, "T")</f>
        <v>85.25</v>
      </c>
      <c r="N93" s="1">
        <f>RTD("cqg.rtd", ,"ContractData",G93, "MT_LastAskVolume",, "T")</f>
        <v>41</v>
      </c>
      <c r="O93" s="1">
        <f>RTD("cqg.rtd", ,"ContractData",G93, "T_CVol",, "T")</f>
        <v>26</v>
      </c>
      <c r="P93" s="1">
        <f>RTD("cqg.rtd", ,"ContractData",G93, "Y_COI",, "T")</f>
        <v>182</v>
      </c>
      <c r="Q93" s="3">
        <f>IFERROR(RTD("cqg.rtd", ,"ContractData", G93, "ImpliedVolatility",, "T"),"")</f>
        <v>15.14</v>
      </c>
      <c r="R93" s="3">
        <f>IFERROR(RTD("cqg.rtd", ,"ContractData", G93, "Delta",, "T"),"")</f>
        <v>53.26</v>
      </c>
    </row>
    <row r="94" spans="1:18" x14ac:dyDescent="0.3">
      <c r="B94" s="1" t="str">
        <v>C.US.EP32K2674450</v>
      </c>
      <c r="D94" s="1" t="s">
        <v>192</v>
      </c>
      <c r="E94" s="2">
        <f>_xll.CQGContractData(D94, "ExpirationDate", "-1", "T")</f>
        <v>46155</v>
      </c>
      <c r="F94" s="2">
        <v>46164</v>
      </c>
      <c r="G94" s="2" t="str">
        <v>C.US.EW4K2674400</v>
      </c>
      <c r="H94" s="1" t="str" cm="1">
        <f t="array" ref="H94">TRIM(RIGHT(_xll.CQGContractData(G94, "LongDescription", "-1", "T"),(LEN(_xll.CQGContractData(G94, "LongDescription", "-1", "T"))-14)))</f>
        <v>Week 4 (Friday), May 26 74400 Call</v>
      </c>
      <c r="I94" s="3">
        <f>RTD("cqg.rtd", ,"ContractData",G94, "LastTrade",, "T")</f>
        <v>79.25</v>
      </c>
      <c r="J94" s="4">
        <f>RTD("cqg.rtd", ,"ContractData",G94, "NetLastTrade",, "T")</f>
        <v>11</v>
      </c>
      <c r="K94" s="1">
        <f>RTD("cqg.rtd", ,"ContractData",G94, "MT_LastBidVolume",, "T")</f>
        <v>27</v>
      </c>
      <c r="L94" s="3">
        <f>RTD("cqg.rtd", ,"ContractData",G94, "Bid",, "T")</f>
        <v>78.75</v>
      </c>
      <c r="M94" s="3">
        <f>RTD("cqg.rtd", ,"ContractData",G94, "Ask",, "T")</f>
        <v>79.5</v>
      </c>
      <c r="N94" s="1">
        <f>RTD("cqg.rtd", ,"ContractData",G94, "MT_LastAskVolume",, "T")</f>
        <v>71</v>
      </c>
      <c r="O94" s="1">
        <f>RTD("cqg.rtd", ,"ContractData",G94, "T_CVol",, "T")</f>
        <v>1355</v>
      </c>
      <c r="P94" s="1">
        <f>RTD("cqg.rtd", ,"ContractData",G94, "Y_COI",, "T")</f>
        <v>84</v>
      </c>
      <c r="Q94" s="3">
        <f>IFERROR(RTD("cqg.rtd", ,"ContractData", G94, "ImpliedVolatility",, "T"),"")</f>
        <v>15.02</v>
      </c>
      <c r="R94" s="3">
        <f>IFERROR(RTD("cqg.rtd", ,"ContractData", G94, "Delta",, "T"),"")</f>
        <v>51.23</v>
      </c>
    </row>
    <row r="95" spans="1:18" x14ac:dyDescent="0.3">
      <c r="B95" s="1" t="str">
        <v>C.US.EP32K2674500</v>
      </c>
      <c r="D95" s="1" t="s">
        <v>193</v>
      </c>
      <c r="E95" s="2">
        <f>_xll.CQGContractData(D95, "ExpirationDate", "-1", "T")</f>
        <v>46155</v>
      </c>
      <c r="F95" s="2">
        <v>46164</v>
      </c>
      <c r="G95" s="2" t="str">
        <v>C.US.EW4K2674500</v>
      </c>
      <c r="H95" s="1" t="str" cm="1">
        <f t="array" ref="H95">TRIM(RIGHT(_xll.CQGContractData(G95, "LongDescription", "-1", "T"),(LEN(_xll.CQGContractData(G95, "LongDescription", "-1", "T"))-14)))</f>
        <v>Week 4 (Friday), May 26 74500 Call</v>
      </c>
      <c r="I95" s="3">
        <f>RTD("cqg.rtd", ,"ContractData",G95, "LastTrade",, "T")</f>
        <v>73.5</v>
      </c>
      <c r="J95" s="4">
        <f>RTD("cqg.rtd", ,"ContractData",G95, "NetLastTrade",, "T")</f>
        <v>10.25</v>
      </c>
      <c r="K95" s="1">
        <f>RTD("cqg.rtd", ,"ContractData",G95, "MT_LastBidVolume",, "T")</f>
        <v>14</v>
      </c>
      <c r="L95" s="3">
        <f>RTD("cqg.rtd", ,"ContractData",G95, "Bid",, "T")</f>
        <v>73.25</v>
      </c>
      <c r="M95" s="3">
        <f>RTD("cqg.rtd", ,"ContractData",G95, "Ask",, "T")</f>
        <v>73.75</v>
      </c>
      <c r="N95" s="1">
        <f>RTD("cqg.rtd", ,"ContractData",G95, "MT_LastAskVolume",, "T")</f>
        <v>21</v>
      </c>
      <c r="O95" s="1">
        <f>RTD("cqg.rtd", ,"ContractData",G95, "T_CVol",, "T")</f>
        <v>1018</v>
      </c>
      <c r="P95" s="1">
        <f>RTD("cqg.rtd", ,"ContractData",G95, "Y_COI",, "T")</f>
        <v>690</v>
      </c>
      <c r="Q95" s="3">
        <f>IFERROR(RTD("cqg.rtd", ,"ContractData", G95, "ImpliedVolatility",, "T"),"")</f>
        <v>14.86</v>
      </c>
      <c r="R95" s="3">
        <f>IFERROR(RTD("cqg.rtd", ,"ContractData", G95, "Delta",, "T"),"")</f>
        <v>49.16</v>
      </c>
    </row>
    <row r="96" spans="1:18" x14ac:dyDescent="0.3">
      <c r="B96" s="1" t="str">
        <v>C.US.EP32K2674550</v>
      </c>
      <c r="D96" s="1" t="s">
        <v>194</v>
      </c>
      <c r="E96" s="2">
        <f>_xll.CQGContractData(D96, "ExpirationDate", "-1", "T")</f>
        <v>46155</v>
      </c>
      <c r="F96" s="2">
        <v>46164</v>
      </c>
      <c r="G96" s="2" t="str">
        <v>C.US.EW4K2674600</v>
      </c>
      <c r="H96" s="1" t="str" cm="1">
        <f t="array" ref="H96">TRIM(RIGHT(_xll.CQGContractData(G96, "LongDescription", "-1", "T"),(LEN(_xll.CQGContractData(G96, "LongDescription", "-1", "T"))-14)))</f>
        <v>Week 4 (Friday), May 26 74600 Call</v>
      </c>
      <c r="I96" s="3">
        <f>RTD("cqg.rtd", ,"ContractData",G96, "LastTrade",, "T")</f>
        <v>58.5</v>
      </c>
      <c r="J96" s="4">
        <f>RTD("cqg.rtd", ,"ContractData",G96, "NetLastTrade",, "T")</f>
        <v>0</v>
      </c>
      <c r="K96" s="1">
        <f>RTD("cqg.rtd", ,"ContractData",G96, "MT_LastBidVolume",, "T")</f>
        <v>47</v>
      </c>
      <c r="L96" s="3">
        <f>RTD("cqg.rtd", ,"ContractData",G96, "Bid",, "T")</f>
        <v>67.75</v>
      </c>
      <c r="M96" s="3">
        <f>RTD("cqg.rtd", ,"ContractData",G96, "Ask",, "T")</f>
        <v>68.25</v>
      </c>
      <c r="N96" s="1">
        <f>RTD("cqg.rtd", ,"ContractData",G96, "MT_LastAskVolume",, "T")</f>
        <v>13</v>
      </c>
      <c r="O96" s="1">
        <f>RTD("cqg.rtd", ,"ContractData",G96, "T_CVol",, "T")</f>
        <v>36</v>
      </c>
      <c r="P96" s="1">
        <f>RTD("cqg.rtd", ,"ContractData",G96, "Y_COI",, "T")</f>
        <v>148</v>
      </c>
      <c r="Q96" s="3">
        <f>IFERROR(RTD("cqg.rtd", ,"ContractData", G96, "ImpliedVolatility",, "T"),"")</f>
        <v>14.66</v>
      </c>
      <c r="R96" s="3">
        <f>IFERROR(RTD("cqg.rtd", ,"ContractData", G96, "Delta",, "T"),"")</f>
        <v>47.05</v>
      </c>
    </row>
    <row r="97" spans="1:18" x14ac:dyDescent="0.3">
      <c r="A97" s="1" t="s">
        <v>17</v>
      </c>
      <c r="B97" s="1" t="str">
        <f t="array" ref="B97:B101">_xll.CQGOptions(A97, "1", "-2,2", "Put")</f>
        <v>P.US.EP32K2674350</v>
      </c>
      <c r="D97" s="1" t="s">
        <v>113</v>
      </c>
      <c r="E97" s="2">
        <f>_xll.CQGContractData(D97, "ExpirationDate", "-1", "T")</f>
        <v>46155</v>
      </c>
      <c r="F97" s="2">
        <v>46164</v>
      </c>
      <c r="G97" s="2" t="str">
        <v>P.US.EW4K2674250</v>
      </c>
      <c r="H97" s="1" t="str" cm="1">
        <f t="array" ref="H97">TRIM(RIGHT(_xll.CQGContractData(G97, "LongDescription", "-1", "T"),(LEN(_xll.CQGContractData(G97, "LongDescription", "-1", "T"))-14)))</f>
        <v>Week 4 (Friday), May 26 74250 Put</v>
      </c>
      <c r="I97" s="3">
        <f>RTD("cqg.rtd", ,"ContractData",G97, "LastTrade",, "T")</f>
        <v>74.25</v>
      </c>
      <c r="J97" s="4">
        <f>RTD("cqg.rtd", ,"ContractData",G97, "NetLastTrade",, "T")</f>
        <v>-7.75</v>
      </c>
      <c r="K97" s="1">
        <f>RTD("cqg.rtd", ,"ContractData",G97, "MT_LastBidVolume",, "T")</f>
        <v>133</v>
      </c>
      <c r="L97" s="3">
        <f>RTD("cqg.rtd", ,"ContractData",G97, "Bid",, "T")</f>
        <v>69</v>
      </c>
      <c r="M97" s="3">
        <f>RTD("cqg.rtd", ,"ContractData",G97, "Ask",, "T")</f>
        <v>69.75</v>
      </c>
      <c r="N97" s="1">
        <f>RTD("cqg.rtd", ,"ContractData",G97, "MT_LastAskVolume",, "T")</f>
        <v>46</v>
      </c>
      <c r="O97" s="1">
        <f>RTD("cqg.rtd", ,"ContractData",G97, "T_CVol",, "T")</f>
        <v>21</v>
      </c>
      <c r="P97" s="1">
        <f>RTD("cqg.rtd", ,"ContractData",G97, "Y_COI",, "T")</f>
        <v>59</v>
      </c>
      <c r="Q97" s="3">
        <f>IFERROR(RTD("cqg.rtd", ,"ContractData", G97, "ImpliedVolatility",, "T"),"")</f>
        <v>15.16</v>
      </c>
      <c r="R97" s="3">
        <f>IFERROR(RTD("cqg.rtd", ,"ContractData", G97, "Delta",, "T"),"")</f>
        <v>-45.63</v>
      </c>
    </row>
    <row r="98" spans="1:18" x14ac:dyDescent="0.3">
      <c r="B98" s="1" t="str">
        <v>P.US.EP32K2674400</v>
      </c>
      <c r="D98" s="1" t="s">
        <v>195</v>
      </c>
      <c r="E98" s="2">
        <f>_xll.CQGContractData(D98, "ExpirationDate", "-1", "T")</f>
        <v>46155</v>
      </c>
      <c r="F98" s="2">
        <v>46164</v>
      </c>
      <c r="G98" s="2" t="str">
        <v>P.US.EW4K2674300</v>
      </c>
      <c r="H98" s="1" t="str" cm="1">
        <f t="array" ref="H98">TRIM(RIGHT(_xll.CQGContractData(G98, "LongDescription", "-1", "T"),(LEN(_xll.CQGContractData(G98, "LongDescription", "-1", "T"))-14)))</f>
        <v>Week 4 (Friday), May 26 74300 Put</v>
      </c>
      <c r="I98" s="3">
        <f>RTD("cqg.rtd", ,"ContractData",G98, "LastTrade",, "T")</f>
        <v>75.25</v>
      </c>
      <c r="J98" s="4">
        <f>RTD("cqg.rtd", ,"ContractData",G98, "NetLastTrade",, "T")</f>
        <v>-9.25</v>
      </c>
      <c r="K98" s="1">
        <f>RTD("cqg.rtd", ,"ContractData",G98, "MT_LastBidVolume",, "T")</f>
        <v>120</v>
      </c>
      <c r="L98" s="3">
        <f>RTD("cqg.rtd", ,"ContractData",G98, "Bid",, "T")</f>
        <v>71</v>
      </c>
      <c r="M98" s="3">
        <f>RTD("cqg.rtd", ,"ContractData",G98, "Ask",, "T")</f>
        <v>71.75</v>
      </c>
      <c r="N98" s="1">
        <f>RTD("cqg.rtd", ,"ContractData",G98, "MT_LastAskVolume",, "T")</f>
        <v>28</v>
      </c>
      <c r="O98" s="1">
        <f>RTD("cqg.rtd", ,"ContractData",G98, "T_CVol",, "T")</f>
        <v>13</v>
      </c>
      <c r="P98" s="1">
        <f>RTD("cqg.rtd", ,"ContractData",G98, "Y_COI",, "T")</f>
        <v>85</v>
      </c>
      <c r="Q98" s="3">
        <f>IFERROR(RTD("cqg.rtd", ,"ContractData", G98, "ImpliedVolatility",, "T"),"")</f>
        <v>15.09</v>
      </c>
      <c r="R98" s="3">
        <f>IFERROR(RTD("cqg.rtd", ,"ContractData", G98, "Delta",, "T"),"")</f>
        <v>-46.61</v>
      </c>
    </row>
    <row r="99" spans="1:18" x14ac:dyDescent="0.3">
      <c r="B99" s="1" t="str">
        <v>P.US.EP32K2674450</v>
      </c>
      <c r="D99" s="1" t="s">
        <v>196</v>
      </c>
      <c r="E99" s="2">
        <f>_xll.CQGContractData(D99, "ExpirationDate", "-1", "T")</f>
        <v>46155</v>
      </c>
      <c r="F99" s="2">
        <v>46164</v>
      </c>
      <c r="G99" s="2" t="str">
        <v>P.US.EW4K2674400</v>
      </c>
      <c r="H99" s="1" t="str" cm="1">
        <f t="array" ref="H99">TRIM(RIGHT(_xll.CQGContractData(G99, "LongDescription", "-1", "T"),(LEN(_xll.CQGContractData(G99, "LongDescription", "-1", "T"))-14)))</f>
        <v>Week 4 (Friday), May 26 74400 Put</v>
      </c>
      <c r="I99" s="3">
        <f>RTD("cqg.rtd", ,"ContractData",G99, "LastTrade",, "T")</f>
        <v>76.5</v>
      </c>
      <c r="J99" s="4">
        <f>RTD("cqg.rtd", ,"ContractData",G99, "NetLastTrade",, "T")</f>
        <v>-12.75</v>
      </c>
      <c r="K99" s="1">
        <f>RTD("cqg.rtd", ,"ContractData",G99, "MT_LastBidVolume",, "T")</f>
        <v>38</v>
      </c>
      <c r="L99" s="3">
        <f>RTD("cqg.rtd", ,"ContractData",G99, "Bid",, "T")</f>
        <v>75.25</v>
      </c>
      <c r="M99" s="3">
        <f>RTD("cqg.rtd", ,"ContractData",G99, "Ask",, "T")</f>
        <v>76</v>
      </c>
      <c r="N99" s="1">
        <f>RTD("cqg.rtd", ,"ContractData",G99, "MT_LastAskVolume",, "T")</f>
        <v>39</v>
      </c>
      <c r="O99" s="1">
        <f>RTD("cqg.rtd", ,"ContractData",G99, "T_CVol",, "T")</f>
        <v>19</v>
      </c>
      <c r="P99" s="1">
        <f>RTD("cqg.rtd", ,"ContractData",G99, "Y_COI",, "T")</f>
        <v>8</v>
      </c>
      <c r="Q99" s="3">
        <f>IFERROR(RTD("cqg.rtd", ,"ContractData", G99, "ImpliedVolatility",, "T"),"")</f>
        <v>14.97</v>
      </c>
      <c r="R99" s="3">
        <f>IFERROR(RTD("cqg.rtd", ,"ContractData", G99, "Delta",, "T"),"")</f>
        <v>-48.65</v>
      </c>
    </row>
    <row r="100" spans="1:18" x14ac:dyDescent="0.3">
      <c r="B100" s="1" t="str">
        <v>P.US.EP32K2674500</v>
      </c>
      <c r="D100" s="1" t="s">
        <v>197</v>
      </c>
      <c r="E100" s="2">
        <f>_xll.CQGContractData(D100, "ExpirationDate", "-1", "T")</f>
        <v>46155</v>
      </c>
      <c r="F100" s="2">
        <v>46164</v>
      </c>
      <c r="G100" s="2" t="str">
        <v>P.US.EW4K2674500</v>
      </c>
      <c r="H100" s="1" t="str" cm="1">
        <f t="array" ref="H100">TRIM(RIGHT(_xll.CQGContractData(G100, "LongDescription", "-1", "T"),(LEN(_xll.CQGContractData(G100, "LongDescription", "-1", "T"))-14)))</f>
        <v>Week 4 (Friday), May 26 74500 Put</v>
      </c>
      <c r="I100" s="3">
        <f>RTD("cqg.rtd", ,"ContractData",G100, "LastTrade",, "T")</f>
        <v>80</v>
      </c>
      <c r="J100" s="4">
        <f>RTD("cqg.rtd", ,"ContractData",G100, "NetLastTrade",, "T")</f>
        <v>-14.25</v>
      </c>
      <c r="K100" s="1">
        <f>RTD("cqg.rtd", ,"ContractData",G100, "MT_LastBidVolume",, "T")</f>
        <v>23</v>
      </c>
      <c r="L100" s="3">
        <f>RTD("cqg.rtd", ,"ContractData",G100, "Bid",, "T")</f>
        <v>79.75</v>
      </c>
      <c r="M100" s="3">
        <f>RTD("cqg.rtd", ,"ContractData",G100, "Ask",, "T")</f>
        <v>80.25</v>
      </c>
      <c r="N100" s="1">
        <f>RTD("cqg.rtd", ,"ContractData",G100, "MT_LastAskVolume",, "T")</f>
        <v>12</v>
      </c>
      <c r="O100" s="1">
        <f>RTD("cqg.rtd", ,"ContractData",G100, "T_CVol",, "T")</f>
        <v>66</v>
      </c>
      <c r="P100" s="1">
        <f>RTD("cqg.rtd", ,"ContractData",G100, "Y_COI",, "T")</f>
        <v>10</v>
      </c>
      <c r="Q100" s="3">
        <f>IFERROR(RTD("cqg.rtd", ,"ContractData", G100, "ImpliedVolatility",, "T"),"")</f>
        <v>14.86</v>
      </c>
      <c r="R100" s="3">
        <f>IFERROR(RTD("cqg.rtd", ,"ContractData", G100, "Delta",, "T"),"")</f>
        <v>-50.71</v>
      </c>
    </row>
    <row r="101" spans="1:18" x14ac:dyDescent="0.3">
      <c r="B101" s="1" t="str">
        <v>P.US.EP32K2674550</v>
      </c>
      <c r="D101" s="1" t="s">
        <v>198</v>
      </c>
      <c r="E101" s="2">
        <f>_xll.CQGContractData(D101, "ExpirationDate", "-1", "T")</f>
        <v>46155</v>
      </c>
      <c r="F101" s="2">
        <v>46164</v>
      </c>
      <c r="G101" s="2" t="str">
        <v>P.US.EW4K2674600</v>
      </c>
      <c r="H101" s="1" t="str" cm="1">
        <f t="array" ref="H101">TRIM(RIGHT(_xll.CQGContractData(G101, "LongDescription", "-1", "T"),(LEN(_xll.CQGContractData(G101, "LongDescription", "-1", "T"))-14)))</f>
        <v>Week 4 (Friday), May 26 74600 Put</v>
      </c>
      <c r="I101" s="3" t="str">
        <f>RTD("cqg.rtd", ,"ContractData",G101, "LastTrade",, "T")</f>
        <v/>
      </c>
      <c r="J101" s="4" t="str">
        <f>RTD("cqg.rtd", ,"ContractData",G101, "NetLastTrade",, "T")</f>
        <v/>
      </c>
      <c r="K101" s="1">
        <f>RTD("cqg.rtd", ,"ContractData",G101, "MT_LastBidVolume",, "T")</f>
        <v>36</v>
      </c>
      <c r="L101" s="3">
        <f>RTD("cqg.rtd", ,"ContractData",G101, "Bid",, "T")</f>
        <v>84.25</v>
      </c>
      <c r="M101" s="3">
        <f>RTD("cqg.rtd", ,"ContractData",G101, "Ask",, "T")</f>
        <v>85</v>
      </c>
      <c r="N101" s="1">
        <f>RTD("cqg.rtd", ,"ContractData",G101, "MT_LastAskVolume",, "T")</f>
        <v>25</v>
      </c>
      <c r="O101" s="1">
        <f>RTD("cqg.rtd", ,"ContractData",G101, "T_CVol",, "T")</f>
        <v>3</v>
      </c>
      <c r="P101" s="1">
        <f>RTD("cqg.rtd", ,"ContractData",G101, "Y_COI",, "T")</f>
        <v>2</v>
      </c>
      <c r="Q101" s="3">
        <f>IFERROR(RTD("cqg.rtd", ,"ContractData", G101, "ImpliedVolatility",, "T"),"")</f>
        <v>14.61</v>
      </c>
      <c r="R101" s="3">
        <f>IFERROR(RTD("cqg.rtd", ,"ContractData", G101, "Delta",, "T"),"")</f>
        <v>-52.81</v>
      </c>
    </row>
    <row r="102" spans="1:18" x14ac:dyDescent="0.3">
      <c r="A102" s="1" t="s">
        <v>18</v>
      </c>
      <c r="B102" s="1" t="str">
        <f t="array" ref="B102:B106">_xll.CQGOptions(A102, "1", "-2,2", "Call")</f>
        <v>C.US.EP33K2674350</v>
      </c>
      <c r="D102" s="1" t="s">
        <v>114</v>
      </c>
      <c r="E102" s="2">
        <f>_xll.CQGContractData(D102, "ExpirationDate", "-1", "T")</f>
        <v>46162</v>
      </c>
      <c r="F102" s="2">
        <v>46168</v>
      </c>
      <c r="G102" s="2" t="str" cm="1">
        <f t="array" ref="G102:G111">_xlfn._xlws.FILTER($D$2:$D$211,$E$2:$E$211=F102)</f>
        <v>C.US.EP24K2674250</v>
      </c>
      <c r="H102" s="1" t="str" cm="1">
        <f t="array" ref="H102">TRIM(RIGHT(_xll.CQGContractData(G102, "LongDescription", "-1", "T"),(LEN(_xll.CQGContractData(G102, "LongDescription", "-1", "T"))-14)))</f>
        <v>Week 4 (Tuesday), May 26 74250 Call</v>
      </c>
      <c r="I102" s="3">
        <f>RTD("cqg.rtd", ,"ContractData",G102, "LastTrade",, "T")</f>
        <v>89.25</v>
      </c>
      <c r="J102" s="4">
        <f>RTD("cqg.rtd", ,"ContractData",G102, "NetLastTrade",, "T")</f>
        <v>6.25</v>
      </c>
      <c r="K102" s="1">
        <f>RTD("cqg.rtd", ,"ContractData",G102, "MT_LastBidVolume",, "T")</f>
        <v>7</v>
      </c>
      <c r="L102" s="3">
        <f>RTD("cqg.rtd", ,"ContractData",G102, "Bid",, "T")</f>
        <v>95</v>
      </c>
      <c r="M102" s="3">
        <f>RTD("cqg.rtd", ,"ContractData",G102, "Ask",, "T")</f>
        <v>95.75</v>
      </c>
      <c r="N102" s="1">
        <f>RTD("cqg.rtd", ,"ContractData",G102, "MT_LastAskVolume",, "T")</f>
        <v>27</v>
      </c>
      <c r="O102" s="1">
        <f>RTD("cqg.rtd", ,"ContractData",G102, "T_CVol",, "T")</f>
        <v>8</v>
      </c>
      <c r="P102" s="1">
        <f>RTD("cqg.rtd", ,"ContractData",G102, "Y_COI",, "T")</f>
        <v>33</v>
      </c>
      <c r="Q102" s="3">
        <f>IFERROR(RTD("cqg.rtd", ,"ContractData", G102, "ImpliedVolatility",, "T"),"")</f>
        <v>14.3</v>
      </c>
      <c r="R102" s="3">
        <f>IFERROR(RTD("cqg.rtd", ,"ContractData", G102, "Delta",, "T"),"")</f>
        <v>53.95</v>
      </c>
    </row>
    <row r="103" spans="1:18" x14ac:dyDescent="0.3">
      <c r="B103" s="1" t="str">
        <v>C.US.EP33K2674400</v>
      </c>
      <c r="D103" s="1" t="s">
        <v>199</v>
      </c>
      <c r="E103" s="2">
        <f>_xll.CQGContractData(D103, "ExpirationDate", "-1", "T")</f>
        <v>46162</v>
      </c>
      <c r="F103" s="2">
        <v>46168</v>
      </c>
      <c r="G103" s="2" t="str">
        <v>C.US.EP24K2674300</v>
      </c>
      <c r="H103" s="1" t="str" cm="1">
        <f t="array" ref="H103">TRIM(RIGHT(_xll.CQGContractData(G103, "LongDescription", "-1", "T"),(LEN(_xll.CQGContractData(G103, "LongDescription", "-1", "T"))-14)))</f>
        <v>Week 4 (Tuesday), May 26 74300 Call</v>
      </c>
      <c r="I103" s="3">
        <f>RTD("cqg.rtd", ,"ContractData",G103, "LastTrade",, "T")</f>
        <v>57.25</v>
      </c>
      <c r="J103" s="4">
        <f>RTD("cqg.rtd", ,"ContractData",G103, "NetLastTrade",, "T")</f>
        <v>-23.25</v>
      </c>
      <c r="K103" s="1">
        <f>RTD("cqg.rtd", ,"ContractData",G103, "MT_LastBidVolume",, "T")</f>
        <v>9</v>
      </c>
      <c r="L103" s="3">
        <f>RTD("cqg.rtd", ,"ContractData",G103, "Bid",, "T")</f>
        <v>92</v>
      </c>
      <c r="M103" s="3">
        <f>RTD("cqg.rtd", ,"ContractData",G103, "Ask",, "T")</f>
        <v>92.75</v>
      </c>
      <c r="N103" s="1">
        <f>RTD("cqg.rtd", ,"ContractData",G103, "MT_LastAskVolume",, "T")</f>
        <v>27</v>
      </c>
      <c r="O103" s="1">
        <f>RTD("cqg.rtd", ,"ContractData",G103, "T_CVol",, "T")</f>
        <v>0</v>
      </c>
      <c r="P103" s="1">
        <f>RTD("cqg.rtd", ,"ContractData",G103, "Y_COI",, "T")</f>
        <v>6</v>
      </c>
      <c r="Q103" s="3">
        <f>IFERROR(RTD("cqg.rtd", ,"ContractData", G103, "ImpliedVolatility",, "T"),"")</f>
        <v>14.24</v>
      </c>
      <c r="R103" s="3">
        <f>IFERROR(RTD("cqg.rtd", ,"ContractData", G103, "Delta",, "T"),"")</f>
        <v>53.06</v>
      </c>
    </row>
    <row r="104" spans="1:18" x14ac:dyDescent="0.3">
      <c r="B104" s="1" t="str">
        <v>C.US.EP33K2674450</v>
      </c>
      <c r="D104" s="1" t="s">
        <v>200</v>
      </c>
      <c r="E104" s="2">
        <f>_xll.CQGContractData(D104, "ExpirationDate", "-1", "T")</f>
        <v>46162</v>
      </c>
      <c r="F104" s="2">
        <v>46168</v>
      </c>
      <c r="G104" s="2" t="str">
        <v>C.US.EP24K2674400</v>
      </c>
      <c r="H104" s="1" t="str" cm="1">
        <f t="array" ref="H104">TRIM(RIGHT(_xll.CQGContractData(G104, "LongDescription", "-1", "T"),(LEN(_xll.CQGContractData(G104, "LongDescription", "-1", "T"))-14)))</f>
        <v>Week 4 (Tuesday), May 26 74400 Call</v>
      </c>
      <c r="I104" s="3">
        <f>RTD("cqg.rtd", ,"ContractData",G104, "LastTrade",, "T")</f>
        <v>80.75</v>
      </c>
      <c r="J104" s="4">
        <f>RTD("cqg.rtd", ,"ContractData",G104, "NetLastTrade",, "T")</f>
        <v>5.75</v>
      </c>
      <c r="K104" s="1">
        <f>RTD("cqg.rtd", ,"ContractData",G104, "MT_LastBidVolume",, "T")</f>
        <v>7</v>
      </c>
      <c r="L104" s="3">
        <f>RTD("cqg.rtd", ,"ContractData",G104, "Bid",, "T")</f>
        <v>86.25</v>
      </c>
      <c r="M104" s="3">
        <f>RTD("cqg.rtd", ,"ContractData",G104, "Ask",, "T")</f>
        <v>86.75</v>
      </c>
      <c r="N104" s="1">
        <f>RTD("cqg.rtd", ,"ContractData",G104, "MT_LastAskVolume",, "T")</f>
        <v>7</v>
      </c>
      <c r="O104" s="1">
        <f>RTD("cqg.rtd", ,"ContractData",G104, "T_CVol",, "T")</f>
        <v>35</v>
      </c>
      <c r="P104" s="1">
        <f>RTD("cqg.rtd", ,"ContractData",G104, "Y_COI",, "T")</f>
        <v>8</v>
      </c>
      <c r="Q104" s="3">
        <f>IFERROR(RTD("cqg.rtd", ,"ContractData", G104, "ImpliedVolatility",, "T"),"")</f>
        <v>14.09</v>
      </c>
      <c r="R104" s="3">
        <f>IFERROR(RTD("cqg.rtd", ,"ContractData", G104, "Delta",, "T"),"")</f>
        <v>51.2</v>
      </c>
    </row>
    <row r="105" spans="1:18" x14ac:dyDescent="0.3">
      <c r="B105" s="1" t="str">
        <v>C.US.EP33K2674500</v>
      </c>
      <c r="D105" s="1" t="s">
        <v>201</v>
      </c>
      <c r="E105" s="2">
        <f>_xll.CQGContractData(D105, "ExpirationDate", "-1", "T")</f>
        <v>46162</v>
      </c>
      <c r="F105" s="2">
        <v>46168</v>
      </c>
      <c r="G105" s="2" t="str">
        <v>C.US.EP24K2674500</v>
      </c>
      <c r="H105" s="1" t="str" cm="1">
        <f t="array" ref="H105">TRIM(RIGHT(_xll.CQGContractData(G105, "LongDescription", "-1", "T"),(LEN(_xll.CQGContractData(G105, "LongDescription", "-1", "T"))-14)))</f>
        <v>Week 4 (Tuesday), May 26 74500 Call</v>
      </c>
      <c r="I105" s="3">
        <f>RTD("cqg.rtd", ,"ContractData",G105, "LastTrade",, "T")</f>
        <v>70.75</v>
      </c>
      <c r="J105" s="4">
        <f>RTD("cqg.rtd", ,"ContractData",G105, "NetLastTrade",, "T")</f>
        <v>0.75</v>
      </c>
      <c r="K105" s="1">
        <f>RTD("cqg.rtd", ,"ContractData",G105, "MT_LastBidVolume",, "T")</f>
        <v>7</v>
      </c>
      <c r="L105" s="3">
        <f>RTD("cqg.rtd", ,"ContractData",G105, "Bid",, "T")</f>
        <v>80.5</v>
      </c>
      <c r="M105" s="3">
        <f>RTD("cqg.rtd", ,"ContractData",G105, "Ask",, "T")</f>
        <v>81.25</v>
      </c>
      <c r="N105" s="1">
        <f>RTD("cqg.rtd", ,"ContractData",G105, "MT_LastAskVolume",, "T")</f>
        <v>30</v>
      </c>
      <c r="O105" s="1">
        <f>RTD("cqg.rtd", ,"ContractData",G105, "T_CVol",, "T")</f>
        <v>30</v>
      </c>
      <c r="P105" s="1">
        <f>RTD("cqg.rtd", ,"ContractData",G105, "Y_COI",, "T")</f>
        <v>137</v>
      </c>
      <c r="Q105" s="3">
        <f>IFERROR(RTD("cqg.rtd", ,"ContractData", G105, "ImpliedVolatility",, "T"),"")</f>
        <v>13.99</v>
      </c>
      <c r="R105" s="3">
        <f>IFERROR(RTD("cqg.rtd", ,"ContractData", G105, "Delta",, "T"),"")</f>
        <v>49.3</v>
      </c>
    </row>
    <row r="106" spans="1:18" x14ac:dyDescent="0.3">
      <c r="B106" s="1" t="str">
        <v>C.US.EP33K2674550</v>
      </c>
      <c r="D106" s="1" t="s">
        <v>202</v>
      </c>
      <c r="E106" s="2">
        <f>_xll.CQGContractData(D106, "ExpirationDate", "-1", "T")</f>
        <v>46162</v>
      </c>
      <c r="F106" s="2">
        <v>46168</v>
      </c>
      <c r="G106" s="2" t="str">
        <v>C.US.EP24K2674600</v>
      </c>
      <c r="H106" s="1" t="str" cm="1">
        <f t="array" ref="H106">TRIM(RIGHT(_xll.CQGContractData(G106, "LongDescription", "-1", "T"),(LEN(_xll.CQGContractData(G106, "LongDescription", "-1", "T"))-14)))</f>
        <v>Week 4 (Tuesday), May 26 74600 Call</v>
      </c>
      <c r="I106" s="3">
        <f>RTD("cqg.rtd", ,"ContractData",G106, "LastTrade",, "T")</f>
        <v>70.25</v>
      </c>
      <c r="J106" s="4">
        <f>RTD("cqg.rtd", ,"ContractData",G106, "NetLastTrade",, "T")</f>
        <v>5.25</v>
      </c>
      <c r="K106" s="1">
        <f>RTD("cqg.rtd", ,"ContractData",G106, "MT_LastBidVolume",, "T")</f>
        <v>6</v>
      </c>
      <c r="L106" s="3">
        <f>RTD("cqg.rtd", ,"ContractData",G106, "Bid",, "T")</f>
        <v>75.25</v>
      </c>
      <c r="M106" s="3">
        <f>RTD("cqg.rtd", ,"ContractData",G106, "Ask",, "T")</f>
        <v>75.75</v>
      </c>
      <c r="N106" s="1">
        <f>RTD("cqg.rtd", ,"ContractData",G106, "MT_LastAskVolume",, "T")</f>
        <v>41</v>
      </c>
      <c r="O106" s="1">
        <f>RTD("cqg.rtd", ,"ContractData",G106, "T_CVol",, "T")</f>
        <v>11</v>
      </c>
      <c r="P106" s="1">
        <f>RTD("cqg.rtd", ,"ContractData",G106, "Y_COI",, "T")</f>
        <v>35</v>
      </c>
      <c r="Q106" s="3">
        <f>IFERROR(RTD("cqg.rtd", ,"ContractData", G106, "ImpliedVolatility",, "T"),"")</f>
        <v>13.84</v>
      </c>
      <c r="R106" s="3">
        <f>IFERROR(RTD("cqg.rtd", ,"ContractData", G106, "Delta",, "T"),"")</f>
        <v>47.38</v>
      </c>
    </row>
    <row r="107" spans="1:18" x14ac:dyDescent="0.3">
      <c r="A107" s="1" t="s">
        <v>19</v>
      </c>
      <c r="B107" s="1" t="str">
        <f t="array" ref="B107:B111">_xll.CQGOptions(A107, "1", "-2,2", "Put")</f>
        <v>P.US.EP33K2674350</v>
      </c>
      <c r="D107" s="1" t="s">
        <v>65</v>
      </c>
      <c r="E107" s="2">
        <f>_xll.CQGContractData(D107, "ExpirationDate", "-1", "T")</f>
        <v>46162</v>
      </c>
      <c r="F107" s="2">
        <v>46168</v>
      </c>
      <c r="G107" s="2" t="str">
        <v>P.US.EP24K2674250</v>
      </c>
      <c r="H107" s="1" t="str" cm="1">
        <f t="array" ref="H107">TRIM(RIGHT(_xll.CQGContractData(G107, "LongDescription", "-1", "T"),(LEN(_xll.CQGContractData(G107, "LongDescription", "-1", "T"))-14)))</f>
        <v>Week 4 (Tuesday), May 26 74250 Put</v>
      </c>
      <c r="I107" s="3" t="str">
        <f>RTD("cqg.rtd", ,"ContractData",G107, "LastTrade",, "T")</f>
        <v/>
      </c>
      <c r="J107" s="4" t="str">
        <f>RTD("cqg.rtd", ,"ContractData",G107, "NetLastTrade",, "T")</f>
        <v/>
      </c>
      <c r="K107" s="1">
        <f>RTD("cqg.rtd", ,"ContractData",G107, "MT_LastBidVolume",, "T")</f>
        <v>25</v>
      </c>
      <c r="L107" s="3">
        <f>RTD("cqg.rtd", ,"ContractData",G107, "Bid",, "T")</f>
        <v>76.5</v>
      </c>
      <c r="M107" s="3">
        <f>RTD("cqg.rtd", ,"ContractData",G107, "Ask",, "T")</f>
        <v>77.25</v>
      </c>
      <c r="N107" s="1">
        <f>RTD("cqg.rtd", ,"ContractData",G107, "MT_LastAskVolume",, "T")</f>
        <v>28</v>
      </c>
      <c r="O107" s="1">
        <f>RTD("cqg.rtd", ,"ContractData",G107, "T_CVol",, "T")</f>
        <v>0</v>
      </c>
      <c r="P107" s="1">
        <f>RTD("cqg.rtd", ,"ContractData",G107, "Y_COI",, "T")</f>
        <v>1</v>
      </c>
      <c r="Q107" s="3">
        <f>IFERROR(RTD("cqg.rtd", ,"ContractData", G107, "ImpliedVolatility",, "T"),"")</f>
        <v>14.19</v>
      </c>
      <c r="R107" s="3">
        <f>IFERROR(RTD("cqg.rtd", ,"ContractData", G107, "Delta",, "T"),"")</f>
        <v>-45.88</v>
      </c>
    </row>
    <row r="108" spans="1:18" x14ac:dyDescent="0.3">
      <c r="B108" s="1" t="str">
        <v>P.US.EP33K2674400</v>
      </c>
      <c r="D108" s="1" t="s">
        <v>203</v>
      </c>
      <c r="E108" s="2">
        <f>_xll.CQGContractData(D108, "ExpirationDate", "-1", "T")</f>
        <v>46162</v>
      </c>
      <c r="F108" s="2">
        <v>46168</v>
      </c>
      <c r="G108" s="2" t="str">
        <v>P.US.EP24K2674300</v>
      </c>
      <c r="H108" s="1" t="str" cm="1">
        <f t="array" ref="H108">TRIM(RIGHT(_xll.CQGContractData(G108, "LongDescription", "-1", "T"),(LEN(_xll.CQGContractData(G108, "LongDescription", "-1", "T"))-14)))</f>
        <v>Week 4 (Tuesday), May 26 74300 Put</v>
      </c>
      <c r="I108" s="3">
        <f>RTD("cqg.rtd", ,"ContractData",G108, "LastTrade",, "T")</f>
        <v>100</v>
      </c>
      <c r="J108" s="4">
        <f>RTD("cqg.rtd", ,"ContractData",G108, "NetLastTrade",, "T")</f>
        <v>8.5</v>
      </c>
      <c r="K108" s="1">
        <f>RTD("cqg.rtd", ,"ContractData",G108, "MT_LastBidVolume",, "T")</f>
        <v>27</v>
      </c>
      <c r="L108" s="3">
        <f>RTD("cqg.rtd", ,"ContractData",G108, "Bid",, "T")</f>
        <v>78.5</v>
      </c>
      <c r="M108" s="3">
        <f>RTD("cqg.rtd", ,"ContractData",G108, "Ask",, "T")</f>
        <v>79.25</v>
      </c>
      <c r="N108" s="1">
        <f>RTD("cqg.rtd", ,"ContractData",G108, "MT_LastAskVolume",, "T")</f>
        <v>28</v>
      </c>
      <c r="O108" s="1">
        <f>RTD("cqg.rtd", ,"ContractData",G108, "T_CVol",, "T")</f>
        <v>0</v>
      </c>
      <c r="P108" s="1">
        <f>RTD("cqg.rtd", ,"ContractData",G108, "Y_COI",, "T")</f>
        <v>25</v>
      </c>
      <c r="Q108" s="3">
        <f>IFERROR(RTD("cqg.rtd", ,"ContractData", G108, "ImpliedVolatility",, "T"),"")</f>
        <v>14.21</v>
      </c>
      <c r="R108" s="3">
        <f>IFERROR(RTD("cqg.rtd", ,"ContractData", G108, "Delta",, "T"),"")</f>
        <v>-46.81</v>
      </c>
    </row>
    <row r="109" spans="1:18" x14ac:dyDescent="0.3">
      <c r="B109" s="1" t="str">
        <v>P.US.EP33K2674450</v>
      </c>
      <c r="D109" s="1" t="s">
        <v>204</v>
      </c>
      <c r="E109" s="2">
        <f>_xll.CQGContractData(D109, "ExpirationDate", "-1", "T")</f>
        <v>46162</v>
      </c>
      <c r="F109" s="2">
        <v>46168</v>
      </c>
      <c r="G109" s="2" t="str">
        <v>P.US.EP24K2674400</v>
      </c>
      <c r="H109" s="1" t="str" cm="1">
        <f t="array" ref="H109">TRIM(RIGHT(_xll.CQGContractData(G109, "LongDescription", "-1", "T"),(LEN(_xll.CQGContractData(G109, "LongDescription", "-1", "T"))-14)))</f>
        <v>Week 4 (Tuesday), May 26 74400 Put</v>
      </c>
      <c r="I109" s="3">
        <f>RTD("cqg.rtd", ,"ContractData",G109, "LastTrade",, "T")</f>
        <v>113</v>
      </c>
      <c r="J109" s="4">
        <f>RTD("cqg.rtd", ,"ContractData",G109, "NetLastTrade",, "T")</f>
        <v>17</v>
      </c>
      <c r="K109" s="1">
        <f>RTD("cqg.rtd", ,"ContractData",G109, "MT_LastBidVolume",, "T")</f>
        <v>8</v>
      </c>
      <c r="L109" s="3">
        <f>RTD("cqg.rtd", ,"ContractData",G109, "Bid",, "T")</f>
        <v>82.75</v>
      </c>
      <c r="M109" s="3">
        <f>RTD("cqg.rtd", ,"ContractData",G109, "Ask",, "T")</f>
        <v>83.25</v>
      </c>
      <c r="N109" s="1">
        <f>RTD("cqg.rtd", ,"ContractData",G109, "MT_LastAskVolume",, "T")</f>
        <v>7</v>
      </c>
      <c r="O109" s="1">
        <f>RTD("cqg.rtd", ,"ContractData",G109, "T_CVol",, "T")</f>
        <v>1</v>
      </c>
      <c r="P109" s="1">
        <f>RTD("cqg.rtd", ,"ContractData",G109, "Y_COI",, "T")</f>
        <v>1</v>
      </c>
      <c r="Q109" s="3">
        <f>IFERROR(RTD("cqg.rtd", ,"ContractData", G109, "ImpliedVolatility",, "T"),"")</f>
        <v>14.02</v>
      </c>
      <c r="R109" s="3">
        <f>IFERROR(RTD("cqg.rtd", ,"ContractData", G109, "Delta",, "T"),"")</f>
        <v>-48.65</v>
      </c>
    </row>
    <row r="110" spans="1:18" x14ac:dyDescent="0.3">
      <c r="B110" s="1" t="str">
        <v>P.US.EP33K2674500</v>
      </c>
      <c r="D110" s="1" t="s">
        <v>205</v>
      </c>
      <c r="E110" s="2">
        <f>_xll.CQGContractData(D110, "ExpirationDate", "-1", "T")</f>
        <v>46162</v>
      </c>
      <c r="F110" s="2">
        <v>46168</v>
      </c>
      <c r="G110" s="2" t="str">
        <v>P.US.EP24K2674500</v>
      </c>
      <c r="H110" s="1" t="str" cm="1">
        <f t="array" ref="H110">TRIM(RIGHT(_xll.CQGContractData(G110, "LongDescription", "-1", "T"),(LEN(_xll.CQGContractData(G110, "LongDescription", "-1", "T"))-14)))</f>
        <v>Week 4 (Tuesday), May 26 74500 Put</v>
      </c>
      <c r="I110" s="3">
        <f>RTD("cqg.rtd", ,"ContractData",G110, "LastTrade",, "T")</f>
        <v>93</v>
      </c>
      <c r="J110" s="4">
        <f>RTD("cqg.rtd", ,"ContractData",G110, "NetLastTrade",, "T")</f>
        <v>-8</v>
      </c>
      <c r="K110" s="1">
        <f>RTD("cqg.rtd", ,"ContractData",G110, "MT_LastBidVolume",, "T")</f>
        <v>13</v>
      </c>
      <c r="L110" s="3">
        <f>RTD("cqg.rtd", ,"ContractData",G110, "Bid",, "T")</f>
        <v>87</v>
      </c>
      <c r="M110" s="3">
        <f>RTD("cqg.rtd", ,"ContractData",G110, "Ask",, "T")</f>
        <v>87.75</v>
      </c>
      <c r="N110" s="1">
        <f>RTD("cqg.rtd", ,"ContractData",G110, "MT_LastAskVolume",, "T")</f>
        <v>26</v>
      </c>
      <c r="O110" s="1">
        <f>RTD("cqg.rtd", ,"ContractData",G110, "T_CVol",, "T")</f>
        <v>11</v>
      </c>
      <c r="P110" s="1">
        <f>RTD("cqg.rtd", ,"ContractData",G110, "Y_COI",, "T")</f>
        <v>4</v>
      </c>
      <c r="Q110" s="3">
        <f>IFERROR(RTD("cqg.rtd", ,"ContractData", G110, "ImpliedVolatility",, "T"),"")</f>
        <v>13.87</v>
      </c>
      <c r="R110" s="3">
        <f>IFERROR(RTD("cqg.rtd", ,"ContractData", G110, "Delta",, "T"),"")</f>
        <v>-50.53</v>
      </c>
    </row>
    <row r="111" spans="1:18" x14ac:dyDescent="0.3">
      <c r="B111" s="1" t="str">
        <v>P.US.EP33K2674550</v>
      </c>
      <c r="D111" s="1" t="s">
        <v>206</v>
      </c>
      <c r="E111" s="2">
        <f>_xll.CQGContractData(D111, "ExpirationDate", "-1", "T")</f>
        <v>46162</v>
      </c>
      <c r="F111" s="2">
        <v>46168</v>
      </c>
      <c r="G111" s="2" t="str">
        <v>P.US.EP24K2674600</v>
      </c>
      <c r="H111" s="1" t="str" cm="1">
        <f t="array" ref="H111">TRIM(RIGHT(_xll.CQGContractData(G111, "LongDescription", "-1", "T"),(LEN(_xll.CQGContractData(G111, "LongDescription", "-1", "T"))-14)))</f>
        <v>Week 4 (Tuesday), May 26 74600 Put</v>
      </c>
      <c r="I111" s="3">
        <f>RTD("cqg.rtd", ,"ContractData",G111, "LastTrade",, "T")</f>
        <v>97.75</v>
      </c>
      <c r="J111" s="4">
        <f>RTD("cqg.rtd", ,"ContractData",G111, "NetLastTrade",, "T")</f>
        <v>-8.25</v>
      </c>
      <c r="K111" s="1">
        <f>RTD("cqg.rtd", ,"ContractData",G111, "MT_LastBidVolume",, "T")</f>
        <v>28</v>
      </c>
      <c r="L111" s="3">
        <f>RTD("cqg.rtd", ,"ContractData",G111, "Bid",, "T")</f>
        <v>91.5</v>
      </c>
      <c r="M111" s="3">
        <f>RTD("cqg.rtd", ,"ContractData",G111, "Ask",, "T")</f>
        <v>92.25</v>
      </c>
      <c r="N111" s="1">
        <f>RTD("cqg.rtd", ,"ContractData",G111, "MT_LastAskVolume",, "T")</f>
        <v>26</v>
      </c>
      <c r="O111" s="1">
        <f>RTD("cqg.rtd", ,"ContractData",G111, "T_CVol",, "T")</f>
        <v>11</v>
      </c>
      <c r="P111" s="1">
        <f>RTD("cqg.rtd", ,"ContractData",G111, "Y_COI",, "T")</f>
        <v>1</v>
      </c>
      <c r="Q111" s="3">
        <f>IFERROR(RTD("cqg.rtd", ,"ContractData", G111, "ImpliedVolatility",, "T"),"")</f>
        <v>13.74</v>
      </c>
      <c r="R111" s="3">
        <f>IFERROR(RTD("cqg.rtd", ,"ContractData", G111, "Delta",, "T"),"")</f>
        <v>-52.47</v>
      </c>
    </row>
    <row r="112" spans="1:18" x14ac:dyDescent="0.3">
      <c r="A112" s="1" t="s">
        <v>20</v>
      </c>
      <c r="B112" s="1" t="str">
        <f t="array" ref="B112:B116">_xll.CQGOptions(A112, "1", "-2,2", "Call")</f>
        <v>C.US.EP34K2674250</v>
      </c>
      <c r="D112" s="1" t="s">
        <v>66</v>
      </c>
      <c r="E112" s="2">
        <f>_xll.CQGContractData(D112, "ExpirationDate", "-1", "T")</f>
        <v>46169</v>
      </c>
      <c r="F112" s="2">
        <v>46169</v>
      </c>
      <c r="G112" s="2" t="str" cm="1">
        <f t="array" ref="G112:G121">_xlfn._xlws.FILTER($D$2:$D$211,$E$2:$E$211=F112)</f>
        <v>C.US.EP34K2674250</v>
      </c>
      <c r="H112" s="1" t="str" cm="1">
        <f t="array" ref="H112">TRIM(RIGHT(_xll.CQGContractData(G112, "LongDescription", "-1", "T"),(LEN(_xll.CQGContractData(G112, "LongDescription", "-1", "T"))-14)))</f>
        <v>Week 4 (Wednesday), May 26 74250 Call</v>
      </c>
      <c r="I112" s="3" t="str">
        <f>RTD("cqg.rtd", ,"ContractData",G112, "LastTrade",, "T")</f>
        <v/>
      </c>
      <c r="J112" s="4" t="str">
        <f>RTD("cqg.rtd", ,"ContractData",G112, "NetLastTrade",, "T")</f>
        <v/>
      </c>
      <c r="K112" s="1">
        <f>RTD("cqg.rtd", ,"ContractData",G112, "MT_LastBidVolume",, "T")</f>
        <v>2</v>
      </c>
      <c r="L112" s="3">
        <f>RTD("cqg.rtd", ,"ContractData",G112, "Bid",, "T")</f>
        <v>99</v>
      </c>
      <c r="M112" s="3">
        <f>RTD("cqg.rtd", ,"ContractData",G112, "Ask",, "T")</f>
        <v>99.5</v>
      </c>
      <c r="N112" s="1">
        <f>RTD("cqg.rtd", ,"ContractData",G112, "MT_LastAskVolume",, "T")</f>
        <v>1</v>
      </c>
      <c r="O112" s="1">
        <f>RTD("cqg.rtd", ,"ContractData",G112, "T_CVol",, "T")</f>
        <v>0</v>
      </c>
      <c r="P112" s="1">
        <f>RTD("cqg.rtd", ,"ContractData",G112, "Y_COI",, "T")</f>
        <v>11</v>
      </c>
      <c r="Q112" s="3">
        <f>IFERROR(RTD("cqg.rtd", ,"ContractData", G112, "ImpliedVolatility",, "T"),"")</f>
        <v>14.38</v>
      </c>
      <c r="R112" s="3">
        <f>IFERROR(RTD("cqg.rtd", ,"ContractData", G112, "Delta",, "T"),"")</f>
        <v>53.84</v>
      </c>
    </row>
    <row r="113" spans="1:18" x14ac:dyDescent="0.3">
      <c r="B113" s="1" t="str">
        <v>C.US.EP34K2674300</v>
      </c>
      <c r="D113" s="1" t="s">
        <v>67</v>
      </c>
      <c r="E113" s="2">
        <f>_xll.CQGContractData(D113, "ExpirationDate", "-1", "T")</f>
        <v>46169</v>
      </c>
      <c r="F113" s="2">
        <v>46169</v>
      </c>
      <c r="G113" s="2" t="str">
        <v>C.US.EP34K2674300</v>
      </c>
      <c r="H113" s="1" t="str" cm="1">
        <f t="array" ref="H113">TRIM(RIGHT(_xll.CQGContractData(G113, "LongDescription", "-1", "T"),(LEN(_xll.CQGContractData(G113, "LongDescription", "-1", "T"))-14)))</f>
        <v>Week 4 (Wednesday), May 26 74300 Call</v>
      </c>
      <c r="I113" s="3">
        <f>RTD("cqg.rtd", ,"ContractData",G113, "LastTrade",, "T")</f>
        <v>90.25</v>
      </c>
      <c r="J113" s="4">
        <f>RTD("cqg.rtd", ,"ContractData",G113, "NetLastTrade",, "T")</f>
        <v>6.25</v>
      </c>
      <c r="K113" s="1">
        <f>RTD("cqg.rtd", ,"ContractData",G113, "MT_LastBidVolume",, "T")</f>
        <v>3</v>
      </c>
      <c r="L113" s="3">
        <f>RTD("cqg.rtd", ,"ContractData",G113, "Bid",, "T")</f>
        <v>96</v>
      </c>
      <c r="M113" s="3">
        <f>RTD("cqg.rtd", ,"ContractData",G113, "Ask",, "T")</f>
        <v>96.75</v>
      </c>
      <c r="N113" s="1">
        <f>RTD("cqg.rtd", ,"ContractData",G113, "MT_LastAskVolume",, "T")</f>
        <v>19</v>
      </c>
      <c r="O113" s="1">
        <f>RTD("cqg.rtd", ,"ContractData",G113, "T_CVol",, "T")</f>
        <v>0</v>
      </c>
      <c r="P113" s="1">
        <f>RTD("cqg.rtd", ,"ContractData",G113, "Y_COI",, "T")</f>
        <v>158</v>
      </c>
      <c r="Q113" s="3">
        <f>IFERROR(RTD("cqg.rtd", ,"ContractData", G113, "ImpliedVolatility",, "T"),"")</f>
        <v>14.32</v>
      </c>
      <c r="R113" s="3">
        <f>IFERROR(RTD("cqg.rtd", ,"ContractData", G113, "Delta",, "T"),"")</f>
        <v>52.97</v>
      </c>
    </row>
    <row r="114" spans="1:18" x14ac:dyDescent="0.3">
      <c r="B114" s="1" t="str">
        <v>C.US.EP34K2674400</v>
      </c>
      <c r="D114" s="1" t="s">
        <v>207</v>
      </c>
      <c r="E114" s="2">
        <f>_xll.CQGContractData(D114, "ExpirationDate", "-1", "T")</f>
        <v>46169</v>
      </c>
      <c r="F114" s="2">
        <v>46169</v>
      </c>
      <c r="G114" s="2" t="str">
        <v>C.US.EP34K2674400</v>
      </c>
      <c r="H114" s="1" t="str" cm="1">
        <f t="array" ref="H114">TRIM(RIGHT(_xll.CQGContractData(G114, "LongDescription", "-1", "T"),(LEN(_xll.CQGContractData(G114, "LongDescription", "-1", "T"))-14)))</f>
        <v>Week 4 (Wednesday), May 26 74400 Call</v>
      </c>
      <c r="I114" s="3">
        <f>RTD("cqg.rtd", ,"ContractData",G114, "LastTrade",, "T")</f>
        <v>82.25</v>
      </c>
      <c r="J114" s="4">
        <f>RTD("cqg.rtd", ,"ContractData",G114, "NetLastTrade",, "T")</f>
        <v>3.5</v>
      </c>
      <c r="K114" s="1">
        <f>RTD("cqg.rtd", ,"ContractData",G114, "MT_LastBidVolume",, "T")</f>
        <v>2</v>
      </c>
      <c r="L114" s="3">
        <f>RTD("cqg.rtd", ,"ContractData",G114, "Bid",, "T")</f>
        <v>90.25</v>
      </c>
      <c r="M114" s="3">
        <f>RTD("cqg.rtd", ,"ContractData",G114, "Ask",, "T")</f>
        <v>90.75</v>
      </c>
      <c r="N114" s="1">
        <f>RTD("cqg.rtd", ,"ContractData",G114, "MT_LastAskVolume",, "T")</f>
        <v>20</v>
      </c>
      <c r="O114" s="1">
        <f>RTD("cqg.rtd", ,"ContractData",G114, "T_CVol",, "T")</f>
        <v>1</v>
      </c>
      <c r="P114" s="1">
        <f>RTD("cqg.rtd", ,"ContractData",G114, "Y_COI",, "T")</f>
        <v>12</v>
      </c>
      <c r="Q114" s="3">
        <f>IFERROR(RTD("cqg.rtd", ,"ContractData", G114, "ImpliedVolatility",, "T"),"")</f>
        <v>14.21</v>
      </c>
      <c r="R114" s="3">
        <f>IFERROR(RTD("cqg.rtd", ,"ContractData", G114, "Delta",, "T"),"")</f>
        <v>51.19</v>
      </c>
    </row>
    <row r="115" spans="1:18" x14ac:dyDescent="0.3">
      <c r="B115" s="1" t="str">
        <v>C.US.EP34K2674500</v>
      </c>
      <c r="D115" s="1" t="s">
        <v>208</v>
      </c>
      <c r="E115" s="2">
        <f>_xll.CQGContractData(D115, "ExpirationDate", "-1", "T")</f>
        <v>46169</v>
      </c>
      <c r="F115" s="2">
        <v>46169</v>
      </c>
      <c r="G115" s="2" t="str">
        <v>C.US.EP34K2674500</v>
      </c>
      <c r="H115" s="1" t="str" cm="1">
        <f t="array" ref="H115">TRIM(RIGHT(_xll.CQGContractData(G115, "LongDescription", "-1", "T"),(LEN(_xll.CQGContractData(G115, "LongDescription", "-1", "T"))-14)))</f>
        <v>Week 4 (Wednesday), May 26 74500 Call</v>
      </c>
      <c r="I115" s="3">
        <f>RTD("cqg.rtd", ,"ContractData",G115, "LastTrade",, "T")</f>
        <v>80</v>
      </c>
      <c r="J115" s="4">
        <f>RTD("cqg.rtd", ,"ContractData",G115, "NetLastTrade",, "T")</f>
        <v>6.25</v>
      </c>
      <c r="K115" s="1">
        <f>RTD("cqg.rtd", ,"ContractData",G115, "MT_LastBidVolume",, "T")</f>
        <v>3</v>
      </c>
      <c r="L115" s="3">
        <f>RTD("cqg.rtd", ,"ContractData",G115, "Bid",, "T")</f>
        <v>84.5</v>
      </c>
      <c r="M115" s="3">
        <f>RTD("cqg.rtd", ,"ContractData",G115, "Ask",, "T")</f>
        <v>85.25</v>
      </c>
      <c r="N115" s="1">
        <f>RTD("cqg.rtd", ,"ContractData",G115, "MT_LastAskVolume",, "T")</f>
        <v>24</v>
      </c>
      <c r="O115" s="1">
        <f>RTD("cqg.rtd", ,"ContractData",G115, "T_CVol",, "T")</f>
        <v>0</v>
      </c>
      <c r="P115" s="1">
        <f>RTD("cqg.rtd", ,"ContractData",G115, "Y_COI",, "T")</f>
        <v>24</v>
      </c>
      <c r="Q115" s="3">
        <f>IFERROR(RTD("cqg.rtd", ,"ContractData", G115, "ImpliedVolatility",, "T"),"")</f>
        <v>14.19</v>
      </c>
      <c r="R115" s="3">
        <f>IFERROR(RTD("cqg.rtd", ,"ContractData", G115, "Delta",, "T"),"")</f>
        <v>49.39</v>
      </c>
    </row>
    <row r="116" spans="1:18" x14ac:dyDescent="0.3">
      <c r="B116" s="1" t="str">
        <v>C.US.EP34K2674600</v>
      </c>
      <c r="D116" s="1" t="s">
        <v>209</v>
      </c>
      <c r="E116" s="2">
        <f>_xll.CQGContractData(D116, "ExpirationDate", "-1", "T")</f>
        <v>46169</v>
      </c>
      <c r="F116" s="2">
        <v>46169</v>
      </c>
      <c r="G116" s="2" t="str">
        <v>C.US.EP34K2674600</v>
      </c>
      <c r="H116" s="1" t="str" cm="1">
        <f t="array" ref="H116">TRIM(RIGHT(_xll.CQGContractData(G116, "LongDescription", "-1", "T"),(LEN(_xll.CQGContractData(G116, "LongDescription", "-1", "T"))-14)))</f>
        <v>Week 4 (Wednesday), May 26 74600 Call</v>
      </c>
      <c r="I116" s="3">
        <f>RTD("cqg.rtd", ,"ContractData",G116, "LastTrade",, "T")</f>
        <v>56.5</v>
      </c>
      <c r="J116" s="4">
        <f>RTD("cqg.rtd", ,"ContractData",G116, "NetLastTrade",, "T")</f>
        <v>-12.25</v>
      </c>
      <c r="K116" s="1">
        <f>RTD("cqg.rtd", ,"ContractData",G116, "MT_LastBidVolume",, "T")</f>
        <v>3</v>
      </c>
      <c r="L116" s="3">
        <f>RTD("cqg.rtd", ,"ContractData",G116, "Bid",, "T")</f>
        <v>79</v>
      </c>
      <c r="M116" s="3">
        <f>RTD("cqg.rtd", ,"ContractData",G116, "Ask",, "T")</f>
        <v>79.5</v>
      </c>
      <c r="N116" s="1">
        <f>RTD("cqg.rtd", ,"ContractData",G116, "MT_LastAskVolume",, "T")</f>
        <v>12</v>
      </c>
      <c r="O116" s="1">
        <f>RTD("cqg.rtd", ,"ContractData",G116, "T_CVol",, "T")</f>
        <v>0</v>
      </c>
      <c r="P116" s="1">
        <f>RTD("cqg.rtd", ,"ContractData",G116, "Y_COI",, "T")</f>
        <v>22</v>
      </c>
      <c r="Q116" s="3">
        <f>IFERROR(RTD("cqg.rtd", ,"ContractData", G116, "ImpliedVolatility",, "T"),"")</f>
        <v>13.95</v>
      </c>
      <c r="R116" s="3">
        <f>IFERROR(RTD("cqg.rtd", ,"ContractData", G116, "Delta",, "T"),"")</f>
        <v>47.56</v>
      </c>
    </row>
    <row r="117" spans="1:18" x14ac:dyDescent="0.3">
      <c r="A117" s="1" t="s">
        <v>21</v>
      </c>
      <c r="B117" s="1" t="str">
        <f t="array" ref="B117:B121">_xll.CQGOptions(A117, "1", "-2,2", "Put")</f>
        <v>P.US.EP34K2674250</v>
      </c>
      <c r="D117" s="1" t="s">
        <v>68</v>
      </c>
      <c r="E117" s="2">
        <f>_xll.CQGContractData(D117, "ExpirationDate", "-1", "T")</f>
        <v>46169</v>
      </c>
      <c r="F117" s="2">
        <v>46169</v>
      </c>
      <c r="G117" s="2" t="str">
        <v>P.US.EP34K2674250</v>
      </c>
      <c r="H117" s="1" t="str" cm="1">
        <f t="array" ref="H117">TRIM(RIGHT(_xll.CQGContractData(G117, "LongDescription", "-1", "T"),(LEN(_xll.CQGContractData(G117, "LongDescription", "-1", "T"))-14)))</f>
        <v>Week 4 (Wednesday), May 26 74250 Put</v>
      </c>
      <c r="I117" s="3" t="str">
        <f>RTD("cqg.rtd", ,"ContractData",G117, "LastTrade",, "T")</f>
        <v/>
      </c>
      <c r="J117" s="4" t="str">
        <f>RTD("cqg.rtd", ,"ContractData",G117, "NetLastTrade",, "T")</f>
        <v/>
      </c>
      <c r="K117" s="1">
        <f>RTD("cqg.rtd", ,"ContractData",G117, "MT_LastBidVolume",, "T")</f>
        <v>22</v>
      </c>
      <c r="L117" s="3">
        <f>RTD("cqg.rtd", ,"ContractData",G117, "Bid",, "T")</f>
        <v>80.5</v>
      </c>
      <c r="M117" s="3">
        <f>RTD("cqg.rtd", ,"ContractData",G117, "Ask",, "T")</f>
        <v>81</v>
      </c>
      <c r="N117" s="1">
        <f>RTD("cqg.rtd", ,"ContractData",G117, "MT_LastAskVolume",, "T")</f>
        <v>1</v>
      </c>
      <c r="O117" s="1">
        <f>RTD("cqg.rtd", ,"ContractData",G117, "T_CVol",, "T")</f>
        <v>0</v>
      </c>
      <c r="P117" s="1">
        <f>RTD("cqg.rtd", ,"ContractData",G117, "Y_COI",, "T")</f>
        <v>0</v>
      </c>
      <c r="Q117" s="3">
        <f>IFERROR(RTD("cqg.rtd", ,"ContractData", G117, "ImpliedVolatility",, "T"),"")</f>
        <v>14.37</v>
      </c>
      <c r="R117" s="3">
        <f>IFERROR(RTD("cqg.rtd", ,"ContractData", G117, "Delta",, "T"),"")</f>
        <v>-46.02</v>
      </c>
    </row>
    <row r="118" spans="1:18" x14ac:dyDescent="0.3">
      <c r="B118" s="1" t="str">
        <v>P.US.EP34K2674300</v>
      </c>
      <c r="D118" s="1" t="s">
        <v>69</v>
      </c>
      <c r="E118" s="2">
        <f>_xll.CQGContractData(D118, "ExpirationDate", "-1", "T")</f>
        <v>46169</v>
      </c>
      <c r="F118" s="2">
        <v>46169</v>
      </c>
      <c r="G118" s="2" t="str">
        <v>P.US.EP34K2674300</v>
      </c>
      <c r="H118" s="1" t="str" cm="1">
        <f t="array" ref="H118">TRIM(RIGHT(_xll.CQGContractData(G118, "LongDescription", "-1", "T"),(LEN(_xll.CQGContractData(G118, "LongDescription", "-1", "T"))-14)))</f>
        <v>Week 4 (Wednesday), May 26 74300 Put</v>
      </c>
      <c r="I118" s="3" t="str">
        <f>RTD("cqg.rtd", ,"ContractData",G118, "LastTrade",, "T")</f>
        <v/>
      </c>
      <c r="J118" s="4" t="str">
        <f>RTD("cqg.rtd", ,"ContractData",G118, "NetLastTrade",, "T")</f>
        <v/>
      </c>
      <c r="K118" s="1">
        <f>RTD("cqg.rtd", ,"ContractData",G118, "MT_LastBidVolume",, "T")</f>
        <v>22</v>
      </c>
      <c r="L118" s="3">
        <f>RTD("cqg.rtd", ,"ContractData",G118, "Bid",, "T")</f>
        <v>82.5</v>
      </c>
      <c r="M118" s="3">
        <f>RTD("cqg.rtd", ,"ContractData",G118, "Ask",, "T")</f>
        <v>83.25</v>
      </c>
      <c r="N118" s="1">
        <f>RTD("cqg.rtd", ,"ContractData",G118, "MT_LastAskVolume",, "T")</f>
        <v>22</v>
      </c>
      <c r="O118" s="1">
        <f>RTD("cqg.rtd", ,"ContractData",G118, "T_CVol",, "T")</f>
        <v>0</v>
      </c>
      <c r="P118" s="1">
        <f>RTD("cqg.rtd", ,"ContractData",G118, "Y_COI",, "T")</f>
        <v>0</v>
      </c>
      <c r="Q118" s="3">
        <f>IFERROR(RTD("cqg.rtd", ,"ContractData", G118, "ImpliedVolatility",, "T"),"")</f>
        <v>14.31</v>
      </c>
      <c r="R118" s="3">
        <f>IFERROR(RTD("cqg.rtd", ,"ContractData", G118, "Delta",, "T"),"")</f>
        <v>-46.88</v>
      </c>
    </row>
    <row r="119" spans="1:18" x14ac:dyDescent="0.3">
      <c r="B119" s="1" t="str">
        <v>P.US.EP34K2674400</v>
      </c>
      <c r="D119" s="1" t="s">
        <v>210</v>
      </c>
      <c r="E119" s="2">
        <f>_xll.CQGContractData(D119, "ExpirationDate", "-1", "T")</f>
        <v>46169</v>
      </c>
      <c r="F119" s="2">
        <v>46169</v>
      </c>
      <c r="G119" s="2" t="str">
        <v>P.US.EP34K2674400</v>
      </c>
      <c r="H119" s="1" t="str" cm="1">
        <f t="array" ref="H119">TRIM(RIGHT(_xll.CQGContractData(G119, "LongDescription", "-1", "T"),(LEN(_xll.CQGContractData(G119, "LongDescription", "-1", "T"))-14)))</f>
        <v>Week 4 (Wednesday), May 26 74400 Put</v>
      </c>
      <c r="I119" s="3">
        <f>RTD("cqg.rtd", ,"ContractData",G119, "LastTrade",, "T")</f>
        <v>101.5</v>
      </c>
      <c r="J119" s="4">
        <f>RTD("cqg.rtd", ,"ContractData",G119, "NetLastTrade",, "T")</f>
        <v>1.75</v>
      </c>
      <c r="K119" s="1">
        <f>RTD("cqg.rtd", ,"ContractData",G119, "MT_LastBidVolume",, "T")</f>
        <v>44</v>
      </c>
      <c r="L119" s="3">
        <f>RTD("cqg.rtd", ,"ContractData",G119, "Bid",, "T")</f>
        <v>86.5</v>
      </c>
      <c r="M119" s="3">
        <f>RTD("cqg.rtd", ,"ContractData",G119, "Ask",, "T")</f>
        <v>87.25</v>
      </c>
      <c r="N119" s="1">
        <f>RTD("cqg.rtd", ,"ContractData",G119, "MT_LastAskVolume",, "T")</f>
        <v>21</v>
      </c>
      <c r="O119" s="1">
        <f>RTD("cqg.rtd", ,"ContractData",G119, "T_CVol",, "T")</f>
        <v>0</v>
      </c>
      <c r="P119" s="1">
        <f>RTD("cqg.rtd", ,"ContractData",G119, "Y_COI",, "T")</f>
        <v>1</v>
      </c>
      <c r="Q119" s="3">
        <f>IFERROR(RTD("cqg.rtd", ,"ContractData", G119, "ImpliedVolatility",, "T"),"")</f>
        <v>14.17</v>
      </c>
      <c r="R119" s="3">
        <f>IFERROR(RTD("cqg.rtd", ,"ContractData", G119, "Delta",, "T"),"")</f>
        <v>-48.65</v>
      </c>
    </row>
    <row r="120" spans="1:18" x14ac:dyDescent="0.3">
      <c r="B120" s="1" t="str">
        <v>P.US.EP34K2674500</v>
      </c>
      <c r="D120" s="1" t="s">
        <v>211</v>
      </c>
      <c r="E120" s="2">
        <f>_xll.CQGContractData(D120, "ExpirationDate", "-1", "T")</f>
        <v>46169</v>
      </c>
      <c r="F120" s="2">
        <v>46169</v>
      </c>
      <c r="G120" s="2" t="str">
        <v>P.US.EP34K2674500</v>
      </c>
      <c r="H120" s="1" t="str" cm="1">
        <f t="array" ref="H120">TRIM(RIGHT(_xll.CQGContractData(G120, "LongDescription", "-1", "T"),(LEN(_xll.CQGContractData(G120, "LongDescription", "-1", "T"))-14)))</f>
        <v>Week 4 (Wednesday), May 26 74500 Put</v>
      </c>
      <c r="I120" s="3">
        <f>RTD("cqg.rtd", ,"ContractData",G120, "LastTrade",, "T")</f>
        <v>97</v>
      </c>
      <c r="J120" s="4">
        <f>RTD("cqg.rtd", ,"ContractData",G120, "NetLastTrade",, "T")</f>
        <v>-7.5</v>
      </c>
      <c r="K120" s="1">
        <f>RTD("cqg.rtd", ,"ContractData",G120, "MT_LastBidVolume",, "T")</f>
        <v>4</v>
      </c>
      <c r="L120" s="3">
        <f>RTD("cqg.rtd", ,"ContractData",G120, "Bid",, "T")</f>
        <v>91</v>
      </c>
      <c r="M120" s="3">
        <f>RTD("cqg.rtd", ,"ContractData",G120, "Ask",, "T")</f>
        <v>91.75</v>
      </c>
      <c r="N120" s="1">
        <f>RTD("cqg.rtd", ,"ContractData",G120, "MT_LastAskVolume",, "T")</f>
        <v>20</v>
      </c>
      <c r="O120" s="1">
        <f>RTD("cqg.rtd", ,"ContractData",G120, "T_CVol",, "T")</f>
        <v>2</v>
      </c>
      <c r="P120" s="1">
        <f>RTD("cqg.rtd", ,"ContractData",G120, "Y_COI",, "T")</f>
        <v>2</v>
      </c>
      <c r="Q120" s="3">
        <f>IFERROR(RTD("cqg.rtd", ,"ContractData", G120, "ImpliedVolatility",, "T"),"")</f>
        <v>14.08</v>
      </c>
      <c r="R120" s="3">
        <f>IFERROR(RTD("cqg.rtd", ,"ContractData", G120, "Delta",, "T"),"")</f>
        <v>-50.45</v>
      </c>
    </row>
    <row r="121" spans="1:18" x14ac:dyDescent="0.3">
      <c r="B121" s="1" t="str">
        <v>P.US.EP34K2674600</v>
      </c>
      <c r="D121" s="1" t="s">
        <v>212</v>
      </c>
      <c r="E121" s="2">
        <f>_xll.CQGContractData(D121, "ExpirationDate", "-1", "T")</f>
        <v>46169</v>
      </c>
      <c r="F121" s="2">
        <v>46169</v>
      </c>
      <c r="G121" s="2" t="str">
        <v>P.US.EP34K2674600</v>
      </c>
      <c r="H121" s="1" t="str" cm="1">
        <f t="array" ref="H121">TRIM(RIGHT(_xll.CQGContractData(G121, "LongDescription", "-1", "T"),(LEN(_xll.CQGContractData(G121, "LongDescription", "-1", "T"))-14)))</f>
        <v>Week 4 (Wednesday), May 26 74600 Put</v>
      </c>
      <c r="I121" s="3" t="str">
        <f>RTD("cqg.rtd", ,"ContractData",G121, "LastTrade",, "T")</f>
        <v/>
      </c>
      <c r="J121" s="4" t="str">
        <f>RTD("cqg.rtd", ,"ContractData",G121, "NetLastTrade",, "T")</f>
        <v/>
      </c>
      <c r="K121" s="1">
        <f>RTD("cqg.rtd", ,"ContractData",G121, "MT_LastBidVolume",, "T")</f>
        <v>4</v>
      </c>
      <c r="L121" s="3">
        <f>RTD("cqg.rtd", ,"ContractData",G121, "Bid",, "T")</f>
        <v>95.5</v>
      </c>
      <c r="M121" s="3">
        <f>RTD("cqg.rtd", ,"ContractData",G121, "Ask",, "T")</f>
        <v>96.25</v>
      </c>
      <c r="N121" s="1">
        <f>RTD("cqg.rtd", ,"ContractData",G121, "MT_LastAskVolume",, "T")</f>
        <v>20</v>
      </c>
      <c r="O121" s="1">
        <f>RTD("cqg.rtd", ,"ContractData",G121, "T_CVol",, "T")</f>
        <v>0</v>
      </c>
      <c r="P121" s="1">
        <f>RTD("cqg.rtd", ,"ContractData",G121, "Y_COI",, "T")</f>
        <v>0</v>
      </c>
      <c r="Q121" s="3">
        <f>IFERROR(RTD("cqg.rtd", ,"ContractData", G121, "ImpliedVolatility",, "T"),"")</f>
        <v>13.95</v>
      </c>
      <c r="R121" s="3">
        <f>IFERROR(RTD("cqg.rtd", ,"ContractData", G121, "Delta",, "T"),"")</f>
        <v>-52.27</v>
      </c>
    </row>
    <row r="122" spans="1:18" x14ac:dyDescent="0.3">
      <c r="A122" s="1" t="s">
        <v>22</v>
      </c>
      <c r="B122" s="1" t="str">
        <f t="array" ref="B122:B126">_xll.CQGOptions(A122, "1", "-2,2", "Call")</f>
        <v>C.US.EP41M2674250</v>
      </c>
      <c r="D122" s="1" t="s">
        <v>70</v>
      </c>
      <c r="E122" s="2">
        <f>_xll.CQGContractData(D122, "ExpirationDate", "-1", "T")</f>
        <v>46177</v>
      </c>
      <c r="F122" s="2">
        <v>46170</v>
      </c>
      <c r="G122" s="2" t="str" cm="1">
        <f t="array" ref="G122:G131">_xlfn._xlws.FILTER($D$2:$D$211,$E$2:$E$211=F122)</f>
        <v>C.US.EP44K2674250</v>
      </c>
      <c r="H122" s="1" t="str" cm="1">
        <f t="array" ref="H122">TRIM(RIGHT(_xll.CQGContractData(G122, "LongDescription", "-1", "T"),(LEN(_xll.CQGContractData(G122, "LongDescription", "-1", "T"))-14)))</f>
        <v>Week 4 (Thursday), May 26 74250 Call</v>
      </c>
      <c r="I122" s="3">
        <f>RTD("cqg.rtd", ,"ContractData",G122, "LastTrade",, "T")</f>
        <v>93</v>
      </c>
      <c r="J122" s="4">
        <f>RTD("cqg.rtd", ,"ContractData",G122, "NetLastTrade",, "T")</f>
        <v>2.25</v>
      </c>
      <c r="K122" s="1">
        <f>RTD("cqg.rtd", ,"ContractData",G122, "MT_LastBidVolume",, "T")</f>
        <v>21</v>
      </c>
      <c r="L122" s="3">
        <f>RTD("cqg.rtd", ,"ContractData",G122, "Bid",, "T")</f>
        <v>103</v>
      </c>
      <c r="M122" s="3">
        <f>RTD("cqg.rtd", ,"ContractData",G122, "Ask",, "T")</f>
        <v>104</v>
      </c>
      <c r="N122" s="1">
        <f>RTD("cqg.rtd", ,"ContractData",G122, "MT_LastAskVolume",, "T")</f>
        <v>21</v>
      </c>
      <c r="O122" s="1">
        <f>RTD("cqg.rtd", ,"ContractData",G122, "T_CVol",, "T")</f>
        <v>15</v>
      </c>
      <c r="P122" s="1">
        <f>RTD("cqg.rtd", ,"ContractData",G122, "Y_COI",, "T")</f>
        <v>144</v>
      </c>
      <c r="Q122" s="3">
        <f>IFERROR(RTD("cqg.rtd", ,"ContractData", G122, "ImpliedVolatility",, "T"),"")</f>
        <v>14.74</v>
      </c>
      <c r="R122" s="3">
        <f>IFERROR(RTD("cqg.rtd", ,"ContractData", G122, "Delta",, "T"),"")</f>
        <v>53.7</v>
      </c>
    </row>
    <row r="123" spans="1:18" x14ac:dyDescent="0.3">
      <c r="B123" s="1" t="str">
        <v>C.US.EP41M2674300</v>
      </c>
      <c r="D123" s="1" t="s">
        <v>71</v>
      </c>
      <c r="E123" s="2">
        <f>_xll.CQGContractData(D123, "ExpirationDate", "-1", "T")</f>
        <v>46177</v>
      </c>
      <c r="F123" s="2">
        <v>46170</v>
      </c>
      <c r="G123" s="2" t="str">
        <v>C.US.EP44K2674300</v>
      </c>
      <c r="H123" s="1" t="str" cm="1">
        <f t="array" ref="H123">TRIM(RIGHT(_xll.CQGContractData(G123, "LongDescription", "-1", "T"),(LEN(_xll.CQGContractData(G123, "LongDescription", "-1", "T"))-14)))</f>
        <v>Week 4 (Thursday), May 26 74300 Call</v>
      </c>
      <c r="I123" s="3">
        <f>RTD("cqg.rtd", ,"ContractData",G123, "LastTrade",, "T")</f>
        <v>78</v>
      </c>
      <c r="J123" s="4">
        <f>RTD("cqg.rtd", ,"ContractData",G123, "NetLastTrade",, "T")</f>
        <v>-10</v>
      </c>
      <c r="K123" s="1">
        <f>RTD("cqg.rtd", ,"ContractData",G123, "MT_LastBidVolume",, "T")</f>
        <v>21</v>
      </c>
      <c r="L123" s="3">
        <f>RTD("cqg.rtd", ,"ContractData",G123, "Bid",, "T")</f>
        <v>100</v>
      </c>
      <c r="M123" s="3">
        <f>RTD("cqg.rtd", ,"ContractData",G123, "Ask",, "T")</f>
        <v>101</v>
      </c>
      <c r="N123" s="1">
        <f>RTD("cqg.rtd", ,"ContractData",G123, "MT_LastAskVolume",, "T")</f>
        <v>21</v>
      </c>
      <c r="O123" s="1">
        <f>RTD("cqg.rtd", ,"ContractData",G123, "T_CVol",, "T")</f>
        <v>0</v>
      </c>
      <c r="P123" s="1">
        <f>RTD("cqg.rtd", ,"ContractData",G123, "Y_COI",, "T")</f>
        <v>40</v>
      </c>
      <c r="Q123" s="3">
        <f>IFERROR(RTD("cqg.rtd", ,"ContractData", G123, "ImpliedVolatility",, "T"),"")</f>
        <v>14.67</v>
      </c>
      <c r="R123" s="3">
        <f>IFERROR(RTD("cqg.rtd", ,"ContractData", G123, "Delta",, "T"),"")</f>
        <v>52.86</v>
      </c>
    </row>
    <row r="124" spans="1:18" x14ac:dyDescent="0.3">
      <c r="B124" s="1" t="str">
        <v>C.US.EP41M2674400</v>
      </c>
      <c r="D124" s="1" t="s">
        <v>213</v>
      </c>
      <c r="E124" s="2">
        <f>_xll.CQGContractData(D124, "ExpirationDate", "-1", "T")</f>
        <v>46177</v>
      </c>
      <c r="F124" s="2">
        <v>46170</v>
      </c>
      <c r="G124" s="2" t="str">
        <v>C.US.EP44K2674400</v>
      </c>
      <c r="H124" s="1" t="str" cm="1">
        <f t="array" ref="H124">TRIM(RIGHT(_xll.CQGContractData(G124, "LongDescription", "-1", "T"),(LEN(_xll.CQGContractData(G124, "LongDescription", "-1", "T"))-14)))</f>
        <v>Week 4 (Thursday), May 26 74400 Call</v>
      </c>
      <c r="I124" s="3" t="str">
        <f>RTD("cqg.rtd", ,"ContractData",G124, "LastTrade",, "T")</f>
        <v/>
      </c>
      <c r="J124" s="4" t="str">
        <f>RTD("cqg.rtd", ,"ContractData",G124, "NetLastTrade",, "T")</f>
        <v/>
      </c>
      <c r="K124" s="1">
        <f>RTD("cqg.rtd", ,"ContractData",G124, "MT_LastBidVolume",, "T")</f>
        <v>3</v>
      </c>
      <c r="L124" s="3">
        <f>RTD("cqg.rtd", ,"ContractData",G124, "Bid",, "T")</f>
        <v>94.25</v>
      </c>
      <c r="M124" s="3">
        <f>RTD("cqg.rtd", ,"ContractData",G124, "Ask",, "T")</f>
        <v>95</v>
      </c>
      <c r="N124" s="1">
        <f>RTD("cqg.rtd", ,"ContractData",G124, "MT_LastAskVolume",, "T")</f>
        <v>1</v>
      </c>
      <c r="O124" s="1">
        <f>RTD("cqg.rtd", ,"ContractData",G124, "T_CVol",, "T")</f>
        <v>21</v>
      </c>
      <c r="P124" s="1">
        <f>RTD("cqg.rtd", ,"ContractData",G124, "Y_COI",, "T")</f>
        <v>0</v>
      </c>
      <c r="Q124" s="3">
        <f>IFERROR(RTD("cqg.rtd", ,"ContractData", G124, "ImpliedVolatility",, "T"),"")</f>
        <v>14.41</v>
      </c>
      <c r="R124" s="3">
        <f>IFERROR(RTD("cqg.rtd", ,"ContractData", G124, "Delta",, "T"),"")</f>
        <v>51.18</v>
      </c>
    </row>
    <row r="125" spans="1:18" x14ac:dyDescent="0.3">
      <c r="B125" s="1" t="str">
        <v>C.US.EP41M2674500</v>
      </c>
      <c r="D125" s="1" t="s">
        <v>214</v>
      </c>
      <c r="E125" s="2">
        <f>_xll.CQGContractData(D125, "ExpirationDate", "-1", "T")</f>
        <v>46177</v>
      </c>
      <c r="F125" s="2">
        <v>46170</v>
      </c>
      <c r="G125" s="2" t="str">
        <v>C.US.EP44K2674500</v>
      </c>
      <c r="H125" s="1" t="str" cm="1">
        <f t="array" ref="H125">TRIM(RIGHT(_xll.CQGContractData(G125, "LongDescription", "-1", "T"),(LEN(_xll.CQGContractData(G125, "LongDescription", "-1", "T"))-14)))</f>
        <v>Week 4 (Thursday), May 26 74500 Call</v>
      </c>
      <c r="I125" s="3">
        <f>RTD("cqg.rtd", ,"ContractData",G125, "LastTrade",, "T")</f>
        <v>58.5</v>
      </c>
      <c r="J125" s="4">
        <f>RTD("cqg.rtd", ,"ContractData",G125, "NetLastTrade",, "T")</f>
        <v>-19</v>
      </c>
      <c r="K125" s="1">
        <f>RTD("cqg.rtd", ,"ContractData",G125, "MT_LastBidVolume",, "T")</f>
        <v>3</v>
      </c>
      <c r="L125" s="3">
        <f>RTD("cqg.rtd", ,"ContractData",G125, "Bid",, "T")</f>
        <v>88.75</v>
      </c>
      <c r="M125" s="3">
        <f>RTD("cqg.rtd", ,"ContractData",G125, "Ask",, "T")</f>
        <v>89.25</v>
      </c>
      <c r="N125" s="1">
        <f>RTD("cqg.rtd", ,"ContractData",G125, "MT_LastAskVolume",, "T")</f>
        <v>1</v>
      </c>
      <c r="O125" s="1">
        <f>RTD("cqg.rtd", ,"ContractData",G125, "T_CVol",, "T")</f>
        <v>0</v>
      </c>
      <c r="P125" s="1">
        <f>RTD("cqg.rtd", ,"ContractData",G125, "Y_COI",, "T")</f>
        <v>59</v>
      </c>
      <c r="Q125" s="3">
        <f>IFERROR(RTD("cqg.rtd", ,"ContractData", G125, "ImpliedVolatility",, "T"),"")</f>
        <v>14.44</v>
      </c>
      <c r="R125" s="3">
        <f>IFERROR(RTD("cqg.rtd", ,"ContractData", G125, "Delta",, "T"),"")</f>
        <v>49.45</v>
      </c>
    </row>
    <row r="126" spans="1:18" x14ac:dyDescent="0.3">
      <c r="B126" s="1" t="str">
        <v>C.US.EP41M2674600</v>
      </c>
      <c r="D126" s="1" t="s">
        <v>215</v>
      </c>
      <c r="E126" s="2">
        <f>_xll.CQGContractData(D126, "ExpirationDate", "-1", "T")</f>
        <v>46177</v>
      </c>
      <c r="F126" s="2">
        <v>46170</v>
      </c>
      <c r="G126" s="2" t="str">
        <v>C.US.EP44K2674600</v>
      </c>
      <c r="H126" s="1" t="str" cm="1">
        <f t="array" ref="H126">TRIM(RIGHT(_xll.CQGContractData(G126, "LongDescription", "-1", "T"),(LEN(_xll.CQGContractData(G126, "LongDescription", "-1", "T"))-14)))</f>
        <v>Week 4 (Thursday), May 26 74600 Call</v>
      </c>
      <c r="I126" s="3">
        <f>RTD("cqg.rtd", ,"ContractData",G126, "LastTrade",, "T")</f>
        <v>16.7</v>
      </c>
      <c r="J126" s="4">
        <f>RTD("cqg.rtd", ,"ContractData",G126, "NetLastTrade",, "T")</f>
        <v>-55.8</v>
      </c>
      <c r="K126" s="1">
        <f>RTD("cqg.rtd", ,"ContractData",G126, "MT_LastBidVolume",, "T")</f>
        <v>3</v>
      </c>
      <c r="L126" s="3">
        <f>RTD("cqg.rtd", ,"ContractData",G126, "Bid",, "T")</f>
        <v>83.25</v>
      </c>
      <c r="M126" s="3">
        <f>RTD("cqg.rtd", ,"ContractData",G126, "Ask",, "T")</f>
        <v>83.75</v>
      </c>
      <c r="N126" s="1">
        <f>RTD("cqg.rtd", ,"ContractData",G126, "MT_LastAskVolume",, "T")</f>
        <v>13</v>
      </c>
      <c r="O126" s="1">
        <f>RTD("cqg.rtd", ,"ContractData",G126, "T_CVol",, "T")</f>
        <v>2</v>
      </c>
      <c r="P126" s="1">
        <f>RTD("cqg.rtd", ,"ContractData",G126, "Y_COI",, "T")</f>
        <v>5</v>
      </c>
      <c r="Q126" s="3">
        <f>IFERROR(RTD("cqg.rtd", ,"ContractData", G126, "ImpliedVolatility",, "T"),"")</f>
        <v>14.2</v>
      </c>
      <c r="R126" s="3">
        <f>IFERROR(RTD("cqg.rtd", ,"ContractData", G126, "Delta",, "T"),"")</f>
        <v>47.7</v>
      </c>
    </row>
    <row r="127" spans="1:18" x14ac:dyDescent="0.3">
      <c r="A127" s="1" t="s">
        <v>23</v>
      </c>
      <c r="B127" s="1" t="str">
        <f t="array" ref="B127:B131">_xll.CQGOptions(A127, "1", "-2,2", "Put")</f>
        <v>P.US.EP41M2674250</v>
      </c>
      <c r="D127" s="1" t="s">
        <v>72</v>
      </c>
      <c r="E127" s="2">
        <f>_xll.CQGContractData(D127, "ExpirationDate", "-1", "T")</f>
        <v>46177</v>
      </c>
      <c r="F127" s="2">
        <v>46170</v>
      </c>
      <c r="G127" s="2" t="str">
        <v>P.US.EP44K2674250</v>
      </c>
      <c r="H127" s="1" t="str" cm="1">
        <f t="array" ref="H127">TRIM(RIGHT(_xll.CQGContractData(G127, "LongDescription", "-1", "T"),(LEN(_xll.CQGContractData(G127, "LongDescription", "-1", "T"))-14)))</f>
        <v>Week 4 (Thursday), May 26 74250 Put</v>
      </c>
      <c r="I127" s="3" t="str">
        <f>RTD("cqg.rtd", ,"ContractData",G127, "LastTrade",, "T")</f>
        <v/>
      </c>
      <c r="J127" s="4" t="str">
        <f>RTD("cqg.rtd", ,"ContractData",G127, "NetLastTrade",, "T")</f>
        <v/>
      </c>
      <c r="K127" s="1">
        <f>RTD("cqg.rtd", ,"ContractData",G127, "MT_LastBidVolume",, "T")</f>
        <v>22</v>
      </c>
      <c r="L127" s="3">
        <f>RTD("cqg.rtd", ,"ContractData",G127, "Bid",, "T")</f>
        <v>84.75</v>
      </c>
      <c r="M127" s="3">
        <f>RTD("cqg.rtd", ,"ContractData",G127, "Ask",, "T")</f>
        <v>85.25</v>
      </c>
      <c r="N127" s="1">
        <f>RTD("cqg.rtd", ,"ContractData",G127, "MT_LastAskVolume",, "T")</f>
        <v>1</v>
      </c>
      <c r="O127" s="1">
        <f>RTD("cqg.rtd", ,"ContractData",G127, "T_CVol",, "T")</f>
        <v>0</v>
      </c>
      <c r="P127" s="1">
        <f>RTD("cqg.rtd", ,"ContractData",G127, "Y_COI",, "T")</f>
        <v>0</v>
      </c>
      <c r="Q127" s="3">
        <f>IFERROR(RTD("cqg.rtd", ,"ContractData", G127, "ImpliedVolatility",, "T"),"")</f>
        <v>14.63</v>
      </c>
      <c r="R127" s="3">
        <f>IFERROR(RTD("cqg.rtd", ,"ContractData", G127, "Delta",, "T"),"")</f>
        <v>-46.12</v>
      </c>
    </row>
    <row r="128" spans="1:18" x14ac:dyDescent="0.3">
      <c r="B128" s="1" t="str">
        <v>P.US.EP41M2674300</v>
      </c>
      <c r="D128" s="1" t="s">
        <v>73</v>
      </c>
      <c r="E128" s="2">
        <f>_xll.CQGContractData(D128, "ExpirationDate", "-1", "T")</f>
        <v>46177</v>
      </c>
      <c r="F128" s="2">
        <v>46170</v>
      </c>
      <c r="G128" s="2" t="str">
        <v>P.US.EP44K2674300</v>
      </c>
      <c r="H128" s="1" t="str" cm="1">
        <f t="array" ref="H128">TRIM(RIGHT(_xll.CQGContractData(G128, "LongDescription", "-1", "T"),(LEN(_xll.CQGContractData(G128, "LongDescription", "-1", "T"))-14)))</f>
        <v>Week 4 (Thursday), May 26 74300 Put</v>
      </c>
      <c r="I128" s="3">
        <f>RTD("cqg.rtd", ,"ContractData",G128, "LastTrade",, "T")</f>
        <v>99.5</v>
      </c>
      <c r="J128" s="4">
        <f>RTD("cqg.rtd", ,"ContractData",G128, "NetLastTrade",, "T")</f>
        <v>0.5</v>
      </c>
      <c r="K128" s="1">
        <f>RTD("cqg.rtd", ,"ContractData",G128, "MT_LastBidVolume",, "T")</f>
        <v>22</v>
      </c>
      <c r="L128" s="3">
        <f>RTD("cqg.rtd", ,"ContractData",G128, "Bid",, "T")</f>
        <v>86.75</v>
      </c>
      <c r="M128" s="3">
        <f>RTD("cqg.rtd", ,"ContractData",G128, "Ask",, "T")</f>
        <v>87.25</v>
      </c>
      <c r="N128" s="1">
        <f>RTD("cqg.rtd", ,"ContractData",G128, "MT_LastAskVolume",, "T")</f>
        <v>1</v>
      </c>
      <c r="O128" s="1">
        <f>RTD("cqg.rtd", ,"ContractData",G128, "T_CVol",, "T")</f>
        <v>0</v>
      </c>
      <c r="P128" s="1">
        <f>RTD("cqg.rtd", ,"ContractData",G128, "Y_COI",, "T")</f>
        <v>1</v>
      </c>
      <c r="Q128" s="3">
        <f>IFERROR(RTD("cqg.rtd", ,"ContractData", G128, "ImpliedVolatility",, "T"),"")</f>
        <v>14.57</v>
      </c>
      <c r="R128" s="3">
        <f>IFERROR(RTD("cqg.rtd", ,"ContractData", G128, "Delta",, "T"),"")</f>
        <v>-46.96</v>
      </c>
    </row>
    <row r="129" spans="1:18" x14ac:dyDescent="0.3">
      <c r="B129" s="1" t="str">
        <v>P.US.EP41M2674400</v>
      </c>
      <c r="D129" s="1" t="s">
        <v>216</v>
      </c>
      <c r="E129" s="2">
        <f>_xll.CQGContractData(D129, "ExpirationDate", "-1", "T")</f>
        <v>46177</v>
      </c>
      <c r="F129" s="2">
        <v>46170</v>
      </c>
      <c r="G129" s="2" t="str">
        <v>P.US.EP44K2674400</v>
      </c>
      <c r="H129" s="1" t="str" cm="1">
        <f t="array" ref="H129">TRIM(RIGHT(_xll.CQGContractData(G129, "LongDescription", "-1", "T"),(LEN(_xll.CQGContractData(G129, "LongDescription", "-1", "T"))-14)))</f>
        <v>Week 4 (Thursday), May 26 74400 Put</v>
      </c>
      <c r="I129" s="3">
        <f>RTD("cqg.rtd", ,"ContractData",G129, "LastTrade",, "T")</f>
        <v>112.5</v>
      </c>
      <c r="J129" s="4">
        <f>RTD("cqg.rtd", ,"ContractData",G129, "NetLastTrade",, "T")</f>
        <v>8.75</v>
      </c>
      <c r="K129" s="1">
        <f>RTD("cqg.rtd", ,"ContractData",G129, "MT_LastBidVolume",, "T")</f>
        <v>4</v>
      </c>
      <c r="L129" s="3">
        <f>RTD("cqg.rtd", ,"ContractData",G129, "Bid",, "T")</f>
        <v>90.75</v>
      </c>
      <c r="M129" s="3">
        <f>RTD("cqg.rtd", ,"ContractData",G129, "Ask",, "T")</f>
        <v>91.5</v>
      </c>
      <c r="N129" s="1">
        <f>RTD("cqg.rtd", ,"ContractData",G129, "MT_LastAskVolume",, "T")</f>
        <v>21</v>
      </c>
      <c r="O129" s="1">
        <f>RTD("cqg.rtd", ,"ContractData",G129, "T_CVol",, "T")</f>
        <v>0</v>
      </c>
      <c r="P129" s="1">
        <f>RTD("cqg.rtd", ,"ContractData",G129, "Y_COI",, "T")</f>
        <v>25</v>
      </c>
      <c r="Q129" s="3">
        <f>IFERROR(RTD("cqg.rtd", ,"ContractData", G129, "ImpliedVolatility",, "T"),"")</f>
        <v>14.41</v>
      </c>
      <c r="R129" s="3">
        <f>IFERROR(RTD("cqg.rtd", ,"ContractData", G129, "Delta",, "T"),"")</f>
        <v>-48.65</v>
      </c>
    </row>
    <row r="130" spans="1:18" x14ac:dyDescent="0.3">
      <c r="B130" s="1" t="str">
        <v>P.US.EP41M2674500</v>
      </c>
      <c r="D130" s="1" t="s">
        <v>217</v>
      </c>
      <c r="E130" s="2">
        <f>_xll.CQGContractData(D130, "ExpirationDate", "-1", "T")</f>
        <v>46177</v>
      </c>
      <c r="F130" s="2">
        <v>46170</v>
      </c>
      <c r="G130" s="2" t="str">
        <v>P.US.EP44K2674500</v>
      </c>
      <c r="H130" s="1" t="str" cm="1">
        <f t="array" ref="H130">TRIM(RIGHT(_xll.CQGContractData(G130, "LongDescription", "-1", "T"),(LEN(_xll.CQGContractData(G130, "LongDescription", "-1", "T"))-14)))</f>
        <v>Week 4 (Thursday), May 26 74500 Put</v>
      </c>
      <c r="I130" s="3">
        <f>RTD("cqg.rtd", ,"ContractData",G130, "LastTrade",, "T")</f>
        <v>94</v>
      </c>
      <c r="J130" s="4">
        <f>RTD("cqg.rtd", ,"ContractData",G130, "NetLastTrade",, "T")</f>
        <v>-14.5</v>
      </c>
      <c r="K130" s="1">
        <f>RTD("cqg.rtd", ,"ContractData",G130, "MT_LastBidVolume",, "T")</f>
        <v>3</v>
      </c>
      <c r="L130" s="3">
        <f>RTD("cqg.rtd", ,"ContractData",G130, "Bid",, "T")</f>
        <v>95.25</v>
      </c>
      <c r="M130" s="3">
        <f>RTD("cqg.rtd", ,"ContractData",G130, "Ask",, "T")</f>
        <v>95.75</v>
      </c>
      <c r="N130" s="1">
        <f>RTD("cqg.rtd", ,"ContractData",G130, "MT_LastAskVolume",, "T")</f>
        <v>3</v>
      </c>
      <c r="O130" s="1">
        <f>RTD("cqg.rtd", ,"ContractData",G130, "T_CVol",, "T")</f>
        <v>3</v>
      </c>
      <c r="P130" s="1">
        <f>RTD("cqg.rtd", ,"ContractData",G130, "Y_COI",, "T")</f>
        <v>2</v>
      </c>
      <c r="Q130" s="3">
        <f>IFERROR(RTD("cqg.rtd", ,"ContractData", G130, "ImpliedVolatility",, "T"),"")</f>
        <v>14.4</v>
      </c>
      <c r="R130" s="3">
        <f>IFERROR(RTD("cqg.rtd", ,"ContractData", G130, "Delta",, "T"),"")</f>
        <v>-50.38</v>
      </c>
    </row>
    <row r="131" spans="1:18" x14ac:dyDescent="0.3">
      <c r="B131" s="1" t="str">
        <v>P.US.EP41M2674600</v>
      </c>
      <c r="D131" s="1" t="s">
        <v>218</v>
      </c>
      <c r="E131" s="2">
        <f>_xll.CQGContractData(D131, "ExpirationDate", "-1", "T")</f>
        <v>46177</v>
      </c>
      <c r="F131" s="2">
        <v>46170</v>
      </c>
      <c r="G131" s="2" t="str">
        <v>P.US.EP44K2674600</v>
      </c>
      <c r="H131" s="1" t="str" cm="1">
        <f t="array" ref="H131">TRIM(RIGHT(_xll.CQGContractData(G131, "LongDescription", "-1", "T"),(LEN(_xll.CQGContractData(G131, "LongDescription", "-1", "T"))-14)))</f>
        <v>Week 4 (Thursday), May 26 74600 Put</v>
      </c>
      <c r="I131" s="3" t="str">
        <f>RTD("cqg.rtd", ,"ContractData",G131, "LastTrade",, "T")</f>
        <v/>
      </c>
      <c r="J131" s="4" t="str">
        <f>RTD("cqg.rtd", ,"ContractData",G131, "NetLastTrade",, "T")</f>
        <v/>
      </c>
      <c r="K131" s="1">
        <f>RTD("cqg.rtd", ,"ContractData",G131, "MT_LastBidVolume",, "T")</f>
        <v>1</v>
      </c>
      <c r="L131" s="3">
        <f>RTD("cqg.rtd", ,"ContractData",G131, "Bid",, "T")</f>
        <v>99.75</v>
      </c>
      <c r="M131" s="3">
        <f>RTD("cqg.rtd", ,"ContractData",G131, "Ask",, "T")</f>
        <v>100.5</v>
      </c>
      <c r="N131" s="1">
        <f>RTD("cqg.rtd", ,"ContractData",G131, "MT_LastAskVolume",, "T")</f>
        <v>33</v>
      </c>
      <c r="O131" s="1">
        <f>RTD("cqg.rtd", ,"ContractData",G131, "T_CVol",, "T")</f>
        <v>0</v>
      </c>
      <c r="P131" s="1">
        <f>RTD("cqg.rtd", ,"ContractData",G131, "Y_COI",, "T")</f>
        <v>0</v>
      </c>
      <c r="Q131" s="3">
        <f>IFERROR(RTD("cqg.rtd", ,"ContractData", G131, "ImpliedVolatility",, "T"),"")</f>
        <v>14.19</v>
      </c>
      <c r="R131" s="3">
        <f>IFERROR(RTD("cqg.rtd", ,"ContractData", G131, "Delta",, "T"),"")</f>
        <v>-52.13</v>
      </c>
    </row>
    <row r="132" spans="1:18" x14ac:dyDescent="0.3">
      <c r="A132" s="1" t="s">
        <v>24</v>
      </c>
      <c r="B132" s="1" t="str">
        <f t="array" ref="B132:B136">_xll.CQGOptions(A132, "1", "-2,2", "Call")</f>
        <v>C.US.EP42K2674350</v>
      </c>
      <c r="D132" s="1" t="s">
        <v>74</v>
      </c>
      <c r="E132" s="2">
        <f>_xll.CQGContractData(D132, "ExpirationDate", "-1", "T")</f>
        <v>46156</v>
      </c>
      <c r="F132" s="2">
        <v>46171</v>
      </c>
      <c r="G132" s="2" t="str" cm="1">
        <f t="array" ref="G132:G141">_xlfn._xlws.FILTER($D$2:$D$211,$E$2:$E$211=F132)</f>
        <v>C.US.EWK2674250</v>
      </c>
      <c r="H132" s="1" t="str" cm="1">
        <f t="array" ref="H132">TRIM(RIGHT(_xll.CQGContractData(G132, "LongDescription", "-1", "T"),(LEN(_xll.CQGContractData(G132, "LongDescription", "-1", "T"))-14)))</f>
        <v>EOM Options, May 26 74250 Call</v>
      </c>
      <c r="I132" s="3">
        <f>RTD("cqg.rtd", ,"ContractData",G132, "LastTrade",, "T")</f>
        <v>102.5</v>
      </c>
      <c r="J132" s="4">
        <f>RTD("cqg.rtd", ,"ContractData",G132, "NetLastTrade",, "T")</f>
        <v>7.5</v>
      </c>
      <c r="K132" s="1">
        <f>RTD("cqg.rtd", ,"ContractData",G132, "MT_LastBidVolume",, "T")</f>
        <v>23</v>
      </c>
      <c r="L132" s="3">
        <f>RTD("cqg.rtd", ,"ContractData",G132, "Bid",, "T")</f>
        <v>107.5</v>
      </c>
      <c r="M132" s="3">
        <f>RTD("cqg.rtd", ,"ContractData",G132, "Ask",, "T")</f>
        <v>108.5</v>
      </c>
      <c r="N132" s="1">
        <f>RTD("cqg.rtd", ,"ContractData",G132, "MT_LastAskVolume",, "T")</f>
        <v>72</v>
      </c>
      <c r="O132" s="1">
        <f>RTD("cqg.rtd", ,"ContractData",G132, "T_CVol",, "T")</f>
        <v>124</v>
      </c>
      <c r="P132" s="1">
        <f>RTD("cqg.rtd", ,"ContractData",G132, "Y_COI",, "T")</f>
        <v>1732</v>
      </c>
      <c r="Q132" s="3">
        <f>IFERROR(RTD("cqg.rtd", ,"ContractData", G132, "ImpliedVolatility",, "T"),"")</f>
        <v>14.97</v>
      </c>
      <c r="R132" s="3">
        <f>IFERROR(RTD("cqg.rtd", ,"ContractData", G132, "Delta",, "T"),"")</f>
        <v>53.58</v>
      </c>
    </row>
    <row r="133" spans="1:18" x14ac:dyDescent="0.3">
      <c r="B133" s="1" t="str">
        <v>C.US.EP42K2674400</v>
      </c>
      <c r="D133" s="1" t="s">
        <v>219</v>
      </c>
      <c r="E133" s="2">
        <f>_xll.CQGContractData(D133, "ExpirationDate", "-1", "T")</f>
        <v>46156</v>
      </c>
      <c r="F133" s="2">
        <v>46171</v>
      </c>
      <c r="G133" s="2" t="str">
        <v>C.US.EWK2674300</v>
      </c>
      <c r="H133" s="1" t="str" cm="1">
        <f t="array" ref="H133">TRIM(RIGHT(_xll.CQGContractData(G133, "LongDescription", "-1", "T"),(LEN(_xll.CQGContractData(G133, "LongDescription", "-1", "T"))-14)))</f>
        <v>EOM Options, May 26 74300 Call</v>
      </c>
      <c r="I133" s="3">
        <f>RTD("cqg.rtd", ,"ContractData",G133, "LastTrade",, "T")</f>
        <v>92.75</v>
      </c>
      <c r="J133" s="4">
        <f>RTD("cqg.rtd", ,"ContractData",G133, "NetLastTrade",, "T")</f>
        <v>0.5</v>
      </c>
      <c r="K133" s="1">
        <f>RTD("cqg.rtd", ,"ContractData",G133, "MT_LastBidVolume",, "T")</f>
        <v>41</v>
      </c>
      <c r="L133" s="3">
        <f>RTD("cqg.rtd", ,"ContractData",G133, "Bid",, "T")</f>
        <v>104.5</v>
      </c>
      <c r="M133" s="3">
        <f>RTD("cqg.rtd", ,"ContractData",G133, "Ask",, "T")</f>
        <v>105.5</v>
      </c>
      <c r="N133" s="1">
        <f>RTD("cqg.rtd", ,"ContractData",G133, "MT_LastAskVolume",, "T")</f>
        <v>65</v>
      </c>
      <c r="O133" s="1">
        <f>RTD("cqg.rtd", ,"ContractData",G133, "T_CVol",, "T")</f>
        <v>40</v>
      </c>
      <c r="P133" s="1">
        <f>RTD("cqg.rtd", ,"ContractData",G133, "Y_COI",, "T")</f>
        <v>94</v>
      </c>
      <c r="Q133" s="3">
        <f>IFERROR(RTD("cqg.rtd", ,"ContractData", G133, "ImpliedVolatility",, "T"),"")</f>
        <v>14.91</v>
      </c>
      <c r="R133" s="3">
        <f>IFERROR(RTD("cqg.rtd", ,"ContractData", G133, "Delta",, "T"),"")</f>
        <v>52.78</v>
      </c>
    </row>
    <row r="134" spans="1:18" x14ac:dyDescent="0.3">
      <c r="B134" s="1" t="str">
        <v>C.US.EP42K2674450</v>
      </c>
      <c r="D134" s="1" t="s">
        <v>220</v>
      </c>
      <c r="E134" s="2">
        <f>_xll.CQGContractData(D134, "ExpirationDate", "-1", "T")</f>
        <v>46156</v>
      </c>
      <c r="F134" s="2">
        <v>46171</v>
      </c>
      <c r="G134" s="2" t="str">
        <v>C.US.EWK2674400</v>
      </c>
      <c r="H134" s="1" t="str" cm="1">
        <f t="array" ref="H134">TRIM(RIGHT(_xll.CQGContractData(G134, "LongDescription", "-1", "T"),(LEN(_xll.CQGContractData(G134, "LongDescription", "-1", "T"))-14)))</f>
        <v>EOM Options, May 26 74400 Call</v>
      </c>
      <c r="I134" s="3">
        <f>RTD("cqg.rtd", ,"ContractData",G134, "LastTrade",, "T")</f>
        <v>93.75</v>
      </c>
      <c r="J134" s="4">
        <f>RTD("cqg.rtd", ,"ContractData",G134, "NetLastTrade",, "T")</f>
        <v>6.75</v>
      </c>
      <c r="K134" s="1">
        <f>RTD("cqg.rtd", ,"ContractData",G134, "MT_LastBidVolume",, "T")</f>
        <v>16</v>
      </c>
      <c r="L134" s="3">
        <f>RTD("cqg.rtd", ,"ContractData",G134, "Bid",, "T")</f>
        <v>98.75</v>
      </c>
      <c r="M134" s="3">
        <f>RTD("cqg.rtd", ,"ContractData",G134, "Ask",, "T")</f>
        <v>99.5</v>
      </c>
      <c r="N134" s="1">
        <f>RTD("cqg.rtd", ,"ContractData",G134, "MT_LastAskVolume",, "T")</f>
        <v>42</v>
      </c>
      <c r="O134" s="1">
        <f>RTD("cqg.rtd", ,"ContractData",G134, "T_CVol",, "T")</f>
        <v>10</v>
      </c>
      <c r="P134" s="1">
        <f>RTD("cqg.rtd", ,"ContractData",G134, "Y_COI",, "T")</f>
        <v>232</v>
      </c>
      <c r="Q134" s="3">
        <f>IFERROR(RTD("cqg.rtd", ,"ContractData", G134, "ImpliedVolatility",, "T"),"")</f>
        <v>14.67</v>
      </c>
      <c r="R134" s="3">
        <f>IFERROR(RTD("cqg.rtd", ,"ContractData", G134, "Delta",, "T"),"")</f>
        <v>51.17</v>
      </c>
    </row>
    <row r="135" spans="1:18" x14ac:dyDescent="0.3">
      <c r="B135" s="1" t="str">
        <v>C.US.EP42K2674500</v>
      </c>
      <c r="D135" s="1" t="s">
        <v>221</v>
      </c>
      <c r="E135" s="2">
        <f>_xll.CQGContractData(D135, "ExpirationDate", "-1", "T")</f>
        <v>46156</v>
      </c>
      <c r="F135" s="2">
        <v>46171</v>
      </c>
      <c r="G135" s="2" t="str">
        <v>C.US.EWK2674500</v>
      </c>
      <c r="H135" s="1" t="str" cm="1">
        <f t="array" ref="H135">TRIM(RIGHT(_xll.CQGContractData(G135, "LongDescription", "-1", "T"),(LEN(_xll.CQGContractData(G135, "LongDescription", "-1", "T"))-14)))</f>
        <v>EOM Options, May 26 74500 Call</v>
      </c>
      <c r="I135" s="3">
        <f>RTD("cqg.rtd", ,"ContractData",G135, "LastTrade",, "T")</f>
        <v>95</v>
      </c>
      <c r="J135" s="4">
        <f>RTD("cqg.rtd", ,"ContractData",G135, "NetLastTrade",, "T")</f>
        <v>13.25</v>
      </c>
      <c r="K135" s="1">
        <f>RTD("cqg.rtd", ,"ContractData",G135, "MT_LastBidVolume",, "T")</f>
        <v>10</v>
      </c>
      <c r="L135" s="3">
        <f>RTD("cqg.rtd", ,"ContractData",G135, "Bid",, "T")</f>
        <v>93.25</v>
      </c>
      <c r="M135" s="3">
        <f>RTD("cqg.rtd", ,"ContractData",G135, "Ask",, "T")</f>
        <v>93.75</v>
      </c>
      <c r="N135" s="1">
        <f>RTD("cqg.rtd", ,"ContractData",G135, "MT_LastAskVolume",, "T")</f>
        <v>38</v>
      </c>
      <c r="O135" s="1">
        <f>RTD("cqg.rtd", ,"ContractData",G135, "T_CVol",, "T")</f>
        <v>460</v>
      </c>
      <c r="P135" s="1">
        <f>RTD("cqg.rtd", ,"ContractData",G135, "Y_COI",, "T")</f>
        <v>2065</v>
      </c>
      <c r="Q135" s="3">
        <f>IFERROR(RTD("cqg.rtd", ,"ContractData", G135, "ImpliedVolatility",, "T"),"")</f>
        <v>14.68</v>
      </c>
      <c r="R135" s="3">
        <f>IFERROR(RTD("cqg.rtd", ,"ContractData", G135, "Delta",, "T"),"")</f>
        <v>49.54</v>
      </c>
    </row>
    <row r="136" spans="1:18" x14ac:dyDescent="0.3">
      <c r="B136" s="1" t="str">
        <v>C.US.EP42K2674550</v>
      </c>
      <c r="D136" s="1" t="s">
        <v>222</v>
      </c>
      <c r="E136" s="2">
        <f>_xll.CQGContractData(D136, "ExpirationDate", "-1", "T")</f>
        <v>46156</v>
      </c>
      <c r="F136" s="2">
        <v>46171</v>
      </c>
      <c r="G136" s="2" t="str">
        <v>C.US.EWK2674600</v>
      </c>
      <c r="H136" s="1" t="str" cm="1">
        <f t="array" ref="H136">TRIM(RIGHT(_xll.CQGContractData(G136, "LongDescription", "-1", "T"),(LEN(_xll.CQGContractData(G136, "LongDescription", "-1", "T"))-14)))</f>
        <v>EOM Options, May 26 74600 Call</v>
      </c>
      <c r="I136" s="3">
        <f>RTD("cqg.rtd", ,"ContractData",G136, "LastTrade",, "T")</f>
        <v>87.5</v>
      </c>
      <c r="J136" s="4">
        <f>RTD("cqg.rtd", ,"ContractData",G136, "NetLastTrade",, "T")</f>
        <v>10.75</v>
      </c>
      <c r="K136" s="1">
        <f>RTD("cqg.rtd", ,"ContractData",G136, "MT_LastBidVolume",, "T")</f>
        <v>6</v>
      </c>
      <c r="L136" s="3">
        <f>RTD("cqg.rtd", ,"ContractData",G136, "Bid",, "T")</f>
        <v>87.75</v>
      </c>
      <c r="M136" s="3">
        <f>RTD("cqg.rtd", ,"ContractData",G136, "Ask",, "T")</f>
        <v>88.25</v>
      </c>
      <c r="N136" s="1">
        <f>RTD("cqg.rtd", ,"ContractData",G136, "MT_LastAskVolume",, "T")</f>
        <v>54</v>
      </c>
      <c r="O136" s="1">
        <f>RTD("cqg.rtd", ,"ContractData",G136, "T_CVol",, "T")</f>
        <v>1</v>
      </c>
      <c r="P136" s="1">
        <f>RTD("cqg.rtd", ,"ContractData",G136, "Y_COI",, "T")</f>
        <v>243</v>
      </c>
      <c r="Q136" s="3">
        <f>IFERROR(RTD("cqg.rtd", ,"ContractData", G136, "ImpliedVolatility",, "T"),"")</f>
        <v>14.47</v>
      </c>
      <c r="R136" s="3">
        <f>IFERROR(RTD("cqg.rtd", ,"ContractData", G136, "Delta",, "T"),"")</f>
        <v>47.86</v>
      </c>
    </row>
    <row r="137" spans="1:18" x14ac:dyDescent="0.3">
      <c r="A137" s="1" t="s">
        <v>25</v>
      </c>
      <c r="B137" s="1" t="str">
        <f t="array" ref="B137:B141">_xll.CQGOptions(A137, "1", "-2,2", "Put")</f>
        <v>P.US.EP42K2674350</v>
      </c>
      <c r="D137" s="1" t="s">
        <v>75</v>
      </c>
      <c r="E137" s="2">
        <f>_xll.CQGContractData(D137, "ExpirationDate", "-1", "T")</f>
        <v>46156</v>
      </c>
      <c r="F137" s="2">
        <v>46171</v>
      </c>
      <c r="G137" s="2" t="str">
        <v>P.US.EWK2674250</v>
      </c>
      <c r="H137" s="1" t="str" cm="1">
        <f t="array" ref="H137">TRIM(RIGHT(_xll.CQGContractData(G137, "LongDescription", "-1", "T"),(LEN(_xll.CQGContractData(G137, "LongDescription", "-1", "T"))-14)))</f>
        <v>EOM Options, May 26 74250 Put</v>
      </c>
      <c r="I137" s="3">
        <f>RTD("cqg.rtd", ,"ContractData",G137, "LastTrade",, "T")</f>
        <v>95.5</v>
      </c>
      <c r="J137" s="4">
        <f>RTD("cqg.rtd", ,"ContractData",G137, "NetLastTrade",, "T")</f>
        <v>-5.5</v>
      </c>
      <c r="K137" s="1">
        <f>RTD("cqg.rtd", ,"ContractData",G137, "MT_LastBidVolume",, "T")</f>
        <v>13</v>
      </c>
      <c r="L137" s="3">
        <f>RTD("cqg.rtd", ,"ContractData",G137, "Bid",, "T")</f>
        <v>89.25</v>
      </c>
      <c r="M137" s="3">
        <f>RTD("cqg.rtd", ,"ContractData",G137, "Ask",, "T")</f>
        <v>89.75</v>
      </c>
      <c r="N137" s="1">
        <f>RTD("cqg.rtd", ,"ContractData",G137, "MT_LastAskVolume",, "T")</f>
        <v>20</v>
      </c>
      <c r="O137" s="1">
        <f>RTD("cqg.rtd", ,"ContractData",G137, "T_CVol",, "T")</f>
        <v>2</v>
      </c>
      <c r="P137" s="1">
        <f>RTD("cqg.rtd", ,"ContractData",G137, "Y_COI",, "T")</f>
        <v>46</v>
      </c>
      <c r="Q137" s="3">
        <f>IFERROR(RTD("cqg.rtd", ,"ContractData", G137, "ImpliedVolatility",, "T"),"")</f>
        <v>14.89</v>
      </c>
      <c r="R137" s="3">
        <f>IFERROR(RTD("cqg.rtd", ,"ContractData", G137, "Delta",, "T"),"")</f>
        <v>-46.23</v>
      </c>
    </row>
    <row r="138" spans="1:18" x14ac:dyDescent="0.3">
      <c r="B138" s="1" t="str">
        <v>P.US.EP42K2674400</v>
      </c>
      <c r="D138" s="1" t="s">
        <v>223</v>
      </c>
      <c r="E138" s="2">
        <f>_xll.CQGContractData(D138, "ExpirationDate", "-1", "T")</f>
        <v>46156</v>
      </c>
      <c r="F138" s="2">
        <v>46171</v>
      </c>
      <c r="G138" s="2" t="str">
        <v>P.US.EWK2674300</v>
      </c>
      <c r="H138" s="1" t="str" cm="1">
        <f t="array" ref="H138">TRIM(RIGHT(_xll.CQGContractData(G138, "LongDescription", "-1", "T"),(LEN(_xll.CQGContractData(G138, "LongDescription", "-1", "T"))-14)))</f>
        <v>EOM Options, May 26 74300 Put</v>
      </c>
      <c r="I138" s="3">
        <f>RTD("cqg.rtd", ,"ContractData",G138, "LastTrade",, "T")</f>
        <v>97</v>
      </c>
      <c r="J138" s="4">
        <f>RTD("cqg.rtd", ,"ContractData",G138, "NetLastTrade",, "T")</f>
        <v>-6.25</v>
      </c>
      <c r="K138" s="1">
        <f>RTD("cqg.rtd", ,"ContractData",G138, "MT_LastBidVolume",, "T")</f>
        <v>13</v>
      </c>
      <c r="L138" s="3">
        <f>RTD("cqg.rtd", ,"ContractData",G138, "Bid",, "T")</f>
        <v>91.25</v>
      </c>
      <c r="M138" s="3">
        <f>RTD("cqg.rtd", ,"ContractData",G138, "Ask",, "T")</f>
        <v>91.75</v>
      </c>
      <c r="N138" s="1">
        <f>RTD("cqg.rtd", ,"ContractData",G138, "MT_LastAskVolume",, "T")</f>
        <v>14</v>
      </c>
      <c r="O138" s="1">
        <f>RTD("cqg.rtd", ,"ContractData",G138, "T_CVol",, "T")</f>
        <v>7</v>
      </c>
      <c r="P138" s="1">
        <f>RTD("cqg.rtd", ,"ContractData",G138, "Y_COI",, "T")</f>
        <v>14</v>
      </c>
      <c r="Q138" s="3">
        <f>IFERROR(RTD("cqg.rtd", ,"ContractData", G138, "ImpliedVolatility",, "T"),"")</f>
        <v>14.83</v>
      </c>
      <c r="R138" s="3">
        <f>IFERROR(RTD("cqg.rtd", ,"ContractData", G138, "Delta",, "T"),"")</f>
        <v>-47.03</v>
      </c>
    </row>
    <row r="139" spans="1:18" x14ac:dyDescent="0.3">
      <c r="B139" s="1" t="str">
        <v>P.US.EP42K2674450</v>
      </c>
      <c r="D139" s="1" t="s">
        <v>224</v>
      </c>
      <c r="E139" s="2">
        <f>_xll.CQGContractData(D139, "ExpirationDate", "-1", "T")</f>
        <v>46156</v>
      </c>
      <c r="F139" s="2">
        <v>46171</v>
      </c>
      <c r="G139" s="2" t="str">
        <v>P.US.EWK2674400</v>
      </c>
      <c r="H139" s="1" t="str" cm="1">
        <f t="array" ref="H139">TRIM(RIGHT(_xll.CQGContractData(G139, "LongDescription", "-1", "T"),(LEN(_xll.CQGContractData(G139, "LongDescription", "-1", "T"))-14)))</f>
        <v>EOM Options, May 26 74400 Put</v>
      </c>
      <c r="I139" s="3">
        <f>RTD("cqg.rtd", ,"ContractData",G139, "LastTrade",, "T")</f>
        <v>93</v>
      </c>
      <c r="J139" s="4">
        <f>RTD("cqg.rtd", ,"ContractData",G139, "NetLastTrade",, "T")</f>
        <v>-14.75</v>
      </c>
      <c r="K139" s="1">
        <f>RTD("cqg.rtd", ,"ContractData",G139, "MT_LastBidVolume",, "T")</f>
        <v>62</v>
      </c>
      <c r="L139" s="3">
        <f>RTD("cqg.rtd", ,"ContractData",G139, "Bid",, "T")</f>
        <v>95.25</v>
      </c>
      <c r="M139" s="3">
        <f>RTD("cqg.rtd", ,"ContractData",G139, "Ask",, "T")</f>
        <v>96</v>
      </c>
      <c r="N139" s="1">
        <f>RTD("cqg.rtd", ,"ContractData",G139, "MT_LastAskVolume",, "T")</f>
        <v>43</v>
      </c>
      <c r="O139" s="1">
        <f>RTD("cqg.rtd", ,"ContractData",G139, "T_CVol",, "T")</f>
        <v>15</v>
      </c>
      <c r="P139" s="1">
        <f>RTD("cqg.rtd", ,"ContractData",G139, "Y_COI",, "T")</f>
        <v>8</v>
      </c>
      <c r="Q139" s="3">
        <f>IFERROR(RTD("cqg.rtd", ,"ContractData", G139, "ImpliedVolatility",, "T"),"")</f>
        <v>14.69</v>
      </c>
      <c r="R139" s="3">
        <f>IFERROR(RTD("cqg.rtd", ,"ContractData", G139, "Delta",, "T"),"")</f>
        <v>-48.64</v>
      </c>
    </row>
    <row r="140" spans="1:18" x14ac:dyDescent="0.3">
      <c r="B140" s="1" t="str">
        <v>P.US.EP42K2674500</v>
      </c>
      <c r="D140" s="1" t="s">
        <v>225</v>
      </c>
      <c r="E140" s="2">
        <f>_xll.CQGContractData(D140, "ExpirationDate", "-1", "T")</f>
        <v>46156</v>
      </c>
      <c r="F140" s="2">
        <v>46171</v>
      </c>
      <c r="G140" s="2" t="str">
        <v>P.US.EWK2674500</v>
      </c>
      <c r="H140" s="1" t="str" cm="1">
        <f t="array" ref="H140">TRIM(RIGHT(_xll.CQGContractData(G140, "LongDescription", "-1", "T"),(LEN(_xll.CQGContractData(G140, "LongDescription", "-1", "T"))-14)))</f>
        <v>EOM Options, May 26 74500 Put</v>
      </c>
      <c r="I140" s="3">
        <f>RTD("cqg.rtd", ,"ContractData",G140, "LastTrade",, "T")</f>
        <v>101</v>
      </c>
      <c r="J140" s="4">
        <f>RTD("cqg.rtd", ,"ContractData",G140, "NetLastTrade",, "T")</f>
        <v>-11.75</v>
      </c>
      <c r="K140" s="1">
        <f>RTD("cqg.rtd", ,"ContractData",G140, "MT_LastBidVolume",, "T")</f>
        <v>73</v>
      </c>
      <c r="L140" s="3">
        <f>RTD("cqg.rtd", ,"ContractData",G140, "Bid",, "T")</f>
        <v>99.5</v>
      </c>
      <c r="M140" s="3">
        <f>RTD("cqg.rtd", ,"ContractData",G140, "Ask",, "T")</f>
        <v>100.5</v>
      </c>
      <c r="N140" s="1">
        <f>RTD("cqg.rtd", ,"ContractData",G140, "MT_LastAskVolume",, "T")</f>
        <v>72</v>
      </c>
      <c r="O140" s="1">
        <f>RTD("cqg.rtd", ,"ContractData",G140, "T_CVol",, "T")</f>
        <v>79</v>
      </c>
      <c r="P140" s="1">
        <f>RTD("cqg.rtd", ,"ContractData",G140, "Y_COI",, "T")</f>
        <v>30</v>
      </c>
      <c r="Q140" s="3">
        <f>IFERROR(RTD("cqg.rtd", ,"ContractData", G140, "ImpliedVolatility",, "T"),"")</f>
        <v>14.57</v>
      </c>
      <c r="R140" s="3">
        <f>IFERROR(RTD("cqg.rtd", ,"ContractData", G140, "Delta",, "T"),"")</f>
        <v>-50.29</v>
      </c>
    </row>
    <row r="141" spans="1:18" x14ac:dyDescent="0.3">
      <c r="B141" s="1" t="str">
        <v>P.US.EP42K2674550</v>
      </c>
      <c r="D141" s="1" t="s">
        <v>226</v>
      </c>
      <c r="E141" s="2">
        <f>_xll.CQGContractData(D141, "ExpirationDate", "-1", "T")</f>
        <v>46156</v>
      </c>
      <c r="F141" s="2">
        <v>46171</v>
      </c>
      <c r="G141" s="2" t="str">
        <v>P.US.EWK2674600</v>
      </c>
      <c r="H141" s="1" t="str" cm="1">
        <f t="array" ref="H141">TRIM(RIGHT(_xll.CQGContractData(G141, "LongDescription", "-1", "T"),(LEN(_xll.CQGContractData(G141, "LongDescription", "-1", "T"))-14)))</f>
        <v>EOM Options, May 26 74600 Put</v>
      </c>
      <c r="I141" s="3">
        <f>RTD("cqg.rtd", ,"ContractData",G141, "LastTrade",, "T")</f>
        <v>119.5</v>
      </c>
      <c r="J141" s="4">
        <f>RTD("cqg.rtd", ,"ContractData",G141, "NetLastTrade",, "T")</f>
        <v>2</v>
      </c>
      <c r="K141" s="1">
        <f>RTD("cqg.rtd", ,"ContractData",G141, "MT_LastBidVolume",, "T")</f>
        <v>24</v>
      </c>
      <c r="L141" s="3">
        <f>RTD("cqg.rtd", ,"ContractData",G141, "Bid",, "T")</f>
        <v>104</v>
      </c>
      <c r="M141" s="3">
        <f>RTD("cqg.rtd", ,"ContractData",G141, "Ask",, "T")</f>
        <v>105</v>
      </c>
      <c r="N141" s="1">
        <f>RTD("cqg.rtd", ,"ContractData",G141, "MT_LastAskVolume",, "T")</f>
        <v>48</v>
      </c>
      <c r="O141" s="1">
        <f>RTD("cqg.rtd", ,"ContractData",G141, "T_CVol",, "T")</f>
        <v>0</v>
      </c>
      <c r="P141" s="1">
        <f>RTD("cqg.rtd", ,"ContractData",G141, "Y_COI",, "T")</f>
        <v>17</v>
      </c>
      <c r="Q141" s="3">
        <f>IFERROR(RTD("cqg.rtd", ,"ContractData", G141, "ImpliedVolatility",, "T"),"")</f>
        <v>14.45</v>
      </c>
      <c r="R141" s="3">
        <f>IFERROR(RTD("cqg.rtd", ,"ContractData", G141, "Delta",, "T"),"")</f>
        <v>-51.96</v>
      </c>
    </row>
    <row r="142" spans="1:18" x14ac:dyDescent="0.3">
      <c r="A142" s="1" t="s">
        <v>26</v>
      </c>
      <c r="B142" s="1" t="str">
        <f t="array" ref="B142:B146">_xll.CQGOptions(A142, "1", "-2,2", "Call")</f>
        <v>C.US.EP43K2674250</v>
      </c>
      <c r="D142" s="1" t="s">
        <v>76</v>
      </c>
      <c r="E142" s="2">
        <f>_xll.CQGContractData(D142, "ExpirationDate", "-1", "T")</f>
        <v>46163</v>
      </c>
      <c r="F142" s="2">
        <v>46175</v>
      </c>
      <c r="G142" s="2" t="str" cm="1">
        <f t="array" ref="G142:G151">_xlfn._xlws.FILTER($D$2:$D$211,$E$2:$E$211=F142)</f>
        <v>C.US.EP21M2674250</v>
      </c>
      <c r="H142" s="1" t="str" cm="1">
        <f t="array" ref="H142">TRIM(RIGHT(_xll.CQGContractData(G142, "LongDescription", "-1", "T"),(LEN(_xll.CQGContractData(G142, "LongDescription", "-1", "T"))-14)))</f>
        <v>Week 1 (Tuesday), Jun 26 74250 Call</v>
      </c>
      <c r="I142" s="3">
        <f>RTD("cqg.rtd", ,"ContractData",G142, "LastTrade",, "T")</f>
        <v>77.75</v>
      </c>
      <c r="J142" s="4">
        <f>RTD("cqg.rtd", ,"ContractData",G142, "NetLastTrade",, "T")</f>
        <v>-25.25</v>
      </c>
      <c r="K142" s="1">
        <f>RTD("cqg.rtd", ,"ContractData",G142, "MT_LastBidVolume",, "T")</f>
        <v>1</v>
      </c>
      <c r="L142" s="3">
        <f>RTD("cqg.rtd", ,"ContractData",G142, "Bid",, "T")</f>
        <v>116</v>
      </c>
      <c r="M142" s="3">
        <f>RTD("cqg.rtd", ,"ContractData",G142, "Ask",, "T")</f>
        <v>117</v>
      </c>
      <c r="N142" s="1">
        <f>RTD("cqg.rtd", ,"ContractData",G142, "MT_LastAskVolume",, "T")</f>
        <v>32</v>
      </c>
      <c r="O142" s="1">
        <f>RTD("cqg.rtd", ,"ContractData",G142, "T_CVol",, "T")</f>
        <v>0</v>
      </c>
      <c r="P142" s="1">
        <f>RTD("cqg.rtd", ,"ContractData",G142, "Y_COI",, "T")</f>
        <v>8</v>
      </c>
      <c r="Q142" s="3">
        <f>IFERROR(RTD("cqg.rtd", ,"ContractData", G142, "ImpliedVolatility",, "T"),"")</f>
        <v>14.76</v>
      </c>
      <c r="R142" s="3">
        <f>IFERROR(RTD("cqg.rtd", ,"ContractData", G142, "Delta",, "T"),"")</f>
        <v>53.37</v>
      </c>
    </row>
    <row r="143" spans="1:18" x14ac:dyDescent="0.3">
      <c r="B143" s="1" t="str">
        <v>C.US.EP43K2674300</v>
      </c>
      <c r="D143" s="1" t="s">
        <v>77</v>
      </c>
      <c r="E143" s="2">
        <f>_xll.CQGContractData(D143, "ExpirationDate", "-1", "T")</f>
        <v>46163</v>
      </c>
      <c r="F143" s="2">
        <v>46175</v>
      </c>
      <c r="G143" s="2" t="str">
        <v>C.US.EP21M2674300</v>
      </c>
      <c r="H143" s="1" t="str" cm="1">
        <f t="array" ref="H143">TRIM(RIGHT(_xll.CQGContractData(G143, "LongDescription", "-1", "T"),(LEN(_xll.CQGContractData(G143, "LongDescription", "-1", "T"))-14)))</f>
        <v>Week 1 (Tuesday), Jun 26 74300 Call</v>
      </c>
      <c r="I143" s="3" t="str">
        <f>RTD("cqg.rtd", ,"ContractData",G143, "LastTrade",, "T")</f>
        <v/>
      </c>
      <c r="J143" s="4" t="str">
        <f>RTD("cqg.rtd", ,"ContractData",G143, "NetLastTrade",, "T")</f>
        <v/>
      </c>
      <c r="K143" s="1">
        <f>RTD("cqg.rtd", ,"ContractData",G143, "MT_LastBidVolume",, "T")</f>
        <v>1</v>
      </c>
      <c r="L143" s="3">
        <f>RTD("cqg.rtd", ,"ContractData",G143, "Bid",, "T")</f>
        <v>113</v>
      </c>
      <c r="M143" s="3">
        <f>RTD("cqg.rtd", ,"ContractData",G143, "Ask",, "T")</f>
        <v>114</v>
      </c>
      <c r="N143" s="1">
        <f>RTD("cqg.rtd", ,"ContractData",G143, "MT_LastAskVolume",, "T")</f>
        <v>31</v>
      </c>
      <c r="O143" s="1">
        <f>RTD("cqg.rtd", ,"ContractData",G143, "T_CVol",, "T")</f>
        <v>0</v>
      </c>
      <c r="P143" s="1">
        <f>RTD("cqg.rtd", ,"ContractData",G143, "Y_COI",, "T")</f>
        <v>1</v>
      </c>
      <c r="Q143" s="3">
        <f>IFERROR(RTD("cqg.rtd", ,"ContractData", G143, "ImpliedVolatility",, "T"),"")</f>
        <v>14.7</v>
      </c>
      <c r="R143" s="3">
        <f>IFERROR(RTD("cqg.rtd", ,"ContractData", G143, "Delta",, "T"),"")</f>
        <v>52.64</v>
      </c>
    </row>
    <row r="144" spans="1:18" x14ac:dyDescent="0.3">
      <c r="B144" s="1" t="str">
        <v>C.US.EP43K2674400</v>
      </c>
      <c r="D144" s="1" t="s">
        <v>227</v>
      </c>
      <c r="E144" s="2">
        <f>_xll.CQGContractData(D144, "ExpirationDate", "-1", "T")</f>
        <v>46163</v>
      </c>
      <c r="F144" s="2">
        <v>46175</v>
      </c>
      <c r="G144" s="2" t="str">
        <v>C.US.EP21M2674400</v>
      </c>
      <c r="H144" s="1" t="str" cm="1">
        <f t="array" ref="H144">TRIM(RIGHT(_xll.CQGContractData(G144, "LongDescription", "-1", "T"),(LEN(_xll.CQGContractData(G144, "LongDescription", "-1", "T"))-14)))</f>
        <v>Week 1 (Tuesday), Jun 26 74400 Call</v>
      </c>
      <c r="I144" s="3">
        <f>RTD("cqg.rtd", ,"ContractData",G144, "LastTrade",, "T")</f>
        <v>39.5</v>
      </c>
      <c r="J144" s="4">
        <f>RTD("cqg.rtd", ,"ContractData",G144, "NetLastTrade",, "T")</f>
        <v>-55.5</v>
      </c>
      <c r="K144" s="1">
        <f>RTD("cqg.rtd", ,"ContractData",G144, "MT_LastBidVolume",, "T")</f>
        <v>3</v>
      </c>
      <c r="L144" s="3">
        <f>RTD("cqg.rtd", ,"ContractData",G144, "Bid",, "T")</f>
        <v>107</v>
      </c>
      <c r="M144" s="3">
        <f>RTD("cqg.rtd", ,"ContractData",G144, "Ask",, "T")</f>
        <v>108</v>
      </c>
      <c r="N144" s="1">
        <f>RTD("cqg.rtd", ,"ContractData",G144, "MT_LastAskVolume",, "T")</f>
        <v>23</v>
      </c>
      <c r="O144" s="1">
        <f>RTD("cqg.rtd", ,"ContractData",G144, "T_CVol",, "T")</f>
        <v>0</v>
      </c>
      <c r="P144" s="1">
        <f>RTD("cqg.rtd", ,"ContractData",G144, "Y_COI",, "T")</f>
        <v>6</v>
      </c>
      <c r="Q144" s="3">
        <f>IFERROR(RTD("cqg.rtd", ,"ContractData", G144, "ImpliedVolatility",, "T"),"")</f>
        <v>14.57</v>
      </c>
      <c r="R144" s="3">
        <f>IFERROR(RTD("cqg.rtd", ,"ContractData", G144, "Delta",, "T"),"")</f>
        <v>51.16</v>
      </c>
    </row>
    <row r="145" spans="1:18" x14ac:dyDescent="0.3">
      <c r="B145" s="1" t="str">
        <v>C.US.EP43K2674500</v>
      </c>
      <c r="D145" s="1" t="s">
        <v>228</v>
      </c>
      <c r="E145" s="2">
        <f>_xll.CQGContractData(D145, "ExpirationDate", "-1", "T")</f>
        <v>46163</v>
      </c>
      <c r="F145" s="2">
        <v>46175</v>
      </c>
      <c r="G145" s="2" t="str">
        <v>C.US.EP21M2674500</v>
      </c>
      <c r="H145" s="1" t="str" cm="1">
        <f t="array" ref="H145">TRIM(RIGHT(_xll.CQGContractData(G145, "LongDescription", "-1", "T"),(LEN(_xll.CQGContractData(G145, "LongDescription", "-1", "T"))-14)))</f>
        <v>Week 1 (Tuesday), Jun 26 74500 Call</v>
      </c>
      <c r="I145" s="3">
        <f>RTD("cqg.rtd", ,"ContractData",G145, "LastTrade",, "T")</f>
        <v>37.25</v>
      </c>
      <c r="J145" s="4">
        <f>RTD("cqg.rtd", ,"ContractData",G145, "NetLastTrade",, "T")</f>
        <v>-52.5</v>
      </c>
      <c r="K145" s="1">
        <f>RTD("cqg.rtd", ,"ContractData",G145, "MT_LastBidVolume",, "T")</f>
        <v>49</v>
      </c>
      <c r="L145" s="3">
        <f>RTD("cqg.rtd", ,"ContractData",G145, "Bid",, "T")</f>
        <v>101</v>
      </c>
      <c r="M145" s="3">
        <f>RTD("cqg.rtd", ,"ContractData",G145, "Ask",, "T")</f>
        <v>102</v>
      </c>
      <c r="N145" s="1">
        <f>RTD("cqg.rtd", ,"ContractData",G145, "MT_LastAskVolume",, "T")</f>
        <v>3</v>
      </c>
      <c r="O145" s="1">
        <f>RTD("cqg.rtd", ,"ContractData",G145, "T_CVol",, "T")</f>
        <v>0</v>
      </c>
      <c r="P145" s="1">
        <f>RTD("cqg.rtd", ,"ContractData",G145, "Y_COI",, "T")</f>
        <v>10</v>
      </c>
      <c r="Q145" s="3">
        <f>IFERROR(RTD("cqg.rtd", ,"ContractData", G145, "ImpliedVolatility",, "T"),"")</f>
        <v>14.42</v>
      </c>
      <c r="R145" s="3">
        <f>IFERROR(RTD("cqg.rtd", ,"ContractData", G145, "Delta",, "T"),"")</f>
        <v>49.66</v>
      </c>
    </row>
    <row r="146" spans="1:18" x14ac:dyDescent="0.3">
      <c r="B146" s="1" t="str">
        <v>C.US.EP43K2674600</v>
      </c>
      <c r="D146" s="1" t="s">
        <v>229</v>
      </c>
      <c r="E146" s="2">
        <f>_xll.CQGContractData(D146, "ExpirationDate", "-1", "T")</f>
        <v>46163</v>
      </c>
      <c r="F146" s="2">
        <v>46175</v>
      </c>
      <c r="G146" s="2" t="str">
        <v>C.US.EP21M2674600</v>
      </c>
      <c r="H146" s="1" t="str" cm="1">
        <f t="array" ref="H146">TRIM(RIGHT(_xll.CQGContractData(G146, "LongDescription", "-1", "T"),(LEN(_xll.CQGContractData(G146, "LongDescription", "-1", "T"))-14)))</f>
        <v>Week 1 (Tuesday), Jun 26 74600 Call</v>
      </c>
      <c r="I146" s="3" t="str">
        <f>RTD("cqg.rtd", ,"ContractData",G146, "LastTrade",, "T")</f>
        <v/>
      </c>
      <c r="J146" s="4" t="str">
        <f>RTD("cqg.rtd", ,"ContractData",G146, "NetLastTrade",, "T")</f>
        <v/>
      </c>
      <c r="K146" s="1">
        <f>RTD("cqg.rtd", ,"ContractData",G146, "MT_LastBidVolume",, "T")</f>
        <v>3</v>
      </c>
      <c r="L146" s="3">
        <f>RTD("cqg.rtd", ,"ContractData",G146, "Bid",, "T")</f>
        <v>95.75</v>
      </c>
      <c r="M146" s="3">
        <f>RTD("cqg.rtd", ,"ContractData",G146, "Ask",, "T")</f>
        <v>96.5</v>
      </c>
      <c r="N146" s="1">
        <f>RTD("cqg.rtd", ,"ContractData",G146, "MT_LastAskVolume",, "T")</f>
        <v>14</v>
      </c>
      <c r="O146" s="1">
        <f>RTD("cqg.rtd", ,"ContractData",G146, "T_CVol",, "T")</f>
        <v>0</v>
      </c>
      <c r="P146" s="1">
        <f>RTD("cqg.rtd", ,"ContractData",G146, "Y_COI",, "T")</f>
        <v>0</v>
      </c>
      <c r="Q146" s="3">
        <f>IFERROR(RTD("cqg.rtd", ,"ContractData", G146, "ImpliedVolatility",, "T"),"")</f>
        <v>14.21</v>
      </c>
      <c r="R146" s="3">
        <f>IFERROR(RTD("cqg.rtd", ,"ContractData", G146, "Delta",, "T"),"")</f>
        <v>48.1</v>
      </c>
    </row>
    <row r="147" spans="1:18" x14ac:dyDescent="0.3">
      <c r="A147" s="1" t="s">
        <v>26</v>
      </c>
      <c r="B147" s="1" t="str">
        <f t="array" ref="B147:B151">_xll.CQGOptions(A147, "1", "-2,2", "Put")</f>
        <v>P.US.EP43K2674250</v>
      </c>
      <c r="D147" s="1" t="s">
        <v>78</v>
      </c>
      <c r="E147" s="2">
        <f>_xll.CQGContractData(D147, "ExpirationDate", "-1", "T")</f>
        <v>46163</v>
      </c>
      <c r="F147" s="2">
        <v>46175</v>
      </c>
      <c r="G147" s="2" t="str">
        <v>P.US.EP21M2674250</v>
      </c>
      <c r="H147" s="1" t="str" cm="1">
        <f t="array" ref="H147">TRIM(RIGHT(_xll.CQGContractData(G147, "LongDescription", "-1", "T"),(LEN(_xll.CQGContractData(G147, "LongDescription", "-1", "T"))-14)))</f>
        <v>Week 1 (Tuesday), Jun 26 74250 Put</v>
      </c>
      <c r="I147" s="3" t="str">
        <f>RTD("cqg.rtd", ,"ContractData",G147, "LastTrade",, "T")</f>
        <v/>
      </c>
      <c r="J147" s="4" t="str">
        <f>RTD("cqg.rtd", ,"ContractData",G147, "NetLastTrade",, "T")</f>
        <v/>
      </c>
      <c r="K147" s="1">
        <f>RTD("cqg.rtd", ,"ContractData",G147, "MT_LastBidVolume",, "T")</f>
        <v>22</v>
      </c>
      <c r="L147" s="3">
        <f>RTD("cqg.rtd", ,"ContractData",G147, "Bid",, "T")</f>
        <v>97.5</v>
      </c>
      <c r="M147" s="3">
        <f>RTD("cqg.rtd", ,"ContractData",G147, "Ask",, "T")</f>
        <v>98.25</v>
      </c>
      <c r="N147" s="1">
        <f>RTD("cqg.rtd", ,"ContractData",G147, "MT_LastAskVolume",, "T")</f>
        <v>40</v>
      </c>
      <c r="O147" s="1">
        <f>RTD("cqg.rtd", ,"ContractData",G147, "T_CVol",, "T")</f>
        <v>0</v>
      </c>
      <c r="P147" s="1">
        <f>RTD("cqg.rtd", ,"ContractData",G147, "Y_COI",, "T")</f>
        <v>0</v>
      </c>
      <c r="Q147" s="3">
        <f>IFERROR(RTD("cqg.rtd", ,"ContractData", G147, "ImpliedVolatility",, "T"),"")</f>
        <v>14.62</v>
      </c>
      <c r="R147" s="3">
        <f>IFERROR(RTD("cqg.rtd", ,"ContractData", G147, "Delta",, "T"),"")</f>
        <v>-46.39</v>
      </c>
    </row>
    <row r="148" spans="1:18" x14ac:dyDescent="0.3">
      <c r="B148" s="1" t="str">
        <v>P.US.EP43K2674300</v>
      </c>
      <c r="D148" s="1" t="s">
        <v>79</v>
      </c>
      <c r="E148" s="2">
        <f>_xll.CQGContractData(D148, "ExpirationDate", "-1", "T")</f>
        <v>46163</v>
      </c>
      <c r="F148" s="2">
        <v>46175</v>
      </c>
      <c r="G148" s="2" t="str">
        <v>P.US.EP21M2674300</v>
      </c>
      <c r="H148" s="1" t="str" cm="1">
        <f t="array" ref="H148">TRIM(RIGHT(_xll.CQGContractData(G148, "LongDescription", "-1", "T"),(LEN(_xll.CQGContractData(G148, "LongDescription", "-1", "T"))-14)))</f>
        <v>Week 1 (Tuesday), Jun 26 74300 Put</v>
      </c>
      <c r="I148" s="3" t="str">
        <f>RTD("cqg.rtd", ,"ContractData",G148, "LastTrade",, "T")</f>
        <v/>
      </c>
      <c r="J148" s="4" t="str">
        <f>RTD("cqg.rtd", ,"ContractData",G148, "NetLastTrade",, "T")</f>
        <v/>
      </c>
      <c r="K148" s="1">
        <f>RTD("cqg.rtd", ,"ContractData",G148, "MT_LastBidVolume",, "T")</f>
        <v>22</v>
      </c>
      <c r="L148" s="3">
        <f>RTD("cqg.rtd", ,"ContractData",G148, "Bid",, "T")</f>
        <v>99.5</v>
      </c>
      <c r="M148" s="3">
        <f>RTD("cqg.rtd", ,"ContractData",G148, "Ask",, "T")</f>
        <v>100.5</v>
      </c>
      <c r="N148" s="1">
        <f>RTD("cqg.rtd", ,"ContractData",G148, "MT_LastAskVolume",, "T")</f>
        <v>43</v>
      </c>
      <c r="O148" s="1">
        <f>RTD("cqg.rtd", ,"ContractData",G148, "T_CVol",, "T")</f>
        <v>0</v>
      </c>
      <c r="P148" s="1">
        <f>RTD("cqg.rtd", ,"ContractData",G148, "Y_COI",, "T")</f>
        <v>0</v>
      </c>
      <c r="Q148" s="3">
        <f>IFERROR(RTD("cqg.rtd", ,"ContractData", G148, "ImpliedVolatility",, "T"),"")</f>
        <v>14.56</v>
      </c>
      <c r="R148" s="3">
        <f>IFERROR(RTD("cqg.rtd", ,"ContractData", G148, "Delta",, "T"),"")</f>
        <v>-47.13</v>
      </c>
    </row>
    <row r="149" spans="1:18" x14ac:dyDescent="0.3">
      <c r="B149" s="1" t="str">
        <v>P.US.EP43K2674400</v>
      </c>
      <c r="D149" s="1" t="s">
        <v>230</v>
      </c>
      <c r="E149" s="2">
        <f>_xll.CQGContractData(D149, "ExpirationDate", "-1", "T")</f>
        <v>46163</v>
      </c>
      <c r="F149" s="2">
        <v>46175</v>
      </c>
      <c r="G149" s="2" t="str">
        <v>P.US.EP21M2674400</v>
      </c>
      <c r="H149" s="1" t="str" cm="1">
        <f t="array" ref="H149">TRIM(RIGHT(_xll.CQGContractData(G149, "LongDescription", "-1", "T"),(LEN(_xll.CQGContractData(G149, "LongDescription", "-1", "T"))-14)))</f>
        <v>Week 1 (Tuesday), Jun 26 74400 Put</v>
      </c>
      <c r="I149" s="3">
        <f>RTD("cqg.rtd", ,"ContractData",G149, "LastTrade",, "T")</f>
        <v>102.5</v>
      </c>
      <c r="J149" s="4">
        <f>RTD("cqg.rtd", ,"ContractData",G149, "NetLastTrade",, "T")</f>
        <v>-13.5</v>
      </c>
      <c r="K149" s="1">
        <f>RTD("cqg.rtd", ,"ContractData",G149, "MT_LastBidVolume",, "T")</f>
        <v>3</v>
      </c>
      <c r="L149" s="3">
        <f>RTD("cqg.rtd", ,"ContractData",G149, "Bid",, "T")</f>
        <v>103.5</v>
      </c>
      <c r="M149" s="3">
        <f>RTD("cqg.rtd", ,"ContractData",G149, "Ask",, "T")</f>
        <v>104.5</v>
      </c>
      <c r="N149" s="1">
        <f>RTD("cqg.rtd", ,"ContractData",G149, "MT_LastAskVolume",, "T")</f>
        <v>27</v>
      </c>
      <c r="O149" s="1">
        <f>RTD("cqg.rtd", ,"ContractData",G149, "T_CVol",, "T")</f>
        <v>5</v>
      </c>
      <c r="P149" s="1">
        <f>RTD("cqg.rtd", ,"ContractData",G149, "Y_COI",, "T")</f>
        <v>0</v>
      </c>
      <c r="Q149" s="3">
        <f>IFERROR(RTD("cqg.rtd", ,"ContractData", G149, "ImpliedVolatility",, "T"),"")</f>
        <v>14.57</v>
      </c>
      <c r="R149" s="3">
        <f>IFERROR(RTD("cqg.rtd", ,"ContractData", G149, "Delta",, "T"),"")</f>
        <v>-48.62</v>
      </c>
    </row>
    <row r="150" spans="1:18" x14ac:dyDescent="0.3">
      <c r="B150" s="1" t="str">
        <v>P.US.EP43K2674500</v>
      </c>
      <c r="D150" s="1" t="s">
        <v>231</v>
      </c>
      <c r="E150" s="2">
        <f>_xll.CQGContractData(D150, "ExpirationDate", "-1", "T")</f>
        <v>46163</v>
      </c>
      <c r="F150" s="2">
        <v>46175</v>
      </c>
      <c r="G150" s="2" t="str">
        <v>P.US.EP21M2674500</v>
      </c>
      <c r="H150" s="1" t="str" cm="1">
        <f t="array" ref="H150">TRIM(RIGHT(_xll.CQGContractData(G150, "LongDescription", "-1", "T"),(LEN(_xll.CQGContractData(G150, "LongDescription", "-1", "T"))-14)))</f>
        <v>Week 1 (Tuesday), Jun 26 74500 Put</v>
      </c>
      <c r="I150" s="3" t="str">
        <f>RTD("cqg.rtd", ,"ContractData",G150, "LastTrade",, "T")</f>
        <v/>
      </c>
      <c r="J150" s="4" t="str">
        <f>RTD("cqg.rtd", ,"ContractData",G150, "NetLastTrade",, "T")</f>
        <v/>
      </c>
      <c r="K150" s="1">
        <f>RTD("cqg.rtd", ,"ContractData",G150, "MT_LastBidVolume",, "T")</f>
        <v>27</v>
      </c>
      <c r="L150" s="3">
        <f>RTD("cqg.rtd", ,"ContractData",G150, "Bid",, "T")</f>
        <v>107.5</v>
      </c>
      <c r="M150" s="3">
        <f>RTD("cqg.rtd", ,"ContractData",G150, "Ask",, "T")</f>
        <v>108.5</v>
      </c>
      <c r="N150" s="1">
        <f>RTD("cqg.rtd", ,"ContractData",G150, "MT_LastAskVolume",, "T")</f>
        <v>3</v>
      </c>
      <c r="O150" s="1">
        <f>RTD("cqg.rtd", ,"ContractData",G150, "T_CVol",, "T")</f>
        <v>5</v>
      </c>
      <c r="P150" s="1">
        <f>RTD("cqg.rtd", ,"ContractData",G150, "Y_COI",, "T")</f>
        <v>3</v>
      </c>
      <c r="Q150" s="3">
        <f>IFERROR(RTD("cqg.rtd", ,"ContractData", G150, "ImpliedVolatility",, "T"),"")</f>
        <v>14.42</v>
      </c>
      <c r="R150" s="3">
        <f>IFERROR(RTD("cqg.rtd", ,"ContractData", G150, "Delta",, "T"),"")</f>
        <v>-50.12</v>
      </c>
    </row>
    <row r="151" spans="1:18" x14ac:dyDescent="0.3">
      <c r="B151" s="1" t="str">
        <v>P.US.EP43K2674600</v>
      </c>
      <c r="D151" s="1" t="s">
        <v>232</v>
      </c>
      <c r="E151" s="2">
        <f>_xll.CQGContractData(D151, "ExpirationDate", "-1", "T")</f>
        <v>46163</v>
      </c>
      <c r="F151" s="2">
        <v>46175</v>
      </c>
      <c r="G151" s="2" t="str">
        <v>P.US.EP21M2674600</v>
      </c>
      <c r="H151" s="1" t="str" cm="1">
        <f t="array" ref="H151">TRIM(RIGHT(_xll.CQGContractData(G151, "LongDescription", "-1", "T"),(LEN(_xll.CQGContractData(G151, "LongDescription", "-1", "T"))-14)))</f>
        <v>Week 1 (Tuesday), Jun 26 74600 Put</v>
      </c>
      <c r="I151" s="3" t="str">
        <f>RTD("cqg.rtd", ,"ContractData",G151, "LastTrade",, "T")</f>
        <v/>
      </c>
      <c r="J151" s="4" t="str">
        <f>RTD("cqg.rtd", ,"ContractData",G151, "NetLastTrade",, "T")</f>
        <v/>
      </c>
      <c r="K151" s="1">
        <f>RTD("cqg.rtd", ,"ContractData",G151, "MT_LastBidVolume",, "T")</f>
        <v>27</v>
      </c>
      <c r="L151" s="3">
        <f>RTD("cqg.rtd", ,"ContractData",G151, "Bid",, "T")</f>
        <v>112</v>
      </c>
      <c r="M151" s="3">
        <f>RTD("cqg.rtd", ,"ContractData",G151, "Ask",, "T")</f>
        <v>113</v>
      </c>
      <c r="N151" s="1">
        <f>RTD("cqg.rtd", ,"ContractData",G151, "MT_LastAskVolume",, "T")</f>
        <v>3</v>
      </c>
      <c r="O151" s="1">
        <f>RTD("cqg.rtd", ,"ContractData",G151, "T_CVol",, "T")</f>
        <v>5</v>
      </c>
      <c r="P151" s="1">
        <f>RTD("cqg.rtd", ,"ContractData",G151, "Y_COI",, "T")</f>
        <v>0</v>
      </c>
      <c r="Q151" s="3">
        <f>IFERROR(RTD("cqg.rtd", ,"ContractData", G151, "ImpliedVolatility",, "T"),"")</f>
        <v>14.32</v>
      </c>
      <c r="R151" s="3">
        <f>IFERROR(RTD("cqg.rtd", ,"ContractData", G151, "Delta",, "T"),"")</f>
        <v>-51.68</v>
      </c>
    </row>
    <row r="152" spans="1:18" x14ac:dyDescent="0.3">
      <c r="A152" s="1" t="s">
        <v>27</v>
      </c>
      <c r="B152" s="1" t="str">
        <f t="array" ref="B152:B156">_xll.CQGOptions(A152, "1", "-2,2", "Call")</f>
        <v>C.US.EP44K2674250</v>
      </c>
      <c r="D152" s="1" t="s">
        <v>80</v>
      </c>
      <c r="E152" s="2">
        <f>_xll.CQGContractData(D152, "ExpirationDate", "-1", "T")</f>
        <v>46170</v>
      </c>
      <c r="F152" s="2">
        <v>46176</v>
      </c>
      <c r="G152" s="2" t="str" cm="1">
        <f t="array" ref="G152:G161">_xlfn._xlws.FILTER($D$2:$D$211,$E$2:$E$211=F152)</f>
        <v>C.US.EP31M2674250</v>
      </c>
      <c r="H152" s="1" t="str" cm="1">
        <f t="array" ref="H152">TRIM(RIGHT(_xll.CQGContractData(G152, "LongDescription", "-1", "T"),(LEN(_xll.CQGContractData(G152, "LongDescription", "-1", "T"))-14)))</f>
        <v>Week 1 (Wednesday), Jun 26 74250 Call</v>
      </c>
      <c r="I152" s="3" t="str">
        <f>RTD("cqg.rtd", ,"ContractData",G152, "LastTrade",, "T")</f>
        <v/>
      </c>
      <c r="J152" s="4" t="str">
        <f>RTD("cqg.rtd", ,"ContractData",G152, "NetLastTrade",, "T")</f>
        <v/>
      </c>
      <c r="K152" s="1">
        <f>RTD("cqg.rtd", ,"ContractData",G152, "MT_LastBidVolume",, "T")</f>
        <v>29</v>
      </c>
      <c r="L152" s="3">
        <f>RTD("cqg.rtd", ,"ContractData",G152, "Bid",, "T")</f>
        <v>119</v>
      </c>
      <c r="M152" s="3">
        <f>RTD("cqg.rtd", ,"ContractData",G152, "Ask",, "T")</f>
        <v>120</v>
      </c>
      <c r="N152" s="1">
        <f>RTD("cqg.rtd", ,"ContractData",G152, "MT_LastAskVolume",, "T")</f>
        <v>1</v>
      </c>
      <c r="O152" s="1">
        <f>RTD("cqg.rtd", ,"ContractData",G152, "T_CVol",, "T")</f>
        <v>0</v>
      </c>
      <c r="P152" s="1">
        <f>RTD("cqg.rtd", ,"ContractData",G152, "Y_COI",, "T")</f>
        <v>0</v>
      </c>
      <c r="Q152" s="3">
        <f>IFERROR(RTD("cqg.rtd", ,"ContractData", G152, "ImpliedVolatility",, "T"),"")</f>
        <v>14.71</v>
      </c>
      <c r="R152" s="3">
        <f>IFERROR(RTD("cqg.rtd", ,"ContractData", G152, "Delta",, "T"),"")</f>
        <v>53.31</v>
      </c>
    </row>
    <row r="153" spans="1:18" x14ac:dyDescent="0.3">
      <c r="B153" s="1" t="str">
        <v>C.US.EP44K2674300</v>
      </c>
      <c r="D153" s="1" t="s">
        <v>81</v>
      </c>
      <c r="E153" s="2">
        <f>_xll.CQGContractData(D153, "ExpirationDate", "-1", "T")</f>
        <v>46170</v>
      </c>
      <c r="F153" s="2">
        <v>46176</v>
      </c>
      <c r="G153" s="2" t="str">
        <v>C.US.EP31M2674300</v>
      </c>
      <c r="H153" s="1" t="str" cm="1">
        <f t="array" ref="H153">TRIM(RIGHT(_xll.CQGContractData(G153, "LongDescription", "-1", "T"),(LEN(_xll.CQGContractData(G153, "LongDescription", "-1", "T"))-14)))</f>
        <v>Week 1 (Wednesday), Jun 26 74300 Call</v>
      </c>
      <c r="I153" s="3" t="str">
        <f>RTD("cqg.rtd", ,"ContractData",G153, "LastTrade",, "T")</f>
        <v/>
      </c>
      <c r="J153" s="4" t="str">
        <f>RTD("cqg.rtd", ,"ContractData",G153, "NetLastTrade",, "T")</f>
        <v/>
      </c>
      <c r="K153" s="1">
        <f>RTD("cqg.rtd", ,"ContractData",G153, "MT_LastBidVolume",, "T")</f>
        <v>50</v>
      </c>
      <c r="L153" s="3">
        <f>RTD("cqg.rtd", ,"ContractData",G153, "Bid",, "T")</f>
        <v>116</v>
      </c>
      <c r="M153" s="3">
        <f>RTD("cqg.rtd", ,"ContractData",G153, "Ask",, "T")</f>
        <v>117</v>
      </c>
      <c r="N153" s="1">
        <f>RTD("cqg.rtd", ,"ContractData",G153, "MT_LastAskVolume",, "T")</f>
        <v>1</v>
      </c>
      <c r="O153" s="1">
        <f>RTD("cqg.rtd", ,"ContractData",G153, "T_CVol",, "T")</f>
        <v>0</v>
      </c>
      <c r="P153" s="1">
        <f>RTD("cqg.rtd", ,"ContractData",G153, "Y_COI",, "T")</f>
        <v>0</v>
      </c>
      <c r="Q153" s="3">
        <f>IFERROR(RTD("cqg.rtd", ,"ContractData", G153, "ImpliedVolatility",, "T"),"")</f>
        <v>14.65</v>
      </c>
      <c r="R153" s="3">
        <f>IFERROR(RTD("cqg.rtd", ,"ContractData", G153, "Delta",, "T"),"")</f>
        <v>52.6</v>
      </c>
    </row>
    <row r="154" spans="1:18" x14ac:dyDescent="0.3">
      <c r="B154" s="1" t="str">
        <v>C.US.EP44K2674400</v>
      </c>
      <c r="D154" s="1" t="s">
        <v>233</v>
      </c>
      <c r="E154" s="2">
        <f>_xll.CQGContractData(D154, "ExpirationDate", "-1", "T")</f>
        <v>46170</v>
      </c>
      <c r="F154" s="2">
        <v>46176</v>
      </c>
      <c r="G154" s="2" t="str">
        <v>C.US.EP31M2674400</v>
      </c>
      <c r="H154" s="1" t="str" cm="1">
        <f t="array" ref="H154">TRIM(RIGHT(_xll.CQGContractData(G154, "LongDescription", "-1", "T"),(LEN(_xll.CQGContractData(G154, "LongDescription", "-1", "T"))-14)))</f>
        <v>Week 1 (Wednesday), Jun 26 74400 Call</v>
      </c>
      <c r="I154" s="3" t="str">
        <f>RTD("cqg.rtd", ,"ContractData",G154, "LastTrade",, "T")</f>
        <v/>
      </c>
      <c r="J154" s="4" t="str">
        <f>RTD("cqg.rtd", ,"ContractData",G154, "NetLastTrade",, "T")</f>
        <v/>
      </c>
      <c r="K154" s="1">
        <f>RTD("cqg.rtd", ,"ContractData",G154, "MT_LastBidVolume",, "T")</f>
        <v>1</v>
      </c>
      <c r="L154" s="3">
        <f>RTD("cqg.rtd", ,"ContractData",G154, "Bid",, "T")</f>
        <v>110.5</v>
      </c>
      <c r="M154" s="3">
        <f>RTD("cqg.rtd", ,"ContractData",G154, "Ask",, "T")</f>
        <v>111</v>
      </c>
      <c r="N154" s="1">
        <f>RTD("cqg.rtd", ,"ContractData",G154, "MT_LastAskVolume",, "T")</f>
        <v>1</v>
      </c>
      <c r="O154" s="1">
        <f>RTD("cqg.rtd", ,"ContractData",G154, "T_CVol",, "T")</f>
        <v>0</v>
      </c>
      <c r="P154" s="1">
        <f>RTD("cqg.rtd", ,"ContractData",G154, "Y_COI",, "T")</f>
        <v>0</v>
      </c>
      <c r="Q154" s="3">
        <f>IFERROR(RTD("cqg.rtd", ,"ContractData", G154, "ImpliedVolatility",, "T"),"")</f>
        <v>14.72</v>
      </c>
      <c r="R154" s="3">
        <f>IFERROR(RTD("cqg.rtd", ,"ContractData", G154, "Delta",, "T"),"")</f>
        <v>51.16</v>
      </c>
    </row>
    <row r="155" spans="1:18" x14ac:dyDescent="0.3">
      <c r="B155" s="1" t="str">
        <v>C.US.EP44K2674500</v>
      </c>
      <c r="D155" s="1" t="s">
        <v>234</v>
      </c>
      <c r="E155" s="2">
        <f>_xll.CQGContractData(D155, "ExpirationDate", "-1", "T")</f>
        <v>46170</v>
      </c>
      <c r="F155" s="2">
        <v>46176</v>
      </c>
      <c r="G155" s="2" t="str">
        <v>C.US.EP31M2674500</v>
      </c>
      <c r="H155" s="1" t="str" cm="1">
        <f t="array" ref="H155">TRIM(RIGHT(_xll.CQGContractData(G155, "LongDescription", "-1", "T"),(LEN(_xll.CQGContractData(G155, "LongDescription", "-1", "T"))-14)))</f>
        <v>Week 1 (Wednesday), Jun 26 74500 Call</v>
      </c>
      <c r="I155" s="3">
        <f>RTD("cqg.rtd", ,"ContractData",G155, "LastTrade",, "T")</f>
        <v>89.5</v>
      </c>
      <c r="J155" s="4">
        <f>RTD("cqg.rtd", ,"ContractData",G155, "NetLastTrade",, "T")</f>
        <v>-3.25</v>
      </c>
      <c r="K155" s="1">
        <f>RTD("cqg.rtd", ,"ContractData",G155, "MT_LastBidVolume",, "T")</f>
        <v>3</v>
      </c>
      <c r="L155" s="3">
        <f>RTD("cqg.rtd", ,"ContractData",G155, "Bid",, "T")</f>
        <v>104.5</v>
      </c>
      <c r="M155" s="3">
        <f>RTD("cqg.rtd", ,"ContractData",G155, "Ask",, "T")</f>
        <v>105.5</v>
      </c>
      <c r="N155" s="1">
        <f>RTD("cqg.rtd", ,"ContractData",G155, "MT_LastAskVolume",, "T")</f>
        <v>26</v>
      </c>
      <c r="O155" s="1">
        <f>RTD("cqg.rtd", ,"ContractData",G155, "T_CVol",, "T")</f>
        <v>1</v>
      </c>
      <c r="P155" s="1">
        <f>RTD("cqg.rtd", ,"ContractData",G155, "Y_COI",, "T")</f>
        <v>128</v>
      </c>
      <c r="Q155" s="3">
        <f>IFERROR(RTD("cqg.rtd", ,"ContractData", G155, "ImpliedVolatility",, "T"),"")</f>
        <v>14.57</v>
      </c>
      <c r="R155" s="3">
        <f>IFERROR(RTD("cqg.rtd", ,"ContractData", G155, "Delta",, "T"),"")</f>
        <v>49.7</v>
      </c>
    </row>
    <row r="156" spans="1:18" x14ac:dyDescent="0.3">
      <c r="B156" s="1" t="str">
        <v>C.US.EP44K2674600</v>
      </c>
      <c r="D156" s="1" t="s">
        <v>235</v>
      </c>
      <c r="E156" s="2">
        <f>_xll.CQGContractData(D156, "ExpirationDate", "-1", "T")</f>
        <v>46170</v>
      </c>
      <c r="F156" s="2">
        <v>46176</v>
      </c>
      <c r="G156" s="2" t="str">
        <v>C.US.EP31M2674600</v>
      </c>
      <c r="H156" s="1" t="str" cm="1">
        <f t="array" ref="H156">TRIM(RIGHT(_xll.CQGContractData(G156, "LongDescription", "-1", "T"),(LEN(_xll.CQGContractData(G156, "LongDescription", "-1", "T"))-14)))</f>
        <v>Week 1 (Wednesday), Jun 26 74600 Call</v>
      </c>
      <c r="I156" s="3">
        <f>RTD("cqg.rtd", ,"ContractData",G156, "LastTrade",, "T")</f>
        <v>78.75</v>
      </c>
      <c r="J156" s="4">
        <f>RTD("cqg.rtd", ,"ContractData",G156, "NetLastTrade",, "T")</f>
        <v>-8.75</v>
      </c>
      <c r="K156" s="1">
        <f>RTD("cqg.rtd", ,"ContractData",G156, "MT_LastBidVolume",, "T")</f>
        <v>1</v>
      </c>
      <c r="L156" s="3">
        <f>RTD("cqg.rtd", ,"ContractData",G156, "Bid",, "T")</f>
        <v>99</v>
      </c>
      <c r="M156" s="3">
        <f>RTD("cqg.rtd", ,"ContractData",G156, "Ask",, "T")</f>
        <v>99.75</v>
      </c>
      <c r="N156" s="1">
        <f>RTD("cqg.rtd", ,"ContractData",G156, "MT_LastAskVolume",, "T")</f>
        <v>18</v>
      </c>
      <c r="O156" s="1">
        <f>RTD("cqg.rtd", ,"ContractData",G156, "T_CVol",, "T")</f>
        <v>1</v>
      </c>
      <c r="P156" s="1">
        <f>RTD("cqg.rtd", ,"ContractData",G156, "Y_COI",, "T")</f>
        <v>23</v>
      </c>
      <c r="Q156" s="3">
        <f>IFERROR(RTD("cqg.rtd", ,"ContractData", G156, "ImpliedVolatility",, "T"),"")</f>
        <v>14.42</v>
      </c>
      <c r="R156" s="3">
        <f>IFERROR(RTD("cqg.rtd", ,"ContractData", G156, "Delta",, "T"),"")</f>
        <v>48.22</v>
      </c>
    </row>
    <row r="157" spans="1:18" x14ac:dyDescent="0.3">
      <c r="A157" s="1" t="s">
        <v>28</v>
      </c>
      <c r="B157" s="1" t="str">
        <f t="array" ref="B157:B161">_xll.CQGOptions(A157, "1", "-2,2", "Put")</f>
        <v>P.US.EP44K2674250</v>
      </c>
      <c r="D157" s="1" t="s">
        <v>82</v>
      </c>
      <c r="E157" s="2">
        <f>_xll.CQGContractData(D157, "ExpirationDate", "-1", "T")</f>
        <v>46170</v>
      </c>
      <c r="F157" s="2">
        <v>46176</v>
      </c>
      <c r="G157" s="2" t="str">
        <v>P.US.EP31M2674250</v>
      </c>
      <c r="H157" s="1" t="str" cm="1">
        <f t="array" ref="H157">TRIM(RIGHT(_xll.CQGContractData(G157, "LongDescription", "-1", "T"),(LEN(_xll.CQGContractData(G157, "LongDescription", "-1", "T"))-14)))</f>
        <v>Week 1 (Wednesday), Jun 26 74250 Put</v>
      </c>
      <c r="I157" s="3" t="str">
        <f>RTD("cqg.rtd", ,"ContractData",G157, "LastTrade",, "T")</f>
        <v/>
      </c>
      <c r="J157" s="4" t="str">
        <f>RTD("cqg.rtd", ,"ContractData",G157, "NetLastTrade",, "T")</f>
        <v/>
      </c>
      <c r="K157" s="1">
        <f>RTD("cqg.rtd", ,"ContractData",G157, "MT_LastBidVolume",, "T")</f>
        <v>69</v>
      </c>
      <c r="L157" s="3">
        <f>RTD("cqg.rtd", ,"ContractData",G157, "Bid",, "T")</f>
        <v>100.5</v>
      </c>
      <c r="M157" s="3">
        <f>RTD("cqg.rtd", ,"ContractData",G157, "Ask",, "T")</f>
        <v>101.5</v>
      </c>
      <c r="N157" s="1">
        <f>RTD("cqg.rtd", ,"ContractData",G157, "MT_LastAskVolume",, "T")</f>
        <v>40</v>
      </c>
      <c r="O157" s="1">
        <f>RTD("cqg.rtd", ,"ContractData",G157, "T_CVol",, "T")</f>
        <v>0</v>
      </c>
      <c r="P157" s="1">
        <f>RTD("cqg.rtd", ,"ContractData",G157, "Y_COI",, "T")</f>
        <v>0</v>
      </c>
      <c r="Q157" s="3">
        <f>IFERROR(RTD("cqg.rtd", ,"ContractData", G157, "ImpliedVolatility",, "T"),"")</f>
        <v>14.7</v>
      </c>
      <c r="R157" s="3">
        <f>IFERROR(RTD("cqg.rtd", ,"ContractData", G157, "Delta",, "T"),"")</f>
        <v>-46.44</v>
      </c>
    </row>
    <row r="158" spans="1:18" x14ac:dyDescent="0.3">
      <c r="B158" s="1" t="str">
        <v>P.US.EP44K2674300</v>
      </c>
      <c r="D158" s="1" t="s">
        <v>83</v>
      </c>
      <c r="E158" s="2">
        <f>_xll.CQGContractData(D158, "ExpirationDate", "-1", "T")</f>
        <v>46170</v>
      </c>
      <c r="F158" s="2">
        <v>46176</v>
      </c>
      <c r="G158" s="2" t="str">
        <v>P.US.EP31M2674300</v>
      </c>
      <c r="H158" s="1" t="str" cm="1">
        <f t="array" ref="H158">TRIM(RIGHT(_xll.CQGContractData(G158, "LongDescription", "-1", "T"),(LEN(_xll.CQGContractData(G158, "LongDescription", "-1", "T"))-14)))</f>
        <v>Week 1 (Wednesday), Jun 26 74300 Put</v>
      </c>
      <c r="I158" s="3" t="str">
        <f>RTD("cqg.rtd", ,"ContractData",G158, "LastTrade",, "T")</f>
        <v/>
      </c>
      <c r="J158" s="4" t="str">
        <f>RTD("cqg.rtd", ,"ContractData",G158, "NetLastTrade",, "T")</f>
        <v/>
      </c>
      <c r="K158" s="1">
        <f>RTD("cqg.rtd", ,"ContractData",G158, "MT_LastBidVolume",, "T")</f>
        <v>44</v>
      </c>
      <c r="L158" s="3">
        <f>RTD("cqg.rtd", ,"ContractData",G158, "Bid",, "T")</f>
        <v>102.5</v>
      </c>
      <c r="M158" s="3">
        <f>RTD("cqg.rtd", ,"ContractData",G158, "Ask",, "T")</f>
        <v>103.5</v>
      </c>
      <c r="N158" s="1">
        <f>RTD("cqg.rtd", ,"ContractData",G158, "MT_LastAskVolume",, "T")</f>
        <v>40</v>
      </c>
      <c r="O158" s="1">
        <f>RTD("cqg.rtd", ,"ContractData",G158, "T_CVol",, "T")</f>
        <v>0</v>
      </c>
      <c r="P158" s="1">
        <f>RTD("cqg.rtd", ,"ContractData",G158, "Y_COI",, "T")</f>
        <v>0</v>
      </c>
      <c r="Q158" s="3">
        <f>IFERROR(RTD("cqg.rtd", ,"ContractData", G158, "ImpliedVolatility",, "T"),"")</f>
        <v>14.65</v>
      </c>
      <c r="R158" s="3">
        <f>IFERROR(RTD("cqg.rtd", ,"ContractData", G158, "Delta",, "T"),"")</f>
        <v>-47.16</v>
      </c>
    </row>
    <row r="159" spans="1:18" x14ac:dyDescent="0.3">
      <c r="B159" s="1" t="str">
        <v>P.US.EP44K2674400</v>
      </c>
      <c r="D159" s="1" t="s">
        <v>236</v>
      </c>
      <c r="E159" s="2">
        <f>_xll.CQGContractData(D159, "ExpirationDate", "-1", "T")</f>
        <v>46170</v>
      </c>
      <c r="F159" s="2">
        <v>46176</v>
      </c>
      <c r="G159" s="2" t="str">
        <v>P.US.EP31M2674400</v>
      </c>
      <c r="H159" s="1" t="str" cm="1">
        <f t="array" ref="H159">TRIM(RIGHT(_xll.CQGContractData(G159, "LongDescription", "-1", "T"),(LEN(_xll.CQGContractData(G159, "LongDescription", "-1", "T"))-14)))</f>
        <v>Week 1 (Wednesday), Jun 26 74400 Put</v>
      </c>
      <c r="I159" s="3" t="str">
        <f>RTD("cqg.rtd", ,"ContractData",G159, "LastTrade",, "T")</f>
        <v/>
      </c>
      <c r="J159" s="4" t="str">
        <f>RTD("cqg.rtd", ,"ContractData",G159, "NetLastTrade",, "T")</f>
        <v/>
      </c>
      <c r="K159" s="1">
        <f>RTD("cqg.rtd", ,"ContractData",G159, "MT_LastBidVolume",, "T")</f>
        <v>3</v>
      </c>
      <c r="L159" s="3">
        <f>RTD("cqg.rtd", ,"ContractData",G159, "Bid",, "T")</f>
        <v>107</v>
      </c>
      <c r="M159" s="3">
        <f>RTD("cqg.rtd", ,"ContractData",G159, "Ask",, "T")</f>
        <v>107.5</v>
      </c>
      <c r="N159" s="1">
        <f>RTD("cqg.rtd", ,"ContractData",G159, "MT_LastAskVolume",, "T")</f>
        <v>1</v>
      </c>
      <c r="O159" s="1">
        <f>RTD("cqg.rtd", ,"ContractData",G159, "T_CVol",, "T")</f>
        <v>0</v>
      </c>
      <c r="P159" s="1">
        <f>RTD("cqg.rtd", ,"ContractData",G159, "Y_COI",, "T")</f>
        <v>0</v>
      </c>
      <c r="Q159" s="3">
        <f>IFERROR(RTD("cqg.rtd", ,"ContractData", G159, "ImpliedVolatility",, "T"),"")</f>
        <v>14.59</v>
      </c>
      <c r="R159" s="3">
        <f>IFERROR(RTD("cqg.rtd", ,"ContractData", G159, "Delta",, "T"),"")</f>
        <v>-48.61</v>
      </c>
    </row>
    <row r="160" spans="1:18" x14ac:dyDescent="0.3">
      <c r="B160" s="1" t="str">
        <v>P.US.EP44K2674500</v>
      </c>
      <c r="D160" s="1" t="s">
        <v>237</v>
      </c>
      <c r="E160" s="2">
        <f>_xll.CQGContractData(D160, "ExpirationDate", "-1", "T")</f>
        <v>46170</v>
      </c>
      <c r="F160" s="2">
        <v>46176</v>
      </c>
      <c r="G160" s="2" t="str">
        <v>P.US.EP31M2674500</v>
      </c>
      <c r="H160" s="1" t="str" cm="1">
        <f t="array" ref="H160">TRIM(RIGHT(_xll.CQGContractData(G160, "LongDescription", "-1", "T"),(LEN(_xll.CQGContractData(G160, "LongDescription", "-1", "T"))-14)))</f>
        <v>Week 1 (Wednesday), Jun 26 74500 Put</v>
      </c>
      <c r="I160" s="3" t="str">
        <f>RTD("cqg.rtd", ,"ContractData",G160, "LastTrade",, "T")</f>
        <v/>
      </c>
      <c r="J160" s="4" t="str">
        <f>RTD("cqg.rtd", ,"ContractData",G160, "NetLastTrade",, "T")</f>
        <v/>
      </c>
      <c r="K160" s="1">
        <f>RTD("cqg.rtd", ,"ContractData",G160, "MT_LastBidVolume",, "T")</f>
        <v>3</v>
      </c>
      <c r="L160" s="3">
        <f>RTD("cqg.rtd", ,"ContractData",G160, "Bid",, "T")</f>
        <v>111</v>
      </c>
      <c r="M160" s="3">
        <f>RTD("cqg.rtd", ,"ContractData",G160, "Ask",, "T")</f>
        <v>112</v>
      </c>
      <c r="N160" s="1">
        <f>RTD("cqg.rtd", ,"ContractData",G160, "MT_LastAskVolume",, "T")</f>
        <v>43</v>
      </c>
      <c r="O160" s="1">
        <f>RTD("cqg.rtd", ,"ContractData",G160, "T_CVol",, "T")</f>
        <v>0</v>
      </c>
      <c r="P160" s="1">
        <f>RTD("cqg.rtd", ,"ContractData",G160, "Y_COI",, "T")</f>
        <v>0</v>
      </c>
      <c r="Q160" s="3">
        <f>IFERROR(RTD("cqg.rtd", ,"ContractData", G160, "ImpliedVolatility",, "T"),"")</f>
        <v>14.57</v>
      </c>
      <c r="R160" s="3">
        <f>IFERROR(RTD("cqg.rtd", ,"ContractData", G160, "Delta",, "T"),"")</f>
        <v>-50.08</v>
      </c>
    </row>
    <row r="161" spans="1:18" x14ac:dyDescent="0.3">
      <c r="B161" s="1" t="str">
        <v>P.US.EP44K2674600</v>
      </c>
      <c r="D161" s="1" t="s">
        <v>238</v>
      </c>
      <c r="E161" s="2">
        <f>_xll.CQGContractData(D161, "ExpirationDate", "-1", "T")</f>
        <v>46170</v>
      </c>
      <c r="F161" s="2">
        <v>46176</v>
      </c>
      <c r="G161" s="2" t="str">
        <v>P.US.EP31M2674600</v>
      </c>
      <c r="H161" s="1" t="str" cm="1">
        <f t="array" ref="H161">TRIM(RIGHT(_xll.CQGContractData(G161, "LongDescription", "-1", "T"),(LEN(_xll.CQGContractData(G161, "LongDescription", "-1", "T"))-14)))</f>
        <v>Week 1 (Wednesday), Jun 26 74600 Put</v>
      </c>
      <c r="I161" s="3" t="str">
        <f>RTD("cqg.rtd", ,"ContractData",G161, "LastTrade",, "T")</f>
        <v/>
      </c>
      <c r="J161" s="4" t="str">
        <f>RTD("cqg.rtd", ,"ContractData",G161, "NetLastTrade",, "T")</f>
        <v/>
      </c>
      <c r="K161" s="1">
        <f>RTD("cqg.rtd", ,"ContractData",G161, "MT_LastBidVolume",, "T")</f>
        <v>3</v>
      </c>
      <c r="L161" s="3">
        <f>RTD("cqg.rtd", ,"ContractData",G161, "Bid",, "T")</f>
        <v>115.5</v>
      </c>
      <c r="M161" s="3">
        <f>RTD("cqg.rtd", ,"ContractData",G161, "Ask",, "T")</f>
        <v>116.5</v>
      </c>
      <c r="N161" s="1">
        <f>RTD("cqg.rtd", ,"ContractData",G161, "MT_LastAskVolume",, "T")</f>
        <v>42</v>
      </c>
      <c r="O161" s="1">
        <f>RTD("cqg.rtd", ,"ContractData",G161, "T_CVol",, "T")</f>
        <v>0</v>
      </c>
      <c r="P161" s="1">
        <f>RTD("cqg.rtd", ,"ContractData",G161, "Y_COI",, "T")</f>
        <v>0</v>
      </c>
      <c r="Q161" s="3">
        <f>IFERROR(RTD("cqg.rtd", ,"ContractData", G161, "ImpliedVolatility",, "T"),"")</f>
        <v>14.48</v>
      </c>
      <c r="R161" s="3">
        <f>IFERROR(RTD("cqg.rtd", ,"ContractData", G161, "Delta",, "T"),"")</f>
        <v>-51.54</v>
      </c>
    </row>
    <row r="162" spans="1:18" x14ac:dyDescent="0.3">
      <c r="A162" s="1" t="s">
        <v>29</v>
      </c>
      <c r="B162" s="1" t="str">
        <f t="array" ref="B162:B166">_xll.CQGOptions(A162, "1", "-2,2", "Call")</f>
        <v>C.US.EWK2674250</v>
      </c>
      <c r="D162" s="1" t="s">
        <v>84</v>
      </c>
      <c r="E162" s="2">
        <f>_xll.CQGContractData(D162, "ExpirationDate", "-1", "T")</f>
        <v>46171</v>
      </c>
      <c r="F162" s="2">
        <v>46177</v>
      </c>
      <c r="G162" s="2" t="str" cm="1">
        <f t="array" ref="G162:G171">_xlfn._xlws.FILTER($D$2:$D$211,$E$2:$E$211=F162)</f>
        <v>C.US.EP41M2674250</v>
      </c>
      <c r="H162" s="1" t="str" cm="1">
        <f t="array" ref="H162">TRIM(RIGHT(_xll.CQGContractData(G162, "LongDescription", "-1", "T"),(LEN(_xll.CQGContractData(G162, "LongDescription", "-1", "T"))-14)))</f>
        <v>Week 1 (Thursday), Jun 26 74250 Call</v>
      </c>
      <c r="I162" s="3">
        <f>RTD("cqg.rtd", ,"ContractData",G162, "LastTrade",, "T")</f>
        <v>44</v>
      </c>
      <c r="J162" s="4">
        <f>RTD("cqg.rtd", ,"ContractData",G162, "NetLastTrade",, "T")</f>
        <v>-65.75</v>
      </c>
      <c r="K162" s="1">
        <f>RTD("cqg.rtd", ,"ContractData",G162, "MT_LastBidVolume",, "T")</f>
        <v>3</v>
      </c>
      <c r="L162" s="3">
        <f>RTD("cqg.rtd", ,"ContractData",G162, "Bid",, "T")</f>
        <v>122.5</v>
      </c>
      <c r="M162" s="3">
        <f>RTD("cqg.rtd", ,"ContractData",G162, "Ask",, "T")</f>
        <v>123.5</v>
      </c>
      <c r="N162" s="1">
        <f>RTD("cqg.rtd", ,"ContractData",G162, "MT_LastAskVolume",, "T")</f>
        <v>25</v>
      </c>
      <c r="O162" s="1">
        <f>RTD("cqg.rtd", ,"ContractData",G162, "T_CVol",, "T")</f>
        <v>3</v>
      </c>
      <c r="P162" s="1">
        <f>RTD("cqg.rtd", ,"ContractData",G162, "Y_COI",, "T")</f>
        <v>21</v>
      </c>
      <c r="Q162" s="3">
        <f>IFERROR(RTD("cqg.rtd", ,"ContractData", G162, "ImpliedVolatility",, "T"),"")</f>
        <v>15</v>
      </c>
      <c r="R162" s="3">
        <f>IFERROR(RTD("cqg.rtd", ,"ContractData", G162, "Delta",, "T"),"")</f>
        <v>53.27</v>
      </c>
    </row>
    <row r="163" spans="1:18" x14ac:dyDescent="0.3">
      <c r="B163" s="1" t="str">
        <v>C.US.EWK2674300</v>
      </c>
      <c r="D163" s="1" t="s">
        <v>85</v>
      </c>
      <c r="E163" s="2">
        <f>_xll.CQGContractData(D163, "ExpirationDate", "-1", "T")</f>
        <v>46171</v>
      </c>
      <c r="F163" s="2">
        <v>46177</v>
      </c>
      <c r="G163" s="2" t="str">
        <v>C.US.EP41M2674300</v>
      </c>
      <c r="H163" s="1" t="str" cm="1">
        <f t="array" ref="H163">TRIM(RIGHT(_xll.CQGContractData(G163, "LongDescription", "-1", "T"),(LEN(_xll.CQGContractData(G163, "LongDescription", "-1", "T"))-14)))</f>
        <v>Week 1 (Thursday), Jun 26 74300 Call</v>
      </c>
      <c r="I163" s="3">
        <f>RTD("cqg.rtd", ,"ContractData",G163, "LastTrade",, "T")</f>
        <v>93</v>
      </c>
      <c r="J163" s="4">
        <f>RTD("cqg.rtd", ,"ContractData",G163, "NetLastTrade",, "T")</f>
        <v>-14</v>
      </c>
      <c r="K163" s="1">
        <f>RTD("cqg.rtd", ,"ContractData",G163, "MT_LastBidVolume",, "T")</f>
        <v>3</v>
      </c>
      <c r="L163" s="3">
        <f>RTD("cqg.rtd", ,"ContractData",G163, "Bid",, "T")</f>
        <v>119.5</v>
      </c>
      <c r="M163" s="3">
        <f>RTD("cqg.rtd", ,"ContractData",G163, "Ask",, "T")</f>
        <v>120.5</v>
      </c>
      <c r="N163" s="1">
        <f>RTD("cqg.rtd", ,"ContractData",G163, "MT_LastAskVolume",, "T")</f>
        <v>25</v>
      </c>
      <c r="O163" s="1">
        <f>RTD("cqg.rtd", ,"ContractData",G163, "T_CVol",, "T")</f>
        <v>0</v>
      </c>
      <c r="P163" s="1">
        <f>RTD("cqg.rtd", ,"ContractData",G163, "Y_COI",, "T")</f>
        <v>2</v>
      </c>
      <c r="Q163" s="3">
        <f>IFERROR(RTD("cqg.rtd", ,"ContractData", G163, "ImpliedVolatility",, "T"),"")</f>
        <v>14.94</v>
      </c>
      <c r="R163" s="3">
        <f>IFERROR(RTD("cqg.rtd", ,"ContractData", G163, "Delta",, "T"),"")</f>
        <v>52.57</v>
      </c>
    </row>
    <row r="164" spans="1:18" x14ac:dyDescent="0.3">
      <c r="B164" s="1" t="str">
        <v>C.US.EWK2674400</v>
      </c>
      <c r="D164" s="1" t="s">
        <v>239</v>
      </c>
      <c r="E164" s="2">
        <f>_xll.CQGContractData(D164, "ExpirationDate", "-1", "T")</f>
        <v>46171</v>
      </c>
      <c r="F164" s="2">
        <v>46177</v>
      </c>
      <c r="G164" s="2" t="str">
        <v>C.US.EP41M2674400</v>
      </c>
      <c r="H164" s="1" t="str" cm="1">
        <f t="array" ref="H164">TRIM(RIGHT(_xll.CQGContractData(G164, "LongDescription", "-1", "T"),(LEN(_xll.CQGContractData(G164, "LongDescription", "-1", "T"))-14)))</f>
        <v>Week 1 (Thursday), Jun 26 74400 Call</v>
      </c>
      <c r="I164" s="3">
        <f>RTD("cqg.rtd", ,"ContractData",G164, "LastTrade",, "T")</f>
        <v>65.75</v>
      </c>
      <c r="J164" s="4">
        <f>RTD("cqg.rtd", ,"ContractData",G164, "NetLastTrade",, "T")</f>
        <v>-36</v>
      </c>
      <c r="K164" s="1">
        <f>RTD("cqg.rtd", ,"ContractData",G164, "MT_LastBidVolume",, "T")</f>
        <v>50</v>
      </c>
      <c r="L164" s="3">
        <f>RTD("cqg.rtd", ,"ContractData",G164, "Bid",, "T")</f>
        <v>113.5</v>
      </c>
      <c r="M164" s="3">
        <f>RTD("cqg.rtd", ,"ContractData",G164, "Ask",, "T")</f>
        <v>114.5</v>
      </c>
      <c r="N164" s="1">
        <f>RTD("cqg.rtd", ,"ContractData",G164, "MT_LastAskVolume",, "T")</f>
        <v>1</v>
      </c>
      <c r="O164" s="1">
        <f>RTD("cqg.rtd", ,"ContractData",G164, "T_CVol",, "T")</f>
        <v>0</v>
      </c>
      <c r="P164" s="1">
        <f>RTD("cqg.rtd", ,"ContractData",G164, "Y_COI",, "T")</f>
        <v>2</v>
      </c>
      <c r="Q164" s="3">
        <f>IFERROR(RTD("cqg.rtd", ,"ContractData", G164, "ImpliedVolatility",, "T"),"")</f>
        <v>14.68</v>
      </c>
      <c r="R164" s="3">
        <f>IFERROR(RTD("cqg.rtd", ,"ContractData", G164, "Delta",, "T"),"")</f>
        <v>51.16</v>
      </c>
    </row>
    <row r="165" spans="1:18" x14ac:dyDescent="0.3">
      <c r="B165" s="1" t="str">
        <v>C.US.EWK2674500</v>
      </c>
      <c r="D165" s="1" t="s">
        <v>240</v>
      </c>
      <c r="E165" s="2">
        <f>_xll.CQGContractData(D165, "ExpirationDate", "-1", "T")</f>
        <v>46171</v>
      </c>
      <c r="F165" s="2">
        <v>46177</v>
      </c>
      <c r="G165" s="2" t="str">
        <v>C.US.EP41M2674500</v>
      </c>
      <c r="H165" s="1" t="str" cm="1">
        <f t="array" ref="H165">TRIM(RIGHT(_xll.CQGContractData(G165, "LongDescription", "-1", "T"),(LEN(_xll.CQGContractData(G165, "LongDescription", "-1", "T"))-14)))</f>
        <v>Week 1 (Thursday), Jun 26 74500 Call</v>
      </c>
      <c r="I165" s="3">
        <f>RTD("cqg.rtd", ,"ContractData",G165, "LastTrade",, "T")</f>
        <v>90.5</v>
      </c>
      <c r="J165" s="4">
        <f>RTD("cqg.rtd", ,"ContractData",G165, "NetLastTrade",, "T")</f>
        <v>-6</v>
      </c>
      <c r="K165" s="1">
        <f>RTD("cqg.rtd", ,"ContractData",G165, "MT_LastBidVolume",, "T")</f>
        <v>3</v>
      </c>
      <c r="L165" s="3">
        <f>RTD("cqg.rtd", ,"ContractData",G165, "Bid",, "T")</f>
        <v>108</v>
      </c>
      <c r="M165" s="3">
        <f>RTD("cqg.rtd", ,"ContractData",G165, "Ask",, "T")</f>
        <v>109</v>
      </c>
      <c r="N165" s="1">
        <f>RTD("cqg.rtd", ,"ContractData",G165, "MT_LastAskVolume",, "T")</f>
        <v>24</v>
      </c>
      <c r="O165" s="1">
        <f>RTD("cqg.rtd", ,"ContractData",G165, "T_CVol",, "T")</f>
        <v>0</v>
      </c>
      <c r="P165" s="1">
        <f>RTD("cqg.rtd", ,"ContractData",G165, "Y_COI",, "T")</f>
        <v>154</v>
      </c>
      <c r="Q165" s="3">
        <f>IFERROR(RTD("cqg.rtd", ,"ContractData", G165, "ImpliedVolatility",, "T"),"")</f>
        <v>14.73</v>
      </c>
      <c r="R165" s="3">
        <f>IFERROR(RTD("cqg.rtd", ,"ContractData", G165, "Delta",, "T"),"")</f>
        <v>49.73</v>
      </c>
    </row>
    <row r="166" spans="1:18" x14ac:dyDescent="0.3">
      <c r="B166" s="1" t="str">
        <v>C.US.EWK2674600</v>
      </c>
      <c r="D166" s="1" t="s">
        <v>241</v>
      </c>
      <c r="E166" s="2">
        <f>_xll.CQGContractData(D166, "ExpirationDate", "-1", "T")</f>
        <v>46171</v>
      </c>
      <c r="F166" s="2">
        <v>46177</v>
      </c>
      <c r="G166" s="2" t="str">
        <v>C.US.EP41M2674600</v>
      </c>
      <c r="H166" s="1" t="str" cm="1">
        <f t="array" ref="H166">TRIM(RIGHT(_xll.CQGContractData(G166, "LongDescription", "-1", "T"),(LEN(_xll.CQGContractData(G166, "LongDescription", "-1", "T"))-14)))</f>
        <v>Week 1 (Thursday), Jun 26 74600 Call</v>
      </c>
      <c r="I166" s="3">
        <f>RTD("cqg.rtd", ,"ContractData",G166, "LastTrade",, "T")</f>
        <v>57.75</v>
      </c>
      <c r="J166" s="4">
        <f>RTD("cqg.rtd", ,"ContractData",G166, "NetLastTrade",, "T")</f>
        <v>-33.5</v>
      </c>
      <c r="K166" s="1">
        <f>RTD("cqg.rtd", ,"ContractData",G166, "MT_LastBidVolume",, "T")</f>
        <v>3</v>
      </c>
      <c r="L166" s="3">
        <f>RTD("cqg.rtd", ,"ContractData",G166, "Bid",, "T")</f>
        <v>102.5</v>
      </c>
      <c r="M166" s="3">
        <f>RTD("cqg.rtd", ,"ContractData",G166, "Ask",, "T")</f>
        <v>103.5</v>
      </c>
      <c r="N166" s="1">
        <f>RTD("cqg.rtd", ,"ContractData",G166, "MT_LastAskVolume",, "T")</f>
        <v>35</v>
      </c>
      <c r="O166" s="1">
        <f>RTD("cqg.rtd", ,"ContractData",G166, "T_CVol",, "T")</f>
        <v>1</v>
      </c>
      <c r="P166" s="1">
        <f>RTD("cqg.rtd", ,"ContractData",G166, "Y_COI",, "T")</f>
        <v>1</v>
      </c>
      <c r="Q166" s="3">
        <f>IFERROR(RTD("cqg.rtd", ,"ContractData", G166, "ImpliedVolatility",, "T"),"")</f>
        <v>14.63</v>
      </c>
      <c r="R166" s="3">
        <f>IFERROR(RTD("cqg.rtd", ,"ContractData", G166, "Delta",, "T"),"")</f>
        <v>48.29</v>
      </c>
    </row>
    <row r="167" spans="1:18" x14ac:dyDescent="0.3">
      <c r="A167" s="1" t="s">
        <v>30</v>
      </c>
      <c r="B167" s="1" t="str">
        <f t="array" ref="B167:B171">_xll.CQGOptions(A167, "1", "-2,2", "Put")</f>
        <v>P.US.EWK2674250</v>
      </c>
      <c r="D167" s="1" t="s">
        <v>86</v>
      </c>
      <c r="E167" s="2">
        <f>_xll.CQGContractData(D167, "ExpirationDate", "-1", "T")</f>
        <v>46171</v>
      </c>
      <c r="F167" s="2">
        <v>46177</v>
      </c>
      <c r="G167" s="2" t="str">
        <v>P.US.EP41M2674250</v>
      </c>
      <c r="H167" s="1" t="str" cm="1">
        <f t="array" ref="H167">TRIM(RIGHT(_xll.CQGContractData(G167, "LongDescription", "-1", "T"),(LEN(_xll.CQGContractData(G167, "LongDescription", "-1", "T"))-14)))</f>
        <v>Week 1 (Thursday), Jun 26 74250 Put</v>
      </c>
      <c r="I167" s="3" t="str">
        <f>RTD("cqg.rtd", ,"ContractData",G167, "LastTrade",, "T")</f>
        <v/>
      </c>
      <c r="J167" s="4" t="str">
        <f>RTD("cqg.rtd", ,"ContractData",G167, "NetLastTrade",, "T")</f>
        <v/>
      </c>
      <c r="K167" s="1">
        <f>RTD("cqg.rtd", ,"ContractData",G167, "MT_LastBidVolume",, "T")</f>
        <v>44</v>
      </c>
      <c r="L167" s="3">
        <f>RTD("cqg.rtd", ,"ContractData",G167, "Bid",, "T")</f>
        <v>104</v>
      </c>
      <c r="M167" s="3">
        <f>RTD("cqg.rtd", ,"ContractData",G167, "Ask",, "T")</f>
        <v>105</v>
      </c>
      <c r="N167" s="1">
        <f>RTD("cqg.rtd", ,"ContractData",G167, "MT_LastAskVolume",, "T")</f>
        <v>40</v>
      </c>
      <c r="O167" s="1">
        <f>RTD("cqg.rtd", ,"ContractData",G167, "T_CVol",, "T")</f>
        <v>0</v>
      </c>
      <c r="P167" s="1">
        <f>RTD("cqg.rtd", ,"ContractData",G167, "Y_COI",, "T")</f>
        <v>0</v>
      </c>
      <c r="Q167" s="3">
        <f>IFERROR(RTD("cqg.rtd", ,"ContractData", G167, "ImpliedVolatility",, "T"),"")</f>
        <v>14.99</v>
      </c>
      <c r="R167" s="3">
        <f>IFERROR(RTD("cqg.rtd", ,"ContractData", G167, "Delta",, "T"),"")</f>
        <v>-46.5</v>
      </c>
    </row>
    <row r="168" spans="1:18" x14ac:dyDescent="0.3">
      <c r="B168" s="1" t="str">
        <v>P.US.EWK2674300</v>
      </c>
      <c r="D168" s="1" t="s">
        <v>87</v>
      </c>
      <c r="E168" s="2">
        <f>_xll.CQGContractData(D168, "ExpirationDate", "-1", "T")</f>
        <v>46171</v>
      </c>
      <c r="F168" s="2">
        <v>46177</v>
      </c>
      <c r="G168" s="2" t="str">
        <v>P.US.EP41M2674300</v>
      </c>
      <c r="H168" s="1" t="str" cm="1">
        <f t="array" ref="H168">TRIM(RIGHT(_xll.CQGContractData(G168, "LongDescription", "-1", "T"),(LEN(_xll.CQGContractData(G168, "LongDescription", "-1", "T"))-14)))</f>
        <v>Week 1 (Thursday), Jun 26 74300 Put</v>
      </c>
      <c r="I168" s="3" t="str">
        <f>RTD("cqg.rtd", ,"ContractData",G168, "LastTrade",, "T")</f>
        <v/>
      </c>
      <c r="J168" s="4" t="str">
        <f>RTD("cqg.rtd", ,"ContractData",G168, "NetLastTrade",, "T")</f>
        <v/>
      </c>
      <c r="K168" s="1">
        <f>RTD("cqg.rtd", ,"ContractData",G168, "MT_LastBidVolume",, "T")</f>
        <v>44</v>
      </c>
      <c r="L168" s="3">
        <f>RTD("cqg.rtd", ,"ContractData",G168, "Bid",, "T")</f>
        <v>106</v>
      </c>
      <c r="M168" s="3">
        <f>RTD("cqg.rtd", ,"ContractData",G168, "Ask",, "T")</f>
        <v>107</v>
      </c>
      <c r="N168" s="1">
        <f>RTD("cqg.rtd", ,"ContractData",G168, "MT_LastAskVolume",, "T")</f>
        <v>39</v>
      </c>
      <c r="O168" s="1">
        <f>RTD("cqg.rtd", ,"ContractData",G168, "T_CVol",, "T")</f>
        <v>0</v>
      </c>
      <c r="P168" s="1">
        <f>RTD("cqg.rtd", ,"ContractData",G168, "Y_COI",, "T")</f>
        <v>0</v>
      </c>
      <c r="Q168" s="3">
        <f>IFERROR(RTD("cqg.rtd", ,"ContractData", G168, "ImpliedVolatility",, "T"),"")</f>
        <v>14.93</v>
      </c>
      <c r="R168" s="3">
        <f>IFERROR(RTD("cqg.rtd", ,"ContractData", G168, "Delta",, "T"),"")</f>
        <v>-47.19</v>
      </c>
    </row>
    <row r="169" spans="1:18" x14ac:dyDescent="0.3">
      <c r="B169" s="1" t="str">
        <v>P.US.EWK2674400</v>
      </c>
      <c r="D169" s="1" t="s">
        <v>242</v>
      </c>
      <c r="E169" s="2">
        <f>_xll.CQGContractData(D169, "ExpirationDate", "-1", "T")</f>
        <v>46171</v>
      </c>
      <c r="F169" s="2">
        <v>46177</v>
      </c>
      <c r="G169" s="2" t="str">
        <v>P.US.EP41M2674400</v>
      </c>
      <c r="H169" s="1" t="str" cm="1">
        <f t="array" ref="H169">TRIM(RIGHT(_xll.CQGContractData(G169, "LongDescription", "-1", "T"),(LEN(_xll.CQGContractData(G169, "LongDescription", "-1", "T"))-14)))</f>
        <v>Week 1 (Thursday), Jun 26 74400 Put</v>
      </c>
      <c r="I169" s="3">
        <f>RTD("cqg.rtd", ,"ContractData",G169, "LastTrade",, "T")</f>
        <v>110</v>
      </c>
      <c r="J169" s="4">
        <f>RTD("cqg.rtd", ,"ContractData",G169, "NetLastTrade",, "T")</f>
        <v>-12.5</v>
      </c>
      <c r="K169" s="1">
        <f>RTD("cqg.rtd", ,"ContractData",G169, "MT_LastBidVolume",, "T")</f>
        <v>28</v>
      </c>
      <c r="L169" s="3">
        <f>RTD("cqg.rtd", ,"ContractData",G169, "Bid",, "T")</f>
        <v>110</v>
      </c>
      <c r="M169" s="3">
        <f>RTD("cqg.rtd", ,"ContractData",G169, "Ask",, "T")</f>
        <v>111</v>
      </c>
      <c r="N169" s="1">
        <f>RTD("cqg.rtd", ,"ContractData",G169, "MT_LastAskVolume",, "T")</f>
        <v>1</v>
      </c>
      <c r="O169" s="1">
        <f>RTD("cqg.rtd", ,"ContractData",G169, "T_CVol",, "T")</f>
        <v>1</v>
      </c>
      <c r="P169" s="1">
        <f>RTD("cqg.rtd", ,"ContractData",G169, "Y_COI",, "T")</f>
        <v>0</v>
      </c>
      <c r="Q169" s="3">
        <f>IFERROR(RTD("cqg.rtd", ,"ContractData", G169, "ImpliedVolatility",, "T"),"")</f>
        <v>14.68</v>
      </c>
      <c r="R169" s="3">
        <f>IFERROR(RTD("cqg.rtd", ,"ContractData", G169, "Delta",, "T"),"")</f>
        <v>-48.6</v>
      </c>
    </row>
    <row r="170" spans="1:18" x14ac:dyDescent="0.3">
      <c r="B170" s="1" t="str">
        <v>P.US.EWK2674500</v>
      </c>
      <c r="D170" s="1" t="s">
        <v>243</v>
      </c>
      <c r="E170" s="2">
        <f>_xll.CQGContractData(D170, "ExpirationDate", "-1", "T")</f>
        <v>46171</v>
      </c>
      <c r="F170" s="2">
        <v>46177</v>
      </c>
      <c r="G170" s="2" t="str">
        <v>P.US.EP41M2674500</v>
      </c>
      <c r="H170" s="1" t="str" cm="1">
        <f t="array" ref="H170">TRIM(RIGHT(_xll.CQGContractData(G170, "LongDescription", "-1", "T"),(LEN(_xll.CQGContractData(G170, "LongDescription", "-1", "T"))-14)))</f>
        <v>Week 1 (Thursday), Jun 26 74500 Put</v>
      </c>
      <c r="I170" s="3" t="str">
        <f>RTD("cqg.rtd", ,"ContractData",G170, "LastTrade",, "T")</f>
        <v/>
      </c>
      <c r="J170" s="4" t="str">
        <f>RTD("cqg.rtd", ,"ContractData",G170, "NetLastTrade",, "T")</f>
        <v/>
      </c>
      <c r="K170" s="1">
        <f>RTD("cqg.rtd", ,"ContractData",G170, "MT_LastBidVolume",, "T")</f>
        <v>3</v>
      </c>
      <c r="L170" s="3">
        <f>RTD("cqg.rtd", ,"ContractData",G170, "Bid",, "T")</f>
        <v>114.5</v>
      </c>
      <c r="M170" s="3">
        <f>RTD("cqg.rtd", ,"ContractData",G170, "Ask",, "T")</f>
        <v>115.5</v>
      </c>
      <c r="N170" s="1">
        <f>RTD("cqg.rtd", ,"ContractData",G170, "MT_LastAskVolume",, "T")</f>
        <v>42</v>
      </c>
      <c r="O170" s="1">
        <f>RTD("cqg.rtd", ,"ContractData",G170, "T_CVol",, "T")</f>
        <v>0</v>
      </c>
      <c r="P170" s="1">
        <f>RTD("cqg.rtd", ,"ContractData",G170, "Y_COI",, "T")</f>
        <v>0</v>
      </c>
      <c r="Q170" s="3">
        <f>IFERROR(RTD("cqg.rtd", ,"ContractData", G170, "ImpliedVolatility",, "T"),"")</f>
        <v>14.73</v>
      </c>
      <c r="R170" s="3">
        <f>IFERROR(RTD("cqg.rtd", ,"ContractData", G170, "Delta",, "T"),"")</f>
        <v>-50.01</v>
      </c>
    </row>
    <row r="171" spans="1:18" x14ac:dyDescent="0.3">
      <c r="B171" s="1" t="str">
        <v>P.US.EWK2674600</v>
      </c>
      <c r="D171" s="1" t="s">
        <v>244</v>
      </c>
      <c r="E171" s="2">
        <f>_xll.CQGContractData(D171, "ExpirationDate", "-1", "T")</f>
        <v>46171</v>
      </c>
      <c r="F171" s="2">
        <v>46177</v>
      </c>
      <c r="G171" s="2" t="str">
        <v>P.US.EP41M2674600</v>
      </c>
      <c r="H171" s="1" t="str" cm="1">
        <f t="array" ref="H171">TRIM(RIGHT(_xll.CQGContractData(G171, "LongDescription", "-1", "T"),(LEN(_xll.CQGContractData(G171, "LongDescription", "-1", "T"))-14)))</f>
        <v>Week 1 (Thursday), Jun 26 74600 Put</v>
      </c>
      <c r="I171" s="3" t="str">
        <f>RTD("cqg.rtd", ,"ContractData",G171, "LastTrade",, "T")</f>
        <v/>
      </c>
      <c r="J171" s="4" t="str">
        <f>RTD("cqg.rtd", ,"ContractData",G171, "NetLastTrade",, "T")</f>
        <v/>
      </c>
      <c r="K171" s="1">
        <f>RTD("cqg.rtd", ,"ContractData",G171, "MT_LastBidVolume",, "T")</f>
        <v>3</v>
      </c>
      <c r="L171" s="3">
        <f>RTD("cqg.rtd", ,"ContractData",G171, "Bid",, "T")</f>
        <v>119</v>
      </c>
      <c r="M171" s="3">
        <f>RTD("cqg.rtd", ,"ContractData",G171, "Ask",, "T")</f>
        <v>120</v>
      </c>
      <c r="N171" s="1">
        <f>RTD("cqg.rtd", ,"ContractData",G171, "MT_LastAskVolume",, "T")</f>
        <v>43</v>
      </c>
      <c r="O171" s="1">
        <f>RTD("cqg.rtd", ,"ContractData",G171, "T_CVol",, "T")</f>
        <v>0</v>
      </c>
      <c r="P171" s="1">
        <f>RTD("cqg.rtd", ,"ContractData",G171, "Y_COI",, "T")</f>
        <v>0</v>
      </c>
      <c r="Q171" s="3">
        <f>IFERROR(RTD("cqg.rtd", ,"ContractData", G171, "ImpliedVolatility",, "T"),"")</f>
        <v>14.64</v>
      </c>
      <c r="R171" s="3">
        <f>IFERROR(RTD("cqg.rtd", ,"ContractData", G171, "Delta",, "T"),"")</f>
        <v>-51.43</v>
      </c>
    </row>
    <row r="172" spans="1:18" x14ac:dyDescent="0.3">
      <c r="A172" s="1" t="s">
        <v>31</v>
      </c>
      <c r="B172" s="1" t="str">
        <f t="array" ref="B172:B176">_xll.CQGOptions(A172, "1", "-2,2", "Call")</f>
        <v>C.US.EW1M2674250</v>
      </c>
      <c r="D172" s="1" t="s">
        <v>88</v>
      </c>
      <c r="E172" s="2">
        <f>_xll.CQGContractData(D172, "ExpirationDate", "-1", "T")</f>
        <v>46178</v>
      </c>
      <c r="F172" s="2">
        <v>46178</v>
      </c>
      <c r="G172" s="2" t="str" cm="1">
        <f t="array" ref="G172:G181">_xlfn._xlws.FILTER($D$2:$D$211,$E$2:$E$211=F172)</f>
        <v>C.US.EW1M2674250</v>
      </c>
      <c r="H172" s="1" t="str" cm="1">
        <f t="array" ref="H172">TRIM(RIGHT(_xll.CQGContractData(G172, "LongDescription", "-1", "T"),(LEN(_xll.CQGContractData(G172, "LongDescription", "-1", "T"))-14)))</f>
        <v>Week 1 (Friday), Jun 26 74250 Call</v>
      </c>
      <c r="I172" s="3">
        <f>RTD("cqg.rtd", ,"ContractData",G172, "LastTrade",, "T")</f>
        <v>119.5</v>
      </c>
      <c r="J172" s="4">
        <f>RTD("cqg.rtd", ,"ContractData",G172, "NetLastTrade",, "T")</f>
        <v>6.25</v>
      </c>
      <c r="K172" s="1">
        <f>RTD("cqg.rtd", ,"ContractData",G172, "MT_LastBidVolume",, "T")</f>
        <v>24</v>
      </c>
      <c r="L172" s="3">
        <f>RTD("cqg.rtd", ,"ContractData",G172, "Bid",, "T")</f>
        <v>126.5</v>
      </c>
      <c r="M172" s="3">
        <f>RTD("cqg.rtd", ,"ContractData",G172, "Ask",, "T")</f>
        <v>127</v>
      </c>
      <c r="N172" s="1">
        <f>RTD("cqg.rtd", ,"ContractData",G172, "MT_LastAskVolume",, "T")</f>
        <v>1</v>
      </c>
      <c r="O172" s="1">
        <f>RTD("cqg.rtd", ,"ContractData",G172, "T_CVol",, "T")</f>
        <v>3</v>
      </c>
      <c r="P172" s="1">
        <f>RTD("cqg.rtd", ,"ContractData",G172, "Y_COI",, "T")</f>
        <v>227</v>
      </c>
      <c r="Q172" s="3">
        <f>IFERROR(RTD("cqg.rtd", ,"ContractData", G172, "ImpliedVolatility",, "T"),"")</f>
        <v>15.08</v>
      </c>
      <c r="R172" s="3">
        <f>IFERROR(RTD("cqg.rtd", ,"ContractData", G172, "Delta",, "T"),"")</f>
        <v>53.18</v>
      </c>
    </row>
    <row r="173" spans="1:18" x14ac:dyDescent="0.3">
      <c r="B173" s="1" t="str">
        <v>C.US.EW1M2674300</v>
      </c>
      <c r="D173" s="1" t="s">
        <v>89</v>
      </c>
      <c r="E173" s="2">
        <f>_xll.CQGContractData(D173, "ExpirationDate", "-1", "T")</f>
        <v>46178</v>
      </c>
      <c r="F173" s="2">
        <v>46178</v>
      </c>
      <c r="G173" s="2" t="str">
        <v>C.US.EW1M2674300</v>
      </c>
      <c r="H173" s="1" t="str" cm="1">
        <f t="array" ref="H173">TRIM(RIGHT(_xll.CQGContractData(G173, "LongDescription", "-1", "T"),(LEN(_xll.CQGContractData(G173, "LongDescription", "-1", "T"))-14)))</f>
        <v>Week 1 (Friday), Jun 26 74300 Call</v>
      </c>
      <c r="I173" s="3">
        <f>RTD("cqg.rtd", ,"ContractData",G173, "LastTrade",, "T")</f>
        <v>112</v>
      </c>
      <c r="J173" s="4">
        <f>RTD("cqg.rtd", ,"ContractData",G173, "NetLastTrade",, "T")</f>
        <v>1.75</v>
      </c>
      <c r="K173" s="1">
        <f>RTD("cqg.rtd", ,"ContractData",G173, "MT_LastBidVolume",, "T")</f>
        <v>19</v>
      </c>
      <c r="L173" s="3">
        <f>RTD("cqg.rtd", ,"ContractData",G173, "Bid",, "T")</f>
        <v>123.5</v>
      </c>
      <c r="M173" s="3">
        <f>RTD("cqg.rtd", ,"ContractData",G173, "Ask",, "T")</f>
        <v>124</v>
      </c>
      <c r="N173" s="1">
        <f>RTD("cqg.rtd", ,"ContractData",G173, "MT_LastAskVolume",, "T")</f>
        <v>1</v>
      </c>
      <c r="O173" s="1">
        <f>RTD("cqg.rtd", ,"ContractData",G173, "T_CVol",, "T")</f>
        <v>1</v>
      </c>
      <c r="P173" s="1">
        <f>RTD("cqg.rtd", ,"ContractData",G173, "Y_COI",, "T")</f>
        <v>45</v>
      </c>
      <c r="Q173" s="3">
        <f>IFERROR(RTD("cqg.rtd", ,"ContractData", G173, "ImpliedVolatility",, "T"),"")</f>
        <v>15.09</v>
      </c>
      <c r="R173" s="3">
        <f>IFERROR(RTD("cqg.rtd", ,"ContractData", G173, "Delta",, "T"),"")</f>
        <v>52.52</v>
      </c>
    </row>
    <row r="174" spans="1:18" x14ac:dyDescent="0.3">
      <c r="B174" s="1" t="str">
        <v>C.US.EW1M2674400</v>
      </c>
      <c r="D174" s="1" t="s">
        <v>245</v>
      </c>
      <c r="E174" s="2">
        <f>_xll.CQGContractData(D174, "ExpirationDate", "-1", "T")</f>
        <v>46178</v>
      </c>
      <c r="F174" s="2">
        <v>46178</v>
      </c>
      <c r="G174" s="2" t="str">
        <v>C.US.EW1M2674400</v>
      </c>
      <c r="H174" s="1" t="str" cm="1">
        <f t="array" ref="H174">TRIM(RIGHT(_xll.CQGContractData(G174, "LongDescription", "-1", "T"),(LEN(_xll.CQGContractData(G174, "LongDescription", "-1", "T"))-14)))</f>
        <v>Week 1 (Friday), Jun 26 74400 Call</v>
      </c>
      <c r="I174" s="3">
        <f>RTD("cqg.rtd", ,"ContractData",G174, "LastTrade",, "T")</f>
        <v>99.75</v>
      </c>
      <c r="J174" s="4">
        <f>RTD("cqg.rtd", ,"ContractData",G174, "NetLastTrade",, "T")</f>
        <v>-5</v>
      </c>
      <c r="K174" s="1">
        <f>RTD("cqg.rtd", ,"ContractData",G174, "MT_LastBidVolume",, "T")</f>
        <v>16</v>
      </c>
      <c r="L174" s="3">
        <f>RTD("cqg.rtd", ,"ContractData",G174, "Bid",, "T")</f>
        <v>117.5</v>
      </c>
      <c r="M174" s="3">
        <f>RTD("cqg.rtd", ,"ContractData",G174, "Ask",, "T")</f>
        <v>118.5</v>
      </c>
      <c r="N174" s="1">
        <f>RTD("cqg.rtd", ,"ContractData",G174, "MT_LastAskVolume",, "T")</f>
        <v>77</v>
      </c>
      <c r="O174" s="1">
        <f>RTD("cqg.rtd", ,"ContractData",G174, "T_CVol",, "T")</f>
        <v>21</v>
      </c>
      <c r="P174" s="1">
        <f>RTD("cqg.rtd", ,"ContractData",G174, "Y_COI",, "T")</f>
        <v>7</v>
      </c>
      <c r="Q174" s="3">
        <f>IFERROR(RTD("cqg.rtd", ,"ContractData", G174, "ImpliedVolatility",, "T"),"")</f>
        <v>15.03</v>
      </c>
      <c r="R174" s="3">
        <f>IFERROR(RTD("cqg.rtd", ,"ContractData", G174, "Delta",, "T"),"")</f>
        <v>51.17</v>
      </c>
    </row>
    <row r="175" spans="1:18" x14ac:dyDescent="0.3">
      <c r="B175" s="1" t="str">
        <v>C.US.EW1M2674500</v>
      </c>
      <c r="D175" s="1" t="s">
        <v>246</v>
      </c>
      <c r="E175" s="2">
        <f>_xll.CQGContractData(D175, "ExpirationDate", "-1", "T")</f>
        <v>46178</v>
      </c>
      <c r="F175" s="2">
        <v>46178</v>
      </c>
      <c r="G175" s="2" t="str">
        <v>C.US.EW1M2674500</v>
      </c>
      <c r="H175" s="1" t="str" cm="1">
        <f t="array" ref="H175">TRIM(RIGHT(_xll.CQGContractData(G175, "LongDescription", "-1", "T"),(LEN(_xll.CQGContractData(G175, "LongDescription", "-1", "T"))-14)))</f>
        <v>Week 1 (Friday), Jun 26 74500 Call</v>
      </c>
      <c r="I175" s="3">
        <f>RTD("cqg.rtd", ,"ContractData",G175, "LastTrade",, "T")</f>
        <v>97</v>
      </c>
      <c r="J175" s="4">
        <f>RTD("cqg.rtd", ,"ContractData",G175, "NetLastTrade",, "T")</f>
        <v>-2.5</v>
      </c>
      <c r="K175" s="1">
        <f>RTD("cqg.rtd", ,"ContractData",G175, "MT_LastBidVolume",, "T")</f>
        <v>18</v>
      </c>
      <c r="L175" s="3">
        <f>RTD("cqg.rtd", ,"ContractData",G175, "Bid",, "T")</f>
        <v>112</v>
      </c>
      <c r="M175" s="3">
        <f>RTD("cqg.rtd", ,"ContractData",G175, "Ask",, "T")</f>
        <v>112.5</v>
      </c>
      <c r="N175" s="1">
        <f>RTD("cqg.rtd", ,"ContractData",G175, "MT_LastAskVolume",, "T")</f>
        <v>11</v>
      </c>
      <c r="O175" s="1">
        <f>RTD("cqg.rtd", ,"ContractData",G175, "T_CVol",, "T")</f>
        <v>18</v>
      </c>
      <c r="P175" s="1">
        <f>RTD("cqg.rtd", ,"ContractData",G175, "Y_COI",, "T")</f>
        <v>370</v>
      </c>
      <c r="Q175" s="3">
        <f>IFERROR(RTD("cqg.rtd", ,"ContractData", G175, "ImpliedVolatility",, "T"),"")</f>
        <v>14.88</v>
      </c>
      <c r="R175" s="3">
        <f>IFERROR(RTD("cqg.rtd", ,"ContractData", G175, "Delta",, "T"),"")</f>
        <v>49.79</v>
      </c>
    </row>
    <row r="176" spans="1:18" x14ac:dyDescent="0.3">
      <c r="B176" s="1" t="str">
        <v>C.US.EW1M2674600</v>
      </c>
      <c r="D176" s="1" t="s">
        <v>247</v>
      </c>
      <c r="E176" s="2">
        <f>_xll.CQGContractData(D176, "ExpirationDate", "-1", "T")</f>
        <v>46178</v>
      </c>
      <c r="F176" s="2">
        <v>46178</v>
      </c>
      <c r="G176" s="2" t="str">
        <v>C.US.EW1M2674600</v>
      </c>
      <c r="H176" s="1" t="str" cm="1">
        <f t="array" ref="H176">TRIM(RIGHT(_xll.CQGContractData(G176, "LongDescription", "-1", "T"),(LEN(_xll.CQGContractData(G176, "LongDescription", "-1", "T"))-14)))</f>
        <v>Week 1 (Friday), Jun 26 74600 Call</v>
      </c>
      <c r="I176" s="3">
        <f>RTD("cqg.rtd", ,"ContractData",G176, "LastTrade",, "T")</f>
        <v>82</v>
      </c>
      <c r="J176" s="4">
        <f>RTD("cqg.rtd", ,"ContractData",G176, "NetLastTrade",, "T")</f>
        <v>-12.25</v>
      </c>
      <c r="K176" s="1">
        <f>RTD("cqg.rtd", ,"ContractData",G176, "MT_LastBidVolume",, "T")</f>
        <v>6</v>
      </c>
      <c r="L176" s="3">
        <f>RTD("cqg.rtd", ,"ContractData",G176, "Bid",, "T")</f>
        <v>106.5</v>
      </c>
      <c r="M176" s="3">
        <f>RTD("cqg.rtd", ,"ContractData",G176, "Ask",, "T")</f>
        <v>107</v>
      </c>
      <c r="N176" s="1">
        <f>RTD("cqg.rtd", ,"ContractData",G176, "MT_LastAskVolume",, "T")</f>
        <v>52</v>
      </c>
      <c r="O176" s="1">
        <f>RTD("cqg.rtd", ,"ContractData",G176, "T_CVol",, "T")</f>
        <v>0</v>
      </c>
      <c r="P176" s="1">
        <f>RTD("cqg.rtd", ,"ContractData",G176, "Y_COI",, "T")</f>
        <v>29</v>
      </c>
      <c r="Q176" s="3">
        <f>IFERROR(RTD("cqg.rtd", ,"ContractData", G176, "ImpliedVolatility",, "T"),"")</f>
        <v>14.79</v>
      </c>
      <c r="R176" s="3">
        <f>IFERROR(RTD("cqg.rtd", ,"ContractData", G176, "Delta",, "T"),"")</f>
        <v>48.39</v>
      </c>
    </row>
    <row r="177" spans="1:18" x14ac:dyDescent="0.3">
      <c r="A177" s="1" t="s">
        <v>32</v>
      </c>
      <c r="B177" s="1" t="str">
        <f t="array" ref="B177:B181">_xll.CQGOptions(A177, "1", "-2,2", "Put")</f>
        <v>P.US.EW1M2674250</v>
      </c>
      <c r="D177" s="1" t="s">
        <v>90</v>
      </c>
      <c r="E177" s="2">
        <f>_xll.CQGContractData(D177, "ExpirationDate", "-1", "T")</f>
        <v>46178</v>
      </c>
      <c r="F177" s="2">
        <v>46178</v>
      </c>
      <c r="G177" s="2" t="str">
        <v>P.US.EW1M2674250</v>
      </c>
      <c r="H177" s="1" t="str" cm="1">
        <f t="array" ref="H177">TRIM(RIGHT(_xll.CQGContractData(G177, "LongDescription", "-1", "T"),(LEN(_xll.CQGContractData(G177, "LongDescription", "-1", "T"))-14)))</f>
        <v>Week 1 (Friday), Jun 26 74250 Put</v>
      </c>
      <c r="I177" s="3" t="str">
        <f>RTD("cqg.rtd", ,"ContractData",G177, "LastTrade",, "T")</f>
        <v/>
      </c>
      <c r="J177" s="4" t="str">
        <f>RTD("cqg.rtd", ,"ContractData",G177, "NetLastTrade",, "T")</f>
        <v/>
      </c>
      <c r="K177" s="1">
        <f>RTD("cqg.rtd", ,"ContractData",G177, "MT_LastBidVolume",, "T")</f>
        <v>64</v>
      </c>
      <c r="L177" s="3">
        <f>RTD("cqg.rtd", ,"ContractData",G177, "Bid",, "T")</f>
        <v>108</v>
      </c>
      <c r="M177" s="3">
        <f>RTD("cqg.rtd", ,"ContractData",G177, "Ask",, "T")</f>
        <v>108.5</v>
      </c>
      <c r="N177" s="1">
        <f>RTD("cqg.rtd", ,"ContractData",G177, "MT_LastAskVolume",, "T")</f>
        <v>1</v>
      </c>
      <c r="O177" s="1">
        <f>RTD("cqg.rtd", ,"ContractData",G177, "T_CVol",, "T")</f>
        <v>0</v>
      </c>
      <c r="P177" s="1">
        <f>RTD("cqg.rtd", ,"ContractData",G177, "Y_COI",, "T")</f>
        <v>21</v>
      </c>
      <c r="Q177" s="3">
        <f>IFERROR(RTD("cqg.rtd", ,"ContractData", G177, "ImpliedVolatility",, "T"),"")</f>
        <v>15.14</v>
      </c>
      <c r="R177" s="3">
        <f>IFERROR(RTD("cqg.rtd", ,"ContractData", G177, "Delta",, "T"),"")</f>
        <v>-46.56</v>
      </c>
    </row>
    <row r="178" spans="1:18" x14ac:dyDescent="0.3">
      <c r="B178" s="1" t="str">
        <v>P.US.EW1M2674300</v>
      </c>
      <c r="D178" s="1" t="s">
        <v>91</v>
      </c>
      <c r="E178" s="2">
        <f>_xll.CQGContractData(D178, "ExpirationDate", "-1", "T")</f>
        <v>46178</v>
      </c>
      <c r="F178" s="2">
        <v>46178</v>
      </c>
      <c r="G178" s="2" t="str">
        <v>P.US.EW1M2674300</v>
      </c>
      <c r="H178" s="1" t="str" cm="1">
        <f t="array" ref="H178">TRIM(RIGHT(_xll.CQGContractData(G178, "LongDescription", "-1", "T"),(LEN(_xll.CQGContractData(G178, "LongDescription", "-1", "T"))-14)))</f>
        <v>Week 1 (Friday), Jun 26 74300 Put</v>
      </c>
      <c r="I178" s="3" t="str">
        <f>RTD("cqg.rtd", ,"ContractData",G178, "LastTrade",, "T")</f>
        <v/>
      </c>
      <c r="J178" s="4" t="str">
        <f>RTD("cqg.rtd", ,"ContractData",G178, "NetLastTrade",, "T")</f>
        <v/>
      </c>
      <c r="K178" s="1">
        <f>RTD("cqg.rtd", ,"ContractData",G178, "MT_LastBidVolume",, "T")</f>
        <v>56</v>
      </c>
      <c r="L178" s="3">
        <f>RTD("cqg.rtd", ,"ContractData",G178, "Bid",, "T")</f>
        <v>110</v>
      </c>
      <c r="M178" s="3">
        <f>RTD("cqg.rtd", ,"ContractData",G178, "Ask",, "T")</f>
        <v>110.5</v>
      </c>
      <c r="N178" s="1">
        <f>RTD("cqg.rtd", ,"ContractData",G178, "MT_LastAskVolume",, "T")</f>
        <v>1</v>
      </c>
      <c r="O178" s="1">
        <f>RTD("cqg.rtd", ,"ContractData",G178, "T_CVol",, "T")</f>
        <v>0</v>
      </c>
      <c r="P178" s="1">
        <f>RTD("cqg.rtd", ,"ContractData",G178, "Y_COI",, "T")</f>
        <v>0</v>
      </c>
      <c r="Q178" s="3">
        <f>IFERROR(RTD("cqg.rtd", ,"ContractData", G178, "ImpliedVolatility",, "T"),"")</f>
        <v>15.02</v>
      </c>
      <c r="R178" s="3">
        <f>IFERROR(RTD("cqg.rtd", ,"ContractData", G178, "Delta",, "T"),"")</f>
        <v>-47.23</v>
      </c>
    </row>
    <row r="179" spans="1:18" x14ac:dyDescent="0.3">
      <c r="B179" s="1" t="str">
        <v>P.US.EW1M2674400</v>
      </c>
      <c r="D179" s="1" t="s">
        <v>248</v>
      </c>
      <c r="E179" s="2">
        <f>_xll.CQGContractData(D179, "ExpirationDate", "-1", "T")</f>
        <v>46178</v>
      </c>
      <c r="F179" s="2">
        <v>46178</v>
      </c>
      <c r="G179" s="2" t="str">
        <v>P.US.EW1M2674400</v>
      </c>
      <c r="H179" s="1" t="str" cm="1">
        <f t="array" ref="H179">TRIM(RIGHT(_xll.CQGContractData(G179, "LongDescription", "-1", "T"),(LEN(_xll.CQGContractData(G179, "LongDescription", "-1", "T"))-14)))</f>
        <v>Week 1 (Friday), Jun 26 74400 Put</v>
      </c>
      <c r="I179" s="3">
        <f>RTD("cqg.rtd", ,"ContractData",G179, "LastTrade",, "T")</f>
        <v>112.5</v>
      </c>
      <c r="J179" s="4">
        <f>RTD("cqg.rtd", ,"ContractData",G179, "NetLastTrade",, "T")</f>
        <v>-13.25</v>
      </c>
      <c r="K179" s="1">
        <f>RTD("cqg.rtd", ,"ContractData",G179, "MT_LastBidVolume",, "T")</f>
        <v>33</v>
      </c>
      <c r="L179" s="3">
        <f>RTD("cqg.rtd", ,"ContractData",G179, "Bid",, "T")</f>
        <v>114</v>
      </c>
      <c r="M179" s="3">
        <f>RTD("cqg.rtd", ,"ContractData",G179, "Ask",, "T")</f>
        <v>115</v>
      </c>
      <c r="N179" s="1">
        <f>RTD("cqg.rtd", ,"ContractData",G179, "MT_LastAskVolume",, "T")</f>
        <v>47</v>
      </c>
      <c r="O179" s="1">
        <f>RTD("cqg.rtd", ,"ContractData",G179, "T_CVol",, "T")</f>
        <v>65</v>
      </c>
      <c r="P179" s="1">
        <f>RTD("cqg.rtd", ,"ContractData",G179, "Y_COI",, "T")</f>
        <v>2</v>
      </c>
      <c r="Q179" s="3">
        <f>IFERROR(RTD("cqg.rtd", ,"ContractData", G179, "ImpliedVolatility",, "T"),"")</f>
        <v>15.03</v>
      </c>
      <c r="R179" s="3">
        <f>IFERROR(RTD("cqg.rtd", ,"ContractData", G179, "Delta",, "T"),"")</f>
        <v>-48.58</v>
      </c>
    </row>
    <row r="180" spans="1:18" x14ac:dyDescent="0.3">
      <c r="B180" s="1" t="str">
        <v>P.US.EW1M2674500</v>
      </c>
      <c r="D180" s="1" t="s">
        <v>249</v>
      </c>
      <c r="E180" s="2">
        <f>_xll.CQGContractData(D180, "ExpirationDate", "-1", "T")</f>
        <v>46178</v>
      </c>
      <c r="F180" s="2">
        <v>46178</v>
      </c>
      <c r="G180" s="2" t="str">
        <v>P.US.EW1M2674500</v>
      </c>
      <c r="H180" s="1" t="str" cm="1">
        <f t="array" ref="H180">TRIM(RIGHT(_xll.CQGContractData(G180, "LongDescription", "-1", "T"),(LEN(_xll.CQGContractData(G180, "LongDescription", "-1", "T"))-14)))</f>
        <v>Week 1 (Friday), Jun 26 74500 Put</v>
      </c>
      <c r="I180" s="3">
        <f>RTD("cqg.rtd", ,"ContractData",G180, "LastTrade",, "T")</f>
        <v>121</v>
      </c>
      <c r="J180" s="4">
        <f>RTD("cqg.rtd", ,"ContractData",G180, "NetLastTrade",, "T")</f>
        <v>-9.5</v>
      </c>
      <c r="K180" s="1">
        <f>RTD("cqg.rtd", ,"ContractData",G180, "MT_LastBidVolume",, "T")</f>
        <v>99</v>
      </c>
      <c r="L180" s="3">
        <f>RTD("cqg.rtd", ,"ContractData",G180, "Bid",, "T")</f>
        <v>118</v>
      </c>
      <c r="M180" s="3">
        <f>RTD("cqg.rtd", ,"ContractData",G180, "Ask",, "T")</f>
        <v>119</v>
      </c>
      <c r="N180" s="1">
        <f>RTD("cqg.rtd", ,"ContractData",G180, "MT_LastAskVolume",, "T")</f>
        <v>33</v>
      </c>
      <c r="O180" s="1">
        <f>RTD("cqg.rtd", ,"ContractData",G180, "T_CVol",, "T")</f>
        <v>17</v>
      </c>
      <c r="P180" s="1">
        <f>RTD("cqg.rtd", ,"ContractData",G180, "Y_COI",, "T")</f>
        <v>17</v>
      </c>
      <c r="Q180" s="3">
        <f>IFERROR(RTD("cqg.rtd", ,"ContractData", G180, "ImpliedVolatility",, "T"),"")</f>
        <v>14.76</v>
      </c>
      <c r="R180" s="3">
        <f>IFERROR(RTD("cqg.rtd", ,"ContractData", G180, "Delta",, "T"),"")</f>
        <v>-49.95</v>
      </c>
    </row>
    <row r="181" spans="1:18" x14ac:dyDescent="0.3">
      <c r="B181" s="1" t="str">
        <v>P.US.EW1M2674600</v>
      </c>
      <c r="D181" s="1" t="s">
        <v>250</v>
      </c>
      <c r="E181" s="2">
        <f>_xll.CQGContractData(D181, "ExpirationDate", "-1", "T")</f>
        <v>46178</v>
      </c>
      <c r="F181" s="2">
        <v>46178</v>
      </c>
      <c r="G181" s="2" t="str">
        <v>P.US.EW1M2674600</v>
      </c>
      <c r="H181" s="1" t="str" cm="1">
        <f t="array" ref="H181">TRIM(RIGHT(_xll.CQGContractData(G181, "LongDescription", "-1", "T"),(LEN(_xll.CQGContractData(G181, "LongDescription", "-1", "T"))-14)))</f>
        <v>Week 1 (Friday), Jun 26 74600 Put</v>
      </c>
      <c r="I181" s="3" t="str">
        <f>RTD("cqg.rtd", ,"ContractData",G181, "LastTrade",, "T")</f>
        <v/>
      </c>
      <c r="J181" s="4" t="str">
        <f>RTD("cqg.rtd", ,"ContractData",G181, "NetLastTrade",, "T")</f>
        <v/>
      </c>
      <c r="K181" s="1">
        <f>RTD("cqg.rtd", ,"ContractData",G181, "MT_LastBidVolume",, "T")</f>
        <v>72</v>
      </c>
      <c r="L181" s="3">
        <f>RTD("cqg.rtd", ,"ContractData",G181, "Bid",, "T")</f>
        <v>122.5</v>
      </c>
      <c r="M181" s="3">
        <f>RTD("cqg.rtd", ,"ContractData",G181, "Ask",, "T")</f>
        <v>123.5</v>
      </c>
      <c r="N181" s="1">
        <f>RTD("cqg.rtd", ,"ContractData",G181, "MT_LastAskVolume",, "T")</f>
        <v>32</v>
      </c>
      <c r="O181" s="1">
        <f>RTD("cqg.rtd", ,"ContractData",G181, "T_CVol",, "T")</f>
        <v>0</v>
      </c>
      <c r="P181" s="1">
        <f>RTD("cqg.rtd", ,"ContractData",G181, "Y_COI",, "T")</f>
        <v>0</v>
      </c>
      <c r="Q181" s="3">
        <f>IFERROR(RTD("cqg.rtd", ,"ContractData", G181, "ImpliedVolatility",, "T"),"")</f>
        <v>14.8</v>
      </c>
      <c r="R181" s="3">
        <f>IFERROR(RTD("cqg.rtd", ,"ContractData", G181, "Delta",, "T"),"")</f>
        <v>-51.36</v>
      </c>
    </row>
    <row r="182" spans="1:18" x14ac:dyDescent="0.3">
      <c r="A182" s="1" t="s">
        <v>33</v>
      </c>
      <c r="B182" s="1" t="str">
        <f t="array" ref="B182:B186">_xll.CQGOptions(A182, "1", "-2,2", "Call")</f>
        <v>C.US.EW2M2674000</v>
      </c>
      <c r="D182" s="1" t="s">
        <v>92</v>
      </c>
      <c r="E182" s="2">
        <f>_xll.CQGContractData(D182, "ExpirationDate", "-1", "T")</f>
        <v>46185</v>
      </c>
      <c r="F182" s="2">
        <v>46185</v>
      </c>
      <c r="G182" s="2" t="str" cm="1">
        <f t="array" ref="G182:G191">_xlfn._xlws.FILTER($D$2:$D$211,$E$2:$E$211=F182)</f>
        <v>C.US.EW2M2674000</v>
      </c>
      <c r="H182" s="1" t="str" cm="1">
        <f t="array" ref="H182">TRIM(RIGHT(_xll.CQGContractData(G182, "LongDescription", "-1", "T"),(LEN(_xll.CQGContractData(G182, "LongDescription", "-1", "T"))-14)))</f>
        <v>Week 2 (Friday), Jun 26 74000 Call</v>
      </c>
      <c r="I182" s="3">
        <f>RTD("cqg.rtd", ,"ContractData",G182, "LastTrade",, "T")</f>
        <v>140</v>
      </c>
      <c r="J182" s="4">
        <f>RTD("cqg.rtd", ,"ContractData",G182, "NetLastTrade",, "T")</f>
        <v>-3.25</v>
      </c>
      <c r="K182" s="1">
        <f>RTD("cqg.rtd", ,"ContractData",G182, "MT_LastBidVolume",, "T")</f>
        <v>10</v>
      </c>
      <c r="L182" s="3">
        <f>RTD("cqg.rtd", ,"ContractData",G182, "Bid",, "T")</f>
        <v>158</v>
      </c>
      <c r="M182" s="3">
        <f>RTD("cqg.rtd", ,"ContractData",G182, "Ask",, "T")</f>
        <v>159</v>
      </c>
      <c r="N182" s="1">
        <f>RTD("cqg.rtd", ,"ContractData",G182, "MT_LastAskVolume",, "T")</f>
        <v>37</v>
      </c>
      <c r="O182" s="1">
        <f>RTD("cqg.rtd", ,"ContractData",G182, "T_CVol",, "T")</f>
        <v>8</v>
      </c>
      <c r="P182" s="1">
        <f>RTD("cqg.rtd", ,"ContractData",G182, "Y_COI",, "T")</f>
        <v>269</v>
      </c>
      <c r="Q182" s="3">
        <f>IFERROR(RTD("cqg.rtd", ,"ContractData", G182, "ImpliedVolatility",, "T"),"")</f>
        <v>15.56</v>
      </c>
      <c r="R182" s="3">
        <f>IFERROR(RTD("cqg.rtd", ,"ContractData", G182, "Delta",, "T"),"")</f>
        <v>55.82</v>
      </c>
    </row>
    <row r="183" spans="1:18" x14ac:dyDescent="0.3">
      <c r="B183" s="1" t="str">
        <v>C.US.EW2M2674250</v>
      </c>
      <c r="D183" s="1" t="s">
        <v>93</v>
      </c>
      <c r="E183" s="2">
        <f>_xll.CQGContractData(D183, "ExpirationDate", "-1", "T")</f>
        <v>46185</v>
      </c>
      <c r="F183" s="2">
        <v>46185</v>
      </c>
      <c r="G183" s="2" t="str">
        <v>C.US.EW2M2674250</v>
      </c>
      <c r="H183" s="1" t="str" cm="1">
        <f t="array" ref="H183">TRIM(RIGHT(_xll.CQGContractData(G183, "LongDescription", "-1", "T"),(LEN(_xll.CQGContractData(G183, "LongDescription", "-1", "T"))-14)))</f>
        <v>Week 2 (Friday), Jun 26 74250 Call</v>
      </c>
      <c r="I183" s="3">
        <f>RTD("cqg.rtd", ,"ContractData",G183, "LastTrade",, "T")</f>
        <v>139.5</v>
      </c>
      <c r="J183" s="4">
        <f>RTD("cqg.rtd", ,"ContractData",G183, "NetLastTrade",, "T")</f>
        <v>10.75</v>
      </c>
      <c r="K183" s="1">
        <f>RTD("cqg.rtd", ,"ContractData",G183, "MT_LastBidVolume",, "T")</f>
        <v>12</v>
      </c>
      <c r="L183" s="3">
        <f>RTD("cqg.rtd", ,"ContractData",G183, "Bid",, "T")</f>
        <v>142.5</v>
      </c>
      <c r="M183" s="3">
        <f>RTD("cqg.rtd", ,"ContractData",G183, "Ask",, "T")</f>
        <v>143.5</v>
      </c>
      <c r="N183" s="1">
        <f>RTD("cqg.rtd", ,"ContractData",G183, "MT_LastAskVolume",, "T")</f>
        <v>35</v>
      </c>
      <c r="O183" s="1">
        <f>RTD("cqg.rtd", ,"ContractData",G183, "T_CVol",, "T")</f>
        <v>75</v>
      </c>
      <c r="P183" s="1">
        <f>RTD("cqg.rtd", ,"ContractData",G183, "Y_COI",, "T")</f>
        <v>81</v>
      </c>
      <c r="Q183" s="3">
        <f>IFERROR(RTD("cqg.rtd", ,"ContractData", G183, "ImpliedVolatility",, "T"),"")</f>
        <v>15.29</v>
      </c>
      <c r="R183" s="3">
        <f>IFERROR(RTD("cqg.rtd", ,"ContractData", G183, "Delta",, "T"),"")</f>
        <v>52.95</v>
      </c>
    </row>
    <row r="184" spans="1:18" x14ac:dyDescent="0.3">
      <c r="B184" s="1" t="str">
        <v>C.US.EW2M2674500</v>
      </c>
      <c r="D184" s="1" t="s">
        <v>94</v>
      </c>
      <c r="E184" s="2">
        <f>_xll.CQGContractData(D184, "ExpirationDate", "-1", "T")</f>
        <v>46185</v>
      </c>
      <c r="F184" s="2">
        <v>46185</v>
      </c>
      <c r="G184" s="2" t="str">
        <v>C.US.EW2M2674500</v>
      </c>
      <c r="H184" s="1" t="str" cm="1">
        <f t="array" ref="H184">TRIM(RIGHT(_xll.CQGContractData(G184, "LongDescription", "-1", "T"),(LEN(_xll.CQGContractData(G184, "LongDescription", "-1", "T"))-14)))</f>
        <v>Week 2 (Friday), Jun 26 74500 Call</v>
      </c>
      <c r="I184" s="3">
        <f>RTD("cqg.rtd", ,"ContractData",G184, "LastTrade",, "T")</f>
        <v>124.5</v>
      </c>
      <c r="J184" s="4">
        <f>RTD("cqg.rtd", ,"ContractData",G184, "NetLastTrade",, "T")</f>
        <v>9.5</v>
      </c>
      <c r="K184" s="1">
        <f>RTD("cqg.rtd", ,"ContractData",G184, "MT_LastBidVolume",, "T")</f>
        <v>19</v>
      </c>
      <c r="L184" s="3">
        <f>RTD("cqg.rtd", ,"ContractData",G184, "Bid",, "T")</f>
        <v>128</v>
      </c>
      <c r="M184" s="3">
        <f>RTD("cqg.rtd", ,"ContractData",G184, "Ask",, "T")</f>
        <v>129</v>
      </c>
      <c r="N184" s="1">
        <f>RTD("cqg.rtd", ,"ContractData",G184, "MT_LastAskVolume",, "T")</f>
        <v>40</v>
      </c>
      <c r="O184" s="1">
        <f>RTD("cqg.rtd", ,"ContractData",G184, "T_CVol",, "T")</f>
        <v>17</v>
      </c>
      <c r="P184" s="1">
        <f>RTD("cqg.rtd", ,"ContractData",G184, "Y_COI",, "T")</f>
        <v>419</v>
      </c>
      <c r="Q184" s="3">
        <f>IFERROR(RTD("cqg.rtd", ,"ContractData", G184, "ImpliedVolatility",, "T"),"")</f>
        <v>15.05</v>
      </c>
      <c r="R184" s="3">
        <f>IFERROR(RTD("cqg.rtd", ,"ContractData", G184, "Delta",, "T"),"")</f>
        <v>49.98</v>
      </c>
    </row>
    <row r="185" spans="1:18" x14ac:dyDescent="0.3">
      <c r="B185" s="1" t="str">
        <v>C.US.EW2M2674750</v>
      </c>
      <c r="D185" s="1" t="s">
        <v>95</v>
      </c>
      <c r="E185" s="2">
        <f>_xll.CQGContractData(D185, "ExpirationDate", "-1", "T")</f>
        <v>46185</v>
      </c>
      <c r="F185" s="2">
        <v>46185</v>
      </c>
      <c r="G185" s="2" t="str">
        <v>C.US.EW2M2674750</v>
      </c>
      <c r="H185" s="1" t="str" cm="1">
        <f t="array" ref="H185">TRIM(RIGHT(_xll.CQGContractData(G185, "LongDescription", "-1", "T"),(LEN(_xll.CQGContractData(G185, "LongDescription", "-1", "T"))-14)))</f>
        <v>Week 2 (Friday), Jun 26 74750 Call</v>
      </c>
      <c r="I185" s="3">
        <f>RTD("cqg.rtd", ,"ContractData",G185, "LastTrade",, "T")</f>
        <v>112.5</v>
      </c>
      <c r="J185" s="4">
        <f>RTD("cqg.rtd", ,"ContractData",G185, "NetLastTrade",, "T")</f>
        <v>10.5</v>
      </c>
      <c r="K185" s="1">
        <f>RTD("cqg.rtd", ,"ContractData",G185, "MT_LastBidVolume",, "T")</f>
        <v>6</v>
      </c>
      <c r="L185" s="3">
        <f>RTD("cqg.rtd", ,"ContractData",G185, "Bid",, "T")</f>
        <v>114.5</v>
      </c>
      <c r="M185" s="3">
        <f>RTD("cqg.rtd", ,"ContractData",G185, "Ask",, "T")</f>
        <v>115</v>
      </c>
      <c r="N185" s="1">
        <f>RTD("cqg.rtd", ,"ContractData",G185, "MT_LastAskVolume",, "T")</f>
        <v>48</v>
      </c>
      <c r="O185" s="1">
        <f>RTD("cqg.rtd", ,"ContractData",G185, "T_CVol",, "T")</f>
        <v>1</v>
      </c>
      <c r="P185" s="1">
        <f>RTD("cqg.rtd", ,"ContractData",G185, "Y_COI",, "T")</f>
        <v>126</v>
      </c>
      <c r="Q185" s="3">
        <f>IFERROR(RTD("cqg.rtd", ,"ContractData", G185, "ImpliedVolatility",, "T"),"")</f>
        <v>14.79</v>
      </c>
      <c r="R185" s="3">
        <f>IFERROR(RTD("cqg.rtd", ,"ContractData", G185, "Delta",, "T"),"")</f>
        <v>46.91</v>
      </c>
    </row>
    <row r="186" spans="1:18" x14ac:dyDescent="0.3">
      <c r="B186" s="1" t="str">
        <v>C.US.EW2M2675000</v>
      </c>
      <c r="D186" s="1" t="s">
        <v>251</v>
      </c>
      <c r="E186" s="2">
        <f>_xll.CQGContractData(D186, "ExpirationDate", "-1", "T")</f>
        <v>46185</v>
      </c>
      <c r="F186" s="2">
        <v>46185</v>
      </c>
      <c r="G186" s="2" t="str">
        <v>C.US.EW2M2675000</v>
      </c>
      <c r="H186" s="1" t="str" cm="1">
        <f t="array" ref="H186">TRIM(RIGHT(_xll.CQGContractData(G186, "LongDescription", "-1", "T"),(LEN(_xll.CQGContractData(G186, "LongDescription", "-1", "T"))-14)))</f>
        <v>Week 2 (Friday), Jun 26 75000 Call</v>
      </c>
      <c r="I186" s="3">
        <f>RTD("cqg.rtd", ,"ContractData",G186, "LastTrade",, "T")</f>
        <v>99.5</v>
      </c>
      <c r="J186" s="4">
        <f>RTD("cqg.rtd", ,"ContractData",G186, "NetLastTrade",, "T")</f>
        <v>9.25</v>
      </c>
      <c r="K186" s="1">
        <f>RTD("cqg.rtd", ,"ContractData",G186, "MT_LastBidVolume",, "T")</f>
        <v>11</v>
      </c>
      <c r="L186" s="3">
        <f>RTD("cqg.rtd", ,"ContractData",G186, "Bid",, "T")</f>
        <v>101.5</v>
      </c>
      <c r="M186" s="3">
        <f>RTD("cqg.rtd", ,"ContractData",G186, "Ask",, "T")</f>
        <v>102</v>
      </c>
      <c r="N186" s="1">
        <f>RTD("cqg.rtd", ,"ContractData",G186, "MT_LastAskVolume",, "T")</f>
        <v>18</v>
      </c>
      <c r="O186" s="1">
        <f>RTD("cqg.rtd", ,"ContractData",G186, "T_CVol",, "T")</f>
        <v>121</v>
      </c>
      <c r="P186" s="1">
        <f>RTD("cqg.rtd", ,"ContractData",G186, "Y_COI",, "T")</f>
        <v>329</v>
      </c>
      <c r="Q186" s="3">
        <f>IFERROR(RTD("cqg.rtd", ,"ContractData", G186, "ImpliedVolatility",, "T"),"")</f>
        <v>14.49</v>
      </c>
      <c r="R186" s="3">
        <f>IFERROR(RTD("cqg.rtd", ,"ContractData", G186, "Delta",, "T"),"")</f>
        <v>43.75</v>
      </c>
    </row>
    <row r="187" spans="1:18" x14ac:dyDescent="0.3">
      <c r="A187" s="1" t="s">
        <v>34</v>
      </c>
      <c r="B187" s="1" t="str">
        <f t="array" ref="B187:B191">_xll.CQGOptions(A187, "1", "-2,2", "Put")</f>
        <v>P.US.EW2M2674000</v>
      </c>
      <c r="D187" s="1" t="s">
        <v>96</v>
      </c>
      <c r="E187" s="2">
        <f>_xll.CQGContractData(D187, "ExpirationDate", "-1", "T")</f>
        <v>46185</v>
      </c>
      <c r="F187" s="2">
        <v>46185</v>
      </c>
      <c r="G187" s="2" t="str">
        <v>P.US.EW2M2674000</v>
      </c>
      <c r="H187" s="1" t="str" cm="1">
        <f t="array" ref="H187">TRIM(RIGHT(_xll.CQGContractData(G187, "LongDescription", "-1", "T"),(LEN(_xll.CQGContractData(G187, "LongDescription", "-1", "T"))-14)))</f>
        <v>Week 2 (Friday), Jun 26 74000 Put</v>
      </c>
      <c r="I187" s="3">
        <f>RTD("cqg.rtd", ,"ContractData",G187, "LastTrade",, "T")</f>
        <v>122</v>
      </c>
      <c r="J187" s="4">
        <f>RTD("cqg.rtd", ,"ContractData",G187, "NetLastTrade",, "T")</f>
        <v>-2.5</v>
      </c>
      <c r="K187" s="1">
        <f>RTD("cqg.rtd", ,"ContractData",G187, "MT_LastBidVolume",, "T")</f>
        <v>4</v>
      </c>
      <c r="L187" s="3">
        <f>RTD("cqg.rtd", ,"ContractData",G187, "Bid",, "T")</f>
        <v>115</v>
      </c>
      <c r="M187" s="3">
        <f>RTD("cqg.rtd", ,"ContractData",G187, "Ask",, "T")</f>
        <v>115.5</v>
      </c>
      <c r="N187" s="1">
        <f>RTD("cqg.rtd", ,"ContractData",G187, "MT_LastAskVolume",, "T")</f>
        <v>73</v>
      </c>
      <c r="O187" s="1">
        <f>RTD("cqg.rtd", ,"ContractData",G187, "T_CVol",, "T")</f>
        <v>4</v>
      </c>
      <c r="P187" s="1">
        <f>RTD("cqg.rtd", ,"ContractData",G187, "Y_COI",, "T")</f>
        <v>72</v>
      </c>
      <c r="Q187" s="3">
        <f>IFERROR(RTD("cqg.rtd", ,"ContractData", G187, "ImpliedVolatility",, "T"),"")</f>
        <v>15.55</v>
      </c>
      <c r="R187" s="3">
        <f>IFERROR(RTD("cqg.rtd", ,"ContractData", G187, "Delta",, "T"),"")</f>
        <v>-43.87</v>
      </c>
    </row>
    <row r="188" spans="1:18" x14ac:dyDescent="0.3">
      <c r="B188" s="1" t="str">
        <v>P.US.EW2M2674250</v>
      </c>
      <c r="D188" s="1" t="s">
        <v>97</v>
      </c>
      <c r="E188" s="2">
        <f>_xll.CQGContractData(D188, "ExpirationDate", "-1", "T")</f>
        <v>46185</v>
      </c>
      <c r="F188" s="2">
        <v>46185</v>
      </c>
      <c r="G188" s="2" t="str">
        <v>P.US.EW2M2674250</v>
      </c>
      <c r="H188" s="1" t="str" cm="1">
        <f t="array" ref="H188">TRIM(RIGHT(_xll.CQGContractData(G188, "LongDescription", "-1", "T"),(LEN(_xll.CQGContractData(G188, "LongDescription", "-1", "T"))-14)))</f>
        <v>Week 2 (Friday), Jun 26 74250 Put</v>
      </c>
      <c r="I188" s="3">
        <f>RTD("cqg.rtd", ,"ContractData",G188, "LastTrade",, "T")</f>
        <v>121.5</v>
      </c>
      <c r="J188" s="4">
        <f>RTD("cqg.rtd", ,"ContractData",G188, "NetLastTrade",, "T")</f>
        <v>-13.25</v>
      </c>
      <c r="K188" s="1">
        <f>RTD("cqg.rtd", ,"ContractData",G188, "MT_LastBidVolume",, "T")</f>
        <v>52</v>
      </c>
      <c r="L188" s="3">
        <f>RTD("cqg.rtd", ,"ContractData",G188, "Bid",, "T")</f>
        <v>124</v>
      </c>
      <c r="M188" s="3">
        <f>RTD("cqg.rtd", ,"ContractData",G188, "Ask",, "T")</f>
        <v>125</v>
      </c>
      <c r="N188" s="1">
        <f>RTD("cqg.rtd", ,"ContractData",G188, "MT_LastAskVolume",, "T")</f>
        <v>30</v>
      </c>
      <c r="O188" s="1">
        <f>RTD("cqg.rtd", ,"ContractData",G188, "T_CVol",, "T")</f>
        <v>18</v>
      </c>
      <c r="P188" s="1">
        <f>RTD("cqg.rtd", ,"ContractData",G188, "Y_COI",, "T")</f>
        <v>18</v>
      </c>
      <c r="Q188" s="3">
        <f>IFERROR(RTD("cqg.rtd", ,"ContractData", G188, "ImpliedVolatility",, "T"),"")</f>
        <v>15.28</v>
      </c>
      <c r="R188" s="3">
        <f>IFERROR(RTD("cqg.rtd", ,"ContractData", G188, "Delta",, "T"),"")</f>
        <v>-46.73</v>
      </c>
    </row>
    <row r="189" spans="1:18" x14ac:dyDescent="0.3">
      <c r="B189" s="1" t="str">
        <v>P.US.EW2M2674500</v>
      </c>
      <c r="D189" s="1" t="s">
        <v>98</v>
      </c>
      <c r="E189" s="2">
        <f>_xll.CQGContractData(D189, "ExpirationDate", "-1", "T")</f>
        <v>46185</v>
      </c>
      <c r="F189" s="2">
        <v>46185</v>
      </c>
      <c r="G189" s="2" t="str">
        <v>P.US.EW2M2674500</v>
      </c>
      <c r="H189" s="1" t="str" cm="1">
        <f t="array" ref="H189">TRIM(RIGHT(_xll.CQGContractData(G189, "LongDescription", "-1", "T"),(LEN(_xll.CQGContractData(G189, "LongDescription", "-1", "T"))-14)))</f>
        <v>Week 2 (Friday), Jun 26 74500 Put</v>
      </c>
      <c r="I189" s="3">
        <f>RTD("cqg.rtd", ,"ContractData",G189, "LastTrade",, "T")</f>
        <v>136</v>
      </c>
      <c r="J189" s="4">
        <f>RTD("cqg.rtd", ,"ContractData",G189, "NetLastTrade",, "T")</f>
        <v>-9.75</v>
      </c>
      <c r="K189" s="1">
        <f>RTD("cqg.rtd", ,"ContractData",G189, "MT_LastBidVolume",, "T")</f>
        <v>19</v>
      </c>
      <c r="L189" s="3">
        <f>RTD("cqg.rtd", ,"ContractData",G189, "Bid",, "T")</f>
        <v>134.5</v>
      </c>
      <c r="M189" s="3">
        <f>RTD("cqg.rtd", ,"ContractData",G189, "Ask",, "T")</f>
        <v>135.5</v>
      </c>
      <c r="N189" s="1">
        <f>RTD("cqg.rtd", ,"ContractData",G189, "MT_LastAskVolume",, "T")</f>
        <v>57</v>
      </c>
      <c r="O189" s="1">
        <f>RTD("cqg.rtd", ,"ContractData",G189, "T_CVol",, "T")</f>
        <v>17</v>
      </c>
      <c r="P189" s="1">
        <f>RTD("cqg.rtd", ,"ContractData",G189, "Y_COI",, "T")</f>
        <v>1</v>
      </c>
      <c r="Q189" s="3">
        <f>IFERROR(RTD("cqg.rtd", ,"ContractData", G189, "ImpliedVolatility",, "T"),"")</f>
        <v>15.05</v>
      </c>
      <c r="R189" s="3">
        <f>IFERROR(RTD("cqg.rtd", ,"ContractData", G189, "Delta",, "T"),"")</f>
        <v>-49.7</v>
      </c>
    </row>
    <row r="190" spans="1:18" x14ac:dyDescent="0.3">
      <c r="B190" s="1" t="str">
        <v>P.US.EW2M2674750</v>
      </c>
      <c r="D190" s="1" t="s">
        <v>99</v>
      </c>
      <c r="E190" s="2">
        <f>_xll.CQGContractData(D190, "ExpirationDate", "-1", "T")</f>
        <v>46185</v>
      </c>
      <c r="F190" s="2">
        <v>46185</v>
      </c>
      <c r="G190" s="2" t="str">
        <v>P.US.EW2M2674750</v>
      </c>
      <c r="H190" s="1" t="str" cm="1">
        <f t="array" ref="H190">TRIM(RIGHT(_xll.CQGContractData(G190, "LongDescription", "-1", "T"),(LEN(_xll.CQGContractData(G190, "LongDescription", "-1", "T"))-14)))</f>
        <v>Week 2 (Friday), Jun 26 74750 Put</v>
      </c>
      <c r="I190" s="3">
        <f>RTD("cqg.rtd", ,"ContractData",G190, "LastTrade",, "T")</f>
        <v>161</v>
      </c>
      <c r="J190" s="4">
        <f>RTD("cqg.rtd", ,"ContractData",G190, "NetLastTrade",, "T")</f>
        <v>3.25</v>
      </c>
      <c r="K190" s="1">
        <f>RTD("cqg.rtd", ,"ContractData",G190, "MT_LastBidVolume",, "T")</f>
        <v>19</v>
      </c>
      <c r="L190" s="3">
        <f>RTD("cqg.rtd", ,"ContractData",G190, "Bid",, "T")</f>
        <v>145.5</v>
      </c>
      <c r="M190" s="3">
        <f>RTD("cqg.rtd", ,"ContractData",G190, "Ask",, "T")</f>
        <v>146.5</v>
      </c>
      <c r="N190" s="1">
        <f>RTD("cqg.rtd", ,"ContractData",G190, "MT_LastAskVolume",, "T")</f>
        <v>48</v>
      </c>
      <c r="O190" s="1">
        <f>RTD("cqg.rtd", ,"ContractData",G190, "T_CVol",, "T")</f>
        <v>7</v>
      </c>
      <c r="P190" s="1">
        <f>RTD("cqg.rtd", ,"ContractData",G190, "Y_COI",, "T")</f>
        <v>0</v>
      </c>
      <c r="Q190" s="3">
        <f>IFERROR(RTD("cqg.rtd", ,"ContractData", G190, "ImpliedVolatility",, "T"),"")</f>
        <v>14.8</v>
      </c>
      <c r="R190" s="3">
        <f>IFERROR(RTD("cqg.rtd", ,"ContractData", G190, "Delta",, "T"),"")</f>
        <v>-52.75</v>
      </c>
    </row>
    <row r="191" spans="1:18" x14ac:dyDescent="0.3">
      <c r="B191" s="1" t="str">
        <v>P.US.EW2M2675000</v>
      </c>
      <c r="D191" s="1" t="s">
        <v>252</v>
      </c>
      <c r="E191" s="2">
        <f>_xll.CQGContractData(D191, "ExpirationDate", "-1", "T")</f>
        <v>46185</v>
      </c>
      <c r="F191" s="2">
        <v>46185</v>
      </c>
      <c r="G191" s="2" t="str">
        <v>P.US.EW2M2675000</v>
      </c>
      <c r="H191" s="1" t="str" cm="1">
        <f t="array" ref="H191">TRIM(RIGHT(_xll.CQGContractData(G191, "LongDescription", "-1", "T"),(LEN(_xll.CQGContractData(G191, "LongDescription", "-1", "T"))-14)))</f>
        <v>Week 2 (Friday), Jun 26 75000 Put</v>
      </c>
      <c r="I191" s="3">
        <f>RTD("cqg.rtd", ,"ContractData",G191, "LastTrade",, "T")</f>
        <v>240.5</v>
      </c>
      <c r="J191" s="4">
        <f>RTD("cqg.rtd", ,"ContractData",G191, "NetLastTrade",, "T")</f>
        <v>69.75</v>
      </c>
      <c r="K191" s="1">
        <f>RTD("cqg.rtd", ,"ContractData",G191, "MT_LastBidVolume",, "T")</f>
        <v>10</v>
      </c>
      <c r="L191" s="3">
        <f>RTD("cqg.rtd", ,"ContractData",G191, "Bid",, "T")</f>
        <v>157.5</v>
      </c>
      <c r="M191" s="3">
        <f>RTD("cqg.rtd", ,"ContractData",G191, "Ask",, "T")</f>
        <v>158.5</v>
      </c>
      <c r="N191" s="1">
        <f>RTD("cqg.rtd", ,"ContractData",G191, "MT_LastAskVolume",, "T")</f>
        <v>44</v>
      </c>
      <c r="O191" s="1">
        <f>RTD("cqg.rtd", ,"ContractData",G191, "T_CVol",, "T")</f>
        <v>0</v>
      </c>
      <c r="P191" s="1">
        <f>RTD("cqg.rtd", ,"ContractData",G191, "Y_COI",, "T")</f>
        <v>8</v>
      </c>
      <c r="Q191" s="3">
        <f>IFERROR(RTD("cqg.rtd", ,"ContractData", G191, "ImpliedVolatility",, "T"),"")</f>
        <v>14.57</v>
      </c>
      <c r="R191" s="3">
        <f>IFERROR(RTD("cqg.rtd", ,"ContractData", G191, "Delta",, "T"),"")</f>
        <v>-55.88</v>
      </c>
    </row>
    <row r="192" spans="1:18" x14ac:dyDescent="0.3">
      <c r="A192" s="1" t="s">
        <v>35</v>
      </c>
      <c r="B192" s="1" t="str">
        <f t="array" ref="B192:B196">_xll.CQGOptions(A192, "1", "-2,2", "Call")</f>
        <v>C.US.EW3K2674350</v>
      </c>
      <c r="D192" s="1" t="s">
        <v>100</v>
      </c>
      <c r="E192" s="2">
        <f>_xll.CQGContractData(D192, "ExpirationDate", "-1", "T")</f>
        <v>46157</v>
      </c>
      <c r="F192" s="2">
        <v>46191</v>
      </c>
      <c r="G192" s="2" t="str" cm="1">
        <f t="array" ref="G192:G201">_xlfn._xlws.FILTER($D$2:$D$211,$E$2:$E$211=F192)</f>
        <v>C.US.EPM2674000</v>
      </c>
      <c r="H192" s="1" t="str" cm="1">
        <f t="array" ref="H192">TRIM(RIGHT(_xll.CQGContractData(G192, "LongDescription", "-1", "T"),(LEN(_xll.CQGContractData(G192, "LongDescription", "-1", "T"))-14)))</f>
        <v>Option, Jun 26 74000 Call</v>
      </c>
      <c r="I192" s="3">
        <f>RTD("cqg.rtd", ,"ContractData",G192, "LastTrade",, "T")</f>
        <v>171</v>
      </c>
      <c r="J192" s="4">
        <f>RTD("cqg.rtd", ,"ContractData",G192, "NetLastTrade",, "T")</f>
        <v>16</v>
      </c>
      <c r="K192" s="1">
        <f>RTD("cqg.rtd", ,"ContractData",G192, "MT_LastBidVolume",, "T")</f>
        <v>2</v>
      </c>
      <c r="L192" s="3">
        <f>RTD("cqg.rtd", ,"ContractData",G192, "Bid",, "T")</f>
        <v>170</v>
      </c>
      <c r="M192" s="3">
        <f>RTD("cqg.rtd", ,"ContractData",G192, "Ask",, "T")</f>
        <v>170.5</v>
      </c>
      <c r="N192" s="1">
        <f>RTD("cqg.rtd", ,"ContractData",G192, "MT_LastAskVolume",, "T")</f>
        <v>20</v>
      </c>
      <c r="O192" s="1">
        <f>RTD("cqg.rtd", ,"ContractData",G192, "T_CVol",, "T")</f>
        <v>878</v>
      </c>
      <c r="P192" s="1">
        <f>RTD("cqg.rtd", ,"ContractData",G192, "Y_COI",, "T")</f>
        <v>8875</v>
      </c>
      <c r="Q192" s="3">
        <f>IFERROR(RTD("cqg.rtd", ,"ContractData", G192, "ImpliedVolatility",, "T"),"")</f>
        <v>15.51</v>
      </c>
      <c r="R192" s="3">
        <f>IFERROR(RTD("cqg.rtd", ,"ContractData", G192, "Delta",, "T"),"")</f>
        <v>55.46</v>
      </c>
    </row>
    <row r="193" spans="1:18" x14ac:dyDescent="0.3">
      <c r="B193" s="1" t="str">
        <v>C.US.EW3K2674400</v>
      </c>
      <c r="D193" s="1" t="s">
        <v>253</v>
      </c>
      <c r="E193" s="2">
        <f>_xll.CQGContractData(D193, "ExpirationDate", "-1", "T")</f>
        <v>46157</v>
      </c>
      <c r="F193" s="2">
        <v>46191</v>
      </c>
      <c r="G193" s="2" t="str">
        <v>C.US.EPM2674250</v>
      </c>
      <c r="H193" s="1" t="str" cm="1">
        <f t="array" ref="H193">TRIM(RIGHT(_xll.CQGContractData(G193, "LongDescription", "-1", "T"),(LEN(_xll.CQGContractData(G193, "LongDescription", "-1", "T"))-14)))</f>
        <v>Option, Jun 26 74250 Call</v>
      </c>
      <c r="I193" s="3">
        <f>RTD("cqg.rtd", ,"ContractData",G193, "LastTrade",, "T")</f>
        <v>154.5</v>
      </c>
      <c r="J193" s="4">
        <f>RTD("cqg.rtd", ,"ContractData",G193, "NetLastTrade",, "T")</f>
        <v>14</v>
      </c>
      <c r="K193" s="1">
        <f>RTD("cqg.rtd", ,"ContractData",G193, "MT_LastBidVolume",, "T")</f>
        <v>9</v>
      </c>
      <c r="L193" s="3">
        <f>RTD("cqg.rtd", ,"ContractData",G193, "Bid",, "T")</f>
        <v>154.5</v>
      </c>
      <c r="M193" s="3">
        <f>RTD("cqg.rtd", ,"ContractData",G193, "Ask",, "T")</f>
        <v>155</v>
      </c>
      <c r="N193" s="1">
        <f>RTD("cqg.rtd", ,"ContractData",G193, "MT_LastAskVolume",, "T")</f>
        <v>7</v>
      </c>
      <c r="O193" s="1">
        <f>RTD("cqg.rtd", ,"ContractData",G193, "T_CVol",, "T")</f>
        <v>164</v>
      </c>
      <c r="P193" s="1">
        <f>RTD("cqg.rtd", ,"ContractData",G193, "Y_COI",, "T")</f>
        <v>1721</v>
      </c>
      <c r="Q193" s="3">
        <f>IFERROR(RTD("cqg.rtd", ,"ContractData", G193, "ImpliedVolatility",, "T"),"")</f>
        <v>15.3</v>
      </c>
      <c r="R193" s="3">
        <f>IFERROR(RTD("cqg.rtd", ,"ContractData", G193, "Delta",, "T"),"")</f>
        <v>52.82</v>
      </c>
    </row>
    <row r="194" spans="1:18" x14ac:dyDescent="0.3">
      <c r="B194" s="1" t="str">
        <v>C.US.EW3K2674450</v>
      </c>
      <c r="D194" s="1" t="s">
        <v>254</v>
      </c>
      <c r="E194" s="2">
        <f>_xll.CQGContractData(D194, "ExpirationDate", "-1", "T")</f>
        <v>46157</v>
      </c>
      <c r="F194" s="2">
        <v>46191</v>
      </c>
      <c r="G194" s="2" t="str">
        <v>C.US.EPM2674500</v>
      </c>
      <c r="H194" s="1" t="str" cm="1">
        <f t="array" ref="H194">TRIM(RIGHT(_xll.CQGContractData(G194, "LongDescription", "-1", "T"),(LEN(_xll.CQGContractData(G194, "LongDescription", "-1", "T"))-14)))</f>
        <v>Option, Jun 26 74500 Call</v>
      </c>
      <c r="I194" s="3">
        <f>RTD("cqg.rtd", ,"ContractData",G194, "LastTrade",, "T")</f>
        <v>140</v>
      </c>
      <c r="J194" s="4">
        <f>RTD("cqg.rtd", ,"ContractData",G194, "NetLastTrade",, "T")</f>
        <v>13.25</v>
      </c>
      <c r="K194" s="1">
        <f>RTD("cqg.rtd", ,"ContractData",G194, "MT_LastBidVolume",, "T")</f>
        <v>8</v>
      </c>
      <c r="L194" s="3">
        <f>RTD("cqg.rtd", ,"ContractData",G194, "Bid",, "T")</f>
        <v>140</v>
      </c>
      <c r="M194" s="3">
        <f>RTD("cqg.rtd", ,"ContractData",G194, "Ask",, "T")</f>
        <v>140.5</v>
      </c>
      <c r="N194" s="1">
        <f>RTD("cqg.rtd", ,"ContractData",G194, "MT_LastAskVolume",, "T")</f>
        <v>17</v>
      </c>
      <c r="O194" s="1">
        <f>RTD("cqg.rtd", ,"ContractData",G194, "T_CVol",, "T")</f>
        <v>239</v>
      </c>
      <c r="P194" s="1">
        <f>RTD("cqg.rtd", ,"ContractData",G194, "Y_COI",, "T")</f>
        <v>5395</v>
      </c>
      <c r="Q194" s="3">
        <f>IFERROR(RTD("cqg.rtd", ,"ContractData", G194, "ImpliedVolatility",, "T"),"")</f>
        <v>15.03</v>
      </c>
      <c r="R194" s="3">
        <f>IFERROR(RTD("cqg.rtd", ,"ContractData", G194, "Delta",, "T"),"")</f>
        <v>50.09</v>
      </c>
    </row>
    <row r="195" spans="1:18" x14ac:dyDescent="0.3">
      <c r="B195" s="1" t="str">
        <v>C.US.EW3K2674500</v>
      </c>
      <c r="D195" s="1" t="s">
        <v>255</v>
      </c>
      <c r="E195" s="2">
        <f>_xll.CQGContractData(D195, "ExpirationDate", "-1", "T")</f>
        <v>46157</v>
      </c>
      <c r="F195" s="2">
        <v>46191</v>
      </c>
      <c r="G195" s="2" t="str">
        <v>C.US.EPM2674750</v>
      </c>
      <c r="H195" s="1" t="str" cm="1">
        <f t="array" ref="H195">TRIM(RIGHT(_xll.CQGContractData(G195, "LongDescription", "-1", "T"),(LEN(_xll.CQGContractData(G195, "LongDescription", "-1", "T"))-14)))</f>
        <v>Option, Jun 26 74750 Call</v>
      </c>
      <c r="I195" s="3">
        <f>RTD("cqg.rtd", ,"ContractData",G195, "LastTrade",, "T")</f>
        <v>128</v>
      </c>
      <c r="J195" s="4">
        <f>RTD("cqg.rtd", ,"ContractData",G195, "NetLastTrade",, "T")</f>
        <v>14</v>
      </c>
      <c r="K195" s="1">
        <f>RTD("cqg.rtd", ,"ContractData",G195, "MT_LastBidVolume",, "T")</f>
        <v>34</v>
      </c>
      <c r="L195" s="3">
        <f>RTD("cqg.rtd", ,"ContractData",G195, "Bid",, "T")</f>
        <v>126</v>
      </c>
      <c r="M195" s="3">
        <f>RTD("cqg.rtd", ,"ContractData",G195, "Ask",, "T")</f>
        <v>126.5</v>
      </c>
      <c r="N195" s="1">
        <f>RTD("cqg.rtd", ,"ContractData",G195, "MT_LastAskVolume",, "T")</f>
        <v>34</v>
      </c>
      <c r="O195" s="1">
        <f>RTD("cqg.rtd", ,"ContractData",G195, "T_CVol",, "T")</f>
        <v>54</v>
      </c>
      <c r="P195" s="1">
        <f>RTD("cqg.rtd", ,"ContractData",G195, "Y_COI",, "T")</f>
        <v>1463</v>
      </c>
      <c r="Q195" s="3">
        <f>IFERROR(RTD("cqg.rtd", ,"ContractData", G195, "ImpliedVolatility",, "T"),"")</f>
        <v>14.73</v>
      </c>
      <c r="R195" s="3">
        <f>IFERROR(RTD("cqg.rtd", ,"ContractData", G195, "Delta",, "T"),"")</f>
        <v>47.27</v>
      </c>
    </row>
    <row r="196" spans="1:18" x14ac:dyDescent="0.3">
      <c r="B196" s="1" t="str">
        <v>C.US.EW3K2674550</v>
      </c>
      <c r="D196" s="1" t="s">
        <v>256</v>
      </c>
      <c r="E196" s="2">
        <f>_xll.CQGContractData(D196, "ExpirationDate", "-1", "T")</f>
        <v>46157</v>
      </c>
      <c r="F196" s="2">
        <v>46191</v>
      </c>
      <c r="G196" s="2" t="str">
        <v>C.US.EPM2675000</v>
      </c>
      <c r="H196" s="1" t="str" cm="1">
        <f t="array" ref="H196">TRIM(RIGHT(_xll.CQGContractData(G196, "LongDescription", "-1", "T"),(LEN(_xll.CQGContractData(G196, "LongDescription", "-1", "T"))-14)))</f>
        <v>Option, Jun 26 75000 Call</v>
      </c>
      <c r="I196" s="3">
        <f>RTD("cqg.rtd", ,"ContractData",G196, "LastTrade",, "T")</f>
        <v>112.5</v>
      </c>
      <c r="J196" s="4">
        <f>RTD("cqg.rtd", ,"ContractData",G196, "NetLastTrade",, "T")</f>
        <v>10.75</v>
      </c>
      <c r="K196" s="1">
        <f>RTD("cqg.rtd", ,"ContractData",G196, "MT_LastBidVolume",, "T")</f>
        <v>28</v>
      </c>
      <c r="L196" s="3">
        <f>RTD("cqg.rtd", ,"ContractData",G196, "Bid",, "T")</f>
        <v>113</v>
      </c>
      <c r="M196" s="3">
        <f>RTD("cqg.rtd", ,"ContractData",G196, "Ask",, "T")</f>
        <v>113.5</v>
      </c>
      <c r="N196" s="1">
        <f>RTD("cqg.rtd", ,"ContractData",G196, "MT_LastAskVolume",, "T")</f>
        <v>38</v>
      </c>
      <c r="O196" s="1">
        <f>RTD("cqg.rtd", ,"ContractData",G196, "T_CVol",, "T")</f>
        <v>814</v>
      </c>
      <c r="P196" s="1">
        <f>RTD("cqg.rtd", ,"ContractData",G196, "Y_COI",, "T")</f>
        <v>8630</v>
      </c>
      <c r="Q196" s="3">
        <f>IFERROR(RTD("cqg.rtd", ,"ContractData", G196, "ImpliedVolatility",, "T"),"")</f>
        <v>14.52</v>
      </c>
      <c r="R196" s="3">
        <f>IFERROR(RTD("cqg.rtd", ,"ContractData", G196, "Delta",, "T"),"")</f>
        <v>44.4</v>
      </c>
    </row>
    <row r="197" spans="1:18" x14ac:dyDescent="0.3">
      <c r="A197" s="1" t="s">
        <v>36</v>
      </c>
      <c r="B197" s="1" t="str">
        <f t="array" ref="B197:B201">_xll.CQGOptions(A197, "1", "-2,2", "Put")</f>
        <v>P.US.EW3K2674350</v>
      </c>
      <c r="D197" s="1" t="s">
        <v>101</v>
      </c>
      <c r="E197" s="2">
        <f>_xll.CQGContractData(D197, "ExpirationDate", "-1", "T")</f>
        <v>46157</v>
      </c>
      <c r="F197" s="2">
        <v>46191</v>
      </c>
      <c r="G197" s="2" t="str">
        <v>P.US.EPM2674000</v>
      </c>
      <c r="H197" s="1" t="str" cm="1">
        <f t="array" ref="H197">TRIM(RIGHT(_xll.CQGContractData(G197, "LongDescription", "-1", "T"),(LEN(_xll.CQGContractData(G197, "LongDescription", "-1", "T"))-14)))</f>
        <v>Option, Jun 26 74000 Put</v>
      </c>
      <c r="I197" s="3">
        <f>RTD("cqg.rtd", ,"ContractData",G197, "LastTrade",, "T")</f>
        <v>128</v>
      </c>
      <c r="J197" s="4">
        <f>RTD("cqg.rtd", ,"ContractData",G197, "NetLastTrade",, "T")</f>
        <v>-8.25</v>
      </c>
      <c r="K197" s="1">
        <f>RTD("cqg.rtd", ,"ContractData",G197, "MT_LastBidVolume",, "T")</f>
        <v>51</v>
      </c>
      <c r="L197" s="3">
        <f>RTD("cqg.rtd", ,"ContractData",G197, "Bid",, "T")</f>
        <v>126.5</v>
      </c>
      <c r="M197" s="3">
        <f>RTD("cqg.rtd", ,"ContractData",G197, "Ask",, "T")</f>
        <v>127</v>
      </c>
      <c r="N197" s="1">
        <f>RTD("cqg.rtd", ,"ContractData",G197, "MT_LastAskVolume",, "T")</f>
        <v>6</v>
      </c>
      <c r="O197" s="1">
        <f>RTD("cqg.rtd", ,"ContractData",G197, "T_CVol",, "T")</f>
        <v>602</v>
      </c>
      <c r="P197" s="1">
        <f>RTD("cqg.rtd", ,"ContractData",G197, "Y_COI",, "T")</f>
        <v>1324</v>
      </c>
      <c r="Q197" s="3">
        <f>IFERROR(RTD("cqg.rtd", ,"ContractData", G197, "ImpliedVolatility",, "T"),"")</f>
        <v>15.49</v>
      </c>
      <c r="R197" s="3">
        <f>IFERROR(RTD("cqg.rtd", ,"ContractData", G197, "Delta",, "T"),"")</f>
        <v>-44.16</v>
      </c>
    </row>
    <row r="198" spans="1:18" x14ac:dyDescent="0.3">
      <c r="B198" s="1" t="str">
        <v>P.US.EW3K2674400</v>
      </c>
      <c r="D198" s="1" t="s">
        <v>257</v>
      </c>
      <c r="E198" s="2">
        <f>_xll.CQGContractData(D198, "ExpirationDate", "-1", "T")</f>
        <v>46157</v>
      </c>
      <c r="F198" s="2">
        <v>46191</v>
      </c>
      <c r="G198" s="2" t="str">
        <v>P.US.EPM2674250</v>
      </c>
      <c r="H198" s="1" t="str" cm="1">
        <f t="array" ref="H198">TRIM(RIGHT(_xll.CQGContractData(G198, "LongDescription", "-1", "T"),(LEN(_xll.CQGContractData(G198, "LongDescription", "-1", "T"))-14)))</f>
        <v>Option, Jun 26 74250 Put</v>
      </c>
      <c r="I198" s="3">
        <f>RTD("cqg.rtd", ,"ContractData",G198, "LastTrade",, "T")</f>
        <v>138.5</v>
      </c>
      <c r="J198" s="4">
        <f>RTD("cqg.rtd", ,"ContractData",G198, "NetLastTrade",, "T")</f>
        <v>-8</v>
      </c>
      <c r="K198" s="1">
        <f>RTD("cqg.rtd", ,"ContractData",G198, "MT_LastBidVolume",, "T")</f>
        <v>46</v>
      </c>
      <c r="L198" s="3">
        <f>RTD("cqg.rtd", ,"ContractData",G198, "Bid",, "T")</f>
        <v>136</v>
      </c>
      <c r="M198" s="3">
        <f>RTD("cqg.rtd", ,"ContractData",G198, "Ask",, "T")</f>
        <v>137</v>
      </c>
      <c r="N198" s="1">
        <f>RTD("cqg.rtd", ,"ContractData",G198, "MT_LastAskVolume",, "T")</f>
        <v>57</v>
      </c>
      <c r="O198" s="1">
        <f>RTD("cqg.rtd", ,"ContractData",G198, "T_CVol",, "T")</f>
        <v>289</v>
      </c>
      <c r="P198" s="1">
        <f>RTD("cqg.rtd", ,"ContractData",G198, "Y_COI",, "T")</f>
        <v>139</v>
      </c>
      <c r="Q198" s="3">
        <f>IFERROR(RTD("cqg.rtd", ,"ContractData", G198, "ImpliedVolatility",, "T"),"")</f>
        <v>15.24</v>
      </c>
      <c r="R198" s="3">
        <f>IFERROR(RTD("cqg.rtd", ,"ContractData", G198, "Delta",, "T"),"")</f>
        <v>-46.8</v>
      </c>
    </row>
    <row r="199" spans="1:18" x14ac:dyDescent="0.3">
      <c r="B199" s="1" t="str">
        <v>P.US.EW3K2674450</v>
      </c>
      <c r="D199" s="1" t="s">
        <v>258</v>
      </c>
      <c r="E199" s="2">
        <f>_xll.CQGContractData(D199, "ExpirationDate", "-1", "T")</f>
        <v>46157</v>
      </c>
      <c r="F199" s="2">
        <v>46191</v>
      </c>
      <c r="G199" s="2" t="str">
        <v>P.US.EPM2674500</v>
      </c>
      <c r="H199" s="1" t="str" cm="1">
        <f t="array" ref="H199">TRIM(RIGHT(_xll.CQGContractData(G199, "LongDescription", "-1", "T"),(LEN(_xll.CQGContractData(G199, "LongDescription", "-1", "T"))-14)))</f>
        <v>Option, Jun 26 74500 Put</v>
      </c>
      <c r="I199" s="3">
        <f>RTD("cqg.rtd", ,"ContractData",G199, "LastTrade",, "T")</f>
        <v>147</v>
      </c>
      <c r="J199" s="4">
        <f>RTD("cqg.rtd", ,"ContractData",G199, "NetLastTrade",, "T")</f>
        <v>-10.75</v>
      </c>
      <c r="K199" s="1">
        <f>RTD("cqg.rtd", ,"ContractData",G199, "MT_LastBidVolume",, "T")</f>
        <v>155</v>
      </c>
      <c r="L199" s="3">
        <f>RTD("cqg.rtd", ,"ContractData",G199, "Bid",, "T")</f>
        <v>146</v>
      </c>
      <c r="M199" s="3">
        <f>RTD("cqg.rtd", ,"ContractData",G199, "Ask",, "T")</f>
        <v>147</v>
      </c>
      <c r="N199" s="1">
        <f>RTD("cqg.rtd", ,"ContractData",G199, "MT_LastAskVolume",, "T")</f>
        <v>13</v>
      </c>
      <c r="O199" s="1">
        <f>RTD("cqg.rtd", ,"ContractData",G199, "T_CVol",, "T")</f>
        <v>827</v>
      </c>
      <c r="P199" s="1">
        <f>RTD("cqg.rtd", ,"ContractData",G199, "Y_COI",, "T")</f>
        <v>51</v>
      </c>
      <c r="Q199" s="3">
        <f>IFERROR(RTD("cqg.rtd", ,"ContractData", G199, "ImpliedVolatility",, "T"),"")</f>
        <v>14.93</v>
      </c>
      <c r="R199" s="3">
        <f>IFERROR(RTD("cqg.rtd", ,"ContractData", G199, "Delta",, "T"),"")</f>
        <v>-49.53</v>
      </c>
    </row>
    <row r="200" spans="1:18" x14ac:dyDescent="0.3">
      <c r="B200" s="1" t="str">
        <v>P.US.EW3K2674500</v>
      </c>
      <c r="D200" s="1" t="s">
        <v>259</v>
      </c>
      <c r="E200" s="2">
        <f>_xll.CQGContractData(D200, "ExpirationDate", "-1", "T")</f>
        <v>46157</v>
      </c>
      <c r="F200" s="2">
        <v>46191</v>
      </c>
      <c r="G200" s="2" t="str">
        <v>P.US.EPM2674750</v>
      </c>
      <c r="H200" s="1" t="str" cm="1">
        <f t="array" ref="H200">TRIM(RIGHT(_xll.CQGContractData(G200, "LongDescription", "-1", "T"),(LEN(_xll.CQGContractData(G200, "LongDescription", "-1", "T"))-14)))</f>
        <v>Option, Jun 26 74750 Put</v>
      </c>
      <c r="I200" s="3">
        <f>RTD("cqg.rtd", ,"ContractData",G200, "LastTrade",, "T")</f>
        <v>172</v>
      </c>
      <c r="J200" s="4">
        <f>RTD("cqg.rtd", ,"ContractData",G200, "NetLastTrade",, "T")</f>
        <v>2.25</v>
      </c>
      <c r="K200" s="1">
        <f>RTD("cqg.rtd", ,"ContractData",G200, "MT_LastBidVolume",, "T")</f>
        <v>21</v>
      </c>
      <c r="L200" s="3">
        <f>RTD("cqg.rtd", ,"ContractData",G200, "Bid",, "T")</f>
        <v>157.5</v>
      </c>
      <c r="M200" s="3">
        <f>RTD("cqg.rtd", ,"ContractData",G200, "Ask",, "T")</f>
        <v>158</v>
      </c>
      <c r="N200" s="1">
        <f>RTD("cqg.rtd", ,"ContractData",G200, "MT_LastAskVolume",, "T")</f>
        <v>6</v>
      </c>
      <c r="O200" s="1">
        <f>RTD("cqg.rtd", ,"ContractData",G200, "T_CVol",, "T")</f>
        <v>0</v>
      </c>
      <c r="P200" s="1">
        <f>RTD("cqg.rtd", ,"ContractData",G200, "Y_COI",, "T")</f>
        <v>17</v>
      </c>
      <c r="Q200" s="3">
        <f>IFERROR(RTD("cqg.rtd", ,"ContractData", G200, "ImpliedVolatility",, "T"),"")</f>
        <v>14.8</v>
      </c>
      <c r="R200" s="3">
        <f>IFERROR(RTD("cqg.rtd", ,"ContractData", G200, "Delta",, "T"),"")</f>
        <v>-52.34</v>
      </c>
    </row>
    <row r="201" spans="1:18" x14ac:dyDescent="0.3">
      <c r="B201" s="1" t="str">
        <v>P.US.EW3K2674550</v>
      </c>
      <c r="D201" s="1" t="s">
        <v>260</v>
      </c>
      <c r="E201" s="2">
        <f>_xll.CQGContractData(D201, "ExpirationDate", "-1", "T")</f>
        <v>46157</v>
      </c>
      <c r="F201" s="2">
        <v>46191</v>
      </c>
      <c r="G201" s="2" t="str">
        <v>P.US.EPM2675000</v>
      </c>
      <c r="H201" s="1" t="str" cm="1">
        <f t="array" ref="H201">TRIM(RIGHT(_xll.CQGContractData(G201, "LongDescription", "-1", "T"),(LEN(_xll.CQGContractData(G201, "LongDescription", "-1", "T"))-14)))</f>
        <v>Option, Jun 26 75000 Put</v>
      </c>
      <c r="I201" s="3">
        <f>RTD("cqg.rtd", ,"ContractData",G201, "LastTrade",, "T")</f>
        <v>172</v>
      </c>
      <c r="J201" s="4">
        <f>RTD("cqg.rtd", ,"ContractData",G201, "NetLastTrade",, "T")</f>
        <v>-10.5</v>
      </c>
      <c r="K201" s="1">
        <f>RTD("cqg.rtd", ,"ContractData",G201, "MT_LastBidVolume",, "T")</f>
        <v>94</v>
      </c>
      <c r="L201" s="3">
        <f>RTD("cqg.rtd", ,"ContractData",G201, "Bid",, "T")</f>
        <v>169</v>
      </c>
      <c r="M201" s="3">
        <f>RTD("cqg.rtd", ,"ContractData",G201, "Ask",, "T")</f>
        <v>170</v>
      </c>
      <c r="N201" s="1">
        <f>RTD("cqg.rtd", ,"ContractData",G201, "MT_LastAskVolume",, "T")</f>
        <v>13</v>
      </c>
      <c r="O201" s="1">
        <f>RTD("cqg.rtd", ,"ContractData",G201, "T_CVol",, "T")</f>
        <v>143</v>
      </c>
      <c r="P201" s="1">
        <f>RTD("cqg.rtd", ,"ContractData",G201, "Y_COI",, "T")</f>
        <v>993</v>
      </c>
      <c r="Q201" s="3">
        <f>IFERROR(RTD("cqg.rtd", ,"ContractData", G201, "ImpliedVolatility",, "T"),"")</f>
        <v>14.49</v>
      </c>
      <c r="R201" s="3">
        <f>IFERROR(RTD("cqg.rtd", ,"ContractData", G201, "Delta",, "T"),"")</f>
        <v>-55.19</v>
      </c>
    </row>
    <row r="202" spans="1:18" x14ac:dyDescent="0.3">
      <c r="A202" s="1" t="s">
        <v>37</v>
      </c>
      <c r="B202" s="1" t="str">
        <f t="array" ref="B202:B206">_xll.CQGOptions(A202, "1", "-2,2", "Call")</f>
        <v>C.US.EW4K2674250</v>
      </c>
      <c r="D202" s="1" t="s">
        <v>102</v>
      </c>
      <c r="E202" s="2">
        <f>_xll.CQGContractData(D202, "ExpirationDate", "-1", "T")</f>
        <v>46164</v>
      </c>
      <c r="F202" s="2">
        <v>46195</v>
      </c>
      <c r="G202" s="2" t="str" cm="1">
        <f t="array" ref="G202:G211">_xlfn._xlws.FILTER($D$2:$D$211,$E$2:$E$211=F202)</f>
        <v>C.US.EP14M2674500</v>
      </c>
      <c r="H202" s="1" t="str" cm="1">
        <f t="array" ref="H202">TRIM(RIGHT(_xll.CQGContractData(G202, "LongDescription", "-1", "T"),(LEN(_xll.CQGContractData(G202, "LongDescription", "-1", "T"))-14)))</f>
        <v>Week 4 (Monday), Jun 26 74500 Call</v>
      </c>
      <c r="I202" s="3" t="str">
        <f>RTD("cqg.rtd", ,"ContractData",G202, "LastTrade",, "T")</f>
        <v/>
      </c>
      <c r="J202" s="4" t="str">
        <f>RTD("cqg.rtd", ,"ContractData",G202, "NetLastTrade",, "T")</f>
        <v/>
      </c>
      <c r="K202" s="1">
        <f>RTD("cqg.rtd", ,"ContractData",G202, "MT_LastBidVolume",, "T")</f>
        <v>2</v>
      </c>
      <c r="L202" s="3">
        <f>RTD("cqg.rtd", ,"ContractData",G202, "Bid",, "T")</f>
        <v>181.5</v>
      </c>
      <c r="M202" s="3">
        <f>RTD("cqg.rtd", ,"ContractData",G202, "Ask",, "T")</f>
        <v>183</v>
      </c>
      <c r="N202" s="1">
        <f>RTD("cqg.rtd", ,"ContractData",G202, "MT_LastAskVolume",, "T")</f>
        <v>37</v>
      </c>
      <c r="O202" s="1">
        <f>RTD("cqg.rtd", ,"ContractData",G202, "T_CVol",, "T")</f>
        <v>0</v>
      </c>
      <c r="P202" s="1">
        <f>RTD("cqg.rtd", ,"ContractData",G202, "Y_COI",, "T")</f>
        <v>0</v>
      </c>
      <c r="Q202" s="3">
        <f>IFERROR(RTD("cqg.rtd", ,"ContractData", G202, "ImpliedVolatility",, "T"),"")</f>
        <v>15.44</v>
      </c>
      <c r="R202" s="3">
        <f>IFERROR(RTD("cqg.rtd", ,"ContractData", G202, "Delta",, "T"),"")</f>
        <v>56.1</v>
      </c>
    </row>
    <row r="203" spans="1:18" x14ac:dyDescent="0.3">
      <c r="B203" s="1" t="str">
        <v>C.US.EW4K2674300</v>
      </c>
      <c r="D203" s="1" t="s">
        <v>103</v>
      </c>
      <c r="E203" s="2">
        <f>_xll.CQGContractData(D203, "ExpirationDate", "-1", "T")</f>
        <v>46164</v>
      </c>
      <c r="F203" s="2">
        <v>46195</v>
      </c>
      <c r="G203" s="2" t="str">
        <v>C.US.EP14M2674750</v>
      </c>
      <c r="H203" s="1" t="str" cm="1">
        <f t="array" ref="H203">TRIM(RIGHT(_xll.CQGContractData(G203, "LongDescription", "-1", "T"),(LEN(_xll.CQGContractData(G203, "LongDescription", "-1", "T"))-14)))</f>
        <v>Week 4 (Monday), Jun 26 74750 Call</v>
      </c>
      <c r="I203" s="3" t="str">
        <f>RTD("cqg.rtd", ,"ContractData",G203, "LastTrade",, "T")</f>
        <v/>
      </c>
      <c r="J203" s="4" t="str">
        <f>RTD("cqg.rtd", ,"ContractData",G203, "NetLastTrade",, "T")</f>
        <v/>
      </c>
      <c r="K203" s="1">
        <f>RTD("cqg.rtd", ,"ContractData",G203, "MT_LastBidVolume",, "T")</f>
        <v>2</v>
      </c>
      <c r="L203" s="3">
        <f>RTD("cqg.rtd", ,"ContractData",G203, "Bid",, "T")</f>
        <v>166</v>
      </c>
      <c r="M203" s="3">
        <f>RTD("cqg.rtd", ,"ContractData",G203, "Ask",, "T")</f>
        <v>167.5</v>
      </c>
      <c r="N203" s="1">
        <f>RTD("cqg.rtd", ,"ContractData",G203, "MT_LastAskVolume",, "T")</f>
        <v>39</v>
      </c>
      <c r="O203" s="1">
        <f>RTD("cqg.rtd", ,"ContractData",G203, "T_CVol",, "T")</f>
        <v>1</v>
      </c>
      <c r="P203" s="1">
        <f>RTD("cqg.rtd", ,"ContractData",G203, "Y_COI",, "T")</f>
        <v>0</v>
      </c>
      <c r="Q203" s="3">
        <f>IFERROR(RTD("cqg.rtd", ,"ContractData", G203, "ImpliedVolatility",, "T"),"")</f>
        <v>15.21</v>
      </c>
      <c r="R203" s="3">
        <f>IFERROR(RTD("cqg.rtd", ,"ContractData", G203, "Delta",, "T"),"")</f>
        <v>53.58</v>
      </c>
    </row>
    <row r="204" spans="1:18" x14ac:dyDescent="0.3">
      <c r="B204" s="1" t="str">
        <v>C.US.EW4K2674400</v>
      </c>
      <c r="D204" s="1" t="s">
        <v>261</v>
      </c>
      <c r="E204" s="2">
        <f>_xll.CQGContractData(D204, "ExpirationDate", "-1", "T")</f>
        <v>46164</v>
      </c>
      <c r="F204" s="2">
        <v>46195</v>
      </c>
      <c r="G204" s="2" t="str">
        <v>C.US.EP14M2675000</v>
      </c>
      <c r="H204" s="1" t="str" cm="1">
        <f t="array" ref="H204">TRIM(RIGHT(_xll.CQGContractData(G204, "LongDescription", "-1", "T"),(LEN(_xll.CQGContractData(G204, "LongDescription", "-1", "T"))-14)))</f>
        <v>Week 4 (Monday), Jun 26 75000 Call</v>
      </c>
      <c r="I204" s="3" t="str">
        <f>RTD("cqg.rtd", ,"ContractData",G204, "LastTrade",, "T")</f>
        <v/>
      </c>
      <c r="J204" s="4" t="str">
        <f>RTD("cqg.rtd", ,"ContractData",G204, "NetLastTrade",, "T")</f>
        <v/>
      </c>
      <c r="K204" s="1">
        <f>RTD("cqg.rtd", ,"ContractData",G204, "MT_LastBidVolume",, "T")</f>
        <v>2</v>
      </c>
      <c r="L204" s="3">
        <f>RTD("cqg.rtd", ,"ContractData",G204, "Bid",, "T")</f>
        <v>151</v>
      </c>
      <c r="M204" s="3">
        <f>RTD("cqg.rtd", ,"ContractData",G204, "Ask",, "T")</f>
        <v>152.5</v>
      </c>
      <c r="N204" s="1">
        <f>RTD("cqg.rtd", ,"ContractData",G204, "MT_LastAskVolume",, "T")</f>
        <v>41</v>
      </c>
      <c r="O204" s="1">
        <f>RTD("cqg.rtd", ,"ContractData",G204, "T_CVol",, "T")</f>
        <v>15</v>
      </c>
      <c r="P204" s="1">
        <f>RTD("cqg.rtd", ,"ContractData",G204, "Y_COI",, "T")</f>
        <v>0</v>
      </c>
      <c r="Q204" s="3">
        <f>IFERROR(RTD("cqg.rtd", ,"ContractData", G204, "ImpliedVolatility",, "T"),"")</f>
        <v>14.97</v>
      </c>
      <c r="R204" s="3">
        <f>IFERROR(RTD("cqg.rtd", ,"ContractData", G204, "Delta",, "T"),"")</f>
        <v>51</v>
      </c>
    </row>
    <row r="205" spans="1:18" x14ac:dyDescent="0.3">
      <c r="B205" s="1" t="str">
        <v>C.US.EW4K2674500</v>
      </c>
      <c r="D205" s="1" t="s">
        <v>262</v>
      </c>
      <c r="E205" s="2">
        <f>_xll.CQGContractData(D205, "ExpirationDate", "-1", "T")</f>
        <v>46164</v>
      </c>
      <c r="F205" s="2">
        <v>46195</v>
      </c>
      <c r="G205" s="2" t="str">
        <v>C.US.EP14M2675250</v>
      </c>
      <c r="H205" s="1" t="str" cm="1">
        <f t="array" ref="H205">TRIM(RIGHT(_xll.CQGContractData(G205, "LongDescription", "-1", "T"),(LEN(_xll.CQGContractData(G205, "LongDescription", "-1", "T"))-14)))</f>
        <v>Week 4 (Monday), Jun 26 75250 Call</v>
      </c>
      <c r="I205" s="3" t="str">
        <f>RTD("cqg.rtd", ,"ContractData",G205, "LastTrade",, "T")</f>
        <v/>
      </c>
      <c r="J205" s="4" t="str">
        <f>RTD("cqg.rtd", ,"ContractData",G205, "NetLastTrade",, "T")</f>
        <v/>
      </c>
      <c r="K205" s="1">
        <f>RTD("cqg.rtd", ,"ContractData",G205, "MT_LastBidVolume",, "T")</f>
        <v>2</v>
      </c>
      <c r="L205" s="3">
        <f>RTD("cqg.rtd", ,"ContractData",G205, "Bid",, "T")</f>
        <v>137</v>
      </c>
      <c r="M205" s="3">
        <f>RTD("cqg.rtd", ,"ContractData",G205, "Ask",, "T")</f>
        <v>138.5</v>
      </c>
      <c r="N205" s="1">
        <f>RTD("cqg.rtd", ,"ContractData",G205, "MT_LastAskVolume",, "T")</f>
        <v>43</v>
      </c>
      <c r="O205" s="1">
        <f>RTD("cqg.rtd", ,"ContractData",G205, "T_CVol",, "T")</f>
        <v>0</v>
      </c>
      <c r="P205" s="1">
        <f>RTD("cqg.rtd", ,"ContractData",G205, "Y_COI",, "T")</f>
        <v>0</v>
      </c>
      <c r="Q205" s="3">
        <f>IFERROR(RTD("cqg.rtd", ,"ContractData", G205, "ImpliedVolatility",, "T"),"")</f>
        <v>14.76</v>
      </c>
      <c r="R205" s="3">
        <f>IFERROR(RTD("cqg.rtd", ,"ContractData", G205, "Delta",, "T"),"")</f>
        <v>48.34</v>
      </c>
    </row>
    <row r="206" spans="1:18" x14ac:dyDescent="0.3">
      <c r="B206" s="1" t="str">
        <v>C.US.EW4K2674600</v>
      </c>
      <c r="D206" s="1" t="s">
        <v>263</v>
      </c>
      <c r="E206" s="2">
        <f>_xll.CQGContractData(D206, "ExpirationDate", "-1", "T")</f>
        <v>46164</v>
      </c>
      <c r="F206" s="2">
        <v>46195</v>
      </c>
      <c r="G206" s="2" t="str">
        <v>C.US.EP14M2675500</v>
      </c>
      <c r="H206" s="1" t="str" cm="1">
        <f t="array" ref="H206">TRIM(RIGHT(_xll.CQGContractData(G206, "LongDescription", "-1", "T"),(LEN(_xll.CQGContractData(G206, "LongDescription", "-1", "T"))-14)))</f>
        <v>Week 4 (Monday), Jun 26 75500 Call</v>
      </c>
      <c r="I206" s="3" t="str">
        <f>RTD("cqg.rtd", ,"ContractData",G206, "LastTrade",, "T")</f>
        <v/>
      </c>
      <c r="J206" s="4" t="str">
        <f>RTD("cqg.rtd", ,"ContractData",G206, "NetLastTrade",, "T")</f>
        <v/>
      </c>
      <c r="K206" s="1">
        <f>RTD("cqg.rtd", ,"ContractData",G206, "MT_LastBidVolume",, "T")</f>
        <v>32</v>
      </c>
      <c r="L206" s="3">
        <f>RTD("cqg.rtd", ,"ContractData",G206, "Bid",, "T")</f>
        <v>123.5</v>
      </c>
      <c r="M206" s="3">
        <f>RTD("cqg.rtd", ,"ContractData",G206, "Ask",, "T")</f>
        <v>124.5</v>
      </c>
      <c r="N206" s="1">
        <f>RTD("cqg.rtd", ,"ContractData",G206, "MT_LastAskVolume",, "T")</f>
        <v>17</v>
      </c>
      <c r="O206" s="1">
        <f>RTD("cqg.rtd", ,"ContractData",G206, "T_CVol",, "T")</f>
        <v>15</v>
      </c>
      <c r="P206" s="1">
        <f>RTD("cqg.rtd", ,"ContractData",G206, "Y_COI",, "T")</f>
        <v>0</v>
      </c>
      <c r="Q206" s="3">
        <f>IFERROR(RTD("cqg.rtd", ,"ContractData", G206, "ImpliedVolatility",, "T"),"")</f>
        <v>14.54</v>
      </c>
      <c r="R206" s="3">
        <f>IFERROR(RTD("cqg.rtd", ,"ContractData", G206, "Delta",, "T"),"")</f>
        <v>45.62</v>
      </c>
    </row>
    <row r="207" spans="1:18" x14ac:dyDescent="0.3">
      <c r="A207" s="1" t="s">
        <v>38</v>
      </c>
      <c r="B207" s="1" t="str">
        <f t="array" ref="B207:B211">_xll.CQGOptions(A207, "1", "-2,2", "Put")</f>
        <v>P.US.EW4K2674250</v>
      </c>
      <c r="D207" s="1" t="s">
        <v>104</v>
      </c>
      <c r="E207" s="2">
        <f>_xll.CQGContractData(D207, "ExpirationDate", "-1", "T")</f>
        <v>46164</v>
      </c>
      <c r="F207" s="2">
        <v>46195</v>
      </c>
      <c r="G207" s="2" t="str">
        <v>P.US.EP14M2674500</v>
      </c>
      <c r="H207" s="1" t="str" cm="1">
        <f t="array" ref="H207">TRIM(RIGHT(_xll.CQGContractData(G207, "LongDescription", "-1", "T"),(LEN(_xll.CQGContractData(G207, "LongDescription", "-1", "T"))-14)))</f>
        <v>Week 4 (Monday), Jun 26 74500 Put</v>
      </c>
      <c r="I207" s="3">
        <f>RTD("cqg.rtd", ,"ContractData",G207, "LastTrade",, "T")</f>
        <v>128.5</v>
      </c>
      <c r="J207" s="4">
        <f>RTD("cqg.rtd", ,"ContractData",G207, "NetLastTrade",, "T")</f>
        <v>-5</v>
      </c>
      <c r="K207" s="1">
        <f>RTD("cqg.rtd", ,"ContractData",G207, "MT_LastBidVolume",, "T")</f>
        <v>19</v>
      </c>
      <c r="L207" s="3">
        <f>RTD("cqg.rtd", ,"ContractData",G207, "Bid",, "T")</f>
        <v>130</v>
      </c>
      <c r="M207" s="3">
        <f>RTD("cqg.rtd", ,"ContractData",G207, "Ask",, "T")</f>
        <v>131.5</v>
      </c>
      <c r="N207" s="1">
        <f>RTD("cqg.rtd", ,"ContractData",G207, "MT_LastAskVolume",, "T")</f>
        <v>67</v>
      </c>
      <c r="O207" s="1">
        <f>RTD("cqg.rtd", ,"ContractData",G207, "T_CVol",, "T")</f>
        <v>8</v>
      </c>
      <c r="P207" s="1">
        <f>RTD("cqg.rtd", ,"ContractData",G207, "Y_COI",, "T")</f>
        <v>0</v>
      </c>
      <c r="Q207" s="3">
        <f>IFERROR(RTD("cqg.rtd", ,"ContractData", G207, "ImpliedVolatility",, "T"),"")</f>
        <v>15.47</v>
      </c>
      <c r="R207" s="3">
        <f>IFERROR(RTD("cqg.rtd", ,"ContractData", G207, "Delta",, "T"),"")</f>
        <v>-43.51</v>
      </c>
    </row>
    <row r="208" spans="1:18" x14ac:dyDescent="0.3">
      <c r="B208" s="1" t="str">
        <v>P.US.EW4K2674300</v>
      </c>
      <c r="D208" s="1" t="s">
        <v>105</v>
      </c>
      <c r="E208" s="2">
        <f>_xll.CQGContractData(D208, "ExpirationDate", "-1", "T")</f>
        <v>46164</v>
      </c>
      <c r="F208" s="2">
        <v>46195</v>
      </c>
      <c r="G208" s="2" t="str">
        <v>P.US.EP14M2674750</v>
      </c>
      <c r="H208" s="1" t="str" cm="1">
        <f t="array" ref="H208">TRIM(RIGHT(_xll.CQGContractData(G208, "LongDescription", "-1", "T"),(LEN(_xll.CQGContractData(G208, "LongDescription", "-1", "T"))-14)))</f>
        <v>Week 4 (Monday), Jun 26 74750 Put</v>
      </c>
      <c r="I208" s="3" t="str">
        <f>RTD("cqg.rtd", ,"ContractData",G208, "LastTrade",, "T")</f>
        <v/>
      </c>
      <c r="J208" s="4" t="str">
        <f>RTD("cqg.rtd", ,"ContractData",G208, "NetLastTrade",, "T")</f>
        <v/>
      </c>
      <c r="K208" s="1">
        <f>RTD("cqg.rtd", ,"ContractData",G208, "MT_LastBidVolume",, "T")</f>
        <v>19</v>
      </c>
      <c r="L208" s="3">
        <f>RTD("cqg.rtd", ,"ContractData",G208, "Bid",, "T")</f>
        <v>139.5</v>
      </c>
      <c r="M208" s="3">
        <f>RTD("cqg.rtd", ,"ContractData",G208, "Ask",, "T")</f>
        <v>140.5</v>
      </c>
      <c r="N208" s="1">
        <f>RTD("cqg.rtd", ,"ContractData",G208, "MT_LastAskVolume",, "T")</f>
        <v>34</v>
      </c>
      <c r="O208" s="1">
        <f>RTD("cqg.rtd", ,"ContractData",G208, "T_CVol",, "T")</f>
        <v>0</v>
      </c>
      <c r="P208" s="1">
        <f>RTD("cqg.rtd", ,"ContractData",G208, "Y_COI",, "T")</f>
        <v>0</v>
      </c>
      <c r="Q208" s="3">
        <f>IFERROR(RTD("cqg.rtd", ,"ContractData", G208, "ImpliedVolatility",, "T"),"")</f>
        <v>15.1</v>
      </c>
      <c r="R208" s="3">
        <f>IFERROR(RTD("cqg.rtd", ,"ContractData", G208, "Delta",, "T"),"")</f>
        <v>-45.99</v>
      </c>
    </row>
    <row r="209" spans="2:18" x14ac:dyDescent="0.3">
      <c r="B209" s="1" t="str">
        <v>P.US.EW4K2674400</v>
      </c>
      <c r="D209" s="1" t="s">
        <v>264</v>
      </c>
      <c r="E209" s="2">
        <f>_xll.CQGContractData(D209, "ExpirationDate", "-1", "T")</f>
        <v>46164</v>
      </c>
      <c r="F209" s="2">
        <v>46195</v>
      </c>
      <c r="G209" s="2" t="str">
        <v>P.US.EP14M2675000</v>
      </c>
      <c r="H209" s="1" t="str" cm="1">
        <f t="array" ref="H209">TRIM(RIGHT(_xll.CQGContractData(G209, "LongDescription", "-1", "T"),(LEN(_xll.CQGContractData(G209, "LongDescription", "-1", "T"))-14)))</f>
        <v>Week 4 (Monday), Jun 26 75000 Put</v>
      </c>
      <c r="I209" s="3" t="str">
        <f>RTD("cqg.rtd", ,"ContractData",G209, "LastTrade",, "T")</f>
        <v/>
      </c>
      <c r="J209" s="4" t="str">
        <f>RTD("cqg.rtd", ,"ContractData",G209, "NetLastTrade",, "T")</f>
        <v/>
      </c>
      <c r="K209" s="1">
        <f>RTD("cqg.rtd", ,"ContractData",G209, "MT_LastBidVolume",, "T")</f>
        <v>2</v>
      </c>
      <c r="L209" s="3">
        <f>RTD("cqg.rtd", ,"ContractData",G209, "Bid",, "T")</f>
        <v>149.5</v>
      </c>
      <c r="M209" s="3">
        <f>RTD("cqg.rtd", ,"ContractData",G209, "Ask",, "T")</f>
        <v>151</v>
      </c>
      <c r="N209" s="1">
        <f>RTD("cqg.rtd", ,"ContractData",G209, "MT_LastAskVolume",, "T")</f>
        <v>63</v>
      </c>
      <c r="O209" s="1">
        <f>RTD("cqg.rtd", ,"ContractData",G209, "T_CVol",, "T")</f>
        <v>1</v>
      </c>
      <c r="P209" s="1">
        <f>RTD("cqg.rtd", ,"ContractData",G209, "Y_COI",, "T")</f>
        <v>0</v>
      </c>
      <c r="Q209" s="3">
        <f>IFERROR(RTD("cqg.rtd", ,"ContractData", G209, "ImpliedVolatility",, "T"),"")</f>
        <v>15.02</v>
      </c>
      <c r="R209" s="3">
        <f>IFERROR(RTD("cqg.rtd", ,"ContractData", G209, "Delta",, "T"),"")</f>
        <v>-48.58</v>
      </c>
    </row>
    <row r="210" spans="2:18" x14ac:dyDescent="0.3">
      <c r="B210" s="1" t="str">
        <v>P.US.EW4K2674500</v>
      </c>
      <c r="D210" s="1" t="s">
        <v>265</v>
      </c>
      <c r="E210" s="2">
        <f>_xll.CQGContractData(D210, "ExpirationDate", "-1", "T")</f>
        <v>46164</v>
      </c>
      <c r="F210" s="2">
        <v>46195</v>
      </c>
      <c r="G210" s="2" t="str">
        <v>P.US.EP14M2675250</v>
      </c>
      <c r="H210" s="1" t="str" cm="1">
        <f t="array" ref="H210">TRIM(RIGHT(_xll.CQGContractData(G210, "LongDescription", "-1", "T"),(LEN(_xll.CQGContractData(G210, "LongDescription", "-1", "T"))-14)))</f>
        <v>Week 4 (Monday), Jun 26 75250 Put</v>
      </c>
      <c r="I210" s="3" t="str">
        <f>RTD("cqg.rtd", ,"ContractData",G210, "LastTrade",, "T")</f>
        <v/>
      </c>
      <c r="J210" s="4" t="str">
        <f>RTD("cqg.rtd", ,"ContractData",G210, "NetLastTrade",, "T")</f>
        <v/>
      </c>
      <c r="K210" s="1">
        <f>RTD("cqg.rtd", ,"ContractData",G210, "MT_LastBidVolume",, "T")</f>
        <v>36</v>
      </c>
      <c r="L210" s="3">
        <f>RTD("cqg.rtd", ,"ContractData",G210, "Bid",, "T")</f>
        <v>160</v>
      </c>
      <c r="M210" s="3">
        <f>RTD("cqg.rtd", ,"ContractData",G210, "Ask",, "T")</f>
        <v>161.5</v>
      </c>
      <c r="N210" s="1">
        <f>RTD("cqg.rtd", ,"ContractData",G210, "MT_LastAskVolume",, "T")</f>
        <v>55</v>
      </c>
      <c r="O210" s="1">
        <f>RTD("cqg.rtd", ,"ContractData",G210, "T_CVol",, "T")</f>
        <v>0</v>
      </c>
      <c r="P210" s="1">
        <f>RTD("cqg.rtd", ,"ContractData",G210, "Y_COI",, "T")</f>
        <v>0</v>
      </c>
      <c r="Q210" s="3">
        <f>IFERROR(RTD("cqg.rtd", ,"ContractData", G210, "ImpliedVolatility",, "T"),"")</f>
        <v>14.77</v>
      </c>
      <c r="R210" s="3">
        <f>IFERROR(RTD("cqg.rtd", ,"ContractData", G210, "Delta",, "T"),"")</f>
        <v>-51.23</v>
      </c>
    </row>
    <row r="211" spans="2:18" x14ac:dyDescent="0.3">
      <c r="B211" s="1" t="str">
        <v>P.US.EW4K2674600</v>
      </c>
      <c r="D211" s="1" t="s">
        <v>266</v>
      </c>
      <c r="E211" s="2">
        <f>_xll.CQGContractData(D211, "ExpirationDate", "-1", "T")</f>
        <v>46164</v>
      </c>
      <c r="F211" s="2">
        <v>46195</v>
      </c>
      <c r="G211" s="2" t="str">
        <v>P.US.EP14M2675500</v>
      </c>
      <c r="H211" s="1" t="str" cm="1">
        <f t="array" ref="H211">TRIM(RIGHT(_xll.CQGContractData(G211, "LongDescription", "-1", "T"),(LEN(_xll.CQGContractData(G211, "LongDescription", "-1", "T"))-14)))</f>
        <v>Week 4 (Monday), Jun 26 75500 Put</v>
      </c>
      <c r="I211" s="3" t="str">
        <f>RTD("cqg.rtd", ,"ContractData",G211, "LastTrade",, "T")</f>
        <v/>
      </c>
      <c r="J211" s="4" t="str">
        <f>RTD("cqg.rtd", ,"ContractData",G211, "NetLastTrade",, "T")</f>
        <v/>
      </c>
      <c r="K211" s="1">
        <f>RTD("cqg.rtd", ,"ContractData",G211, "MT_LastBidVolume",, "T")</f>
        <v>2</v>
      </c>
      <c r="L211" s="3">
        <f>RTD("cqg.rtd", ,"ContractData",G211, "Bid",, "T")</f>
        <v>172</v>
      </c>
      <c r="M211" s="3">
        <f>RTD("cqg.rtd", ,"ContractData",G211, "Ask",, "T")</f>
        <v>173</v>
      </c>
      <c r="N211" s="1">
        <f>RTD("cqg.rtd", ,"ContractData",G211, "MT_LastAskVolume",, "T")</f>
        <v>50</v>
      </c>
      <c r="O211" s="1">
        <f>RTD("cqg.rtd", ,"ContractData",G211, "T_CVol",, "T")</f>
        <v>1</v>
      </c>
      <c r="P211" s="1">
        <f>RTD("cqg.rtd", ,"ContractData",G211, "Y_COI",, "T")</f>
        <v>0</v>
      </c>
      <c r="Q211" s="3">
        <f>IFERROR(RTD("cqg.rtd", ,"ContractData", G211, "ImpliedVolatility",, "T"),"")</f>
        <v>14.56</v>
      </c>
      <c r="R211" s="3">
        <f>IFERROR(RTD("cqg.rtd", ,"ContractData", G211, "Delta",, "T"),"")</f>
        <v>-53.94</v>
      </c>
    </row>
  </sheetData>
  <mergeCells count="3">
    <mergeCell ref="S3:T4"/>
    <mergeCell ref="S5:T6"/>
    <mergeCell ref="S1:T1"/>
  </mergeCells>
  <conditionalFormatting sqref="O2:O211">
    <cfRule type="colorScale" priority="2">
      <colorScale>
        <cfvo type="min"/>
        <cfvo type="max"/>
        <color theme="0"/>
        <color rgb="FF63BE7B"/>
      </colorScale>
    </cfRule>
  </conditionalFormatting>
  <conditionalFormatting sqref="P2:P211">
    <cfRule type="colorScale" priority="1">
      <colorScale>
        <cfvo type="min"/>
        <cfvo type="max"/>
        <color theme="0"/>
        <color rgb="FF00B05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2026-05-08T22:27:09Z</dcterms:created>
  <dcterms:modified xsi:type="dcterms:W3CDTF">2026-05-11T17:28:25Z</dcterms:modified>
</cp:coreProperties>
</file>