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esktop/Work Spaces/Excel Filter with And Or/"/>
    </mc:Choice>
  </mc:AlternateContent>
  <xr:revisionPtr revIDLastSave="0" documentId="8_{F6BC5934-99EE-4773-BC9C-9FF1D94B76C9}" xr6:coauthVersionLast="47" xr6:coauthVersionMax="47" xr10:uidLastSave="{00000000-0000-0000-0000-000000000000}"/>
  <bookViews>
    <workbookView xWindow="-120" yWindow="-120" windowWidth="29040" windowHeight="16440" xr2:uid="{BD4C852B-A8B6-453F-B628-023F7E0995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T37" i="1" l="1"/>
  <c r="H2" i="1"/>
  <c r="F2" i="1"/>
  <c r="V1" i="1"/>
  <c r="N23" i="1"/>
  <c r="M22" i="1" s="1"/>
  <c r="M24" i="1"/>
  <c r="M25" i="1" s="1"/>
  <c r="N2" i="1"/>
  <c r="R2" i="1" s="1"/>
  <c r="M3" i="1"/>
  <c r="N3" i="1" s="1"/>
  <c r="T3" i="1" s="1"/>
  <c r="O2" i="1"/>
  <c r="P2" i="1" s="1"/>
  <c r="B23" i="1"/>
  <c r="A22" i="1" s="1"/>
  <c r="B2" i="1"/>
  <c r="A1" i="1" s="1"/>
  <c r="R23" i="1" l="1"/>
  <c r="T23" i="1"/>
  <c r="F23" i="1"/>
  <c r="H23" i="1"/>
  <c r="M1" i="1"/>
  <c r="R3" i="1"/>
  <c r="T2" i="1"/>
  <c r="O23" i="1"/>
  <c r="P23" i="1" s="1"/>
  <c r="M4" i="1"/>
  <c r="N25" i="1"/>
  <c r="M26" i="1"/>
  <c r="N24" i="1"/>
  <c r="O3" i="1"/>
  <c r="P3" i="1" s="1"/>
  <c r="R25" i="1" l="1"/>
  <c r="T25" i="1"/>
  <c r="T24" i="1"/>
  <c r="R24" i="1"/>
  <c r="M5" i="1"/>
  <c r="N4" i="1"/>
  <c r="O24" i="1"/>
  <c r="P24" i="1" s="1"/>
  <c r="M27" i="1"/>
  <c r="N26" i="1"/>
  <c r="O25" i="1"/>
  <c r="P25" i="1" s="1"/>
  <c r="T26" i="1" l="1"/>
  <c r="R26" i="1"/>
  <c r="R4" i="1"/>
  <c r="T4" i="1"/>
  <c r="O4" i="1"/>
  <c r="P4" i="1" s="1"/>
  <c r="N5" i="1"/>
  <c r="M6" i="1"/>
  <c r="O26" i="1"/>
  <c r="P26" i="1" s="1"/>
  <c r="N27" i="1"/>
  <c r="M28" i="1"/>
  <c r="C2" i="1"/>
  <c r="D2" i="1" s="1"/>
  <c r="C23" i="1"/>
  <c r="D23" i="1" s="1"/>
  <c r="T5" i="1" l="1"/>
  <c r="R5" i="1"/>
  <c r="T27" i="1"/>
  <c r="R27" i="1"/>
  <c r="N6" i="1"/>
  <c r="M7" i="1"/>
  <c r="O5" i="1"/>
  <c r="P5" i="1" s="1"/>
  <c r="M29" i="1"/>
  <c r="N28" i="1"/>
  <c r="O27" i="1"/>
  <c r="P27" i="1" s="1"/>
  <c r="B44" i="1"/>
  <c r="A43" i="1" s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B58" i="1" s="1"/>
  <c r="A24" i="1"/>
  <c r="C44" i="1"/>
  <c r="C58" i="1"/>
  <c r="D58" i="1" l="1"/>
  <c r="D44" i="1"/>
  <c r="T6" i="1"/>
  <c r="R6" i="1"/>
  <c r="R28" i="1"/>
  <c r="T28" i="1"/>
  <c r="F58" i="1"/>
  <c r="H58" i="1"/>
  <c r="B49" i="1"/>
  <c r="B50" i="1"/>
  <c r="A25" i="1"/>
  <c r="B25" i="1" s="1"/>
  <c r="B24" i="1"/>
  <c r="F44" i="1"/>
  <c r="H44" i="1"/>
  <c r="B51" i="1"/>
  <c r="N7" i="1"/>
  <c r="M8" i="1"/>
  <c r="O6" i="1"/>
  <c r="P6" i="1" s="1"/>
  <c r="O28" i="1"/>
  <c r="P28" i="1" s="1"/>
  <c r="N29" i="1"/>
  <c r="M30" i="1"/>
  <c r="B45" i="1"/>
  <c r="B53" i="1"/>
  <c r="B54" i="1"/>
  <c r="B46" i="1"/>
  <c r="B55" i="1"/>
  <c r="B52" i="1"/>
  <c r="B56" i="1"/>
  <c r="B47" i="1"/>
  <c r="B57" i="1"/>
  <c r="B48" i="1"/>
  <c r="C50" i="1"/>
  <c r="C57" i="1"/>
  <c r="C45" i="1"/>
  <c r="C55" i="1"/>
  <c r="C48" i="1"/>
  <c r="C52" i="1"/>
  <c r="C47" i="1"/>
  <c r="C54" i="1"/>
  <c r="C51" i="1"/>
  <c r="C46" i="1"/>
  <c r="C49" i="1"/>
  <c r="C56" i="1"/>
  <c r="C53" i="1"/>
  <c r="D53" i="1" l="1"/>
  <c r="D56" i="1"/>
  <c r="D49" i="1"/>
  <c r="D46" i="1"/>
  <c r="D51" i="1"/>
  <c r="D54" i="1"/>
  <c r="D47" i="1"/>
  <c r="D52" i="1"/>
  <c r="D48" i="1"/>
  <c r="D55" i="1"/>
  <c r="D45" i="1"/>
  <c r="D57" i="1"/>
  <c r="D50" i="1"/>
  <c r="H24" i="1"/>
  <c r="F24" i="1"/>
  <c r="A26" i="1"/>
  <c r="B26" i="1" s="1"/>
  <c r="T29" i="1"/>
  <c r="R29" i="1"/>
  <c r="F25" i="1"/>
  <c r="H25" i="1"/>
  <c r="T7" i="1"/>
  <c r="R7" i="1"/>
  <c r="C26" i="1"/>
  <c r="D26" i="1" s="1"/>
  <c r="O7" i="1"/>
  <c r="P7" i="1" s="1"/>
  <c r="H51" i="1"/>
  <c r="F51" i="1"/>
  <c r="F47" i="1"/>
  <c r="H47" i="1"/>
  <c r="H49" i="1"/>
  <c r="F49" i="1"/>
  <c r="F56" i="1"/>
  <c r="H56" i="1"/>
  <c r="F52" i="1"/>
  <c r="H52" i="1"/>
  <c r="C24" i="1"/>
  <c r="D24" i="1" s="1"/>
  <c r="F55" i="1"/>
  <c r="H55" i="1"/>
  <c r="F46" i="1"/>
  <c r="H46" i="1"/>
  <c r="H57" i="1"/>
  <c r="F57" i="1"/>
  <c r="H50" i="1"/>
  <c r="F50" i="1"/>
  <c r="H54" i="1"/>
  <c r="F54" i="1"/>
  <c r="H53" i="1"/>
  <c r="F53" i="1"/>
  <c r="H45" i="1"/>
  <c r="F45" i="1"/>
  <c r="H48" i="1"/>
  <c r="F48" i="1"/>
  <c r="C25" i="1"/>
  <c r="D25" i="1" s="1"/>
  <c r="N8" i="1"/>
  <c r="M9" i="1"/>
  <c r="M31" i="1"/>
  <c r="N30" i="1"/>
  <c r="O29" i="1"/>
  <c r="P29" i="1" s="1"/>
  <c r="A27" i="1"/>
  <c r="B27" i="1" s="1"/>
  <c r="A3" i="1"/>
  <c r="H62" i="1" l="1"/>
  <c r="F61" i="1"/>
  <c r="E61" i="1" s="1"/>
  <c r="D62" i="1"/>
  <c r="C62" i="1" s="1"/>
  <c r="F60" i="1"/>
  <c r="E60" i="1" s="1"/>
  <c r="F62" i="1"/>
  <c r="E62" i="1" s="1"/>
  <c r="D60" i="1"/>
  <c r="C60" i="1" s="1"/>
  <c r="H60" i="1"/>
  <c r="G60" i="1" s="1"/>
  <c r="H61" i="1"/>
  <c r="D61" i="1"/>
  <c r="C61" i="1" s="1"/>
  <c r="F26" i="1"/>
  <c r="H26" i="1"/>
  <c r="T30" i="1"/>
  <c r="R30" i="1"/>
  <c r="H27" i="1"/>
  <c r="F27" i="1"/>
  <c r="T8" i="1"/>
  <c r="R8" i="1"/>
  <c r="N9" i="1"/>
  <c r="M10" i="1"/>
  <c r="O8" i="1"/>
  <c r="P8" i="1" s="1"/>
  <c r="A4" i="1"/>
  <c r="B4" i="1" s="1"/>
  <c r="B3" i="1"/>
  <c r="C27" i="1"/>
  <c r="D27" i="1" s="1"/>
  <c r="O30" i="1"/>
  <c r="P30" i="1" s="1"/>
  <c r="N31" i="1"/>
  <c r="M32" i="1"/>
  <c r="A28" i="1"/>
  <c r="B28" i="1" s="1"/>
  <c r="F4" i="1" l="1"/>
  <c r="H4" i="1"/>
  <c r="T9" i="1"/>
  <c r="R9" i="1"/>
  <c r="F28" i="1"/>
  <c r="H28" i="1"/>
  <c r="A5" i="1"/>
  <c r="B5" i="1" s="1"/>
  <c r="T31" i="1"/>
  <c r="R31" i="1"/>
  <c r="H3" i="1"/>
  <c r="F3" i="1"/>
  <c r="C28" i="1"/>
  <c r="D28" i="1" s="1"/>
  <c r="C3" i="1"/>
  <c r="D3" i="1" s="1"/>
  <c r="N10" i="1"/>
  <c r="M11" i="1"/>
  <c r="C4" i="1"/>
  <c r="D4" i="1" s="1"/>
  <c r="O9" i="1"/>
  <c r="P9" i="1" s="1"/>
  <c r="M33" i="1"/>
  <c r="N32" i="1"/>
  <c r="O31" i="1"/>
  <c r="P31" i="1" s="1"/>
  <c r="A29" i="1"/>
  <c r="B29" i="1" s="1"/>
  <c r="H5" i="1" l="1"/>
  <c r="F5" i="1"/>
  <c r="A6" i="1"/>
  <c r="B6" i="1" s="1"/>
  <c r="C6" i="1" s="1"/>
  <c r="D6" i="1" s="1"/>
  <c r="C5" i="1"/>
  <c r="D5" i="1" s="1"/>
  <c r="R10" i="1"/>
  <c r="T10" i="1"/>
  <c r="F29" i="1"/>
  <c r="H29" i="1"/>
  <c r="T32" i="1"/>
  <c r="R32" i="1"/>
  <c r="C29" i="1"/>
  <c r="D29" i="1" s="1"/>
  <c r="O10" i="1"/>
  <c r="P10" i="1" s="1"/>
  <c r="N11" i="1"/>
  <c r="M12" i="1"/>
  <c r="O32" i="1"/>
  <c r="P32" i="1" s="1"/>
  <c r="N33" i="1"/>
  <c r="M34" i="1"/>
  <c r="A7" i="1"/>
  <c r="B7" i="1" s="1"/>
  <c r="A30" i="1"/>
  <c r="B30" i="1" s="1"/>
  <c r="H6" i="1" l="1"/>
  <c r="F6" i="1"/>
  <c r="H30" i="1"/>
  <c r="F30" i="1"/>
  <c r="F7" i="1"/>
  <c r="H7" i="1"/>
  <c r="T33" i="1"/>
  <c r="R33" i="1"/>
  <c r="T11" i="1"/>
  <c r="R11" i="1"/>
  <c r="C30" i="1"/>
  <c r="D30" i="1" s="1"/>
  <c r="O11" i="1"/>
  <c r="P11" i="1" s="1"/>
  <c r="C7" i="1"/>
  <c r="D7" i="1" s="1"/>
  <c r="N12" i="1"/>
  <c r="M13" i="1"/>
  <c r="M35" i="1"/>
  <c r="N34" i="1"/>
  <c r="O33" i="1"/>
  <c r="P33" i="1" s="1"/>
  <c r="A8" i="1"/>
  <c r="B8" i="1" s="1"/>
  <c r="A31" i="1"/>
  <c r="B31" i="1" s="1"/>
  <c r="T12" i="1" l="1"/>
  <c r="R12" i="1"/>
  <c r="F31" i="1"/>
  <c r="H31" i="1"/>
  <c r="H8" i="1"/>
  <c r="F8" i="1"/>
  <c r="R34" i="1"/>
  <c r="T34" i="1"/>
  <c r="C31" i="1"/>
  <c r="D31" i="1" s="1"/>
  <c r="C8" i="1"/>
  <c r="D8" i="1" s="1"/>
  <c r="N13" i="1"/>
  <c r="M14" i="1"/>
  <c r="O12" i="1"/>
  <c r="P12" i="1" s="1"/>
  <c r="O34" i="1"/>
  <c r="P34" i="1" s="1"/>
  <c r="N35" i="1"/>
  <c r="M36" i="1"/>
  <c r="A9" i="1"/>
  <c r="B9" i="1" s="1"/>
  <c r="A32" i="1"/>
  <c r="B32" i="1" s="1"/>
  <c r="T13" i="1" l="1"/>
  <c r="R13" i="1"/>
  <c r="H32" i="1"/>
  <c r="F32" i="1"/>
  <c r="F9" i="1"/>
  <c r="H9" i="1"/>
  <c r="R35" i="1"/>
  <c r="T35" i="1"/>
  <c r="N14" i="1"/>
  <c r="M15" i="1"/>
  <c r="O13" i="1"/>
  <c r="P13" i="1" s="1"/>
  <c r="C32" i="1"/>
  <c r="D32" i="1" s="1"/>
  <c r="C9" i="1"/>
  <c r="D9" i="1" s="1"/>
  <c r="M37" i="1"/>
  <c r="N37" i="1" s="1"/>
  <c r="N36" i="1"/>
  <c r="O35" i="1"/>
  <c r="P35" i="1" s="1"/>
  <c r="A10" i="1"/>
  <c r="B10" i="1" s="1"/>
  <c r="A33" i="1"/>
  <c r="B33" i="1" s="1"/>
  <c r="R36" i="1" l="1"/>
  <c r="R41" i="1" s="1"/>
  <c r="Q41" i="1" s="1"/>
  <c r="T36" i="1"/>
  <c r="R37" i="1"/>
  <c r="R39" i="1" s="1"/>
  <c r="Q39" i="1" s="1"/>
  <c r="H33" i="1"/>
  <c r="F33" i="1"/>
  <c r="T14" i="1"/>
  <c r="R14" i="1"/>
  <c r="F10" i="1"/>
  <c r="H10" i="1"/>
  <c r="C33" i="1"/>
  <c r="D33" i="1" s="1"/>
  <c r="N15" i="1"/>
  <c r="M16" i="1"/>
  <c r="N16" i="1" s="1"/>
  <c r="T16" i="1" s="1"/>
  <c r="C10" i="1"/>
  <c r="D10" i="1" s="1"/>
  <c r="O14" i="1"/>
  <c r="P14" i="1" s="1"/>
  <c r="O36" i="1"/>
  <c r="P36" i="1" s="1"/>
  <c r="O37" i="1"/>
  <c r="P37" i="1" s="1"/>
  <c r="A11" i="1"/>
  <c r="B11" i="1" s="1"/>
  <c r="A34" i="1"/>
  <c r="B34" i="1" s="1"/>
  <c r="R40" i="1" l="1"/>
  <c r="Q40" i="1" s="1"/>
  <c r="T41" i="1"/>
  <c r="S41" i="1" s="1"/>
  <c r="T39" i="1"/>
  <c r="S39" i="1" s="1"/>
  <c r="T40" i="1"/>
  <c r="S40" i="1" s="1"/>
  <c r="P39" i="1"/>
  <c r="O39" i="1" s="1"/>
  <c r="P40" i="1"/>
  <c r="O40" i="1" s="1"/>
  <c r="P41" i="1"/>
  <c r="O41" i="1" s="1"/>
  <c r="R16" i="1"/>
  <c r="R15" i="1"/>
  <c r="T15" i="1"/>
  <c r="H34" i="1"/>
  <c r="F34" i="1"/>
  <c r="H11" i="1"/>
  <c r="F11" i="1"/>
  <c r="C34" i="1"/>
  <c r="D34" i="1" s="1"/>
  <c r="C11" i="1"/>
  <c r="D11" i="1" s="1"/>
  <c r="O15" i="1"/>
  <c r="P15" i="1" s="1"/>
  <c r="O16" i="1"/>
  <c r="P16" i="1" s="1"/>
  <c r="A12" i="1"/>
  <c r="B12" i="1" s="1"/>
  <c r="A35" i="1"/>
  <c r="B35" i="1" s="1"/>
  <c r="T19" i="1" l="1"/>
  <c r="S19" i="1" s="1"/>
  <c r="T18" i="1"/>
  <c r="S18" i="1" s="1"/>
  <c r="T20" i="1"/>
  <c r="S20" i="1" s="1"/>
  <c r="H35" i="1"/>
  <c r="F35" i="1"/>
  <c r="H12" i="1"/>
  <c r="F12" i="1"/>
  <c r="R20" i="1"/>
  <c r="Q20" i="1" s="1"/>
  <c r="R19" i="1"/>
  <c r="Q19" i="1" s="1"/>
  <c r="R18" i="1"/>
  <c r="Q18" i="1" s="1"/>
  <c r="C35" i="1"/>
  <c r="D35" i="1" s="1"/>
  <c r="C12" i="1"/>
  <c r="D12" i="1" s="1"/>
  <c r="A13" i="1"/>
  <c r="B13" i="1" s="1"/>
  <c r="A36" i="1"/>
  <c r="B36" i="1" s="1"/>
  <c r="H36" i="1" l="1"/>
  <c r="F36" i="1"/>
  <c r="F13" i="1"/>
  <c r="H13" i="1"/>
  <c r="P20" i="1"/>
  <c r="O20" i="1" s="1"/>
  <c r="P19" i="1"/>
  <c r="O19" i="1" s="1"/>
  <c r="P18" i="1"/>
  <c r="O18" i="1" s="1"/>
  <c r="C36" i="1"/>
  <c r="D36" i="1" s="1"/>
  <c r="C13" i="1"/>
  <c r="D13" i="1" s="1"/>
  <c r="A14" i="1"/>
  <c r="B14" i="1" s="1"/>
  <c r="A37" i="1"/>
  <c r="B37" i="1" s="1"/>
  <c r="F37" i="1" l="1"/>
  <c r="H37" i="1"/>
  <c r="F14" i="1"/>
  <c r="H14" i="1"/>
  <c r="C37" i="1"/>
  <c r="D37" i="1" s="1"/>
  <c r="C14" i="1"/>
  <c r="D14" i="1" s="1"/>
  <c r="A15" i="1"/>
  <c r="B15" i="1" s="1"/>
  <c r="G61" i="1" l="1"/>
  <c r="G62" i="1"/>
  <c r="H39" i="1"/>
  <c r="G39" i="1" s="1"/>
  <c r="H40" i="1"/>
  <c r="G40" i="1" s="1"/>
  <c r="H41" i="1"/>
  <c r="G41" i="1" s="1"/>
  <c r="F40" i="1"/>
  <c r="E40" i="1" s="1"/>
  <c r="F41" i="1"/>
  <c r="E41" i="1" s="1"/>
  <c r="F39" i="1"/>
  <c r="E39" i="1" s="1"/>
  <c r="D39" i="1"/>
  <c r="C39" i="1" s="1"/>
  <c r="D41" i="1"/>
  <c r="C41" i="1" s="1"/>
  <c r="D40" i="1"/>
  <c r="C40" i="1" s="1"/>
  <c r="H15" i="1"/>
  <c r="F15" i="1"/>
  <c r="C15" i="1"/>
  <c r="D15" i="1" s="1"/>
  <c r="A16" i="1"/>
  <c r="B16" i="1" s="1"/>
  <c r="H16" i="1" l="1"/>
  <c r="F16" i="1"/>
  <c r="C16" i="1"/>
  <c r="D16" i="1" l="1"/>
  <c r="D20" i="1" s="1"/>
  <c r="C20" i="1" s="1"/>
  <c r="F18" i="1"/>
  <c r="E18" i="1" s="1"/>
  <c r="F19" i="1"/>
  <c r="E19" i="1" s="1"/>
  <c r="F20" i="1"/>
  <c r="E20" i="1" s="1"/>
  <c r="H18" i="1"/>
  <c r="G18" i="1" s="1"/>
  <c r="H20" i="1"/>
  <c r="G20" i="1" s="1"/>
  <c r="H19" i="1"/>
  <c r="G19" i="1" s="1"/>
  <c r="D18" i="1" l="1"/>
  <c r="C18" i="1" s="1"/>
  <c r="D19" i="1"/>
  <c r="C19" i="1" s="1"/>
</calcChain>
</file>

<file path=xl/sharedStrings.xml><?xml version="1.0" encoding="utf-8"?>
<sst xmlns="http://schemas.openxmlformats.org/spreadsheetml/2006/main" count="60" uniqueCount="8">
  <si>
    <t>Max</t>
  </si>
  <si>
    <t>Min</t>
  </si>
  <si>
    <t>Median</t>
  </si>
  <si>
    <t>Daily</t>
  </si>
  <si>
    <t>Weekly</t>
  </si>
  <si>
    <t>Monthly</t>
  </si>
  <si>
    <t>% NC</t>
  </si>
  <si>
    <t>Symbol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</si>
</sst>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" x14ac:knownFonts="1">
    <font>
      <sz val="11"/>
      <color theme="1"/>
      <name val="Century Gothic"/>
      <family val="2"/>
    </font>
    <font>
      <sz val="16"/>
      <color theme="1"/>
      <name val="Century Gothic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rgb="FF0070C0"/>
        </stop>
        <stop position="0.5">
          <color theme="0"/>
        </stop>
        <stop position="1">
          <color rgb="FF0070C0"/>
        </stop>
      </gradientFill>
    </fill>
  </fills>
  <borders count="4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0" fontId="0" fillId="0" borderId="0" xfId="0" quotePrefix="1" applyNumberFormat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>ZLEN27</v>
        <stp/>
        <stp>ContractData</stp>
        <stp>F.ZLE?9</stp>
        <stp>ShortSymbol</stp>
        <stp>-1</stp>
        <stp>T</stp>
        <tr r="C52" s="1"/>
      </tp>
      <tp t="s">
        <v>ZLEK27</v>
        <stp/>
        <stp>ContractData</stp>
        <stp>F.ZLE?8</stp>
        <stp>ShortSymbol</stp>
        <stp>-1</stp>
        <stp>T</stp>
        <tr r="C51" s="1"/>
      </tp>
      <tp t="s">
        <v>ZLEZ26</v>
        <stp/>
        <stp>ContractData</stp>
        <stp>F.ZLE?5</stp>
        <stp>ShortSymbol</stp>
        <stp>-1</stp>
        <stp>T</stp>
        <tr r="C48" s="1"/>
      </tp>
      <tp t="s">
        <v>ZLEV26</v>
        <stp/>
        <stp>ContractData</stp>
        <stp>F.ZLE?4</stp>
        <stp>ShortSymbol</stp>
        <stp>-1</stp>
        <stp>T</stp>
        <tr r="C47" s="1"/>
      </tp>
      <tp t="s">
        <v>ZLEH27</v>
        <stp/>
        <stp>ContractData</stp>
        <stp>F.ZLE?7</stp>
        <stp>ShortSymbol</stp>
        <stp>-1</stp>
        <stp>T</stp>
        <tr r="C50" s="1"/>
      </tp>
      <tp t="s">
        <v>ZLEF27</v>
        <stp/>
        <stp>ContractData</stp>
        <stp>F.ZLE?6</stp>
        <stp>ShortSymbol</stp>
        <stp>-1</stp>
        <stp>T</stp>
        <tr r="C49" s="1"/>
      </tp>
      <tp t="s">
        <v>ZLEN26</v>
        <stp/>
        <stp>ContractData</stp>
        <stp>F.ZLE?1</stp>
        <stp>ShortSymbol</stp>
        <stp>-1</stp>
        <stp>T</stp>
        <tr r="C44" s="1"/>
      </tp>
      <tp t="s">
        <v>ZLEU26</v>
        <stp/>
        <stp>ContractData</stp>
        <stp>F.ZLE?3</stp>
        <stp>ShortSymbol</stp>
        <stp>-1</stp>
        <stp>T</stp>
        <tr r="C46" s="1"/>
      </tp>
      <tp t="s">
        <v>ZLEQ26</v>
        <stp/>
        <stp>ContractData</stp>
        <stp>F.ZLE?2</stp>
        <stp>ShortSymbol</stp>
        <stp>-1</stp>
        <stp>T</stp>
        <tr r="C45" s="1"/>
      </tp>
      <tp>
        <v>-0.44879640962872297</v>
        <stp/>
        <stp>ContractData</stp>
        <stp>ZWAN26</stp>
        <stp>PerCentNetLastTrade</stp>
        <stp/>
        <stp>T</stp>
        <tr r="P23" s="1"/>
        <tr r="P23" s="1"/>
      </tp>
      <tp>
        <v>-0.61592608886933564</v>
        <stp/>
        <stp>ContractData</stp>
        <stp>ZSEU26</stp>
        <stp>PerCentNetLastTrade</stp>
        <stp/>
        <stp>T</stp>
        <tr r="D4" s="1"/>
        <tr r="D4" s="1"/>
      </tp>
      <tp t="s">
        <v/>
        <stp/>
        <stp>ContractData</stp>
        <stp>ZSEU27</stp>
        <stp>PerCentNetLastTrade</stp>
        <stp/>
        <stp>T</stp>
        <tr r="D11" s="1"/>
      </tp>
      <tp t="s">
        <v/>
        <stp/>
        <stp>ContractData</stp>
        <stp>ZCEU28</stp>
        <stp>PerCentNetLastTrade</stp>
        <stp/>
        <stp>T</stp>
        <tr r="P34" s="1"/>
        <tr r="P13" s="1"/>
      </tp>
      <tp>
        <v>-1.1299435028248588</v>
        <stp/>
        <stp>ContractData</stp>
        <stp>ZLEU27</stp>
        <stp>PerCentNetLastTrade</stp>
        <stp/>
        <stp>T</stp>
        <tr r="D54" s="1"/>
        <tr r="D54" s="1"/>
      </tp>
      <tp>
        <v>-0.69056231502795129</v>
        <stp/>
        <stp>ContractData</stp>
        <stp>ZMEU26</stp>
        <stp>PerCentNetLastTrade</stp>
        <stp/>
        <stp>T</stp>
        <tr r="D25" s="1"/>
        <tr r="D25" s="1"/>
      </tp>
      <tp>
        <v>-1.8292682926829269</v>
        <stp/>
        <stp>ContractData</stp>
        <stp>ZLEU26</stp>
        <stp>PerCentNetLastTrade</stp>
        <stp/>
        <stp>T</stp>
        <tr r="D46" s="1"/>
        <tr r="D46" s="1"/>
      </tp>
      <tp t="s">
        <v/>
        <stp/>
        <stp>ContractData</stp>
        <stp>ZMEU27</stp>
        <stp>PerCentNetLastTrade</stp>
        <stp/>
        <stp>T</stp>
        <tr r="D33" s="1"/>
      </tp>
      <tp>
        <v>-0.52386495925494758</v>
        <stp/>
        <stp>ContractData</stp>
        <stp>ZCEU26</stp>
        <stp>PerCentNetLastTrade</stp>
        <stp/>
        <stp>T</stp>
        <tr r="P24" s="1"/>
        <tr r="P24" s="1"/>
        <tr r="P3" s="1"/>
        <tr r="P3" s="1"/>
      </tp>
      <tp>
        <v>-0.53022269353128315</v>
        <stp/>
        <stp>ContractData</stp>
        <stp>ZCEU27</stp>
        <stp>PerCentNetLastTrade</stp>
        <stp/>
        <stp>T</stp>
        <tr r="P8" s="1"/>
        <tr r="P8" s="1"/>
        <tr r="P29" s="1"/>
        <tr r="P29" s="1"/>
      </tp>
      <tp>
        <v>-1.2424338961452692</v>
        <stp/>
        <stp>ContractData</stp>
        <stp>ZLEV27</stp>
        <stp>PerCentNetLastTrade</stp>
        <stp/>
        <stp>T</stp>
        <tr r="D55" s="1"/>
        <tr r="D55" s="1"/>
      </tp>
      <tp>
        <v>-0.66028392208649722</v>
        <stp/>
        <stp>ContractData</stp>
        <stp>ZMEV26</stp>
        <stp>PerCentNetLastTrade</stp>
        <stp/>
        <stp>T</stp>
        <tr r="D26" s="1"/>
        <tr r="D26" s="1"/>
      </tp>
      <tp>
        <v>-1.8283692126216455</v>
        <stp/>
        <stp>ContractData</stp>
        <stp>ZLEV26</stp>
        <stp>PerCentNetLastTrade</stp>
        <stp/>
        <stp>T</stp>
        <tr r="D47" s="1"/>
        <tr r="D47" s="1"/>
      </tp>
      <tp t="s">
        <v/>
        <stp/>
        <stp>ContractData</stp>
        <stp>ZMEV27</stp>
        <stp>PerCentNetLastTrade</stp>
        <stp/>
        <stp>T</stp>
        <tr r="D34" s="1"/>
      </tp>
      <tp>
        <v>-0.63778315372773253</v>
        <stp/>
        <stp>ContractData</stp>
        <stp>ZSEQ26</stp>
        <stp>PerCentNetLastTrade</stp>
        <stp/>
        <stp>T</stp>
        <tr r="D3" s="1"/>
        <tr r="D3" s="1"/>
      </tp>
      <tp t="s">
        <v/>
        <stp/>
        <stp>ContractData</stp>
        <stp>ZSEQ27</stp>
        <stp>PerCentNetLastTrade</stp>
        <stp/>
        <stp>T</stp>
        <tr r="D10" s="1"/>
      </tp>
      <tp>
        <v>-0.49481985464666772</v>
        <stp/>
        <stp>ContractData</stp>
        <stp>ZLEQ27</stp>
        <stp>PerCentNetLastTrade</stp>
        <stp/>
        <stp>T</stp>
        <tr r="D53" s="1"/>
        <tr r="D53" s="1"/>
      </tp>
      <tp>
        <v>-0.68852459016393441</v>
        <stp/>
        <stp>ContractData</stp>
        <stp>ZMEQ26</stp>
        <stp>PerCentNetLastTrade</stp>
        <stp/>
        <stp>T</stp>
        <tr r="D24" s="1"/>
        <tr r="D24" s="1"/>
      </tp>
      <tp>
        <v>-1.9107372023385143</v>
        <stp/>
        <stp>ContractData</stp>
        <stp>ZLEQ26</stp>
        <stp>PerCentNetLastTrade</stp>
        <stp/>
        <stp>T</stp>
        <tr r="D45" s="1"/>
        <tr r="D45" s="1"/>
      </tp>
      <tp t="s">
        <v/>
        <stp/>
        <stp>ContractData</stp>
        <stp>ZMEQ27</stp>
        <stp>PerCentNetLastTrade</stp>
        <stp/>
        <stp>T</stp>
        <tr r="D32" s="1"/>
      </tp>
      <tp>
        <v>-0.54383293452251469</v>
        <stp/>
        <stp>ContractData</stp>
        <stp>ZSEX26</stp>
        <stp>PerCentNetLastTrade</stp>
        <stp/>
        <stp>T</stp>
        <tr r="D5" s="1"/>
        <tr r="D5" s="1"/>
      </tp>
      <tp>
        <v>-0.48511576626240355</v>
        <stp/>
        <stp>ContractData</stp>
        <stp>ZSEX27</stp>
        <stp>PerCentNetLastTrade</stp>
        <stp/>
        <stp>T</stp>
        <tr r="D12" s="1"/>
        <tr r="D12" s="1"/>
      </tp>
      <tp>
        <v>-0.10526315789473684</v>
        <stp/>
        <stp>ContractData</stp>
        <stp>ZCEZ28</stp>
        <stp>PerCentNetLastTrade</stp>
        <stp/>
        <stp>T</stp>
        <tr r="P35" s="1"/>
        <tr r="P35" s="1"/>
        <tr r="P14" s="1"/>
        <tr r="P14" s="1"/>
      </tp>
      <tp>
        <v>-1.4469453376205788</v>
        <stp/>
        <stp>ContractData</stp>
        <stp>ZLEZ27</stp>
        <stp>PerCentNetLastTrade</stp>
        <stp/>
        <stp>T</stp>
        <tr r="D56" s="1"/>
        <tr r="D56" s="1"/>
      </tp>
      <tp>
        <v>-0.65338124795818364</v>
        <stp/>
        <stp>ContractData</stp>
        <stp>ZMEZ26</stp>
        <stp>PerCentNetLastTrade</stp>
        <stp/>
        <stp>T</stp>
        <tr r="D27" s="1"/>
        <tr r="D27" s="1"/>
      </tp>
      <tp t="s">
        <v/>
        <stp/>
        <stp>ContractData</stp>
        <stp>ZCEZ29</stp>
        <stp>PerCentNetLastTrade</stp>
        <stp/>
        <stp>T</stp>
        <tr r="P16" s="1"/>
        <tr r="P37" s="1"/>
      </tp>
      <tp>
        <v>-1.801399434271252</v>
        <stp/>
        <stp>ContractData</stp>
        <stp>ZLEZ26</stp>
        <stp>PerCentNetLastTrade</stp>
        <stp/>
        <stp>T</stp>
        <tr r="D48" s="1"/>
        <tr r="D48" s="1"/>
      </tp>
      <tp t="s">
        <v/>
        <stp/>
        <stp>ContractData</stp>
        <stp>ZMEZ27</stp>
        <stp>PerCentNetLastTrade</stp>
        <stp/>
        <stp>T</stp>
        <tr r="D35" s="1"/>
      </tp>
      <tp>
        <v>-0.61281337047353757</v>
        <stp/>
        <stp>ContractData</stp>
        <stp>ZCEZ26</stp>
        <stp>PerCentNetLastTrade</stp>
        <stp/>
        <stp>T</stp>
        <tr r="P4" s="1"/>
        <tr r="P4" s="1"/>
        <tr r="P25" s="1"/>
        <tr r="P25" s="1"/>
      </tp>
      <tp>
        <v>-0.41819132253005747</v>
        <stp/>
        <stp>ContractData</stp>
        <stp>ZCEZ27</stp>
        <stp>PerCentNetLastTrade</stp>
        <stp/>
        <stp>T</stp>
        <tr r="P9" s="1"/>
        <tr r="P9" s="1"/>
        <tr r="P30" s="1"/>
        <tr r="P30" s="1"/>
      </tp>
      <tp t="s">
        <v/>
        <stp/>
        <stp>ContractData</stp>
        <stp>ZSEF28</stp>
        <stp>PerCentNetLastTrade</stp>
        <stp/>
        <stp>T</stp>
        <tr r="D13" s="1"/>
      </tp>
      <tp>
        <v>-0.51590713671539123</v>
        <stp/>
        <stp>ContractData</stp>
        <stp>ZSEF27</stp>
        <stp>PerCentNetLastTrade</stp>
        <stp/>
        <stp>T</stp>
        <tr r="D6" s="1"/>
        <tr r="D6" s="1"/>
      </tp>
      <tp>
        <v>-1.7950635751682873</v>
        <stp/>
        <stp>ContractData</stp>
        <stp>ZLEF27</stp>
        <stp>PerCentNetLastTrade</stp>
        <stp/>
        <stp>T</stp>
        <tr r="D49" s="1"/>
        <tr r="D49" s="1"/>
      </tp>
      <tp>
        <v>-0.68137573004542507</v>
        <stp/>
        <stp>ContractData</stp>
        <stp>ZMEF27</stp>
        <stp>PerCentNetLastTrade</stp>
        <stp/>
        <stp>T</stp>
        <tr r="D28" s="1"/>
        <tr r="D28" s="1"/>
      </tp>
      <tp t="s">
        <v/>
        <stp/>
        <stp>ContractData</stp>
        <stp>ZMEF28</stp>
        <stp>PerCentNetLastTrade</stp>
        <stp/>
        <stp>T</stp>
        <tr r="D36" s="1"/>
      </tp>
      <tp t="s">
        <v/>
        <stp/>
        <stp>ContractData</stp>
        <stp>ZLEF28</stp>
        <stp>PerCentNetLastTrade</stp>
        <stp/>
        <stp>T</stp>
        <tr r="D57" s="1"/>
      </tp>
      <tp t="s">
        <v/>
        <stp/>
        <stp>ContractData</stp>
        <stp>ZSEN28</stp>
        <stp>PerCentNetLastTrade</stp>
        <stp/>
        <stp>T</stp>
        <tr r="D16" s="1"/>
      </tp>
      <tp>
        <v>-0.68462897526501765</v>
        <stp/>
        <stp>ContractData</stp>
        <stp>ZSEN26</stp>
        <stp>PerCentNetLastTrade</stp>
        <stp/>
        <stp>T</stp>
        <tr r="D2" s="1"/>
        <tr r="D2" s="1"/>
      </tp>
      <tp>
        <v>-0.44331855604813175</v>
        <stp/>
        <stp>ContractData</stp>
        <stp>ZSEN27</stp>
        <stp>PerCentNetLastTrade</stp>
        <stp/>
        <stp>T</stp>
        <tr r="D9" s="1"/>
        <tr r="D9" s="1"/>
      </tp>
      <tp t="s">
        <v/>
        <stp/>
        <stp>ContractData</stp>
        <stp>ZCEN28</stp>
        <stp>PerCentNetLastTrade</stp>
        <stp/>
        <stp>T</stp>
        <tr r="P33" s="1"/>
        <tr r="P12" s="1"/>
      </tp>
      <tp>
        <v>-1.6468435498627629</v>
        <stp/>
        <stp>ContractData</stp>
        <stp>ZLEN27</stp>
        <stp>PerCentNetLastTrade</stp>
        <stp/>
        <stp>T</stp>
        <tr r="D52" s="1"/>
        <tr r="D52" s="1"/>
      </tp>
      <tp>
        <v>-0.72178477690288712</v>
        <stp/>
        <stp>ContractData</stp>
        <stp>ZMEN26</stp>
        <stp>PerCentNetLastTrade</stp>
        <stp/>
        <stp>T</stp>
        <tr r="D23" s="1"/>
        <tr r="D23" s="1"/>
      </tp>
      <tp t="s">
        <v/>
        <stp/>
        <stp>ContractData</stp>
        <stp>ZCEN29</stp>
        <stp>PerCentNetLastTrade</stp>
        <stp/>
        <stp>T</stp>
        <tr r="P15" s="1"/>
        <tr r="P36" s="1"/>
      </tp>
      <tp>
        <v>-1.9010343863572827</v>
        <stp/>
        <stp>ContractData</stp>
        <stp>ZLEN26</stp>
        <stp>PerCentNetLastTrade</stp>
        <stp/>
        <stp>T</stp>
        <tr r="D44" s="1"/>
        <tr r="D44" s="1"/>
      </tp>
      <tp>
        <v>-0.84612973989345031</v>
        <stp/>
        <stp>ContractData</stp>
        <stp>ZMEN27</stp>
        <stp>PerCentNetLastTrade</stp>
        <stp/>
        <stp>T</stp>
        <tr r="D31" s="1"/>
        <tr r="D31" s="1"/>
      </tp>
      <tp>
        <v>-0.59382422802850354</v>
        <stp/>
        <stp>ContractData</stp>
        <stp>ZCEN26</stp>
        <stp>PerCentNetLastTrade</stp>
        <stp/>
        <stp>T</stp>
        <tr r="P2" s="1"/>
        <tr r="P2" s="1"/>
      </tp>
      <tp>
        <v>-0.57501306847882905</v>
        <stp/>
        <stp>ContractData</stp>
        <stp>ZCEN27</stp>
        <stp>PerCentNetLastTrade</stp>
        <stp/>
        <stp>T</stp>
        <tr r="P28" s="1"/>
        <tr r="P28" s="1"/>
        <tr r="P7" s="1"/>
        <tr r="P7" s="1"/>
      </tp>
      <tp t="s">
        <v/>
        <stp/>
        <stp>ContractData</stp>
        <stp>ZSEH28</stp>
        <stp>PerCentNetLastTrade</stp>
        <stp/>
        <stp>T</stp>
        <tr r="D14" s="1"/>
      </tp>
      <tp>
        <v>-0.47018593716606111</v>
        <stp/>
        <stp>ContractData</stp>
        <stp>ZSEH27</stp>
        <stp>PerCentNetLastTrade</stp>
        <stp/>
        <stp>T</stp>
        <tr r="D7" s="1"/>
        <tr r="D7" s="1"/>
      </tp>
      <tp>
        <v>-0.25536261491317669</v>
        <stp/>
        <stp>ContractData</stp>
        <stp>ZCEH28</stp>
        <stp>PerCentNetLastTrade</stp>
        <stp/>
        <stp>T</stp>
        <tr r="P10" s="1"/>
        <tr r="P10" s="1"/>
        <tr r="P31" s="1"/>
        <tr r="P31" s="1"/>
      </tp>
      <tp>
        <v>-1.7728365384615385</v>
        <stp/>
        <stp>ContractData</stp>
        <stp>ZLEH27</stp>
        <stp>PerCentNetLastTrade</stp>
        <stp/>
        <stp>T</stp>
        <tr r="D50" s="1"/>
        <tr r="D50" s="1"/>
      </tp>
      <tp>
        <v>-0.76972418216805649</v>
        <stp/>
        <stp>ContractData</stp>
        <stp>ZMEH27</stp>
        <stp>PerCentNetLastTrade</stp>
        <stp/>
        <stp>T</stp>
        <tr r="D29" s="1"/>
        <tr r="D29" s="1"/>
      </tp>
      <tp t="s">
        <v/>
        <stp/>
        <stp>ContractData</stp>
        <stp>ZMEH28</stp>
        <stp>PerCentNetLastTrade</stp>
        <stp/>
        <stp>T</stp>
        <tr r="D37" s="1"/>
      </tp>
      <tp>
        <v>-0.64794816414686829</v>
        <stp/>
        <stp>ContractData</stp>
        <stp>ZCEH27</stp>
        <stp>PerCentNetLastTrade</stp>
        <stp/>
        <stp>T</stp>
        <tr r="P26" s="1"/>
        <tr r="P26" s="1"/>
        <tr r="P5" s="1"/>
        <tr r="P5" s="1"/>
      </tp>
      <tp t="s">
        <v/>
        <stp/>
        <stp>ContractData</stp>
        <stp>ZLEH28</stp>
        <stp>PerCentNetLastTrade</stp>
        <stp/>
        <stp>T</stp>
        <tr r="D58" s="1"/>
      </tp>
      <tp t="s">
        <v/>
        <stp/>
        <stp>ContractData</stp>
        <stp>ZSEK28</stp>
        <stp>PerCentNetLastTrade</stp>
        <stp/>
        <stp>T</stp>
        <tr r="D15" s="1"/>
      </tp>
      <tp>
        <v>-0.46719048630282439</v>
        <stp/>
        <stp>ContractData</stp>
        <stp>ZSEK27</stp>
        <stp>PerCentNetLastTrade</stp>
        <stp/>
        <stp>T</stp>
        <tr r="D8" s="1"/>
        <tr r="D8" s="1"/>
      </tp>
      <tp t="s">
        <v/>
        <stp/>
        <stp>ContractData</stp>
        <stp>ZCEK28</stp>
        <stp>PerCentNetLastTrade</stp>
        <stp/>
        <stp>T</stp>
        <tr r="P32" s="1"/>
        <tr r="P11" s="1"/>
      </tp>
      <tp>
        <v>-1.7992137889325672</v>
        <stp/>
        <stp>ContractData</stp>
        <stp>ZLEK27</stp>
        <stp>PerCentNetLastTrade</stp>
        <stp/>
        <stp>T</stp>
        <tr r="D51" s="1"/>
        <tr r="D51" s="1"/>
      </tp>
      <tp>
        <v>-0.79339892097746745</v>
        <stp/>
        <stp>ContractData</stp>
        <stp>ZMEK27</stp>
        <stp>PerCentNetLastTrade</stp>
        <stp/>
        <stp>T</stp>
        <tr r="D30" s="1"/>
        <tr r="D30" s="1"/>
      </tp>
      <tp>
        <v>-0.63559322033898302</v>
        <stp/>
        <stp>ContractData</stp>
        <stp>ZCEK27</stp>
        <stp>PerCentNetLastTrade</stp>
        <stp/>
        <stp>T</stp>
        <tr r="P6" s="1"/>
        <tr r="P6" s="1"/>
        <tr r="P27" s="1"/>
        <tr r="P27" s="1"/>
      </tp>
      <tp>
        <v>-1.7318794098781272</v>
        <stp/>
        <stp>StudyData</stp>
        <stp>F.ZSE?14</stp>
        <stp>PCB</stp>
        <stp>BaseType=Index,Index=1</stp>
        <stp>Close</stp>
        <stp>MM</stp>
        <stp>0</stp>
        <stp>all</stp>
        <stp/>
        <stp/>
        <stp/>
        <stp>T</stp>
        <tr r="H15" s="1"/>
      </tp>
      <tp>
        <v>-1.7454235845040444</v>
        <stp/>
        <stp>StudyData</stp>
        <stp>F.ZSE?15</stp>
        <stp>PCB</stp>
        <stp>BaseType=Index,Index=1</stp>
        <stp>Close</stp>
        <stp>MM</stp>
        <stp>0</stp>
        <stp>all</stp>
        <stp/>
        <stp/>
        <stp/>
        <stp>T</stp>
        <tr r="H16" s="1"/>
      </tp>
      <tp>
        <v>-1.999140154772141</v>
        <stp/>
        <stp>StudyData</stp>
        <stp>F.ZSE?10</stp>
        <stp>PCB</stp>
        <stp>BaseType=Index,Index=1</stp>
        <stp>Close</stp>
        <stp>MM</stp>
        <stp>0</stp>
        <stp>all</stp>
        <stp/>
        <stp/>
        <stp/>
        <stp>T</stp>
        <tr r="H11" s="1"/>
      </tp>
      <tp>
        <v>-2.2948690192682397</v>
        <stp/>
        <stp>StudyData</stp>
        <stp>F.ZSE?11</stp>
        <stp>PCB</stp>
        <stp>BaseType=Index,Index=1</stp>
        <stp>Close</stp>
        <stp>MM</stp>
        <stp>0</stp>
        <stp>all</stp>
        <stp/>
        <stp/>
        <stp/>
        <stp>T</stp>
        <tr r="H12" s="1"/>
      </tp>
      <tp>
        <v>-1.8228608192150977</v>
        <stp/>
        <stp>StudyData</stp>
        <stp>F.ZSE?12</stp>
        <stp>PCB</stp>
        <stp>BaseType=Index,Index=1</stp>
        <stp>Close</stp>
        <stp>MM</stp>
        <stp>0</stp>
        <stp>all</stp>
        <stp/>
        <stp/>
        <stp/>
        <stp>T</stp>
        <tr r="H13" s="1"/>
      </tp>
      <tp>
        <v>-1.7799699764100365</v>
        <stp/>
        <stp>StudyData</stp>
        <stp>F.ZSE?13</stp>
        <stp>PCB</stp>
        <stp>BaseType=Index,Index=1</stp>
        <stp>Close</stp>
        <stp>MM</stp>
        <stp>0</stp>
        <stp>all</stp>
        <stp/>
        <stp/>
        <stp/>
        <stp>T</stp>
        <tr r="H14" s="1"/>
      </tp>
      <tp>
        <v>-1.0994502748625687</v>
        <stp/>
        <stp>StudyData</stp>
        <stp>F.ZCE?14</stp>
        <stp>PCB</stp>
        <stp>BaseType=Index,Index=1</stp>
        <stp>Close</stp>
        <stp>MM</stp>
        <stp>0</stp>
        <stp>all</stp>
        <stp/>
        <stp/>
        <stp/>
        <stp>T</stp>
        <tr r="T15" s="1"/>
        <tr r="T36" s="1"/>
      </tp>
      <tp>
        <v>-1.3457556935817807</v>
        <stp/>
        <stp>StudyData</stp>
        <stp>F.ZCE?15</stp>
        <stp>PCB</stp>
        <stp>BaseType=Index,Index=1</stp>
        <stp>Close</stp>
        <stp>MM</stp>
        <stp>0</stp>
        <stp>all</stp>
        <stp/>
        <stp/>
        <stp/>
        <stp>T</stp>
        <tr r="T16" s="1"/>
        <tr r="T37" s="1"/>
      </tp>
      <tp>
        <v>-2.5603151157065485</v>
        <stp/>
        <stp>StudyData</stp>
        <stp>F.ZCE?10</stp>
        <stp>PCB</stp>
        <stp>BaseType=Index,Index=1</stp>
        <stp>Close</stp>
        <stp>MM</stp>
        <stp>0</stp>
        <stp>all</stp>
        <stp/>
        <stp/>
        <stp/>
        <stp>T</stp>
        <tr r="T32" s="1"/>
        <tr r="T11" s="1"/>
      </tp>
      <tp>
        <v>-2.5</v>
        <stp/>
        <stp>StudyData</stp>
        <stp>F.ZCE?11</stp>
        <stp>PCB</stp>
        <stp>BaseType=Index,Index=1</stp>
        <stp>Close</stp>
        <stp>MM</stp>
        <stp>0</stp>
        <stp>all</stp>
        <stp/>
        <stp/>
        <stp/>
        <stp>T</stp>
        <tr r="T12" s="1"/>
        <tr r="T33" s="1"/>
      </tp>
      <tp>
        <v>-1.3626834381551363</v>
        <stp/>
        <stp>StudyData</stp>
        <stp>F.ZCE?12</stp>
        <stp>PCB</stp>
        <stp>BaseType=Index,Index=1</stp>
        <stp>Close</stp>
        <stp>MM</stp>
        <stp>0</stp>
        <stp>all</stp>
        <stp/>
        <stp/>
        <stp/>
        <stp>T</stp>
        <tr r="T34" s="1"/>
        <tr r="T13" s="1"/>
      </tp>
      <tp>
        <v>-1.2486992715920915</v>
        <stp/>
        <stp>StudyData</stp>
        <stp>F.ZCE?13</stp>
        <stp>PCB</stp>
        <stp>BaseType=Index,Index=1</stp>
        <stp>Close</stp>
        <stp>MM</stp>
        <stp>0</stp>
        <stp>all</stp>
        <stp/>
        <stp/>
        <stp/>
        <stp>T</stp>
        <tr r="T14" s="1"/>
        <tr r="T35" s="1"/>
      </tp>
      <tp>
        <v>-6.340718105423985</v>
        <stp/>
        <stp>StudyData</stp>
        <stp>F.ZLE?13</stp>
        <stp>PCB</stp>
        <stp>BaseType=Index,Index=1</stp>
        <stp>Close</stp>
        <stp>MM</stp>
        <stp>0</stp>
        <stp>all</stp>
        <stp/>
        <stp/>
        <stp/>
        <stp>T</stp>
        <tr r="H56" s="1"/>
      </tp>
      <tp>
        <v>-0.1582779360557138</v>
        <stp/>
        <stp>StudyData</stp>
        <stp>F.ZME?12</stp>
        <stp>PCB</stp>
        <stp>BaseType=Index,Index=1</stp>
        <stp>Close</stp>
        <stp>MM</stp>
        <stp>0</stp>
        <stp>all</stp>
        <stp/>
        <stp/>
        <stp/>
        <stp>T</stp>
        <tr r="H34" s="1"/>
      </tp>
      <tp>
        <v>-6.1601331920690283</v>
        <stp/>
        <stp>StudyData</stp>
        <stp>F.ZLE?12</stp>
        <stp>PCB</stp>
        <stp>BaseType=Index,Index=1</stp>
        <stp>Close</stp>
        <stp>MM</stp>
        <stp>0</stp>
        <stp>all</stp>
        <stp/>
        <stp/>
        <stp/>
        <stp>T</stp>
        <tr r="H55" s="1"/>
      </tp>
      <tp>
        <v>-3.1436655139900259E-2</v>
        <stp/>
        <stp>StudyData</stp>
        <stp>F.ZME?13</stp>
        <stp>PCB</stp>
        <stp>BaseType=Index,Index=1</stp>
        <stp>Close</stp>
        <stp>MM</stp>
        <stp>0</stp>
        <stp>all</stp>
        <stp/>
        <stp/>
        <stp/>
        <stp>T</stp>
        <tr r="H35" s="1"/>
      </tp>
      <tp>
        <v>-6.1662198391420917</v>
        <stp/>
        <stp>StudyData</stp>
        <stp>F.ZLE?11</stp>
        <stp>PCB</stp>
        <stp>BaseType=Index,Index=1</stp>
        <stp>Close</stp>
        <stp>MM</stp>
        <stp>0</stp>
        <stp>all</stp>
        <stp/>
        <stp/>
        <stp/>
        <stp>T</stp>
        <tr r="H54" s="1"/>
      </tp>
      <tp>
        <v>-0.62285892245406416</v>
        <stp/>
        <stp>StudyData</stp>
        <stp>F.ZME?10</stp>
        <stp>PCB</stp>
        <stp>BaseType=Index,Index=1</stp>
        <stp>Close</stp>
        <stp>MM</stp>
        <stp>0</stp>
        <stp>all</stp>
        <stp/>
        <stp/>
        <stp/>
        <stp>T</stp>
        <tr r="H32" s="1"/>
      </tp>
      <tp>
        <v>-5.7419071334407521</v>
        <stp/>
        <stp>StudyData</stp>
        <stp>F.ZLE?10</stp>
        <stp>PCB</stp>
        <stp>BaseType=Index,Index=1</stp>
        <stp>Close</stp>
        <stp>MM</stp>
        <stp>0</stp>
        <stp>all</stp>
        <stp/>
        <stp/>
        <stp/>
        <stp>T</stp>
        <tr r="H53" s="1"/>
      </tp>
      <tp>
        <v>-0.31357792411414231</v>
        <stp/>
        <stp>StudyData</stp>
        <stp>F.ZME?11</stp>
        <stp>PCB</stp>
        <stp>BaseType=Index,Index=1</stp>
        <stp>Close</stp>
        <stp>MM</stp>
        <stp>0</stp>
        <stp>all</stp>
        <stp/>
        <stp/>
        <stp/>
        <stp>T</stp>
        <tr r="H33" s="1"/>
      </tp>
      <tp>
        <v>-4.9269505750699434</v>
        <stp/>
        <stp>StudyData</stp>
        <stp>F.ZLE?15</stp>
        <stp>PCB</stp>
        <stp>BaseType=Index,Index=1</stp>
        <stp>Close</stp>
        <stp>MM</stp>
        <stp>0</stp>
        <stp>all</stp>
        <stp/>
        <stp/>
        <stp/>
        <stp>T</stp>
        <tr r="H58" s="1"/>
      </tp>
      <tp>
        <v>0.37747719408618696</v>
        <stp/>
        <stp>StudyData</stp>
        <stp>F.ZME?14</stp>
        <stp>PCB</stp>
        <stp>BaseType=Index,Index=1</stp>
        <stp>Close</stp>
        <stp>MM</stp>
        <stp>0</stp>
        <stp>all</stp>
        <stp/>
        <stp/>
        <stp/>
        <stp>T</stp>
        <tr r="H36" s="1"/>
      </tp>
      <tp>
        <v>-4.8806774441878398</v>
        <stp/>
        <stp>StudyData</stp>
        <stp>F.ZLE?14</stp>
        <stp>PCB</stp>
        <stp>BaseType=Index,Index=1</stp>
        <stp>Close</stp>
        <stp>MM</stp>
        <stp>0</stp>
        <stp>all</stp>
        <stp/>
        <stp/>
        <stp/>
        <stp>T</stp>
        <tr r="H57" s="1"/>
      </tp>
      <tp>
        <v>1.1742304030466482</v>
        <stp/>
        <stp>StudyData</stp>
        <stp>F.ZME?15</stp>
        <stp>PCB</stp>
        <stp>BaseType=Index,Index=1</stp>
        <stp>Close</stp>
        <stp>MM</stp>
        <stp>0</stp>
        <stp>all</stp>
        <stp/>
        <stp/>
        <stp/>
        <stp>T</stp>
        <tr r="H37" s="1"/>
      </tp>
      <tp>
        <v>-4.1095890410958944</v>
        <stp/>
        <stp>StudyData</stp>
        <stp>F.ZLE?11</stp>
        <stp>PCB</stp>
        <stp>BaseType=Index,Index=1</stp>
        <stp>Close</stp>
        <stp>WW</stp>
        <stp>0</stp>
        <stp>all</stp>
        <stp/>
        <stp/>
        <stp/>
        <stp>T</stp>
        <tr r="F54" s="1"/>
      </tp>
      <tp>
        <v>0.37747719408618696</v>
        <stp/>
        <stp>StudyData</stp>
        <stp>F.ZME?10</stp>
        <stp>PCB</stp>
        <stp>BaseType=Index,Index=1</stp>
        <stp>Close</stp>
        <stp>WW</stp>
        <stp>0</stp>
        <stp>all</stp>
        <stp/>
        <stp/>
        <stp/>
        <stp>T</stp>
        <tr r="F32" s="1"/>
      </tp>
      <tp>
        <v>-3.609946075494324</v>
        <stp/>
        <stp>StudyData</stp>
        <stp>F.ZLE?10</stp>
        <stp>PCB</stp>
        <stp>BaseType=Index,Index=1</stp>
        <stp>Close</stp>
        <stp>WW</stp>
        <stp>0</stp>
        <stp>all</stp>
        <stp/>
        <stp/>
        <stp/>
        <stp>T</stp>
        <tr r="F53" s="1"/>
      </tp>
      <tp>
        <v>0.31555695803092454</v>
        <stp/>
        <stp>StudyData</stp>
        <stp>F.ZME?11</stp>
        <stp>PCB</stp>
        <stp>BaseType=Index,Index=1</stp>
        <stp>Close</stp>
        <stp>WW</stp>
        <stp>0</stp>
        <stp>all</stp>
        <stp/>
        <stp/>
        <stp/>
        <stp>T</stp>
        <tr r="F33" s="1"/>
      </tp>
      <tp>
        <v>-4.128870816390366</v>
        <stp/>
        <stp>StudyData</stp>
        <stp>F.ZLE?13</stp>
        <stp>PCB</stp>
        <stp>BaseType=Index,Index=1</stp>
        <stp>Close</stp>
        <stp>WW</stp>
        <stp>0</stp>
        <stp>all</stp>
        <stp/>
        <stp/>
        <stp/>
        <stp>T</stp>
        <tr r="F56" s="1"/>
      </tp>
      <tp>
        <v>0.25429116338207608</v>
        <stp/>
        <stp>StudyData</stp>
        <stp>F.ZME?12</stp>
        <stp>PCB</stp>
        <stp>BaseType=Index,Index=1</stp>
        <stp>Close</stp>
        <stp>WW</stp>
        <stp>0</stp>
        <stp>all</stp>
        <stp/>
        <stp/>
        <stp/>
        <stp>T</stp>
        <tr r="F34" s="1"/>
      </tp>
      <tp>
        <v>-4.0396223494815029</v>
        <stp/>
        <stp>StudyData</stp>
        <stp>F.ZLE?12</stp>
        <stp>PCB</stp>
        <stp>BaseType=Index,Index=1</stp>
        <stp>Close</stp>
        <stp>WW</stp>
        <stp>0</stp>
        <stp>all</stp>
        <stp/>
        <stp/>
        <stp/>
        <stp>T</stp>
        <tr r="F55" s="1"/>
      </tp>
      <tp>
        <v>0.25220680958384439</v>
        <stp/>
        <stp>StudyData</stp>
        <stp>F.ZME?13</stp>
        <stp>PCB</stp>
        <stp>BaseType=Index,Index=1</stp>
        <stp>Close</stp>
        <stp>WW</stp>
        <stp>0</stp>
        <stp>all</stp>
        <stp/>
        <stp/>
        <stp/>
        <stp>T</stp>
        <tr r="F35" s="1"/>
      </tp>
      <tp>
        <v>-2.4868483978957472</v>
        <stp/>
        <stp>StudyData</stp>
        <stp>F.ZLE?15</stp>
        <stp>PCB</stp>
        <stp>BaseType=Index,Index=1</stp>
        <stp>Close</stp>
        <stp>WW</stp>
        <stp>0</stp>
        <stp>all</stp>
        <stp/>
        <stp/>
        <stp/>
        <stp>T</stp>
        <tr r="F58" s="1"/>
      </tp>
      <tp>
        <v>0.44066729619136824</v>
        <stp/>
        <stp>StudyData</stp>
        <stp>F.ZME?14</stp>
        <stp>PCB</stp>
        <stp>BaseType=Index,Index=1</stp>
        <stp>Close</stp>
        <stp>WW</stp>
        <stp>0</stp>
        <stp>all</stp>
        <stp/>
        <stp/>
        <stp/>
        <stp>T</stp>
        <tr r="F36" s="1"/>
      </tp>
      <tp>
        <v>-2.5859350362661631</v>
        <stp/>
        <stp>StudyData</stp>
        <stp>F.ZLE?14</stp>
        <stp>PCB</stp>
        <stp>BaseType=Index,Index=1</stp>
        <stp>Close</stp>
        <stp>WW</stp>
        <stp>0</stp>
        <stp>all</stp>
        <stp/>
        <stp/>
        <stp/>
        <stp>T</stp>
        <tr r="F57" s="1"/>
      </tp>
      <tp>
        <v>0.94996833438885375</v>
        <stp/>
        <stp>StudyData</stp>
        <stp>F.ZME?15</stp>
        <stp>PCB</stp>
        <stp>BaseType=Index,Index=1</stp>
        <stp>Close</stp>
        <stp>WW</stp>
        <stp>0</stp>
        <stp>all</stp>
        <stp/>
        <stp/>
        <stp/>
        <stp>T</stp>
        <tr r="F37" s="1"/>
      </tp>
      <tp>
        <v>2.2210743801652892</v>
        <stp/>
        <stp>StudyData</stp>
        <stp>F.ZCE?14</stp>
        <stp>PCB</stp>
        <stp>BaseType=Index,Index=1</stp>
        <stp>Close</stp>
        <stp>WW</stp>
        <stp>0</stp>
        <stp>all</stp>
        <stp/>
        <stp/>
        <stp/>
        <stp>T</stp>
        <tr r="R15" s="1"/>
        <tr r="R36" s="1"/>
      </tp>
      <tp>
        <v>1.7618793379604913</v>
        <stp/>
        <stp>StudyData</stp>
        <stp>F.ZCE?15</stp>
        <stp>PCB</stp>
        <stp>BaseType=Index,Index=1</stp>
        <stp>Close</stp>
        <stp>WW</stp>
        <stp>0</stp>
        <stp>all</stp>
        <stp/>
        <stp/>
        <stp/>
        <stp>T</stp>
        <tr r="R37" s="1"/>
        <tr r="R16" s="1"/>
      </tp>
      <tp>
        <v>2.3382272974442633</v>
        <stp/>
        <stp>StudyData</stp>
        <stp>F.ZCE?12</stp>
        <stp>PCB</stp>
        <stp>BaseType=Index,Index=1</stp>
        <stp>Close</stp>
        <stp>WW</stp>
        <stp>0</stp>
        <stp>all</stp>
        <stp/>
        <stp/>
        <stp/>
        <stp>T</stp>
        <tr r="R34" s="1"/>
        <tr r="R13" s="1"/>
      </tp>
      <tp>
        <v>2.2078621432417878</v>
        <stp/>
        <stp>StudyData</stp>
        <stp>F.ZCE?13</stp>
        <stp>PCB</stp>
        <stp>BaseType=Index,Index=1</stp>
        <stp>Close</stp>
        <stp>WW</stp>
        <stp>0</stp>
        <stp>all</stp>
        <stp/>
        <stp/>
        <stp/>
        <stp>T</stp>
        <tr r="R14" s="1"/>
        <tr r="R35" s="1"/>
      </tp>
      <tp>
        <v>2.2210743801652892</v>
        <stp/>
        <stp>StudyData</stp>
        <stp>F.ZCE?10</stp>
        <stp>PCB</stp>
        <stp>BaseType=Index,Index=1</stp>
        <stp>Close</stp>
        <stp>WW</stp>
        <stp>0</stp>
        <stp>all</stp>
        <stp/>
        <stp/>
        <stp/>
        <stp>T</stp>
        <tr r="R11" s="1"/>
        <tr r="R32" s="1"/>
      </tp>
      <tp>
        <v>2.209660842754368</v>
        <stp/>
        <stp>StudyData</stp>
        <stp>F.ZCE?11</stp>
        <stp>PCB</stp>
        <stp>BaseType=Index,Index=1</stp>
        <stp>Close</stp>
        <stp>WW</stp>
        <stp>0</stp>
        <stp>all</stp>
        <stp/>
        <stp/>
        <stp/>
        <stp>T</stp>
        <tr r="R33" s="1"/>
        <tr r="R12" s="1"/>
      </tp>
      <tp>
        <v>1.1443661971830985</v>
        <stp/>
        <stp>StudyData</stp>
        <stp>F.ZSE?14</stp>
        <stp>PCB</stp>
        <stp>BaseType=Index,Index=1</stp>
        <stp>Close</stp>
        <stp>WW</stp>
        <stp>0</stp>
        <stp>all</stp>
        <stp/>
        <stp/>
        <stp/>
        <stp>T</stp>
        <tr r="F15" s="1"/>
      </tp>
      <tp>
        <v>1.1171960569550932</v>
        <stp/>
        <stp>StudyData</stp>
        <stp>F.ZSE?15</stp>
        <stp>PCB</stp>
        <stp>BaseType=Index,Index=1</stp>
        <stp>Close</stp>
        <stp>WW</stp>
        <stp>0</stp>
        <stp>all</stp>
        <stp/>
        <stp/>
        <stp/>
        <stp>T</stp>
        <tr r="F16" s="1"/>
      </tp>
      <tp>
        <v>1.1712707182320441</v>
        <stp/>
        <stp>StudyData</stp>
        <stp>F.ZSE?12</stp>
        <stp>PCB</stp>
        <stp>BaseType=Index,Index=1</stp>
        <stp>Close</stp>
        <stp>WW</stp>
        <stp>0</stp>
        <stp>all</stp>
        <stp/>
        <stp/>
        <stp/>
        <stp>T</stp>
        <tr r="F13" s="1"/>
      </tp>
      <tp>
        <v>1.1484098939929328</v>
        <stp/>
        <stp>StudyData</stp>
        <stp>F.ZSE?13</stp>
        <stp>PCB</stp>
        <stp>BaseType=Index,Index=1</stp>
        <stp>Close</stp>
        <stp>WW</stp>
        <stp>0</stp>
        <stp>all</stp>
        <stp/>
        <stp/>
        <stp/>
        <stp>T</stp>
        <tr r="F14" s="1"/>
      </tp>
      <tp>
        <v>1.2211367673179396</v>
        <stp/>
        <stp>StudyData</stp>
        <stp>F.ZSE?10</stp>
        <stp>PCB</stp>
        <stp>BaseType=Index,Index=1</stp>
        <stp>Close</stp>
        <stp>WW</stp>
        <stp>0</stp>
        <stp>all</stp>
        <stp/>
        <stp/>
        <stp/>
        <stp>T</stp>
        <tr r="F11" s="1"/>
      </tp>
      <tp>
        <v>0.71412631109127422</v>
        <stp/>
        <stp>StudyData</stp>
        <stp>F.ZSE?11</stp>
        <stp>PCB</stp>
        <stp>BaseType=Index,Index=1</stp>
        <stp>Close</stp>
        <stp>WW</stp>
        <stp>0</stp>
        <stp>all</stp>
        <stp/>
        <stp/>
        <stp/>
        <stp>T</stp>
        <tr r="F12" s="1"/>
      </tp>
      <tp t="s">
        <v/>
        <stp/>
        <stp>ContractData</stp>
        <stp>ZMEV27</stp>
        <stp>Ask</stp>
        <stp/>
        <stp>T</stp>
        <tr r="D34" s="1"/>
      </tp>
      <tp>
        <v>311.10000000000002</v>
        <stp/>
        <stp>ContractData</stp>
        <stp>ZMEU27</stp>
        <stp>Bid</stp>
        <stp/>
        <stp>T</stp>
        <tr r="D33" s="1"/>
      </tp>
      <tp>
        <v>420</v>
        <stp/>
        <stp>ContractData</stp>
        <stp>ZCEU28</stp>
        <stp>Bid</stp>
        <stp/>
        <stp>T</stp>
        <tr r="P34" s="1"/>
        <tr r="P13" s="1"/>
      </tp>
      <tp t="s">
        <v/>
        <stp/>
        <stp>ContractData</stp>
        <stp>ZSEU27</stp>
        <stp>Bid</stp>
        <stp/>
        <stp>T</stp>
        <tr r="D11" s="1"/>
      </tp>
      <tp>
        <v>495</v>
        <stp/>
        <stp>ContractData</stp>
        <stp>ZCEU28</stp>
        <stp>Ask</stp>
        <stp/>
        <stp>T</stp>
        <tr r="P34" s="1"/>
        <tr r="P13" s="1"/>
      </tp>
      <tp>
        <v>319.8</v>
        <stp/>
        <stp>ContractData</stp>
        <stp>ZMEU27</stp>
        <stp>Ask</stp>
        <stp/>
        <stp>T</stp>
        <tr r="D33" s="1"/>
      </tp>
      <tp t="s">
        <v/>
        <stp/>
        <stp>ContractData</stp>
        <stp>ZSEU27</stp>
        <stp>Ask</stp>
        <stp/>
        <stp>T</stp>
        <tr r="D11" s="1"/>
      </tp>
      <tp>
        <v>310</v>
        <stp/>
        <stp>ContractData</stp>
        <stp>ZMEV27</stp>
        <stp>Bid</stp>
        <stp/>
        <stp>T</stp>
        <tr r="D34" s="1"/>
      </tp>
      <tp>
        <v>314</v>
        <stp/>
        <stp>ContractData</stp>
        <stp>ZMEQ27</stp>
        <stp>Bid</stp>
        <stp/>
        <stp>T</stp>
        <tr r="D32" s="1"/>
      </tp>
      <tp t="s">
        <v/>
        <stp/>
        <stp>ContractData</stp>
        <stp>ZSEQ27</stp>
        <stp>Bid</stp>
        <stp/>
        <stp>T</stp>
        <tr r="D10" s="1"/>
      </tp>
      <tp t="s">
        <v/>
        <stp/>
        <stp>ContractData</stp>
        <stp>ZMEQ27</stp>
        <stp>Ask</stp>
        <stp/>
        <stp>T</stp>
        <tr r="D32" s="1"/>
      </tp>
      <tp t="s">
        <v/>
        <stp/>
        <stp>ContractData</stp>
        <stp>ZSEQ27</stp>
        <stp>Ask</stp>
        <stp/>
        <stp>T</stp>
        <tr r="D10" s="1"/>
      </tp>
      <tp>
        <v>485.5</v>
        <stp/>
        <stp>ContractData</stp>
        <stp>ZCEZ29</stp>
        <stp>Ask</stp>
        <stp/>
        <stp>T</stp>
        <tr r="P16" s="1"/>
        <tr r="P37" s="1"/>
      </tp>
      <tp>
        <v>320.40000000000003</v>
        <stp/>
        <stp>ContractData</stp>
        <stp>ZMEZ27</stp>
        <stp>Ask</stp>
        <stp/>
        <stp>T</stp>
        <tr r="D35" s="1"/>
      </tp>
      <tp>
        <v>480</v>
        <stp/>
        <stp>ContractData</stp>
        <stp>ZCEZ29</stp>
        <stp>Bid</stp>
        <stp/>
        <stp>T</stp>
        <tr r="P16" s="1"/>
        <tr r="P37" s="1"/>
      </tp>
      <tp>
        <v>315</v>
        <stp/>
        <stp>ContractData</stp>
        <stp>ZMEZ27</stp>
        <stp>Bid</stp>
        <stp/>
        <stp>T</stp>
        <tr r="D35" s="1"/>
      </tp>
      <tp t="s">
        <v/>
        <stp/>
        <stp>ContractData</stp>
        <stp>ZMEF28</stp>
        <stp>Ask</stp>
        <stp/>
        <stp>T</stp>
        <tr r="D36" s="1"/>
      </tp>
      <tp t="s">
        <v/>
        <stp/>
        <stp>ContractData</stp>
        <stp>ZLEF28</stp>
        <stp>Ask</stp>
        <stp/>
        <stp>T</stp>
        <tr r="D57" s="1"/>
      </tp>
      <tp t="s">
        <v/>
        <stp/>
        <stp>ContractData</stp>
        <stp>ZSEF28</stp>
        <stp>Ask</stp>
        <stp/>
        <stp>T</stp>
        <tr r="D13" s="1"/>
      </tp>
      <tp>
        <v>49.39</v>
        <stp/>
        <stp>ContractData</stp>
        <stp>ZLEF28</stp>
        <stp>Bid</stp>
        <stp/>
        <stp>T</stp>
        <tr r="D57" s="1"/>
      </tp>
      <tp>
        <v>312.5</v>
        <stp/>
        <stp>ContractData</stp>
        <stp>ZMEF28</stp>
        <stp>Bid</stp>
        <stp/>
        <stp>T</stp>
        <tr r="D36" s="1"/>
      </tp>
      <tp>
        <v>1097</v>
        <stp/>
        <stp>ContractData</stp>
        <stp>ZSEF28</stp>
        <stp>Bid</stp>
        <stp/>
        <stp>T</stp>
        <tr r="D13" s="1"/>
      </tp>
      <tp>
        <v>530</v>
        <stp/>
        <stp>ContractData</stp>
        <stp>ZCEN28</stp>
        <stp>Ask</stp>
        <stp/>
        <stp>T</stp>
        <tr r="P33" s="1"/>
        <tr r="P12" s="1"/>
      </tp>
      <tp t="s">
        <v/>
        <stp/>
        <stp>ContractData</stp>
        <stp>ZCEN29</stp>
        <stp>Ask</stp>
        <stp/>
        <stp>T</stp>
        <tr r="P15" s="1"/>
        <tr r="P36" s="1"/>
      </tp>
      <tp t="s">
        <v/>
        <stp/>
        <stp>ContractData</stp>
        <stp>ZSEN28</stp>
        <stp>Ask</stp>
        <stp/>
        <stp>T</stp>
        <tr r="D16" s="1"/>
      </tp>
      <tp t="s">
        <v/>
        <stp/>
        <stp>ContractData</stp>
        <stp>ZCEN29</stp>
        <stp>Bid</stp>
        <stp/>
        <stp>T</stp>
        <tr r="P15" s="1"/>
        <tr r="P36" s="1"/>
      </tp>
      <tp t="s">
        <v/>
        <stp/>
        <stp>ContractData</stp>
        <stp>ZCEN28</stp>
        <stp>Bid</stp>
        <stp/>
        <stp>T</stp>
        <tr r="P33" s="1"/>
        <tr r="P12" s="1"/>
      </tp>
      <tp>
        <v>1132.75</v>
        <stp/>
        <stp>ContractData</stp>
        <stp>ZSEN28</stp>
        <stp>Bid</stp>
        <stp/>
        <stp>T</stp>
        <tr r="D16" s="1"/>
      </tp>
      <tp>
        <v>499</v>
        <stp/>
        <stp>ContractData</stp>
        <stp>ZCEK28</stp>
        <stp>Ask</stp>
        <stp/>
        <stp>T</stp>
        <tr r="P32" s="1"/>
        <tr r="P11" s="1"/>
      </tp>
      <tp t="s">
        <v/>
        <stp/>
        <stp>ContractData</stp>
        <stp>ZSEK28</stp>
        <stp>Ask</stp>
        <stp/>
        <stp>T</stp>
        <tr r="D15" s="1"/>
      </tp>
      <tp>
        <v>49.42</v>
        <stp/>
        <stp>ContractData</stp>
        <stp>ZLEH28</stp>
        <stp>Bid</stp>
        <stp/>
        <stp>T</stp>
        <tr r="D58" s="1"/>
      </tp>
      <tp t="s">
        <v/>
        <stp/>
        <stp>ContractData</stp>
        <stp>ZMEH28</stp>
        <stp>Bid</stp>
        <stp/>
        <stp>T</stp>
        <tr r="D37" s="1"/>
      </tp>
      <tp t="s">
        <v/>
        <stp/>
        <stp>ContractData</stp>
        <stp>ZSEH28</stp>
        <stp>Bid</stp>
        <stp/>
        <stp>T</stp>
        <tr r="D14" s="1"/>
      </tp>
      <tp t="s">
        <v/>
        <stp/>
        <stp>ContractData</stp>
        <stp>ZMEH28</stp>
        <stp>Ask</stp>
        <stp/>
        <stp>T</stp>
        <tr r="D37" s="1"/>
      </tp>
      <tp t="s">
        <v/>
        <stp/>
        <stp>ContractData</stp>
        <stp>ZLEH28</stp>
        <stp>Ask</stp>
        <stp/>
        <stp>T</stp>
        <tr r="D58" s="1"/>
      </tp>
      <tp>
        <v>1200</v>
        <stp/>
        <stp>ContractData</stp>
        <stp>ZSEH28</stp>
        <stp>Ask</stp>
        <stp/>
        <stp>T</stp>
        <tr r="D14" s="1"/>
      </tp>
      <tp t="s">
        <v/>
        <stp/>
        <stp>ContractData</stp>
        <stp>ZCEK28</stp>
        <stp>Bid</stp>
        <stp/>
        <stp>T</stp>
        <tr r="P32" s="1"/>
        <tr r="P11" s="1"/>
      </tp>
      <tp>
        <v>1132.5</v>
        <stp/>
        <stp>ContractData</stp>
        <stp>ZSEK28</stp>
        <stp>Bid</stp>
        <stp/>
        <stp>T</stp>
        <tr r="D15" s="1"/>
      </tp>
      <tp t="s">
        <v>Soybean Oil (Globex), Jul 26</v>
        <stp/>
        <stp>ContractData</stp>
        <stp>F.ZLE?1</stp>
        <stp>LongDescription</stp>
        <stp/>
        <stp>T</stp>
        <tr r="A43" s="1"/>
      </tp>
      <tp t="s">
        <v>Soybean Meal (Globex), Jul 26</v>
        <stp/>
        <stp>ContractData</stp>
        <stp>F.ZME?1</stp>
        <stp>LongDescription</stp>
        <stp/>
        <stp>T</stp>
        <tr r="A22" s="1"/>
      </tp>
      <tp t="s">
        <v>Corn (Globex), Jul 26</v>
        <stp/>
        <stp>ContractData</stp>
        <stp>F.ZCE?1</stp>
        <stp>LongDescription</stp>
        <stp/>
        <stp>T</stp>
        <tr r="M1" s="1"/>
      </tp>
      <tp>
        <v>46191.347546296296</v>
        <stp/>
        <stp>SystemInfo</stp>
        <stp>Linetime</stp>
        <tr r="V1" s="1"/>
      </tp>
      <tp t="s">
        <v>Soybeans (Globex), Jul 26</v>
        <stp/>
        <stp>ContractData</stp>
        <stp>F.ZSE?1</stp>
        <stp>LongDescription</stp>
        <stp/>
        <stp>T</stp>
        <tr r="A1" s="1"/>
      </tp>
      <tp t="s">
        <v>Wheat (Globex), Jul 26</v>
        <stp/>
        <stp>ContractData</stp>
        <stp>F.ZWA?1</stp>
        <stp>LongDescription</stp>
        <stp/>
        <stp>T</stp>
        <tr r="M22" s="1"/>
      </tp>
      <tp>
        <v>315.40000000000003</v>
        <stp/>
        <stp>ContractData</stp>
        <stp>ZMEV27</stp>
        <stp>Y_Settlement</stp>
        <stp/>
        <stp>T</stp>
        <tr r="D34" s="1"/>
        <tr r="D34" s="1"/>
      </tp>
      <tp t="s">
        <v>ZCEN29</v>
        <stp/>
        <stp>ContractData</stp>
        <stp>F.ZCE?14</stp>
        <stp>Symbol</stp>
        <stp/>
        <stp>T</stp>
        <tr r="O36" s="1"/>
        <tr r="O15" s="1"/>
      </tp>
      <tp t="s">
        <v>ZCEZ29</v>
        <stp/>
        <stp>ContractData</stp>
        <stp>F.ZCE?15</stp>
        <stp>Symbol</stp>
        <stp/>
        <stp>T</stp>
        <tr r="O16" s="1"/>
        <tr r="O37" s="1"/>
      </tp>
      <tp>
        <v>470.5</v>
        <stp/>
        <stp>ContractData</stp>
        <stp>ZCEU28</stp>
        <stp>Y_Settlement</stp>
        <stp/>
        <stp>T</stp>
        <tr r="P34" s="1"/>
        <tr r="P34" s="1"/>
        <tr r="P13" s="1"/>
        <tr r="P13" s="1"/>
      </tp>
      <tp>
        <v>317.90000000000003</v>
        <stp/>
        <stp>ContractData</stp>
        <stp>ZMEU27</stp>
        <stp>Y_Settlement</stp>
        <stp/>
        <stp>T</stp>
        <tr r="D33" s="1"/>
        <tr r="D33" s="1"/>
      </tp>
      <tp>
        <v>1139.75</v>
        <stp/>
        <stp>ContractData</stp>
        <stp>ZSEU27</stp>
        <stp>Y_Settlement</stp>
        <stp/>
        <stp>T</stp>
        <tr r="D11" s="1"/>
        <tr r="D11" s="1"/>
      </tp>
      <tp t="s">
        <v>ZCEU28</v>
        <stp/>
        <stp>ContractData</stp>
        <stp>F.ZCE?12</stp>
        <stp>Symbol</stp>
        <stp/>
        <stp>T</stp>
        <tr r="O13" s="1"/>
        <tr r="O34" s="1"/>
      </tp>
      <tp t="s">
        <v>ZCEZ28</v>
        <stp/>
        <stp>ContractData</stp>
        <stp>F.ZCE?13</stp>
        <stp>Symbol</stp>
        <stp/>
        <stp>T</stp>
        <tr r="O35" s="1"/>
        <tr r="O14" s="1"/>
      </tp>
      <tp t="s">
        <v>ZCEK28</v>
        <stp/>
        <stp>ContractData</stp>
        <stp>F.ZCE?10</stp>
        <stp>Symbol</stp>
        <stp/>
        <stp>T</stp>
        <tr r="O11" s="1"/>
        <tr r="O32" s="1"/>
      </tp>
      <tp t="s">
        <v>ZCEN28</v>
        <stp/>
        <stp>ContractData</stp>
        <stp>F.ZCE?11</stp>
        <stp>Symbol</stp>
        <stp/>
        <stp>T</stp>
        <tr r="O33" s="1"/>
        <tr r="O12" s="1"/>
      </tp>
      <tp>
        <v>319.10000000000002</v>
        <stp/>
        <stp>ContractData</stp>
        <stp>ZMEQ27</stp>
        <stp>Y_Settlement</stp>
        <stp/>
        <stp>T</stp>
        <tr r="D32" s="1"/>
        <tr r="D32" s="1"/>
      </tp>
      <tp>
        <v>1171.5</v>
        <stp/>
        <stp>ContractData</stp>
        <stp>ZSEQ27</stp>
        <stp>Y_Settlement</stp>
        <stp/>
        <stp>T</stp>
        <tr r="D10" s="1"/>
        <tr r="D10" s="1"/>
      </tp>
      <tp t="s">
        <v>ZMEQ27</v>
        <stp/>
        <stp>ContractData</stp>
        <stp>F.ZME?10</stp>
        <stp>Symbol</stp>
        <stp/>
        <stp>T</stp>
        <tr r="C32" s="1"/>
      </tp>
      <tp>
        <v>4.3627031650983747</v>
        <stp/>
        <stp>StudyData</stp>
        <stp>F.ZWA?1</stp>
        <stp>PCB</stp>
        <stp>BaseType=Index,Index=1</stp>
        <stp>Close</stp>
        <stp>WW</stp>
        <stp>0</stp>
        <stp>all</stp>
        <stp/>
        <stp/>
        <stp/>
        <stp>T</stp>
        <tr r="R23" s="1"/>
      </tp>
      <tp>
        <v>-8.1900081900081897E-2</v>
        <stp/>
        <stp>StudyData</stp>
        <stp>F.ZWA?1</stp>
        <stp>PCB</stp>
        <stp>BaseType=Index,Index=1</stp>
        <stp>Close</stp>
        <stp>MM</stp>
        <stp>0</stp>
        <stp>all</stp>
        <stp/>
        <stp/>
        <stp/>
        <stp>T</stp>
        <tr r="T23" s="1"/>
      </tp>
      <tp t="s">
        <v>ZMEU27</v>
        <stp/>
        <stp>ContractData</stp>
        <stp>F.ZME?11</stp>
        <stp>Symbol</stp>
        <stp/>
        <stp>T</stp>
        <tr r="C33" s="1"/>
      </tp>
      <tp t="s">
        <v>ZMEV27</v>
        <stp/>
        <stp>ContractData</stp>
        <stp>F.ZME?12</stp>
        <stp>Symbol</stp>
        <stp/>
        <stp>T</stp>
        <tr r="C34" s="1"/>
      </tp>
      <tp t="s">
        <v>ZMEZ27</v>
        <stp/>
        <stp>ContractData</stp>
        <stp>F.ZME?13</stp>
        <stp>Symbol</stp>
        <stp/>
        <stp>T</stp>
        <tr r="C35" s="1"/>
      </tp>
      <tp t="s">
        <v>ZMEF28</v>
        <stp/>
        <stp>ContractData</stp>
        <stp>F.ZME?14</stp>
        <stp>Symbol</stp>
        <stp/>
        <stp>T</stp>
        <tr r="C36" s="1"/>
      </tp>
      <tp>
        <v>0.96089385474860334</v>
        <stp/>
        <stp>StudyData</stp>
        <stp>F.ZSE?2</stp>
        <stp>PCB</stp>
        <stp>BaseType=Index,Index=1</stp>
        <stp>Close</stp>
        <stp>WW</stp>
        <stp>0</stp>
        <stp>all</stp>
        <stp/>
        <stp/>
        <stp/>
        <stp>T</stp>
        <tr r="F3" s="1"/>
      </tp>
      <tp>
        <v>1.0512189666741223</v>
        <stp/>
        <stp>StudyData</stp>
        <stp>F.ZSE?3</stp>
        <stp>PCB</stp>
        <stp>BaseType=Index,Index=1</stp>
        <stp>Close</stp>
        <stp>WW</stp>
        <stp>0</stp>
        <stp>all</stp>
        <stp/>
        <stp/>
        <stp/>
        <stp>T</stp>
        <tr r="F4" s="1"/>
      </tp>
      <tp>
        <v>0.96542433767400093</v>
        <stp/>
        <stp>StudyData</stp>
        <stp>F.ZSE?1</stp>
        <stp>PCB</stp>
        <stp>BaseType=Index,Index=1</stp>
        <stp>Close</stp>
        <stp>WW</stp>
        <stp>0</stp>
        <stp>all</stp>
        <stp/>
        <stp/>
        <stp/>
        <stp>T</stp>
        <tr r="F2" s="1"/>
      </tp>
      <tp>
        <v>0.84452143785188394</v>
        <stp/>
        <stp>StudyData</stp>
        <stp>F.ZSE?6</stp>
        <stp>PCB</stp>
        <stp>BaseType=Index,Index=1</stp>
        <stp>Close</stp>
        <stp>WW</stp>
        <stp>0</stp>
        <stp>all</stp>
        <stp/>
        <stp/>
        <stp/>
        <stp>T</stp>
        <tr r="F7" s="1"/>
      </tp>
      <tp>
        <v>0.81738008173800825</v>
        <stp/>
        <stp>StudyData</stp>
        <stp>F.ZSE?7</stp>
        <stp>PCB</stp>
        <stp>BaseType=Index,Index=1</stp>
        <stp>Close</stp>
        <stp>WW</stp>
        <stp>0</stp>
        <stp>all</stp>
        <stp/>
        <stp/>
        <stp/>
        <stp>T</stp>
        <tr r="F8" s="1"/>
      </tp>
      <tp>
        <v>0.9717314487632509</v>
        <stp/>
        <stp>StudyData</stp>
        <stp>F.ZSE?4</stp>
        <stp>PCB</stp>
        <stp>BaseType=Index,Index=1</stp>
        <stp>Close</stp>
        <stp>WW</stp>
        <stp>0</stp>
        <stp>all</stp>
        <stp/>
        <stp/>
        <stp/>
        <stp>T</stp>
        <tr r="F5" s="1"/>
      </tp>
      <tp>
        <v>0.87183958151700092</v>
        <stp/>
        <stp>StudyData</stp>
        <stp>F.ZSE?5</stp>
        <stp>PCB</stp>
        <stp>BaseType=Index,Index=1</stp>
        <stp>Close</stp>
        <stp>WW</stp>
        <stp>0</stp>
        <stp>all</stp>
        <stp/>
        <stp/>
        <stp/>
        <stp>T</stp>
        <tr r="F6" s="1"/>
      </tp>
      <tp>
        <v>0.76923076923076927</v>
        <stp/>
        <stp>StudyData</stp>
        <stp>F.ZSE?8</stp>
        <stp>PCB</stp>
        <stp>BaseType=Index,Index=1</stp>
        <stp>Close</stp>
        <stp>WW</stp>
        <stp>0</stp>
        <stp>all</stp>
        <stp/>
        <stp/>
        <stp/>
        <stp>T</stp>
        <tr r="F9" s="1"/>
      </tp>
      <tp>
        <v>1.1658031088082901</v>
        <stp/>
        <stp>StudyData</stp>
        <stp>F.ZSE?9</stp>
        <stp>PCB</stp>
        <stp>BaseType=Index,Index=1</stp>
        <stp>Close</stp>
        <stp>WW</stp>
        <stp>0</stp>
        <stp>all</stp>
        <stp/>
        <stp/>
        <stp/>
        <stp>T</stp>
        <tr r="F10" s="1"/>
      </tp>
      <tp>
        <v>-2.7829313543599254</v>
        <stp/>
        <stp>StudyData</stp>
        <stp>F.ZSE?8</stp>
        <stp>PCB</stp>
        <stp>BaseType=Index,Index=1</stp>
        <stp>Close</stp>
        <stp>MM</stp>
        <stp>0</stp>
        <stp>all</stp>
        <stp/>
        <stp/>
        <stp/>
        <stp>T</stp>
        <tr r="H9" s="1"/>
      </tp>
      <tp>
        <v>-2.1916092673763305</v>
        <stp/>
        <stp>StudyData</stp>
        <stp>F.ZSE?9</stp>
        <stp>PCB</stp>
        <stp>BaseType=Index,Index=1</stp>
        <stp>Close</stp>
        <stp>MM</stp>
        <stp>0</stp>
        <stp>all</stp>
        <stp/>
        <stp/>
        <stp/>
        <stp>T</stp>
        <tr r="H10" s="1"/>
      </tp>
      <tp>
        <v>-5.2664840952180327</v>
        <stp/>
        <stp>StudyData</stp>
        <stp>F.ZSE?1</stp>
        <stp>PCB</stp>
        <stp>BaseType=Index,Index=1</stp>
        <stp>Close</stp>
        <stp>MM</stp>
        <stp>0</stp>
        <stp>all</stp>
        <stp/>
        <stp/>
        <stp/>
        <stp>T</stp>
        <tr r="H2" s="1"/>
      </tp>
      <tp>
        <v>-5.103969754253308</v>
        <stp/>
        <stp>StudyData</stp>
        <stp>F.ZSE?2</stp>
        <stp>PCB</stp>
        <stp>BaseType=Index,Index=1</stp>
        <stp>Close</stp>
        <stp>MM</stp>
        <stp>0</stp>
        <stp>all</stp>
        <stp/>
        <stp/>
        <stp/>
        <stp>T</stp>
        <tr r="H3" s="1"/>
      </tp>
      <tp>
        <v>-4.3607112616426758</v>
        <stp/>
        <stp>StudyData</stp>
        <stp>F.ZSE?3</stp>
        <stp>PCB</stp>
        <stp>BaseType=Index,Index=1</stp>
        <stp>Close</stp>
        <stp>MM</stp>
        <stp>0</stp>
        <stp>all</stp>
        <stp/>
        <stp/>
        <stp/>
        <stp>T</stp>
        <tr r="H4" s="1"/>
      </tp>
      <tp>
        <v>-3.9495798319327733</v>
        <stp/>
        <stp>StudyData</stp>
        <stp>F.ZSE?4</stp>
        <stp>PCB</stp>
        <stp>BaseType=Index,Index=1</stp>
        <stp>Close</stp>
        <stp>MM</stp>
        <stp>0</stp>
        <stp>all</stp>
        <stp/>
        <stp/>
        <stp/>
        <stp>T</stp>
        <tr r="H5" s="1"/>
      </tp>
      <tp>
        <v>-3.8637307852098046</v>
        <stp/>
        <stp>StudyData</stp>
        <stp>F.ZSE?5</stp>
        <stp>PCB</stp>
        <stp>BaseType=Index,Index=1</stp>
        <stp>Close</stp>
        <stp>MM</stp>
        <stp>0</stp>
        <stp>all</stp>
        <stp/>
        <stp/>
        <stp/>
        <stp>T</stp>
        <tr r="H6" s="1"/>
      </tp>
      <tp>
        <v>-3.301495016611296</v>
        <stp/>
        <stp>StudyData</stp>
        <stp>F.ZSE?6</stp>
        <stp>PCB</stp>
        <stp>BaseType=Index,Index=1</stp>
        <stp>Close</stp>
        <stp>MM</stp>
        <stp>0</stp>
        <stp>all</stp>
        <stp/>
        <stp/>
        <stp/>
        <stp>T</stp>
        <tr r="H7" s="1"/>
      </tp>
      <tp>
        <v>-2.940567405259888</v>
        <stp/>
        <stp>StudyData</stp>
        <stp>F.ZSE?7</stp>
        <stp>PCB</stp>
        <stp>BaseType=Index,Index=1</stp>
        <stp>Close</stp>
        <stp>MM</stp>
        <stp>0</stp>
        <stp>all</stp>
        <stp/>
        <stp/>
        <stp/>
        <stp>T</stp>
        <tr r="H8" s="1"/>
      </tp>
      <tp>
        <v>476.5</v>
        <stp/>
        <stp>ContractData</stp>
        <stp>ZCEZ29</stp>
        <stp>Y_Settlement</stp>
        <stp/>
        <stp>T</stp>
        <tr r="P16" s="1"/>
        <tr r="P16" s="1"/>
        <tr r="P37" s="1"/>
        <tr r="P37" s="1"/>
      </tp>
      <tp>
        <v>318</v>
        <stp/>
        <stp>ContractData</stp>
        <stp>ZMEZ27</stp>
        <stp>Y_Settlement</stp>
        <stp/>
        <stp>T</stp>
        <tr r="D35" s="1"/>
        <tr r="D35" s="1"/>
      </tp>
      <tp t="s">
        <v>ZMEH28</v>
        <stp/>
        <stp>ContractData</stp>
        <stp>F.ZME?15</stp>
        <stp>Symbol</stp>
        <stp/>
        <stp>T</stp>
        <tr r="C37" s="1"/>
      </tp>
      <tp>
        <v>319.10000000000002</v>
        <stp/>
        <stp>ContractData</stp>
        <stp>ZMEF28</stp>
        <stp>Y_Settlement</stp>
        <stp/>
        <stp>T</stp>
        <tr r="D36" s="1"/>
        <tr r="D36" s="1"/>
      </tp>
      <tp>
        <v>61.78</v>
        <stp/>
        <stp>ContractData</stp>
        <stp>ZLEF28</stp>
        <stp>Y_Settlement</stp>
        <stp/>
        <stp>T</stp>
        <tr r="D57" s="1"/>
        <tr r="D57" s="1"/>
      </tp>
      <tp>
        <v>1144.5</v>
        <stp/>
        <stp>ContractData</stp>
        <stp>ZSEF28</stp>
        <stp>Y_Settlement</stp>
        <stp/>
        <stp>T</stp>
        <tr r="D13" s="1"/>
        <tr r="D13" s="1"/>
      </tp>
      <tp t="s">
        <v>ZSEK28</v>
        <stp/>
        <stp>ContractData</stp>
        <stp>F.ZSE?14</stp>
        <stp>Symbol</stp>
        <stp/>
        <stp>T</stp>
        <tr r="C15" s="1"/>
      </tp>
      <tp>
        <v>0.2648129758358197</v>
        <stp/>
        <stp>StudyData</stp>
        <stp>F.ZME?2</stp>
        <stp>PCB</stp>
        <stp>BaseType=Index,Index=1</stp>
        <stp>Close</stp>
        <stp>WW</stp>
        <stp>0</stp>
        <stp>all</stp>
        <stp/>
        <stp/>
        <stp/>
        <stp>T</stp>
        <tr r="F24" s="1"/>
      </tp>
      <tp>
        <v>-6.6181336863000872E-2</v>
        <stp/>
        <stp>StudyData</stp>
        <stp>F.ZME?3</stp>
        <stp>PCB</stp>
        <stp>BaseType=Index,Index=1</stp>
        <stp>Close</stp>
        <stp>WW</stp>
        <stp>0</stp>
        <stp>all</stp>
        <stp/>
        <stp/>
        <stp/>
        <stp>T</stp>
        <tr r="F25" s="1"/>
      </tp>
      <tp>
        <v>0.43146365748423876</v>
        <stp/>
        <stp>StudyData</stp>
        <stp>F.ZME?1</stp>
        <stp>PCB</stp>
        <stp>BaseType=Index,Index=1</stp>
        <stp>Close</stp>
        <stp>WW</stp>
        <stp>0</stp>
        <stp>all</stp>
        <stp/>
        <stp/>
        <stp/>
        <stp>T</stp>
        <tr r="F23" s="1"/>
      </tp>
      <tp>
        <v>-0.19563090968371893</v>
        <stp/>
        <stp>StudyData</stp>
        <stp>F.ZME?6</stp>
        <stp>PCB</stp>
        <stp>BaseType=Index,Index=1</stp>
        <stp>Close</stp>
        <stp>WW</stp>
        <stp>0</stp>
        <stp>all</stp>
        <stp/>
        <stp/>
        <stp/>
        <stp>T</stp>
        <tr r="F28" s="1"/>
      </tp>
      <tp>
        <v>-0.2578981302385594</v>
        <stp/>
        <stp>StudyData</stp>
        <stp>F.ZME?7</stp>
        <stp>PCB</stp>
        <stp>BaseType=Index,Index=1</stp>
        <stp>Close</stp>
        <stp>WW</stp>
        <stp>0</stp>
        <stp>all</stp>
        <stp/>
        <stp/>
        <stp/>
        <stp>T</stp>
        <tr r="F29" s="1"/>
      </tp>
      <tp>
        <v>-0.165892501658925</v>
        <stp/>
        <stp>StudyData</stp>
        <stp>F.ZME?4</stp>
        <stp>PCB</stp>
        <stp>BaseType=Index,Index=1</stp>
        <stp>Close</stp>
        <stp>WW</stp>
        <stp>0</stp>
        <stp>all</stp>
        <stp/>
        <stp/>
        <stp/>
        <stp>T</stp>
        <tr r="F26" s="1"/>
      </tp>
      <tp>
        <v>-0.22965879265091491</v>
        <stp/>
        <stp>StudyData</stp>
        <stp>F.ZME?5</stp>
        <stp>PCB</stp>
        <stp>BaseType=Index,Index=1</stp>
        <stp>Close</stp>
        <stp>WW</stp>
        <stp>0</stp>
        <stp>all</stp>
        <stp/>
        <stp/>
        <stp/>
        <stp>T</stp>
        <tr r="F27" s="1"/>
      </tp>
      <tp>
        <v>-0.35065349059611817</v>
        <stp/>
        <stp>StudyData</stp>
        <stp>F.ZME?8</stp>
        <stp>PCB</stp>
        <stp>BaseType=Index,Index=1</stp>
        <stp>Close</stp>
        <stp>WW</stp>
        <stp>0</stp>
        <stp>all</stp>
        <stp/>
        <stp/>
        <stp/>
        <stp>T</stp>
        <tr r="F30" s="1"/>
      </tp>
      <tp>
        <v>-0.4718464926077382</v>
        <stp/>
        <stp>StudyData</stp>
        <stp>F.ZME?9</stp>
        <stp>PCB</stp>
        <stp>BaseType=Index,Index=1</stp>
        <stp>Close</stp>
        <stp>WW</stp>
        <stp>0</stp>
        <stp>all</stp>
        <stp/>
        <stp/>
        <stp/>
        <stp>T</stp>
        <tr r="F31" s="1"/>
      </tp>
      <tp>
        <v>-2.4344569288389546</v>
        <stp/>
        <stp>StudyData</stp>
        <stp>F.ZME?8</stp>
        <stp>PCB</stp>
        <stp>BaseType=Index,Index=1</stp>
        <stp>Close</stp>
        <stp>MM</stp>
        <stp>0</stp>
        <stp>all</stp>
        <stp/>
        <stp/>
        <stp/>
        <stp>T</stp>
        <tr r="H30" s="1"/>
      </tp>
      <tp>
        <v>-1.8305926155755436</v>
        <stp/>
        <stp>StudyData</stp>
        <stp>F.ZME?9</stp>
        <stp>PCB</stp>
        <stp>BaseType=Index,Index=1</stp>
        <stp>Close</stp>
        <stp>MM</stp>
        <stp>0</stp>
        <stp>all</stp>
        <stp/>
        <stp/>
        <stp/>
        <stp>T</stp>
        <tr r="H31" s="1"/>
      </tp>
      <tp>
        <v>-8.2474226804123667</v>
        <stp/>
        <stp>StudyData</stp>
        <stp>F.ZME?1</stp>
        <stp>PCB</stp>
        <stp>BaseType=Index,Index=1</stp>
        <stp>Close</stp>
        <stp>MM</stp>
        <stp>0</stp>
        <stp>all</stp>
        <stp/>
        <stp/>
        <stp/>
        <stp>T</stp>
        <tr r="H23" s="1"/>
      </tp>
      <tp>
        <v>-6.5411909904350471</v>
        <stp/>
        <stp>StudyData</stp>
        <stp>F.ZME?2</stp>
        <stp>PCB</stp>
        <stp>BaseType=Index,Index=1</stp>
        <stp>Close</stp>
        <stp>MM</stp>
        <stp>0</stp>
        <stp>all</stp>
        <stp/>
        <stp/>
        <stp/>
        <stp>T</stp>
        <tr r="H24" s="1"/>
      </tp>
      <tp>
        <v>-5.5659787367104476</v>
        <stp/>
        <stp>StudyData</stp>
        <stp>F.ZME?3</stp>
        <stp>PCB</stp>
        <stp>BaseType=Index,Index=1</stp>
        <stp>Close</stp>
        <stp>MM</stp>
        <stp>0</stp>
        <stp>all</stp>
        <stp/>
        <stp/>
        <stp/>
        <stp>T</stp>
        <tr r="H25" s="1"/>
      </tp>
      <tp>
        <v>-4.9889485317335049</v>
        <stp/>
        <stp>StudyData</stp>
        <stp>F.ZME?4</stp>
        <stp>PCB</stp>
        <stp>BaseType=Index,Index=1</stp>
        <stp>Close</stp>
        <stp>MM</stp>
        <stp>0</stp>
        <stp>all</stp>
        <stp/>
        <stp/>
        <stp/>
        <stp>T</stp>
        <tr r="H26" s="1"/>
      </tp>
      <tp>
        <v>-5.0577583515454227</v>
        <stp/>
        <stp>StudyData</stp>
        <stp>F.ZME?5</stp>
        <stp>PCB</stp>
        <stp>BaseType=Index,Index=1</stp>
        <stp>Close</stp>
        <stp>MM</stp>
        <stp>0</stp>
        <stp>all</stp>
        <stp/>
        <stp/>
        <stp/>
        <stp>T</stp>
        <tr r="H27" s="1"/>
      </tp>
      <tp>
        <v>-4.7011207970112148</v>
        <stp/>
        <stp>StudyData</stp>
        <stp>F.ZME?6</stp>
        <stp>PCB</stp>
        <stp>BaseType=Index,Index=1</stp>
        <stp>Close</stp>
        <stp>MM</stp>
        <stp>0</stp>
        <stp>all</stp>
        <stp/>
        <stp/>
        <stp/>
        <stp>T</stp>
        <tr r="H28" s="1"/>
      </tp>
      <tp>
        <v>-3.4934497816593848</v>
        <stp/>
        <stp>StudyData</stp>
        <stp>F.ZME?7</stp>
        <stp>PCB</stp>
        <stp>BaseType=Index,Index=1</stp>
        <stp>Close</stp>
        <stp>MM</stp>
        <stp>0</stp>
        <stp>all</stp>
        <stp/>
        <stp/>
        <stp/>
        <stp>T</stp>
        <tr r="H29" s="1"/>
      </tp>
      <tp t="s">
        <v>ZSEQ27</v>
        <stp/>
        <stp>ContractData</stp>
        <stp>F.ZSE?9</stp>
        <stp>Symbol</stp>
        <stp/>
        <stp>T</stp>
        <tr r="C10" s="1"/>
      </tp>
      <tp t="s">
        <v>ZCEH28</v>
        <stp/>
        <stp>ContractData</stp>
        <stp>F.ZCE?9</stp>
        <stp>Symbol</stp>
        <stp/>
        <stp>T</stp>
        <tr r="O10" s="1"/>
        <tr r="O31" s="1"/>
      </tp>
      <tp t="s">
        <v>ZMEN27</v>
        <stp/>
        <stp>ContractData</stp>
        <stp>F.ZME?9</stp>
        <stp>Symbol</stp>
        <stp/>
        <stp>T</stp>
        <tr r="C31" s="1"/>
      </tp>
      <tp t="s">
        <v>ZLEH28</v>
        <stp/>
        <stp>ContractData</stp>
        <stp>F.ZLE?15</stp>
        <stp>ShortSymbol</stp>
        <stp>-1</stp>
        <stp>T</stp>
        <tr r="C58" s="1"/>
      </tp>
      <tp t="s">
        <v>ZLEF28</v>
        <stp/>
        <stp>ContractData</stp>
        <stp>F.ZLE?14</stp>
        <stp>ShortSymbol</stp>
        <stp>-1</stp>
        <stp>T</stp>
        <tr r="C57" s="1"/>
      </tp>
      <tp t="s">
        <v>ZLEZ27</v>
        <stp/>
        <stp>ContractData</stp>
        <stp>F.ZLE?13</stp>
        <stp>ShortSymbol</stp>
        <stp>-1</stp>
        <stp>T</stp>
        <tr r="C56" s="1"/>
      </tp>
      <tp t="s">
        <v>ZLEV27</v>
        <stp/>
        <stp>ContractData</stp>
        <stp>F.ZLE?12</stp>
        <stp>ShortSymbol</stp>
        <stp>-1</stp>
        <stp>T</stp>
        <tr r="C55" s="1"/>
      </tp>
      <tp t="s">
        <v>ZLEU27</v>
        <stp/>
        <stp>ContractData</stp>
        <stp>F.ZLE?11</stp>
        <stp>ShortSymbol</stp>
        <stp>-1</stp>
        <stp>T</stp>
        <tr r="C54" s="1"/>
      </tp>
      <tp t="s">
        <v>ZLEQ27</v>
        <stp/>
        <stp>ContractData</stp>
        <stp>F.ZLE?10</stp>
        <stp>ShortSymbol</stp>
        <stp>-1</stp>
        <stp>T</stp>
        <tr r="C53" s="1"/>
      </tp>
      <tp t="s">
        <v>ZSEN28</v>
        <stp/>
        <stp>ContractData</stp>
        <stp>F.ZSE?15</stp>
        <stp>Symbol</stp>
        <stp/>
        <stp>T</stp>
        <tr r="C16" s="1"/>
      </tp>
      <tp>
        <v>-5.5860554488059195</v>
        <stp/>
        <stp>StudyData</stp>
        <stp>F.ZLE?2</stp>
        <stp>PCB</stp>
        <stp>BaseType=Index,Index=1</stp>
        <stp>Close</stp>
        <stp>WW</stp>
        <stp>0</stp>
        <stp>all</stp>
        <stp/>
        <stp/>
        <stp/>
        <stp>T</stp>
        <tr r="F45" s="1"/>
      </tp>
      <tp>
        <v>-5.4662379421221816</v>
        <stp/>
        <stp>StudyData</stp>
        <stp>F.ZLE?3</stp>
        <stp>PCB</stp>
        <stp>BaseType=Index,Index=1</stp>
        <stp>Close</stp>
        <stp>WW</stp>
        <stp>0</stp>
        <stp>all</stp>
        <stp/>
        <stp/>
        <stp/>
        <stp>T</stp>
        <tr r="F46" s="1"/>
      </tp>
      <tp>
        <v>-5.5196553581044618</v>
        <stp/>
        <stp>StudyData</stp>
        <stp>F.ZLE?1</stp>
        <stp>PCB</stp>
        <stp>BaseType=Index,Index=1</stp>
        <stp>Close</stp>
        <stp>WW</stp>
        <stp>0</stp>
        <stp>all</stp>
        <stp/>
        <stp/>
        <stp/>
        <stp>T</stp>
        <tr r="F44" s="1"/>
      </tp>
      <tp>
        <v>-5.2259275299552339</v>
        <stp/>
        <stp>StudyData</stp>
        <stp>F.ZLE?6</stp>
        <stp>PCB</stp>
        <stp>BaseType=Index,Index=1</stp>
        <stp>Close</stp>
        <stp>WW</stp>
        <stp>0</stp>
        <stp>all</stp>
        <stp/>
        <stp/>
        <stp/>
        <stp>T</stp>
        <tr r="F49" s="1"/>
      </tp>
      <tp>
        <v>-5.1088534107402177</v>
        <stp/>
        <stp>StudyData</stp>
        <stp>F.ZLE?7</stp>
        <stp>PCB</stp>
        <stp>BaseType=Index,Index=1</stp>
        <stp>Close</stp>
        <stp>WW</stp>
        <stp>0</stp>
        <stp>all</stp>
        <stp/>
        <stp/>
        <stp/>
        <stp>T</stp>
        <tr r="F50" s="1"/>
      </tp>
      <tp>
        <v>-5.3992611537368527</v>
        <stp/>
        <stp>StudyData</stp>
        <stp>F.ZLE?4</stp>
        <stp>PCB</stp>
        <stp>BaseType=Index,Index=1</stp>
        <stp>Close</stp>
        <stp>WW</stp>
        <stp>0</stp>
        <stp>all</stp>
        <stp/>
        <stp/>
        <stp/>
        <stp>T</stp>
        <tr r="F47" s="1"/>
      </tp>
      <tp>
        <v>-5.3251040620065941</v>
        <stp/>
        <stp>StudyData</stp>
        <stp>F.ZLE?5</stp>
        <stp>PCB</stp>
        <stp>BaseType=Index,Index=1</stp>
        <stp>Close</stp>
        <stp>WW</stp>
        <stp>0</stp>
        <stp>all</stp>
        <stp/>
        <stp/>
        <stp/>
        <stp>T</stp>
        <tr r="F48" s="1"/>
      </tp>
      <tp>
        <v>-5.0716164864074811</v>
        <stp/>
        <stp>StudyData</stp>
        <stp>F.ZLE?8</stp>
        <stp>PCB</stp>
        <stp>BaseType=Index,Index=1</stp>
        <stp>Close</stp>
        <stp>WW</stp>
        <stp>0</stp>
        <stp>all</stp>
        <stp/>
        <stp/>
        <stp/>
        <stp>T</stp>
        <tr r="F51" s="1"/>
      </tp>
      <tp>
        <v>-4.8251438689685644</v>
        <stp/>
        <stp>StudyData</stp>
        <stp>F.ZLE?9</stp>
        <stp>PCB</stp>
        <stp>BaseType=Index,Index=1</stp>
        <stp>Close</stp>
        <stp>WW</stp>
        <stp>0</stp>
        <stp>all</stp>
        <stp/>
        <stp/>
        <stp/>
        <stp>T</stp>
        <tr r="F52" s="1"/>
      </tp>
      <tp>
        <v>-7.5181546347714665</v>
        <stp/>
        <stp>StudyData</stp>
        <stp>F.ZLE?8</stp>
        <stp>PCB</stp>
        <stp>BaseType=Index,Index=1</stp>
        <stp>Close</stp>
        <stp>MM</stp>
        <stp>0</stp>
        <stp>all</stp>
        <stp/>
        <stp/>
        <stp/>
        <stp>T</stp>
        <tr r="H51" s="1"/>
      </tp>
      <tp>
        <v>-7.087294727744168</v>
        <stp/>
        <stp>StudyData</stp>
        <stp>F.ZLE?9</stp>
        <stp>PCB</stp>
        <stp>BaseType=Index,Index=1</stp>
        <stp>Close</stp>
        <stp>MM</stp>
        <stp>0</stp>
        <stp>all</stp>
        <stp/>
        <stp/>
        <stp/>
        <stp>T</stp>
        <tr r="H52" s="1"/>
      </tp>
      <tp>
        <v>-9.7014925373134222</v>
        <stp/>
        <stp>StudyData</stp>
        <stp>F.ZLE?1</stp>
        <stp>PCB</stp>
        <stp>BaseType=Index,Index=1</stp>
        <stp>Close</stp>
        <stp>MM</stp>
        <stp>0</stp>
        <stp>all</stp>
        <stp/>
        <stp/>
        <stp/>
        <stp>T</stp>
        <tr r="H44" s="1"/>
      </tp>
      <tp>
        <v>-9.5939019582073826</v>
        <stp/>
        <stp>StudyData</stp>
        <stp>F.ZLE?2</stp>
        <stp>PCB</stp>
        <stp>BaseType=Index,Index=1</stp>
        <stp>Close</stp>
        <stp>MM</stp>
        <stp>0</stp>
        <stp>all</stp>
        <stp/>
        <stp/>
        <stp/>
        <stp>T</stp>
        <tr r="H45" s="1"/>
      </tp>
      <tp>
        <v>-9.4294133404768168</v>
        <stp/>
        <stp>StudyData</stp>
        <stp>F.ZLE?3</stp>
        <stp>PCB</stp>
        <stp>BaseType=Index,Index=1</stp>
        <stp>Close</stp>
        <stp>MM</stp>
        <stp>0</stp>
        <stp>all</stp>
        <stp/>
        <stp/>
        <stp/>
        <stp>T</stp>
        <tr r="H46" s="1"/>
      </tp>
      <tp>
        <v>-9.2297205180640898</v>
        <stp/>
        <stp>StudyData</stp>
        <stp>F.ZLE?4</stp>
        <stp>PCB</stp>
        <stp>BaseType=Index,Index=1</stp>
        <stp>Close</stp>
        <stp>MM</stp>
        <stp>0</stp>
        <stp>all</stp>
        <stp/>
        <stp/>
        <stp/>
        <stp>T</stp>
        <tr r="H47" s="1"/>
      </tp>
      <tp>
        <v>-8.9453340695748071</v>
        <stp/>
        <stp>StudyData</stp>
        <stp>F.ZLE?5</stp>
        <stp>PCB</stp>
        <stp>BaseType=Index,Index=1</stp>
        <stp>Close</stp>
        <stp>MM</stp>
        <stp>0</stp>
        <stp>all</stp>
        <stp/>
        <stp/>
        <stp/>
        <stp>T</stp>
        <tr r="H48" s="1"/>
      </tp>
      <tp>
        <v>-8.4123883928571441</v>
        <stp/>
        <stp>StudyData</stp>
        <stp>F.ZLE?6</stp>
        <stp>PCB</stp>
        <stp>BaseType=Index,Index=1</stp>
        <stp>Close</stp>
        <stp>MM</stp>
        <stp>0</stp>
        <stp>all</stp>
        <stp/>
        <stp/>
        <stp/>
        <stp>T</stp>
        <tr r="H49" s="1"/>
      </tp>
      <tp>
        <v>-7.8505990133897212</v>
        <stp/>
        <stp>StudyData</stp>
        <stp>F.ZLE?7</stp>
        <stp>PCB</stp>
        <stp>BaseType=Index,Index=1</stp>
        <stp>Close</stp>
        <stp>MM</stp>
        <stp>0</stp>
        <stp>all</stp>
        <stp/>
        <stp/>
        <stp/>
        <stp>T</stp>
        <tr r="H50" s="1"/>
      </tp>
      <tp t="s">
        <v>ZSEN27</v>
        <stp/>
        <stp>ContractData</stp>
        <stp>F.ZSE?8</stp>
        <stp>Symbol</stp>
        <stp/>
        <stp>T</stp>
        <tr r="C9" s="1"/>
      </tp>
      <tp t="s">
        <v>ZCEZ27</v>
        <stp/>
        <stp>ContractData</stp>
        <stp>F.ZCE?8</stp>
        <stp>Symbol</stp>
        <stp/>
        <stp>T</stp>
        <tr r="O30" s="1"/>
        <tr r="O9" s="1"/>
      </tp>
      <tp t="s">
        <v>ZMEK27</v>
        <stp/>
        <stp>ContractData</stp>
        <stp>F.ZME?8</stp>
        <stp>Symbol</stp>
        <stp/>
        <stp>T</stp>
        <tr r="C30" s="1"/>
      </tp>
      <tp t="s">
        <v>ZSEF28</v>
        <stp/>
        <stp>ContractData</stp>
        <stp>F.ZSE?12</stp>
        <stp>Symbol</stp>
        <stp/>
        <stp>T</stp>
        <tr r="C13" s="1"/>
      </tp>
      <tp t="s">
        <v>ZSEH28</v>
        <stp/>
        <stp>ContractData</stp>
        <stp>F.ZSE?13</stp>
        <stp>Symbol</stp>
        <stp/>
        <stp>T</stp>
        <tr r="C14" s="1"/>
      </tp>
      <tp t="s">
        <v>ZSEU27</v>
        <stp/>
        <stp>ContractData</stp>
        <stp>F.ZSE?10</stp>
        <stp>Symbol</stp>
        <stp/>
        <stp>T</stp>
        <tr r="C11" s="1"/>
      </tp>
      <tp t="s">
        <v>ZSEX27</v>
        <stp/>
        <stp>ContractData</stp>
        <stp>F.ZSE?11</stp>
        <stp>Symbol</stp>
        <stp/>
        <stp>T</stp>
        <tr r="C12" s="1"/>
      </tp>
      <tp t="s">
        <v>ZSEU26</v>
        <stp/>
        <stp>ContractData</stp>
        <stp>F.ZSE?3</stp>
        <stp>Symbol</stp>
        <stp/>
        <stp>T</stp>
        <tr r="C4" s="1"/>
      </tp>
      <tp>
        <v>497.25</v>
        <stp/>
        <stp>ContractData</stp>
        <stp>ZCEN28</stp>
        <stp>Y_Settlement</stp>
        <stp/>
        <stp>T</stp>
        <tr r="P33" s="1"/>
        <tr r="P33" s="1"/>
        <tr r="P12" s="1"/>
        <tr r="P12" s="1"/>
      </tp>
      <tp>
        <v>494.75</v>
        <stp/>
        <stp>ContractData</stp>
        <stp>ZCEN29</stp>
        <stp>Y_Settlement</stp>
        <stp/>
        <stp>T</stp>
        <tr r="P15" s="1"/>
        <tr r="P15" s="1"/>
        <tr r="P36" s="1"/>
        <tr r="P36" s="1"/>
      </tp>
      <tp>
        <v>1154</v>
        <stp/>
        <stp>ContractData</stp>
        <stp>ZSEN28</stp>
        <stp>Y_Settlement</stp>
        <stp/>
        <stp>T</stp>
        <tr r="D16" s="1"/>
        <tr r="D16" s="1"/>
      </tp>
      <tp t="s">
        <v>ZCEZ26</v>
        <stp/>
        <stp>ContractData</stp>
        <stp>F.ZCE?3</stp>
        <stp>Symbol</stp>
        <stp/>
        <stp>T</stp>
        <tr r="O25" s="1"/>
        <tr r="O4" s="1"/>
      </tp>
      <tp t="s">
        <v>ZMEU26</v>
        <stp/>
        <stp>ContractData</stp>
        <stp>F.ZME?3</stp>
        <stp>Symbol</stp>
        <stp/>
        <stp>T</stp>
        <tr r="C25" s="1"/>
      </tp>
      <tp t="s">
        <v>ZSEQ26</v>
        <stp/>
        <stp>ContractData</stp>
        <stp>F.ZSE?2</stp>
        <stp>Symbol</stp>
        <stp/>
        <stp>T</stp>
        <tr r="C3" s="1"/>
      </tp>
      <tp t="s">
        <v>ZCEU26</v>
        <stp/>
        <stp>ContractData</stp>
        <stp>F.ZCE?2</stp>
        <stp>Symbol</stp>
        <stp/>
        <stp>T</stp>
        <tr r="O24" s="1"/>
        <tr r="O3" s="1"/>
      </tp>
      <tp t="s">
        <v>ZMEQ26</v>
        <stp/>
        <stp>ContractData</stp>
        <stp>F.ZME?2</stp>
        <stp>Symbol</stp>
        <stp/>
        <stp>T</stp>
        <tr r="C24" s="1"/>
      </tp>
      <tp t="s">
        <v>ZSEN26</v>
        <stp/>
        <stp>ContractData</stp>
        <stp>F.ZSE?1</stp>
        <stp>Symbol</stp>
        <stp/>
        <stp>T</stp>
        <tr r="C2" s="1"/>
      </tp>
      <tp t="s">
        <v>ZWAN26</v>
        <stp/>
        <stp>ContractData</stp>
        <stp>F.ZWA?1</stp>
        <stp>Symbol</stp>
        <stp/>
        <stp>T</stp>
        <tr r="O23" s="1"/>
      </tp>
      <tp t="s">
        <v>ZCEN26</v>
        <stp/>
        <stp>ContractData</stp>
        <stp>F.ZCE?1</stp>
        <stp>Symbol</stp>
        <stp/>
        <stp>T</stp>
        <tr r="O2" s="1"/>
      </tp>
      <tp t="s">
        <v>ZMEN26</v>
        <stp/>
        <stp>ContractData</stp>
        <stp>F.ZME?1</stp>
        <stp>Symbol</stp>
        <stp/>
        <stp>T</stp>
        <tr r="C23" s="1"/>
      </tp>
      <tp>
        <v>1.5448603683897801</v>
        <stp/>
        <stp>StudyData</stp>
        <stp>F.ZCE?2</stp>
        <stp>PCB</stp>
        <stp>BaseType=Index,Index=1</stp>
        <stp>Close</stp>
        <stp>WW</stp>
        <stp>0</stp>
        <stp>all</stp>
        <stp/>
        <stp/>
        <stp/>
        <stp>T</stp>
        <tr r="R3" s="1"/>
        <tr r="R24" s="1"/>
      </tp>
      <tp>
        <v>1.3060760931289042</v>
        <stp/>
        <stp>StudyData</stp>
        <stp>F.ZCE?3</stp>
        <stp>PCB</stp>
        <stp>BaseType=Index,Index=1</stp>
        <stp>Close</stp>
        <stp>WW</stp>
        <stp>0</stp>
        <stp>all</stp>
        <stp/>
        <stp/>
        <stp/>
        <stp>T</stp>
        <tr r="R4" s="1"/>
        <tr r="R25" s="1"/>
      </tp>
      <tp>
        <v>1.3930950938824953</v>
        <stp/>
        <stp>StudyData</stp>
        <stp>F.ZCE?1</stp>
        <stp>PCB</stp>
        <stp>BaseType=Index,Index=1</stp>
        <stp>Close</stp>
        <stp>WW</stp>
        <stp>0</stp>
        <stp>all</stp>
        <stp/>
        <stp/>
        <stp/>
        <stp>T</stp>
        <tr r="R2" s="1"/>
      </tp>
      <tp>
        <v>1.1164274322169059</v>
        <stp/>
        <stp>StudyData</stp>
        <stp>F.ZCE?6</stp>
        <stp>PCB</stp>
        <stp>BaseType=Index,Index=1</stp>
        <stp>Close</stp>
        <stp>WW</stp>
        <stp>0</stp>
        <stp>all</stp>
        <stp/>
        <stp/>
        <stp/>
        <stp>T</stp>
        <tr r="R7" s="1"/>
        <tr r="R28" s="1"/>
      </tp>
      <tp>
        <v>1.6802168021680217</v>
        <stp/>
        <stp>StudyData</stp>
        <stp>F.ZCE?7</stp>
        <stp>PCB</stp>
        <stp>BaseType=Index,Index=1</stp>
        <stp>Close</stp>
        <stp>WW</stp>
        <stp>0</stp>
        <stp>all</stp>
        <stp/>
        <stp/>
        <stp/>
        <stp>T</stp>
        <tr r="R29" s="1"/>
        <tr r="R8" s="1"/>
      </tp>
      <tp>
        <v>1.2101210121012103</v>
        <stp/>
        <stp>StudyData</stp>
        <stp>F.ZCE?4</stp>
        <stp>PCB</stp>
        <stp>BaseType=Index,Index=1</stp>
        <stp>Close</stp>
        <stp>WW</stp>
        <stp>0</stp>
        <stp>all</stp>
        <stp/>
        <stp/>
        <stp/>
        <stp>T</stp>
        <tr r="R5" s="1"/>
        <tr r="R26" s="1"/>
      </tp>
      <tp>
        <v>1.1320754716981132</v>
        <stp/>
        <stp>StudyData</stp>
        <stp>F.ZCE?5</stp>
        <stp>PCB</stp>
        <stp>BaseType=Index,Index=1</stp>
        <stp>Close</stp>
        <stp>WW</stp>
        <stp>0</stp>
        <stp>all</stp>
        <stp/>
        <stp/>
        <stp/>
        <stp>T</stp>
        <tr r="R6" s="1"/>
        <tr r="R27" s="1"/>
      </tp>
      <tp>
        <v>1.8716577540106951</v>
        <stp/>
        <stp>StudyData</stp>
        <stp>F.ZCE?8</stp>
        <stp>PCB</stp>
        <stp>BaseType=Index,Index=1</stp>
        <stp>Close</stp>
        <stp>WW</stp>
        <stp>0</stp>
        <stp>all</stp>
        <stp/>
        <stp/>
        <stp/>
        <stp>T</stp>
        <tr r="R9" s="1"/>
        <tr r="R30" s="1"/>
      </tp>
      <tp>
        <v>1.9843342036553524</v>
        <stp/>
        <stp>StudyData</stp>
        <stp>F.ZCE?9</stp>
        <stp>PCB</stp>
        <stp>BaseType=Index,Index=1</stp>
        <stp>Close</stp>
        <stp>WW</stp>
        <stp>0</stp>
        <stp>all</stp>
        <stp/>
        <stp/>
        <stp/>
        <stp>T</stp>
        <tr r="R10" s="1"/>
        <tr r="R31" s="1"/>
      </tp>
      <tp>
        <v>-3.102746693794507</v>
        <stp/>
        <stp>StudyData</stp>
        <stp>F.ZCE?8</stp>
        <stp>PCB</stp>
        <stp>BaseType=Index,Index=1</stp>
        <stp>Close</stp>
        <stp>MM</stp>
        <stp>0</stp>
        <stp>all</stp>
        <stp/>
        <stp/>
        <stp/>
        <stp>T</stp>
        <tr r="T30" s="1"/>
        <tr r="T9" s="1"/>
      </tp>
      <tp>
        <v>-2.8358208955223883</v>
        <stp/>
        <stp>StudyData</stp>
        <stp>F.ZCE?9</stp>
        <stp>PCB</stp>
        <stp>BaseType=Index,Index=1</stp>
        <stp>Close</stp>
        <stp>MM</stp>
        <stp>0</stp>
        <stp>all</stp>
        <stp/>
        <stp/>
        <stp/>
        <stp>T</stp>
        <tr r="T10" s="1"/>
        <tr r="T31" s="1"/>
      </tp>
      <tp>
        <v>-6.3234471180749861</v>
        <stp/>
        <stp>StudyData</stp>
        <stp>F.ZCE?1</stp>
        <stp>PCB</stp>
        <stp>BaseType=Index,Index=1</stp>
        <stp>Close</stp>
        <stp>MM</stp>
        <stp>0</stp>
        <stp>all</stp>
        <stp/>
        <stp/>
        <stp/>
        <stp>T</stp>
        <tr r="T2" s="1"/>
      </tp>
      <tp>
        <v>-6.2534284147010419</v>
        <stp/>
        <stp>StudyData</stp>
        <stp>F.ZCE?2</stp>
        <stp>PCB</stp>
        <stp>BaseType=Index,Index=1</stp>
        <stp>Close</stp>
        <stp>MM</stp>
        <stp>0</stp>
        <stp>all</stp>
        <stp/>
        <stp/>
        <stp/>
        <stp>T</stp>
        <tr r="T3" s="1"/>
        <tr r="T24" s="1"/>
      </tp>
      <tp>
        <v>-6.1052631578947363</v>
        <stp/>
        <stp>StudyData</stp>
        <stp>F.ZCE?3</stp>
        <stp>PCB</stp>
        <stp>BaseType=Index,Index=1</stp>
        <stp>Close</stp>
        <stp>MM</stp>
        <stp>0</stp>
        <stp>all</stp>
        <stp/>
        <stp/>
        <stp/>
        <stp>T</stp>
        <tr r="T4" s="1"/>
        <tr r="T25" s="1"/>
      </tp>
      <tp>
        <v>-6.0745278203164883</v>
        <stp/>
        <stp>StudyData</stp>
        <stp>F.ZCE?4</stp>
        <stp>PCB</stp>
        <stp>BaseType=Index,Index=1</stp>
        <stp>Close</stp>
        <stp>MM</stp>
        <stp>0</stp>
        <stp>all</stp>
        <stp/>
        <stp/>
        <stp/>
        <stp>T</stp>
        <tr r="T5" s="1"/>
        <tr r="T26" s="1"/>
      </tp>
      <tp>
        <v>-5.7759919638372672</v>
        <stp/>
        <stp>StudyData</stp>
        <stp>F.ZCE?5</stp>
        <stp>PCB</stp>
        <stp>BaseType=Index,Index=1</stp>
        <stp>Close</stp>
        <stp>MM</stp>
        <stp>0</stp>
        <stp>all</stp>
        <stp/>
        <stp/>
        <stp/>
        <stp>T</stp>
        <tr r="T6" s="1"/>
        <tr r="T27" s="1"/>
      </tp>
      <tp>
        <v>-5.3260328521652562</v>
        <stp/>
        <stp>StudyData</stp>
        <stp>F.ZCE?6</stp>
        <stp>PCB</stp>
        <stp>BaseType=Index,Index=1</stp>
        <stp>Close</stp>
        <stp>MM</stp>
        <stp>0</stp>
        <stp>all</stp>
        <stp/>
        <stp/>
        <stp/>
        <stp>T</stp>
        <tr r="T7" s="1"/>
        <tr r="T28" s="1"/>
      </tp>
      <tp>
        <v>-3.5475578406169666</v>
        <stp/>
        <stp>StudyData</stp>
        <stp>F.ZCE?7</stp>
        <stp>PCB</stp>
        <stp>BaseType=Index,Index=1</stp>
        <stp>Close</stp>
        <stp>MM</stp>
        <stp>0</stp>
        <stp>all</stp>
        <stp/>
        <stp/>
        <stp/>
        <stp>T</stp>
        <tr r="T8" s="1"/>
        <tr r="T29" s="1"/>
      </tp>
      <tp t="s">
        <v>ZSEK27</v>
        <stp/>
        <stp>ContractData</stp>
        <stp>F.ZSE?7</stp>
        <stp>Symbol</stp>
        <stp/>
        <stp>T</stp>
        <tr r="C8" s="1"/>
      </tp>
      <tp t="s">
        <v>ZCEU27</v>
        <stp/>
        <stp>ContractData</stp>
        <stp>F.ZCE?7</stp>
        <stp>Symbol</stp>
        <stp/>
        <stp>T</stp>
        <tr r="O8" s="1"/>
        <tr r="O29" s="1"/>
      </tp>
      <tp t="s">
        <v>ZMEH27</v>
        <stp/>
        <stp>ContractData</stp>
        <stp>F.ZME?7</stp>
        <stp>Symbol</stp>
        <stp/>
        <stp>T</stp>
        <tr r="C29" s="1"/>
      </tp>
      <tp t="s">
        <v>ZSEH27</v>
        <stp/>
        <stp>ContractData</stp>
        <stp>F.ZSE?6</stp>
        <stp>Symbol</stp>
        <stp/>
        <stp>T</stp>
        <tr r="C7" s="1"/>
      </tp>
      <tp>
        <v>494.75</v>
        <stp/>
        <stp>ContractData</stp>
        <stp>ZCEK28</stp>
        <stp>Y_Settlement</stp>
        <stp/>
        <stp>T</stp>
        <tr r="P32" s="1"/>
        <tr r="P32" s="1"/>
        <tr r="P11" s="1"/>
        <tr r="P11" s="1"/>
      </tp>
      <tp>
        <v>1149</v>
        <stp/>
        <stp>ContractData</stp>
        <stp>ZSEK28</stp>
        <stp>Y_Settlement</stp>
        <stp/>
        <stp>T</stp>
        <tr r="D15" s="1"/>
        <tr r="D15" s="1"/>
      </tp>
      <tp t="s">
        <v>ZCEN27</v>
        <stp/>
        <stp>ContractData</stp>
        <stp>F.ZCE?6</stp>
        <stp>Symbol</stp>
        <stp/>
        <stp>T</stp>
        <tr r="O7" s="1"/>
        <tr r="O28" s="1"/>
      </tp>
      <tp t="s">
        <v>ZMEF27</v>
        <stp/>
        <stp>ContractData</stp>
        <stp>F.ZME?6</stp>
        <stp>Symbol</stp>
        <stp/>
        <stp>T</stp>
        <tr r="C28" s="1"/>
      </tp>
      <tp t="s">
        <v>ZSEF27</v>
        <stp/>
        <stp>ContractData</stp>
        <stp>F.ZSE?5</stp>
        <stp>Symbol</stp>
        <stp/>
        <stp>T</stp>
        <tr r="C6" s="1"/>
      </tp>
      <tp>
        <v>318.8</v>
        <stp/>
        <stp>ContractData</stp>
        <stp>ZMEH28</stp>
        <stp>Y_Settlement</stp>
        <stp/>
        <stp>T</stp>
        <tr r="D37" s="1"/>
        <tr r="D37" s="1"/>
      </tp>
      <tp>
        <v>61.17</v>
        <stp/>
        <stp>ContractData</stp>
        <stp>ZLEH28</stp>
        <stp>Y_Settlement</stp>
        <stp/>
        <stp>T</stp>
        <tr r="D58" s="1"/>
        <tr r="D58" s="1"/>
      </tp>
      <tp>
        <v>1145</v>
        <stp/>
        <stp>ContractData</stp>
        <stp>ZSEH28</stp>
        <stp>Y_Settlement</stp>
        <stp/>
        <stp>T</stp>
        <tr r="D14" s="1"/>
        <tr r="D14" s="1"/>
      </tp>
      <tp t="s">
        <v>ZCEK27</v>
        <stp/>
        <stp>ContractData</stp>
        <stp>F.ZCE?5</stp>
        <stp>Symbol</stp>
        <stp/>
        <stp>T</stp>
        <tr r="O6" s="1"/>
        <tr r="O27" s="1"/>
      </tp>
      <tp t="s">
        <v>ZMEZ26</v>
        <stp/>
        <stp>ContractData</stp>
        <stp>F.ZME?5</stp>
        <stp>Symbol</stp>
        <stp/>
        <stp>T</stp>
        <tr r="C27" s="1"/>
      </tp>
      <tp t="s">
        <v>ZSEX26</v>
        <stp/>
        <stp>ContractData</stp>
        <stp>F.ZSE?4</stp>
        <stp>Symbol</stp>
        <stp/>
        <stp>T</stp>
        <tr r="C5" s="1"/>
      </tp>
      <tp t="s">
        <v>ZCEH27</v>
        <stp/>
        <stp>ContractData</stp>
        <stp>F.ZCE?4</stp>
        <stp>Symbol</stp>
        <stp/>
        <stp>T</stp>
        <tr r="O5" s="1"/>
        <tr r="O26" s="1"/>
      </tp>
      <tp t="s">
        <v>ZMEV26</v>
        <stp/>
        <stp>ContractData</stp>
        <stp>F.ZME?4</stp>
        <stp>Symbol</stp>
        <stp/>
        <stp>T</stp>
        <tr r="C2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54694-F2AC-4FF6-BC10-EAE4EF6DAF9D}">
  <dimension ref="A1:W62"/>
  <sheetViews>
    <sheetView showRowColHeaders="0" tabSelected="1" workbookViewId="0">
      <selection activeCell="D2" sqref="D2"/>
    </sheetView>
  </sheetViews>
  <sheetFormatPr defaultRowHeight="16.5" x14ac:dyDescent="0.3"/>
  <cols>
    <col min="1" max="21" width="9.625" style="1" customWidth="1"/>
    <col min="22" max="16384" width="9" style="1"/>
  </cols>
  <sheetData>
    <row r="1" spans="1:23" x14ac:dyDescent="0.3">
      <c r="A1" s="12" t="str">
        <f>RTD("cqg.rtd", ,"ContractData", B2, "LongDescription",, "T")</f>
        <v>Soybeans (Globex), Jul 26</v>
      </c>
      <c r="B1" s="12"/>
      <c r="C1" s="12"/>
      <c r="D1" s="7" t="s">
        <v>3</v>
      </c>
      <c r="E1" s="7"/>
      <c r="F1" s="7" t="s">
        <v>4</v>
      </c>
      <c r="G1" s="7"/>
      <c r="H1" s="7" t="s">
        <v>5</v>
      </c>
      <c r="M1" s="12" t="str">
        <f>RTD("cqg.rtd", ,"ContractData", N2, "LongDescription",, "T")</f>
        <v>Corn (Globex), Jul 26</v>
      </c>
      <c r="N1" s="12"/>
      <c r="O1" s="12"/>
      <c r="P1" s="7" t="s">
        <v>3</v>
      </c>
      <c r="Q1" s="7"/>
      <c r="R1" s="7" t="s">
        <v>4</v>
      </c>
      <c r="S1" s="7"/>
      <c r="T1" s="7" t="s">
        <v>5</v>
      </c>
      <c r="U1" s="2"/>
      <c r="V1" s="13">
        <f>MOD(RTD("cqg.rtd", ,"SystemInfo", "Linetime"),1)</f>
        <v>0.34754629629605915</v>
      </c>
      <c r="W1" s="14"/>
    </row>
    <row r="2" spans="1:23" x14ac:dyDescent="0.3">
      <c r="A2" s="1">
        <v>1</v>
      </c>
      <c r="B2" s="1" t="str">
        <f>"F.ZSE?"&amp;A2</f>
        <v>F.ZSE?1</v>
      </c>
      <c r="C2" s="1" t="str">
        <f>RTD("cqg.rtd", ,"ContractData", B2, "Symbol",, "T")</f>
        <v>ZSEN26</v>
      </c>
      <c r="D2" s="3">
        <f>IFERROR(IF(IFERROR(ROUND(RTD("cqg.rtd", ,"ContractData",C2, "PerCentNetLastTrade",, "T")/100,5),"")="",ROUND((((RTD("cqg.rtd",,"ContractData",C2,"Bid",,"T")+RTD("cqg.rtd",,"ContractData",C2,"Ask",,"T"))/2)-RTD("cqg.rtd",,"ContractData",C2,"Y_Settlement",,"T"))/RTD("cqg.rtd",,"ContractData",C2,"Y_Settlement",,"T"),5),IFERROR(ROUND(RTD("cqg.rtd", ,"ContractData",C2, "PerCentNetLastTrade",, "T")/100,5),"")),"")</f>
        <v>-6.8500000000000002E-3</v>
      </c>
      <c r="F2" s="3">
        <f>IFERROR(ROUND(RTD("cqg.rtd",,"StudyData",B2, "PCB","BaseType=Index,Index=1", "Close", "WW","0","all",,,,"T")/100,5),"")</f>
        <v>9.6500000000000006E-3</v>
      </c>
      <c r="G2" s="3"/>
      <c r="H2" s="3">
        <f>IFERROR(ROUND(RTD("cqg.rtd",,"StudyData",B2, "PCB","BaseType=Index,Index=1", "Close", "MM","0","all",,,,"T")/100,5),"")</f>
        <v>-5.2659999999999998E-2</v>
      </c>
      <c r="J2" s="3"/>
      <c r="K2" s="3"/>
      <c r="M2" s="1">
        <v>1</v>
      </c>
      <c r="N2" s="1" t="str">
        <f>"F.ZCE?"&amp;M2</f>
        <v>F.ZCE?1</v>
      </c>
      <c r="O2" s="1" t="str">
        <f>RTD("cqg.rtd", ,"ContractData", N2, "Symbol",, "T")</f>
        <v>ZCEN26</v>
      </c>
      <c r="P2" s="3">
        <f>IFERROR(IF(IFERROR(ROUND(RTD("cqg.rtd", ,"ContractData",O2, "PerCentNetLastTrade",, "T")/100,4),"")="",ROUND((((RTD("cqg.rtd",,"ContractData",O2,"Bid",,"T")+RTD("cqg.rtd",,"ContractData",O2,"Ask",,"T"))/2)-RTD("cqg.rtd",,"ContractData",O2,"Y_Settlement",,"T"))/RTD("cqg.rtd",,"ContractData",O2,"Y_Settlement",,"T"),4),IFERROR(ROUND(RTD("cqg.rtd", ,"ContractData",O2, "PerCentNetLastTrade",, "T")/100,4),"")),"")</f>
        <v>-5.8999999999999999E-3</v>
      </c>
      <c r="R2" s="3">
        <f>IFERROR(ROUND(RTD("cqg.rtd",,"StudyData",N2, "PCB","BaseType=Index,Index=1", "Close", "WW","0","all",,,,"T")/100,5),"")</f>
        <v>1.393E-2</v>
      </c>
      <c r="S2" s="3"/>
      <c r="T2" s="3">
        <f>IFERROR(ROUND(RTD("cqg.rtd",,"StudyData",N2, "PCB","BaseType=Index,Index=1", "Close", "MM","0","all",,,,"T")/100,5),"")</f>
        <v>-6.3229999999999995E-2</v>
      </c>
      <c r="V2" s="14"/>
      <c r="W2" s="14"/>
    </row>
    <row r="3" spans="1:23" x14ac:dyDescent="0.3">
      <c r="A3" s="1">
        <f>A2+1</f>
        <v>2</v>
      </c>
      <c r="B3" s="1" t="str">
        <f t="shared" ref="B3:B16" si="0">"F.ZSE?"&amp;A3</f>
        <v>F.ZSE?2</v>
      </c>
      <c r="C3" s="1" t="str">
        <f>RTD("cqg.rtd", ,"ContractData", B3, "Symbol",, "T")</f>
        <v>ZSEQ26</v>
      </c>
      <c r="D3" s="3">
        <f>IFERROR(IF(IFERROR(ROUND(RTD("cqg.rtd", ,"ContractData",C3, "PerCentNetLastTrade",, "T")/100,5),"")="",ROUND((((RTD("cqg.rtd",,"ContractData",C3,"Bid",,"T")+RTD("cqg.rtd",,"ContractData",C3,"Ask",,"T"))/2)-RTD("cqg.rtd",,"ContractData",C3,"Y_Settlement",,"T"))/RTD("cqg.rtd",,"ContractData",C3,"Y_Settlement",,"T"),5),IFERROR(ROUND(RTD("cqg.rtd", ,"ContractData",C3, "PerCentNetLastTrade",, "T")/100,5),"")),"")</f>
        <v>-6.3800000000000003E-3</v>
      </c>
      <c r="F3" s="3">
        <f>IFERROR(ROUND(RTD("cqg.rtd",,"StudyData",B3, "PCB","BaseType=Index,Index=1", "Close", "WW","0","all",,,,"T")/100,5),"")</f>
        <v>9.6100000000000005E-3</v>
      </c>
      <c r="G3" s="3"/>
      <c r="H3" s="3">
        <f>IFERROR(ROUND(RTD("cqg.rtd",,"StudyData",B3, "PCB","BaseType=Index,Index=1", "Close", "MM","0","all",,,,"T")/100,5),"")</f>
        <v>-5.1040000000000002E-2</v>
      </c>
      <c r="J3" s="3"/>
      <c r="K3" s="3"/>
      <c r="M3" s="1">
        <f>M2+1</f>
        <v>2</v>
      </c>
      <c r="N3" s="1" t="str">
        <f t="shared" ref="N3:N16" si="1">"F.ZCE?"&amp;M3</f>
        <v>F.ZCE?2</v>
      </c>
      <c r="O3" s="1" t="str">
        <f>RTD("cqg.rtd", ,"ContractData", N3, "Symbol",, "T")</f>
        <v>ZCEU26</v>
      </c>
      <c r="P3" s="3">
        <f>IFERROR(IF(IFERROR(ROUND(RTD("cqg.rtd", ,"ContractData",O3, "PerCentNetLastTrade",, "T")/100,4),"")="",ROUND((((RTD("cqg.rtd",,"ContractData",O3,"Bid",,"T")+RTD("cqg.rtd",,"ContractData",O3,"Ask",,"T"))/2)-RTD("cqg.rtd",,"ContractData",O3,"Y_Settlement",,"T"))/RTD("cqg.rtd",,"ContractData",O3,"Y_Settlement",,"T"),4),IFERROR(ROUND(RTD("cqg.rtd", ,"ContractData",O3, "PerCentNetLastTrade",, "T")/100,4),"")),"")</f>
        <v>-5.1999999999999998E-3</v>
      </c>
      <c r="R3" s="3">
        <f>IFERROR(ROUND(RTD("cqg.rtd",,"StudyData",N3, "PCB","BaseType=Index,Index=1", "Close", "WW","0","all",,,,"T")/100,5),"")</f>
        <v>1.545E-2</v>
      </c>
      <c r="S3" s="3"/>
      <c r="T3" s="3">
        <f>IFERROR(ROUND(RTD("cqg.rtd",,"StudyData",N3, "PCB","BaseType=Index,Index=1", "Close", "MM","0","all",,,,"T")/100,5),"")</f>
        <v>-6.2530000000000002E-2</v>
      </c>
    </row>
    <row r="4" spans="1:23" x14ac:dyDescent="0.3">
      <c r="A4" s="1">
        <f t="shared" ref="A4:A16" si="2">A3+1</f>
        <v>3</v>
      </c>
      <c r="B4" s="1" t="str">
        <f t="shared" si="0"/>
        <v>F.ZSE?3</v>
      </c>
      <c r="C4" s="1" t="str">
        <f>RTD("cqg.rtd", ,"ContractData", B4, "Symbol",, "T")</f>
        <v>ZSEU26</v>
      </c>
      <c r="D4" s="3">
        <f>IFERROR(IF(IFERROR(ROUND(RTD("cqg.rtd", ,"ContractData",C4, "PerCentNetLastTrade",, "T")/100,5),"")="",ROUND((((RTD("cqg.rtd",,"ContractData",C4,"Bid",,"T")+RTD("cqg.rtd",,"ContractData",C4,"Ask",,"T"))/2)-RTD("cqg.rtd",,"ContractData",C4,"Y_Settlement",,"T"))/RTD("cqg.rtd",,"ContractData",C4,"Y_Settlement",,"T"),5),IFERROR(ROUND(RTD("cqg.rtd", ,"ContractData",C4, "PerCentNetLastTrade",, "T")/100,5),"")),"")</f>
        <v>-6.1599999999999997E-3</v>
      </c>
      <c r="F4" s="3">
        <f>IFERROR(ROUND(RTD("cqg.rtd",,"StudyData",B4, "PCB","BaseType=Index,Index=1", "Close", "WW","0","all",,,,"T")/100,5),"")</f>
        <v>1.051E-2</v>
      </c>
      <c r="G4" s="3"/>
      <c r="H4" s="3">
        <f>IFERROR(ROUND(RTD("cqg.rtd",,"StudyData",B4, "PCB","BaseType=Index,Index=1", "Close", "MM","0","all",,,,"T")/100,5),"")</f>
        <v>-4.3610000000000003E-2</v>
      </c>
      <c r="J4" s="3"/>
      <c r="K4" s="3"/>
      <c r="M4" s="1">
        <f t="shared" ref="M4:M16" si="3">M3+1</f>
        <v>3</v>
      </c>
      <c r="N4" s="1" t="str">
        <f t="shared" si="1"/>
        <v>F.ZCE?3</v>
      </c>
      <c r="O4" s="1" t="str">
        <f>RTD("cqg.rtd", ,"ContractData", N4, "Symbol",, "T")</f>
        <v>ZCEZ26</v>
      </c>
      <c r="P4" s="3">
        <f>IFERROR(IF(IFERROR(ROUND(RTD("cqg.rtd", ,"ContractData",O4, "PerCentNetLastTrade",, "T")/100,4),"")="",ROUND((((RTD("cqg.rtd",,"ContractData",O4,"Bid",,"T")+RTD("cqg.rtd",,"ContractData",O4,"Ask",,"T"))/2)-RTD("cqg.rtd",,"ContractData",O4,"Y_Settlement",,"T"))/RTD("cqg.rtd",,"ContractData",O4,"Y_Settlement",,"T"),4),IFERROR(ROUND(RTD("cqg.rtd", ,"ContractData",O4, "PerCentNetLastTrade",, "T")/100,4),"")),"")</f>
        <v>-6.1000000000000004E-3</v>
      </c>
      <c r="R4" s="3">
        <f>IFERROR(ROUND(RTD("cqg.rtd",,"StudyData",N4, "PCB","BaseType=Index,Index=1", "Close", "WW","0","all",,,,"T")/100,5),"")</f>
        <v>1.306E-2</v>
      </c>
      <c r="S4" s="3"/>
      <c r="T4" s="3">
        <f>IFERROR(ROUND(RTD("cqg.rtd",,"StudyData",N4, "PCB","BaseType=Index,Index=1", "Close", "MM","0","all",,,,"T")/100,5),"")</f>
        <v>-6.105E-2</v>
      </c>
    </row>
    <row r="5" spans="1:23" x14ac:dyDescent="0.3">
      <c r="A5" s="1">
        <f t="shared" si="2"/>
        <v>4</v>
      </c>
      <c r="B5" s="1" t="str">
        <f t="shared" si="0"/>
        <v>F.ZSE?4</v>
      </c>
      <c r="C5" s="1" t="str">
        <f>RTD("cqg.rtd", ,"ContractData", B5, "Symbol",, "T")</f>
        <v>ZSEX26</v>
      </c>
      <c r="D5" s="3">
        <f>IFERROR(IF(IFERROR(ROUND(RTD("cqg.rtd", ,"ContractData",C5, "PerCentNetLastTrade",, "T")/100,5),"")="",ROUND((((RTD("cqg.rtd",,"ContractData",C5,"Bid",,"T")+RTD("cqg.rtd",,"ContractData",C5,"Ask",,"T"))/2)-RTD("cqg.rtd",,"ContractData",C5,"Y_Settlement",,"T"))/RTD("cqg.rtd",,"ContractData",C5,"Y_Settlement",,"T"),5),IFERROR(ROUND(RTD("cqg.rtd", ,"ContractData",C5, "PerCentNetLastTrade",, "T")/100,5),"")),"")</f>
        <v>-5.4400000000000004E-3</v>
      </c>
      <c r="F5" s="3">
        <f>IFERROR(ROUND(RTD("cqg.rtd",,"StudyData",B5, "PCB","BaseType=Index,Index=1", "Close", "WW","0","all",,,,"T")/100,5),"")</f>
        <v>9.7199999999999995E-3</v>
      </c>
      <c r="G5" s="3"/>
      <c r="H5" s="3">
        <f>IFERROR(ROUND(RTD("cqg.rtd",,"StudyData",B5, "PCB","BaseType=Index,Index=1", "Close", "MM","0","all",,,,"T")/100,5),"")</f>
        <v>-3.95E-2</v>
      </c>
      <c r="J5" s="3"/>
      <c r="K5" s="3"/>
      <c r="M5" s="1">
        <f t="shared" si="3"/>
        <v>4</v>
      </c>
      <c r="N5" s="1" t="str">
        <f t="shared" si="1"/>
        <v>F.ZCE?4</v>
      </c>
      <c r="O5" s="1" t="str">
        <f>RTD("cqg.rtd", ,"ContractData", N5, "Symbol",, "T")</f>
        <v>ZCEH27</v>
      </c>
      <c r="P5" s="3">
        <f>IFERROR(IF(IFERROR(ROUND(RTD("cqg.rtd", ,"ContractData",O5, "PerCentNetLastTrade",, "T")/100,4),"")="",ROUND((((RTD("cqg.rtd",,"ContractData",O5,"Bid",,"T")+RTD("cqg.rtd",,"ContractData",O5,"Ask",,"T"))/2)-RTD("cqg.rtd",,"ContractData",O5,"Y_Settlement",,"T"))/RTD("cqg.rtd",,"ContractData",O5,"Y_Settlement",,"T"),4),IFERROR(ROUND(RTD("cqg.rtd", ,"ContractData",O5, "PerCentNetLastTrade",, "T")/100,4),"")),"")</f>
        <v>-6.4999999999999997E-3</v>
      </c>
      <c r="R5" s="3">
        <f>IFERROR(ROUND(RTD("cqg.rtd",,"StudyData",N5, "PCB","BaseType=Index,Index=1", "Close", "WW","0","all",,,,"T")/100,5),"")</f>
        <v>1.21E-2</v>
      </c>
      <c r="S5" s="3"/>
      <c r="T5" s="3">
        <f>IFERROR(ROUND(RTD("cqg.rtd",,"StudyData",N5, "PCB","BaseType=Index,Index=1", "Close", "MM","0","all",,,,"T")/100,5),"")</f>
        <v>-6.0749999999999998E-2</v>
      </c>
    </row>
    <row r="6" spans="1:23" x14ac:dyDescent="0.3">
      <c r="A6" s="1">
        <f t="shared" si="2"/>
        <v>5</v>
      </c>
      <c r="B6" s="1" t="str">
        <f t="shared" si="0"/>
        <v>F.ZSE?5</v>
      </c>
      <c r="C6" s="1" t="str">
        <f>RTD("cqg.rtd", ,"ContractData", B6, "Symbol",, "T")</f>
        <v>ZSEF27</v>
      </c>
      <c r="D6" s="3">
        <f>IFERROR(IF(IFERROR(ROUND(RTD("cqg.rtd", ,"ContractData",C6, "PerCentNetLastTrade",, "T")/100,5),"")="",ROUND((((RTD("cqg.rtd",,"ContractData",C6,"Bid",,"T")+RTD("cqg.rtd",,"ContractData",C6,"Ask",,"T"))/2)-RTD("cqg.rtd",,"ContractData",C6,"Y_Settlement",,"T"))/RTD("cqg.rtd",,"ContractData",C6,"Y_Settlement",,"T"),5),IFERROR(ROUND(RTD("cqg.rtd", ,"ContractData",C6, "PerCentNetLastTrade",, "T")/100,5),"")),"")</f>
        <v>-5.1599999999999997E-3</v>
      </c>
      <c r="F6" s="3">
        <f>IFERROR(ROUND(RTD("cqg.rtd",,"StudyData",B6, "PCB","BaseType=Index,Index=1", "Close", "WW","0","all",,,,"T")/100,5),"")</f>
        <v>8.7200000000000003E-3</v>
      </c>
      <c r="G6" s="3"/>
      <c r="H6" s="3">
        <f>IFERROR(ROUND(RTD("cqg.rtd",,"StudyData",B6, "PCB","BaseType=Index,Index=1", "Close", "MM","0","all",,,,"T")/100,5),"")</f>
        <v>-3.8640000000000001E-2</v>
      </c>
      <c r="J6" s="3"/>
      <c r="K6" s="3"/>
      <c r="M6" s="1">
        <f t="shared" si="3"/>
        <v>5</v>
      </c>
      <c r="N6" s="1" t="str">
        <f t="shared" si="1"/>
        <v>F.ZCE?5</v>
      </c>
      <c r="O6" s="1" t="str">
        <f>RTD("cqg.rtd", ,"ContractData", N6, "Symbol",, "T")</f>
        <v>ZCEK27</v>
      </c>
      <c r="P6" s="3">
        <f>IFERROR(IF(IFERROR(ROUND(RTD("cqg.rtd", ,"ContractData",O6, "PerCentNetLastTrade",, "T")/100,4),"")="",ROUND((((RTD("cqg.rtd",,"ContractData",O6,"Bid",,"T")+RTD("cqg.rtd",,"ContractData",O6,"Ask",,"T"))/2)-RTD("cqg.rtd",,"ContractData",O6,"Y_Settlement",,"T"))/RTD("cqg.rtd",,"ContractData",O6,"Y_Settlement",,"T"),4),IFERROR(ROUND(RTD("cqg.rtd", ,"ContractData",O6, "PerCentNetLastTrade",, "T")/100,4),"")),"")</f>
        <v>-6.4000000000000003E-3</v>
      </c>
      <c r="R6" s="3">
        <f>IFERROR(ROUND(RTD("cqg.rtd",,"StudyData",N6, "PCB","BaseType=Index,Index=1", "Close", "WW","0","all",,,,"T")/100,5),"")</f>
        <v>1.132E-2</v>
      </c>
      <c r="S6" s="3"/>
      <c r="T6" s="3">
        <f>IFERROR(ROUND(RTD("cqg.rtd",,"StudyData",N6, "PCB","BaseType=Index,Index=1", "Close", "MM","0","all",,,,"T")/100,5),"")</f>
        <v>-5.7759999999999999E-2</v>
      </c>
    </row>
    <row r="7" spans="1:23" x14ac:dyDescent="0.3">
      <c r="A7" s="1">
        <f t="shared" si="2"/>
        <v>6</v>
      </c>
      <c r="B7" s="1" t="str">
        <f t="shared" si="0"/>
        <v>F.ZSE?6</v>
      </c>
      <c r="C7" s="1" t="str">
        <f>RTD("cqg.rtd", ,"ContractData", B7, "Symbol",, "T")</f>
        <v>ZSEH27</v>
      </c>
      <c r="D7" s="3">
        <f>IFERROR(IF(IFERROR(ROUND(RTD("cqg.rtd", ,"ContractData",C7, "PerCentNetLastTrade",, "T")/100,5),"")="",ROUND((((RTD("cqg.rtd",,"ContractData",C7,"Bid",,"T")+RTD("cqg.rtd",,"ContractData",C7,"Ask",,"T"))/2)-RTD("cqg.rtd",,"ContractData",C7,"Y_Settlement",,"T"))/RTD("cqg.rtd",,"ContractData",C7,"Y_Settlement",,"T"),5),IFERROR(ROUND(RTD("cqg.rtd", ,"ContractData",C7, "PerCentNetLastTrade",, "T")/100,5),"")),"")</f>
        <v>-4.7000000000000002E-3</v>
      </c>
      <c r="F7" s="3">
        <f>IFERROR(ROUND(RTD("cqg.rtd",,"StudyData",B7, "PCB","BaseType=Index,Index=1", "Close", "WW","0","all",,,,"T")/100,5),"")</f>
        <v>8.4499999999999992E-3</v>
      </c>
      <c r="G7" s="3"/>
      <c r="H7" s="3">
        <f>IFERROR(ROUND(RTD("cqg.rtd",,"StudyData",B7, "PCB","BaseType=Index,Index=1", "Close", "MM","0","all",,,,"T")/100,5),"")</f>
        <v>-3.3009999999999998E-2</v>
      </c>
      <c r="J7" s="3"/>
      <c r="K7" s="3"/>
      <c r="M7" s="1">
        <f t="shared" si="3"/>
        <v>6</v>
      </c>
      <c r="N7" s="1" t="str">
        <f t="shared" si="1"/>
        <v>F.ZCE?6</v>
      </c>
      <c r="O7" s="1" t="str">
        <f>RTD("cqg.rtd", ,"ContractData", N7, "Symbol",, "T")</f>
        <v>ZCEN27</v>
      </c>
      <c r="P7" s="3">
        <f>IFERROR(IF(IFERROR(ROUND(RTD("cqg.rtd", ,"ContractData",O7, "PerCentNetLastTrade",, "T")/100,4),"")="",ROUND((((RTD("cqg.rtd",,"ContractData",O7,"Bid",,"T")+RTD("cqg.rtd",,"ContractData",O7,"Ask",,"T"))/2)-RTD("cqg.rtd",,"ContractData",O7,"Y_Settlement",,"T"))/RTD("cqg.rtd",,"ContractData",O7,"Y_Settlement",,"T"),4),IFERROR(ROUND(RTD("cqg.rtd", ,"ContractData",O7, "PerCentNetLastTrade",, "T")/100,4),"")),"")</f>
        <v>-5.7999999999999996E-3</v>
      </c>
      <c r="R7" s="3">
        <f>IFERROR(ROUND(RTD("cqg.rtd",,"StudyData",N7, "PCB","BaseType=Index,Index=1", "Close", "WW","0","all",,,,"T")/100,5),"")</f>
        <v>1.116E-2</v>
      </c>
      <c r="S7" s="3"/>
      <c r="T7" s="3">
        <f>IFERROR(ROUND(RTD("cqg.rtd",,"StudyData",N7, "PCB","BaseType=Index,Index=1", "Close", "MM","0","all",,,,"T")/100,5),"")</f>
        <v>-5.3260000000000002E-2</v>
      </c>
    </row>
    <row r="8" spans="1:23" x14ac:dyDescent="0.3">
      <c r="A8" s="1">
        <f t="shared" si="2"/>
        <v>7</v>
      </c>
      <c r="B8" s="1" t="str">
        <f t="shared" si="0"/>
        <v>F.ZSE?7</v>
      </c>
      <c r="C8" s="1" t="str">
        <f>RTD("cqg.rtd", ,"ContractData", B8, "Symbol",, "T")</f>
        <v>ZSEK27</v>
      </c>
      <c r="D8" s="3">
        <f>IFERROR(IF(IFERROR(ROUND(RTD("cqg.rtd", ,"ContractData",C8, "PerCentNetLastTrade",, "T")/100,5),"")="",ROUND((((RTD("cqg.rtd",,"ContractData",C8,"Bid",,"T")+RTD("cqg.rtd",,"ContractData",C8,"Ask",,"T"))/2)-RTD("cqg.rtd",,"ContractData",C8,"Y_Settlement",,"T"))/RTD("cqg.rtd",,"ContractData",C8,"Y_Settlement",,"T"),5),IFERROR(ROUND(RTD("cqg.rtd", ,"ContractData",C8, "PerCentNetLastTrade",, "T")/100,5),"")),"")</f>
        <v>-4.6699999999999997E-3</v>
      </c>
      <c r="F8" s="3">
        <f>IFERROR(ROUND(RTD("cqg.rtd",,"StudyData",B8, "PCB","BaseType=Index,Index=1", "Close", "WW","0","all",,,,"T")/100,5),"")</f>
        <v>8.1700000000000002E-3</v>
      </c>
      <c r="G8" s="3"/>
      <c r="H8" s="3">
        <f>IFERROR(ROUND(RTD("cqg.rtd",,"StudyData",B8, "PCB","BaseType=Index,Index=1", "Close", "MM","0","all",,,,"T")/100,5),"")</f>
        <v>-2.9409999999999999E-2</v>
      </c>
      <c r="J8" s="3"/>
      <c r="K8" s="3"/>
      <c r="M8" s="1">
        <f t="shared" si="3"/>
        <v>7</v>
      </c>
      <c r="N8" s="1" t="str">
        <f t="shared" si="1"/>
        <v>F.ZCE?7</v>
      </c>
      <c r="O8" s="1" t="str">
        <f>RTD("cqg.rtd", ,"ContractData", N8, "Symbol",, "T")</f>
        <v>ZCEU27</v>
      </c>
      <c r="P8" s="3">
        <f>IFERROR(IF(IFERROR(ROUND(RTD("cqg.rtd", ,"ContractData",O8, "PerCentNetLastTrade",, "T")/100,4),"")="",ROUND((((RTD("cqg.rtd",,"ContractData",O8,"Bid",,"T")+RTD("cqg.rtd",,"ContractData",O8,"Ask",,"T"))/2)-RTD("cqg.rtd",,"ContractData",O8,"Y_Settlement",,"T"))/RTD("cqg.rtd",,"ContractData",O8,"Y_Settlement",,"T"),4),IFERROR(ROUND(RTD("cqg.rtd", ,"ContractData",O8, "PerCentNetLastTrade",, "T")/100,4),"")),"")</f>
        <v>-5.3E-3</v>
      </c>
      <c r="R8" s="3">
        <f>IFERROR(ROUND(RTD("cqg.rtd",,"StudyData",N8, "PCB","BaseType=Index,Index=1", "Close", "WW","0","all",,,,"T")/100,5),"")</f>
        <v>1.6799999999999999E-2</v>
      </c>
      <c r="S8" s="3"/>
      <c r="T8" s="3">
        <f>IFERROR(ROUND(RTD("cqg.rtd",,"StudyData",N8, "PCB","BaseType=Index,Index=1", "Close", "MM","0","all",,,,"T")/100,5),"")</f>
        <v>-3.5479999999999998E-2</v>
      </c>
    </row>
    <row r="9" spans="1:23" x14ac:dyDescent="0.3">
      <c r="A9" s="1">
        <f t="shared" si="2"/>
        <v>8</v>
      </c>
      <c r="B9" s="1" t="str">
        <f t="shared" si="0"/>
        <v>F.ZSE?8</v>
      </c>
      <c r="C9" s="1" t="str">
        <f>RTD("cqg.rtd", ,"ContractData", B9, "Symbol",, "T")</f>
        <v>ZSEN27</v>
      </c>
      <c r="D9" s="3">
        <f>IFERROR(IF(IFERROR(ROUND(RTD("cqg.rtd", ,"ContractData",C9, "PerCentNetLastTrade",, "T")/100,5),"")="",ROUND((((RTD("cqg.rtd",,"ContractData",C9,"Bid",,"T")+RTD("cqg.rtd",,"ContractData",C9,"Ask",,"T"))/2)-RTD("cqg.rtd",,"ContractData",C9,"Y_Settlement",,"T"))/RTD("cqg.rtd",,"ContractData",C9,"Y_Settlement",,"T"),5),IFERROR(ROUND(RTD("cqg.rtd", ,"ContractData",C9, "PerCentNetLastTrade",, "T")/100,5),"")),"")</f>
        <v>-4.4299999999999999E-3</v>
      </c>
      <c r="F9" s="3">
        <f>IFERROR(ROUND(RTD("cqg.rtd",,"StudyData",B9, "PCB","BaseType=Index,Index=1", "Close", "WW","0","all",,,,"T")/100,5),"")</f>
        <v>7.6899999999999998E-3</v>
      </c>
      <c r="G9" s="3"/>
      <c r="H9" s="3">
        <f>IFERROR(ROUND(RTD("cqg.rtd",,"StudyData",B9, "PCB","BaseType=Index,Index=1", "Close", "MM","0","all",,,,"T")/100,5),"")</f>
        <v>-2.7830000000000001E-2</v>
      </c>
      <c r="J9" s="3"/>
      <c r="K9" s="3"/>
      <c r="M9" s="1">
        <f t="shared" si="3"/>
        <v>8</v>
      </c>
      <c r="N9" s="1" t="str">
        <f t="shared" si="1"/>
        <v>F.ZCE?8</v>
      </c>
      <c r="O9" s="1" t="str">
        <f>RTD("cqg.rtd", ,"ContractData", N9, "Symbol",, "T")</f>
        <v>ZCEZ27</v>
      </c>
      <c r="P9" s="3">
        <f>IFERROR(IF(IFERROR(ROUND(RTD("cqg.rtd", ,"ContractData",O9, "PerCentNetLastTrade",, "T")/100,4),"")="",ROUND((((RTD("cqg.rtd",,"ContractData",O9,"Bid",,"T")+RTD("cqg.rtd",,"ContractData",O9,"Ask",,"T"))/2)-RTD("cqg.rtd",,"ContractData",O9,"Y_Settlement",,"T"))/RTD("cqg.rtd",,"ContractData",O9,"Y_Settlement",,"T"),4),IFERROR(ROUND(RTD("cqg.rtd", ,"ContractData",O9, "PerCentNetLastTrade",, "T")/100,4),"")),"")</f>
        <v>-4.1999999999999997E-3</v>
      </c>
      <c r="R9" s="3">
        <f>IFERROR(ROUND(RTD("cqg.rtd",,"StudyData",N9, "PCB","BaseType=Index,Index=1", "Close", "WW","0","all",,,,"T")/100,5),"")</f>
        <v>1.8720000000000001E-2</v>
      </c>
      <c r="S9" s="3"/>
      <c r="T9" s="3">
        <f>IFERROR(ROUND(RTD("cqg.rtd",,"StudyData",N9, "PCB","BaseType=Index,Index=1", "Close", "MM","0","all",,,,"T")/100,5),"")</f>
        <v>-3.1029999999999999E-2</v>
      </c>
    </row>
    <row r="10" spans="1:23" x14ac:dyDescent="0.3">
      <c r="A10" s="1">
        <f t="shared" si="2"/>
        <v>9</v>
      </c>
      <c r="B10" s="1" t="str">
        <f t="shared" si="0"/>
        <v>F.ZSE?9</v>
      </c>
      <c r="C10" s="1" t="str">
        <f>RTD("cqg.rtd", ,"ContractData", B10, "Symbol",, "T")</f>
        <v>ZSEQ27</v>
      </c>
      <c r="D10" s="3" t="str">
        <f>IFERROR(IF(IFERROR(ROUND(RTD("cqg.rtd", ,"ContractData",C10, "PerCentNetLastTrade",, "T")/100,5),"")="",ROUND((((RTD("cqg.rtd",,"ContractData",C10,"Bid",,"T")+RTD("cqg.rtd",,"ContractData",C10,"Ask",,"T"))/2)-RTD("cqg.rtd",,"ContractData",C10,"Y_Settlement",,"T"))/RTD("cqg.rtd",,"ContractData",C10,"Y_Settlement",,"T"),5),IFERROR(ROUND(RTD("cqg.rtd", ,"ContractData",C10, "PerCentNetLastTrade",, "T")/100,5),"")),"")</f>
        <v/>
      </c>
      <c r="F10" s="3">
        <f>IFERROR(ROUND(RTD("cqg.rtd",,"StudyData",B10, "PCB","BaseType=Index,Index=1", "Close", "WW","0","all",,,,"T")/100,5),"")</f>
        <v>1.166E-2</v>
      </c>
      <c r="G10" s="3"/>
      <c r="H10" s="3">
        <f>IFERROR(ROUND(RTD("cqg.rtd",,"StudyData",B10, "PCB","BaseType=Index,Index=1", "Close", "MM","0","all",,,,"T")/100,5),"")</f>
        <v>-2.1919999999999999E-2</v>
      </c>
      <c r="J10" s="3"/>
      <c r="K10" s="3"/>
      <c r="M10" s="1">
        <f t="shared" si="3"/>
        <v>9</v>
      </c>
      <c r="N10" s="1" t="str">
        <f t="shared" si="1"/>
        <v>F.ZCE?9</v>
      </c>
      <c r="O10" s="1" t="str">
        <f>RTD("cqg.rtd", ,"ContractData", N10, "Symbol",, "T")</f>
        <v>ZCEH28</v>
      </c>
      <c r="P10" s="3">
        <f>IFERROR(IF(IFERROR(ROUND(RTD("cqg.rtd", ,"ContractData",O10, "PerCentNetLastTrade",, "T")/100,4),"")="",ROUND((((RTD("cqg.rtd",,"ContractData",O10,"Bid",,"T")+RTD("cqg.rtd",,"ContractData",O10,"Ask",,"T"))/2)-RTD("cqg.rtd",,"ContractData",O10,"Y_Settlement",,"T"))/RTD("cqg.rtd",,"ContractData",O10,"Y_Settlement",,"T"),4),IFERROR(ROUND(RTD("cqg.rtd", ,"ContractData",O10, "PerCentNetLastTrade",, "T")/100,4),"")),"")</f>
        <v>-2.5999999999999999E-3</v>
      </c>
      <c r="R10" s="3">
        <f>IFERROR(ROUND(RTD("cqg.rtd",,"StudyData",N10, "PCB","BaseType=Index,Index=1", "Close", "WW","0","all",,,,"T")/100,5),"")</f>
        <v>1.984E-2</v>
      </c>
      <c r="S10" s="3"/>
      <c r="T10" s="3">
        <f>IFERROR(ROUND(RTD("cqg.rtd",,"StudyData",N10, "PCB","BaseType=Index,Index=1", "Close", "MM","0","all",,,,"T")/100,5),"")</f>
        <v>-2.836E-2</v>
      </c>
    </row>
    <row r="11" spans="1:23" x14ac:dyDescent="0.3">
      <c r="A11" s="1">
        <f t="shared" si="2"/>
        <v>10</v>
      </c>
      <c r="B11" s="1" t="str">
        <f t="shared" si="0"/>
        <v>F.ZSE?10</v>
      </c>
      <c r="C11" s="1" t="str">
        <f>RTD("cqg.rtd", ,"ContractData", B11, "Symbol",, "T")</f>
        <v>ZSEU27</v>
      </c>
      <c r="D11" s="3" t="str">
        <f>IFERROR(IF(IFERROR(ROUND(RTD("cqg.rtd", ,"ContractData",C11, "PerCentNetLastTrade",, "T")/100,5),"")="",ROUND((((RTD("cqg.rtd",,"ContractData",C11,"Bid",,"T")+RTD("cqg.rtd",,"ContractData",C11,"Ask",,"T"))/2)-RTD("cqg.rtd",,"ContractData",C11,"Y_Settlement",,"T"))/RTD("cqg.rtd",,"ContractData",C11,"Y_Settlement",,"T"),5),IFERROR(ROUND(RTD("cqg.rtd", ,"ContractData",C11, "PerCentNetLastTrade",, "T")/100,5),"")),"")</f>
        <v/>
      </c>
      <c r="F11" s="3">
        <f>IFERROR(ROUND(RTD("cqg.rtd",,"StudyData",B11, "PCB","BaseType=Index,Index=1", "Close", "WW","0","all",,,,"T")/100,5),"")</f>
        <v>1.221E-2</v>
      </c>
      <c r="G11" s="3"/>
      <c r="H11" s="3">
        <f>IFERROR(ROUND(RTD("cqg.rtd",,"StudyData",B11, "PCB","BaseType=Index,Index=1", "Close", "MM","0","all",,,,"T")/100,5),"")</f>
        <v>-1.9990000000000001E-2</v>
      </c>
      <c r="J11" s="3"/>
      <c r="K11" s="3"/>
      <c r="M11" s="1">
        <f t="shared" si="3"/>
        <v>10</v>
      </c>
      <c r="N11" s="1" t="str">
        <f t="shared" si="1"/>
        <v>F.ZCE?10</v>
      </c>
      <c r="O11" s="1" t="str">
        <f>RTD("cqg.rtd", ,"ContractData", N11, "Symbol",, "T")</f>
        <v>ZCEK28</v>
      </c>
      <c r="P11" s="3" t="str">
        <f>IFERROR(IF(IFERROR(ROUND(RTD("cqg.rtd", ,"ContractData",O11, "PerCentNetLastTrade",, "T")/100,4),"")="",ROUND((((RTD("cqg.rtd",,"ContractData",O11,"Bid",,"T")+RTD("cqg.rtd",,"ContractData",O11,"Ask",,"T"))/2)-RTD("cqg.rtd",,"ContractData",O11,"Y_Settlement",,"T"))/RTD("cqg.rtd",,"ContractData",O11,"Y_Settlement",,"T"),4),IFERROR(ROUND(RTD("cqg.rtd", ,"ContractData",O11, "PerCentNetLastTrade",, "T")/100,4),"")),"")</f>
        <v/>
      </c>
      <c r="R11" s="3">
        <f>IFERROR(ROUND(RTD("cqg.rtd",,"StudyData",N11, "PCB","BaseType=Index,Index=1", "Close", "WW","0","all",,,,"T")/100,5),"")</f>
        <v>2.2210000000000001E-2</v>
      </c>
      <c r="S11" s="3"/>
      <c r="T11" s="3">
        <f>IFERROR(ROUND(RTD("cqg.rtd",,"StudyData",N11, "PCB","BaseType=Index,Index=1", "Close", "MM","0","all",,,,"T")/100,5),"")</f>
        <v>-2.5600000000000001E-2</v>
      </c>
    </row>
    <row r="12" spans="1:23" x14ac:dyDescent="0.3">
      <c r="A12" s="1">
        <f t="shared" si="2"/>
        <v>11</v>
      </c>
      <c r="B12" s="1" t="str">
        <f t="shared" si="0"/>
        <v>F.ZSE?11</v>
      </c>
      <c r="C12" s="1" t="str">
        <f>RTD("cqg.rtd", ,"ContractData", B12, "Symbol",, "T")</f>
        <v>ZSEX27</v>
      </c>
      <c r="D12" s="3">
        <f>IFERROR(IF(IFERROR(ROUND(RTD("cqg.rtd", ,"ContractData",C12, "PerCentNetLastTrade",, "T")/100,5),"")="",ROUND((((RTD("cqg.rtd",,"ContractData",C12,"Bid",,"T")+RTD("cqg.rtd",,"ContractData",C12,"Ask",,"T"))/2)-RTD("cqg.rtd",,"ContractData",C12,"Y_Settlement",,"T"))/RTD("cqg.rtd",,"ContractData",C12,"Y_Settlement",,"T"),5),IFERROR(ROUND(RTD("cqg.rtd", ,"ContractData",C12, "PerCentNetLastTrade",, "T")/100,5),"")),"")</f>
        <v>-4.8500000000000001E-3</v>
      </c>
      <c r="F12" s="3">
        <f>IFERROR(ROUND(RTD("cqg.rtd",,"StudyData",B12, "PCB","BaseType=Index,Index=1", "Close", "WW","0","all",,,,"T")/100,5),"")</f>
        <v>7.1399999999999996E-3</v>
      </c>
      <c r="G12" s="3"/>
      <c r="H12" s="3">
        <f>IFERROR(ROUND(RTD("cqg.rtd",,"StudyData",B12, "PCB","BaseType=Index,Index=1", "Close", "MM","0","all",,,,"T")/100,5),"")</f>
        <v>-2.2950000000000002E-2</v>
      </c>
      <c r="J12" s="3"/>
      <c r="K12" s="3"/>
      <c r="M12" s="1">
        <f t="shared" si="3"/>
        <v>11</v>
      </c>
      <c r="N12" s="1" t="str">
        <f t="shared" si="1"/>
        <v>F.ZCE?11</v>
      </c>
      <c r="O12" s="1" t="str">
        <f>RTD("cqg.rtd", ,"ContractData", N12, "Symbol",, "T")</f>
        <v>ZCEN28</v>
      </c>
      <c r="P12" s="3" t="str">
        <f>IFERROR(IF(IFERROR(ROUND(RTD("cqg.rtd", ,"ContractData",O12, "PerCentNetLastTrade",, "T")/100,4),"")="",ROUND((((RTD("cqg.rtd",,"ContractData",O12,"Bid",,"T")+RTD("cqg.rtd",,"ContractData",O12,"Ask",,"T"))/2)-RTD("cqg.rtd",,"ContractData",O12,"Y_Settlement",,"T"))/RTD("cqg.rtd",,"ContractData",O12,"Y_Settlement",,"T"),4),IFERROR(ROUND(RTD("cqg.rtd", ,"ContractData",O12, "PerCentNetLastTrade",, "T")/100,4),"")),"")</f>
        <v/>
      </c>
      <c r="R12" s="3">
        <f>IFERROR(ROUND(RTD("cqg.rtd",,"StudyData",N12, "PCB","BaseType=Index,Index=1", "Close", "WW","0","all",,,,"T")/100,5),"")</f>
        <v>2.2100000000000002E-2</v>
      </c>
      <c r="S12" s="3"/>
      <c r="T12" s="3">
        <f>IFERROR(ROUND(RTD("cqg.rtd",,"StudyData",N12, "PCB","BaseType=Index,Index=1", "Close", "MM","0","all",,,,"T")/100,5),"")</f>
        <v>-2.5000000000000001E-2</v>
      </c>
    </row>
    <row r="13" spans="1:23" x14ac:dyDescent="0.3">
      <c r="A13" s="1">
        <f t="shared" si="2"/>
        <v>12</v>
      </c>
      <c r="B13" s="1" t="str">
        <f t="shared" si="0"/>
        <v>F.ZSE?12</v>
      </c>
      <c r="C13" s="1" t="str">
        <f>RTD("cqg.rtd", ,"ContractData", B13, "Symbol",, "T")</f>
        <v>ZSEF28</v>
      </c>
      <c r="D13" s="3" t="str">
        <f>IFERROR(IF(IFERROR(ROUND(RTD("cqg.rtd", ,"ContractData",C13, "PerCentNetLastTrade",, "T")/100,5),"")="",ROUND((((RTD("cqg.rtd",,"ContractData",C13,"Bid",,"T")+RTD("cqg.rtd",,"ContractData",C13,"Ask",,"T"))/2)-RTD("cqg.rtd",,"ContractData",C13,"Y_Settlement",,"T"))/RTD("cqg.rtd",,"ContractData",C13,"Y_Settlement",,"T"),5),IFERROR(ROUND(RTD("cqg.rtd", ,"ContractData",C13, "PerCentNetLastTrade",, "T")/100,5),"")),"")</f>
        <v/>
      </c>
      <c r="F13" s="3">
        <f>IFERROR(ROUND(RTD("cqg.rtd",,"StudyData",B13, "PCB","BaseType=Index,Index=1", "Close", "WW","0","all",,,,"T")/100,5),"")</f>
        <v>1.171E-2</v>
      </c>
      <c r="G13" s="3"/>
      <c r="H13" s="3">
        <f>IFERROR(ROUND(RTD("cqg.rtd",,"StudyData",B13, "PCB","BaseType=Index,Index=1", "Close", "MM","0","all",,,,"T")/100,5),"")</f>
        <v>-1.823E-2</v>
      </c>
      <c r="J13" s="3"/>
      <c r="M13" s="1">
        <f t="shared" si="3"/>
        <v>12</v>
      </c>
      <c r="N13" s="1" t="str">
        <f t="shared" si="1"/>
        <v>F.ZCE?12</v>
      </c>
      <c r="O13" s="1" t="str">
        <f>RTD("cqg.rtd", ,"ContractData", N13, "Symbol",, "T")</f>
        <v>ZCEU28</v>
      </c>
      <c r="P13" s="3">
        <f>IFERROR(IF(IFERROR(ROUND(RTD("cqg.rtd", ,"ContractData",O13, "PerCentNetLastTrade",, "T")/100,4),"")="",ROUND((((RTD("cqg.rtd",,"ContractData",O13,"Bid",,"T")+RTD("cqg.rtd",,"ContractData",O13,"Ask",,"T"))/2)-RTD("cqg.rtd",,"ContractData",O13,"Y_Settlement",,"T"))/RTD("cqg.rtd",,"ContractData",O13,"Y_Settlement",,"T"),4),IFERROR(ROUND(RTD("cqg.rtd", ,"ContractData",O13, "PerCentNetLastTrade",, "T")/100,4),"")),"")</f>
        <v>-2.76E-2</v>
      </c>
      <c r="R13" s="3">
        <f>IFERROR(ROUND(RTD("cqg.rtd",,"StudyData",N13, "PCB","BaseType=Index,Index=1", "Close", "WW","0","all",,,,"T")/100,5),"")</f>
        <v>2.3380000000000001E-2</v>
      </c>
      <c r="S13" s="3"/>
      <c r="T13" s="3">
        <f>IFERROR(ROUND(RTD("cqg.rtd",,"StudyData",N13, "PCB","BaseType=Index,Index=1", "Close", "MM","0","all",,,,"T")/100,5),"")</f>
        <v>-1.363E-2</v>
      </c>
    </row>
    <row r="14" spans="1:23" x14ac:dyDescent="0.3">
      <c r="A14" s="1">
        <f t="shared" si="2"/>
        <v>13</v>
      </c>
      <c r="B14" s="1" t="str">
        <f t="shared" si="0"/>
        <v>F.ZSE?13</v>
      </c>
      <c r="C14" s="1" t="str">
        <f>RTD("cqg.rtd", ,"ContractData", B14, "Symbol",, "T")</f>
        <v>ZSEH28</v>
      </c>
      <c r="D14" s="3" t="str">
        <f>IFERROR(IF(IFERROR(ROUND(RTD("cqg.rtd", ,"ContractData",C14, "PerCentNetLastTrade",, "T")/100,5),"")="",ROUND((((RTD("cqg.rtd",,"ContractData",C14,"Bid",,"T")+RTD("cqg.rtd",,"ContractData",C14,"Ask",,"T"))/2)-RTD("cqg.rtd",,"ContractData",C14,"Y_Settlement",,"T"))/RTD("cqg.rtd",,"ContractData",C14,"Y_Settlement",,"T"),5),IFERROR(ROUND(RTD("cqg.rtd", ,"ContractData",C14, "PerCentNetLastTrade",, "T")/100,5),"")),"")</f>
        <v/>
      </c>
      <c r="F14" s="3">
        <f>IFERROR(ROUND(RTD("cqg.rtd",,"StudyData",B14, "PCB","BaseType=Index,Index=1", "Close", "WW","0","all",,,,"T")/100,5),"")</f>
        <v>1.1480000000000001E-2</v>
      </c>
      <c r="G14" s="3"/>
      <c r="H14" s="3">
        <f>IFERROR(ROUND(RTD("cqg.rtd",,"StudyData",B14, "PCB","BaseType=Index,Index=1", "Close", "MM","0","all",,,,"T")/100,5),"")</f>
        <v>-1.78E-2</v>
      </c>
      <c r="J14" s="3"/>
      <c r="M14" s="1">
        <f t="shared" si="3"/>
        <v>13</v>
      </c>
      <c r="N14" s="1" t="str">
        <f t="shared" si="1"/>
        <v>F.ZCE?13</v>
      </c>
      <c r="O14" s="1" t="str">
        <f>RTD("cqg.rtd", ,"ContractData", N14, "Symbol",, "T")</f>
        <v>ZCEZ28</v>
      </c>
      <c r="P14" s="3">
        <f>IFERROR(IF(IFERROR(ROUND(RTD("cqg.rtd", ,"ContractData",O14, "PerCentNetLastTrade",, "T")/100,4),"")="",ROUND((((RTD("cqg.rtd",,"ContractData",O14,"Bid",,"T")+RTD("cqg.rtd",,"ContractData",O14,"Ask",,"T"))/2)-RTD("cqg.rtd",,"ContractData",O14,"Y_Settlement",,"T"))/RTD("cqg.rtd",,"ContractData",O14,"Y_Settlement",,"T"),4),IFERROR(ROUND(RTD("cqg.rtd", ,"ContractData",O14, "PerCentNetLastTrade",, "T")/100,4),"")),"")</f>
        <v>-1.1000000000000001E-3</v>
      </c>
      <c r="R14" s="3">
        <f>IFERROR(ROUND(RTD("cqg.rtd",,"StudyData",N14, "PCB","BaseType=Index,Index=1", "Close", "WW","0","all",,,,"T")/100,5),"")</f>
        <v>2.2079999999999999E-2</v>
      </c>
      <c r="S14" s="3"/>
      <c r="T14" s="3">
        <f>IFERROR(ROUND(RTD("cqg.rtd",,"StudyData",N14, "PCB","BaseType=Index,Index=1", "Close", "MM","0","all",,,,"T")/100,5),"")</f>
        <v>-1.2489999999999999E-2</v>
      </c>
    </row>
    <row r="15" spans="1:23" x14ac:dyDescent="0.3">
      <c r="A15" s="1">
        <f t="shared" si="2"/>
        <v>14</v>
      </c>
      <c r="B15" s="1" t="str">
        <f t="shared" si="0"/>
        <v>F.ZSE?14</v>
      </c>
      <c r="C15" s="1" t="str">
        <f>RTD("cqg.rtd", ,"ContractData", B15, "Symbol",, "T")</f>
        <v>ZSEK28</v>
      </c>
      <c r="D15" s="3" t="str">
        <f>IFERROR(IF(IFERROR(ROUND(RTD("cqg.rtd", ,"ContractData",C15, "PerCentNetLastTrade",, "T")/100,5),"")="",ROUND((((RTD("cqg.rtd",,"ContractData",C15,"Bid",,"T")+RTD("cqg.rtd",,"ContractData",C15,"Ask",,"T"))/2)-RTD("cqg.rtd",,"ContractData",C15,"Y_Settlement",,"T"))/RTD("cqg.rtd",,"ContractData",C15,"Y_Settlement",,"T"),5),IFERROR(ROUND(RTD("cqg.rtd", ,"ContractData",C15, "PerCentNetLastTrade",, "T")/100,5),"")),"")</f>
        <v/>
      </c>
      <c r="F15" s="3">
        <f>IFERROR(ROUND(RTD("cqg.rtd",,"StudyData",B15, "PCB","BaseType=Index,Index=1", "Close", "WW","0","all",,,,"T")/100,5),"")</f>
        <v>1.1440000000000001E-2</v>
      </c>
      <c r="G15" s="3"/>
      <c r="H15" s="3">
        <f>IFERROR(ROUND(RTD("cqg.rtd",,"StudyData",B15, "PCB","BaseType=Index,Index=1", "Close", "MM","0","all",,,,"T")/100,5),"")</f>
        <v>-1.7319999999999999E-2</v>
      </c>
      <c r="J15" s="3"/>
      <c r="M15" s="1">
        <f t="shared" si="3"/>
        <v>14</v>
      </c>
      <c r="N15" s="1" t="str">
        <f t="shared" si="1"/>
        <v>F.ZCE?14</v>
      </c>
      <c r="O15" s="1" t="str">
        <f>RTD("cqg.rtd", ,"ContractData", N15, "Symbol",, "T")</f>
        <v>ZCEN29</v>
      </c>
      <c r="P15" s="3" t="str">
        <f>IFERROR(IF(IFERROR(ROUND(RTD("cqg.rtd", ,"ContractData",O15, "PerCentNetLastTrade",, "T")/100,4),"")="",ROUND((((RTD("cqg.rtd",,"ContractData",O15,"Bid",,"T")+RTD("cqg.rtd",,"ContractData",O15,"Ask",,"T"))/2)-RTD("cqg.rtd",,"ContractData",O15,"Y_Settlement",,"T"))/RTD("cqg.rtd",,"ContractData",O15,"Y_Settlement",,"T"),4),IFERROR(ROUND(RTD("cqg.rtd", ,"ContractData",O15, "PerCentNetLastTrade",, "T")/100,4),"")),"")</f>
        <v/>
      </c>
      <c r="R15" s="3">
        <f>IFERROR(ROUND(RTD("cqg.rtd",,"StudyData",N15, "PCB","BaseType=Index,Index=1", "Close", "WW","0","all",,,,"T")/100,5),"")</f>
        <v>2.2210000000000001E-2</v>
      </c>
      <c r="S15" s="3"/>
      <c r="T15" s="3">
        <f>IFERROR(ROUND(RTD("cqg.rtd",,"StudyData",N15, "PCB","BaseType=Index,Index=1", "Close", "MM","0","all",,,,"T")/100,5),"")</f>
        <v>-1.099E-2</v>
      </c>
    </row>
    <row r="16" spans="1:23" x14ac:dyDescent="0.3">
      <c r="A16" s="1">
        <f t="shared" si="2"/>
        <v>15</v>
      </c>
      <c r="B16" s="1" t="str">
        <f t="shared" si="0"/>
        <v>F.ZSE?15</v>
      </c>
      <c r="C16" s="1" t="str">
        <f>RTD("cqg.rtd", ,"ContractData", B16, "Symbol",, "T")</f>
        <v>ZSEN28</v>
      </c>
      <c r="D16" s="3" t="str">
        <f>IFERROR(IF(IFERROR(ROUND(RTD("cqg.rtd", ,"ContractData",C16, "PerCentNetLastTrade",, "T")/100,5),"")="",ROUND((((RTD("cqg.rtd",,"ContractData",C16,"Bid",,"T")+RTD("cqg.rtd",,"ContractData",C16,"Ask",,"T"))/2)-RTD("cqg.rtd",,"ContractData",C16,"Y_Settlement",,"T"))/RTD("cqg.rtd",,"ContractData",C16,"Y_Settlement",,"T"),5),IFERROR(ROUND(RTD("cqg.rtd", ,"ContractData",C16, "PerCentNetLastTrade",, "T")/100,5),"")),"")</f>
        <v/>
      </c>
      <c r="F16" s="3">
        <f>IFERROR(ROUND(RTD("cqg.rtd",,"StudyData",B16, "PCB","BaseType=Index,Index=1", "Close", "WW","0","all",,,,"T")/100,5),"")</f>
        <v>1.1169999999999999E-2</v>
      </c>
      <c r="H16" s="3">
        <f>IFERROR(ROUND(RTD("cqg.rtd",,"StudyData",B16, "PCB","BaseType=Index,Index=1", "Close", "MM","0","all",,,,"T")/100,5),"")</f>
        <v>-1.745E-2</v>
      </c>
      <c r="J16" s="3"/>
      <c r="M16" s="1">
        <f t="shared" si="3"/>
        <v>15</v>
      </c>
      <c r="N16" s="1" t="str">
        <f t="shared" si="1"/>
        <v>F.ZCE?15</v>
      </c>
      <c r="O16" s="1" t="str">
        <f>RTD("cqg.rtd", ,"ContractData", N16, "Symbol",, "T")</f>
        <v>ZCEZ29</v>
      </c>
      <c r="P16" s="3">
        <f>IFERROR(IF(IFERROR(ROUND(RTD("cqg.rtd", ,"ContractData",O16, "PerCentNetLastTrade",, "T")/100,4),"")="",ROUND((((RTD("cqg.rtd",,"ContractData",O16,"Bid",,"T")+RTD("cqg.rtd",,"ContractData",O16,"Ask",,"T"))/2)-RTD("cqg.rtd",,"ContractData",O16,"Y_Settlement",,"T"))/RTD("cqg.rtd",,"ContractData",O16,"Y_Settlement",,"T"),4),IFERROR(ROUND(RTD("cqg.rtd", ,"ContractData",O16, "PerCentNetLastTrade",, "T")/100,4),"")),"")</f>
        <v>1.3100000000000001E-2</v>
      </c>
      <c r="R16" s="3">
        <f>IFERROR(ROUND(RTD("cqg.rtd",,"StudyData",N16, "PCB","BaseType=Index,Index=1", "Close", "WW","0","all",,,,"T")/100,5),"")</f>
        <v>1.762E-2</v>
      </c>
      <c r="S16" s="3"/>
      <c r="T16" s="3">
        <f>IFERROR(ROUND(RTD("cqg.rtd",,"StudyData",N16, "PCB","BaseType=Index,Index=1", "Close", "MM","0","all",,,,"T")/100,5),"")</f>
        <v>-1.346E-2</v>
      </c>
    </row>
    <row r="17" spans="1:20" x14ac:dyDescent="0.3">
      <c r="C17" s="7" t="s">
        <v>7</v>
      </c>
      <c r="D17" s="7" t="s">
        <v>6</v>
      </c>
      <c r="E17" s="7" t="s">
        <v>7</v>
      </c>
      <c r="F17" s="7" t="s">
        <v>6</v>
      </c>
      <c r="G17" s="7" t="s">
        <v>7</v>
      </c>
      <c r="H17" s="7" t="s">
        <v>6</v>
      </c>
      <c r="K17" s="3"/>
      <c r="O17" s="7" t="s">
        <v>7</v>
      </c>
      <c r="P17" s="7" t="s">
        <v>6</v>
      </c>
      <c r="Q17" s="7" t="s">
        <v>7</v>
      </c>
      <c r="R17" s="7" t="s">
        <v>6</v>
      </c>
      <c r="S17" s="7" t="s">
        <v>7</v>
      </c>
      <c r="T17" s="7" t="s">
        <v>6</v>
      </c>
    </row>
    <row r="18" spans="1:20" x14ac:dyDescent="0.3">
      <c r="B18" s="7" t="s">
        <v>0</v>
      </c>
      <c r="C18" s="5" t="str">
        <f>_xlfn.XLOOKUP(D18,$D$2:$D$16,$C$2:$C$16,0,0)</f>
        <v>ZSEN27</v>
      </c>
      <c r="D18" s="6">
        <f>ROUND(MAX(D2:D16),5)</f>
        <v>-4.4299999999999999E-3</v>
      </c>
      <c r="E18" s="5" t="str">
        <f>_xlfn.XLOOKUP(F18,$F$2:$F$16,$C$2:$C$16,0,0)</f>
        <v>ZSEU27</v>
      </c>
      <c r="F18" s="6">
        <f>ROUND(MAX(F2:F16),5)</f>
        <v>1.221E-2</v>
      </c>
      <c r="G18" s="5" t="str">
        <f>_xlfn.XLOOKUP(H18,$H$2:$H$16,$C$2:$C$16,0,0)</f>
        <v>ZSEK28</v>
      </c>
      <c r="H18" s="6">
        <f>ROUND(MAX(H2:H16),5)</f>
        <v>-1.7319999999999999E-2</v>
      </c>
      <c r="K18" s="3"/>
      <c r="L18" s="3"/>
      <c r="N18" s="7" t="s">
        <v>0</v>
      </c>
      <c r="O18" s="5" t="str">
        <f>_xlfn.XLOOKUP(P18,$P$2:$P$16,$O$2:$O$16,0,0)</f>
        <v>ZCEZ29</v>
      </c>
      <c r="P18" s="6">
        <f>ROUND(MAX(P2:P16),5)</f>
        <v>1.3100000000000001E-2</v>
      </c>
      <c r="Q18" s="5" t="str">
        <f>_xlfn.XLOOKUP(R18,$R$2:$R$16,$O$2:$O$16,0,0)</f>
        <v>ZCEU28</v>
      </c>
      <c r="R18" s="6">
        <f>ROUND(MAX(R2:R16),5)</f>
        <v>2.3380000000000001E-2</v>
      </c>
      <c r="S18" s="5" t="str">
        <f>_xlfn.XLOOKUP(T18,$T$2:$T$16,$O$2:$O$16,0,0)</f>
        <v>ZCEN29</v>
      </c>
      <c r="T18" s="6">
        <f>ROUND(MAX(T2:T16),5)</f>
        <v>-1.099E-2</v>
      </c>
    </row>
    <row r="19" spans="1:20" x14ac:dyDescent="0.3">
      <c r="B19" s="7" t="s">
        <v>2</v>
      </c>
      <c r="C19" s="5" t="str">
        <f>_xlfn.XLOOKUP(D19,$D$2:$D$16,$C$2:$C$16,0,0)</f>
        <v>ZSEF27</v>
      </c>
      <c r="D19" s="6">
        <f>ROUND(MEDIAN(D2:D16),5)</f>
        <v>-5.1599999999999997E-3</v>
      </c>
      <c r="E19" s="5" t="str">
        <f>_xlfn.XLOOKUP(F19,$F$2:$F$16,$C$2:$C$16,0,0)</f>
        <v>ZSEX26</v>
      </c>
      <c r="F19" s="6">
        <f>ROUND(MEDIAN(F2:F16),5)</f>
        <v>9.7199999999999995E-3</v>
      </c>
      <c r="G19" s="5" t="str">
        <f>_xlfn.XLOOKUP(H19,$H$2:$H$16,$C$2:$C$16,0,0)</f>
        <v>ZSEN27</v>
      </c>
      <c r="H19" s="6">
        <f>ROUND(MEDIAN(H2:H16),5)</f>
        <v>-2.7830000000000001E-2</v>
      </c>
      <c r="K19" s="8"/>
      <c r="L19" s="3"/>
      <c r="N19" s="7" t="s">
        <v>2</v>
      </c>
      <c r="O19" s="5">
        <f>_xlfn.XLOOKUP(P19,$P$2:$P$16,$O$2:$O$16,0,0)</f>
        <v>0</v>
      </c>
      <c r="P19" s="6">
        <f>ROUND(MEDIAN(P2:P16),5)</f>
        <v>-5.5500000000000002E-3</v>
      </c>
      <c r="Q19" s="5" t="str">
        <f>_xlfn.XLOOKUP(R19,$R$2:$R$16,$O$2:$O$16,0,0)</f>
        <v>ZCEZ29</v>
      </c>
      <c r="R19" s="6">
        <f>ROUND(MEDIAN(R2:R16),5)</f>
        <v>1.762E-2</v>
      </c>
      <c r="S19" s="5" t="str">
        <f>_xlfn.XLOOKUP(T19,$T$2:$T$16,$O$2:$O$16,0,0)</f>
        <v>ZCEZ27</v>
      </c>
      <c r="T19" s="6">
        <f>ROUND(MEDIAN(T2:T16),5)</f>
        <v>-3.1029999999999999E-2</v>
      </c>
    </row>
    <row r="20" spans="1:20" x14ac:dyDescent="0.3">
      <c r="B20" s="7" t="s">
        <v>1</v>
      </c>
      <c r="C20" s="5" t="str">
        <f>_xlfn.XLOOKUP(D20,$D$2:$D$16,$C$2:$C$16,0,0)</f>
        <v>ZSEN26</v>
      </c>
      <c r="D20" s="6">
        <f>ROUND(MIN(D2:D16),5)</f>
        <v>-6.8500000000000002E-3</v>
      </c>
      <c r="E20" s="5" t="str">
        <f>_xlfn.XLOOKUP(F20,$F$2:$F$16,$C$2:$C$16,0,0)</f>
        <v>ZSEX27</v>
      </c>
      <c r="F20" s="6">
        <f>ROUND(MIN(F2:F16),5)</f>
        <v>7.1399999999999996E-3</v>
      </c>
      <c r="G20" s="5" t="str">
        <f>_xlfn.XLOOKUP(H20,$H$2:$H$16,$C$2:$C$16,0,0)</f>
        <v>ZSEN26</v>
      </c>
      <c r="H20" s="6">
        <f>ROUND(MIN(H2:H16),5)</f>
        <v>-5.2659999999999998E-2</v>
      </c>
      <c r="L20" s="3"/>
      <c r="N20" s="7" t="s">
        <v>1</v>
      </c>
      <c r="O20" s="5" t="str">
        <f>_xlfn.XLOOKUP(P20,$P$2:$P$16,$O$2:$O$16,0,0)</f>
        <v>ZCEU28</v>
      </c>
      <c r="P20" s="6">
        <f>ROUND(MIN(P2:P16),5)</f>
        <v>-2.76E-2</v>
      </c>
      <c r="Q20" s="5" t="str">
        <f>_xlfn.XLOOKUP(R20,$R$2:$R$16,$O$2:$O$16,0,0)</f>
        <v>ZCEN27</v>
      </c>
      <c r="R20" s="6">
        <f>ROUND(MIN(R2:R16),5)</f>
        <v>1.116E-2</v>
      </c>
      <c r="S20" s="5" t="str">
        <f>_xlfn.XLOOKUP(T20,$T$2:$T$16,$O$2:$O$16,0,0)</f>
        <v>ZCEN26</v>
      </c>
      <c r="T20" s="6">
        <f>ROUND(MIN(T2:T16),5)</f>
        <v>-6.3229999999999995E-2</v>
      </c>
    </row>
    <row r="21" spans="1:20" ht="5.0999999999999996" customHeight="1" x14ac:dyDescent="0.3">
      <c r="B21" s="10"/>
      <c r="C21" s="10"/>
      <c r="D21" s="11"/>
      <c r="E21" s="10"/>
      <c r="F21" s="11"/>
      <c r="G21" s="10"/>
      <c r="H21" s="11"/>
      <c r="L21" s="3"/>
      <c r="N21" s="10"/>
      <c r="O21" s="10"/>
      <c r="P21" s="11"/>
      <c r="Q21" s="10"/>
      <c r="R21" s="11"/>
      <c r="S21" s="10"/>
      <c r="T21" s="11"/>
    </row>
    <row r="22" spans="1:20" x14ac:dyDescent="0.3">
      <c r="A22" s="12" t="str">
        <f>RTD("cqg.rtd", ,"ContractData", B23, "LongDescription",, "T")</f>
        <v>Soybean Meal (Globex), Jul 26</v>
      </c>
      <c r="B22" s="15"/>
      <c r="C22" s="15"/>
      <c r="D22" s="9" t="s">
        <v>3</v>
      </c>
      <c r="E22" s="9"/>
      <c r="F22" s="9" t="s">
        <v>4</v>
      </c>
      <c r="G22" s="9"/>
      <c r="H22" s="9" t="s">
        <v>5</v>
      </c>
      <c r="I22" s="3"/>
      <c r="L22" s="3"/>
      <c r="M22" s="12" t="str">
        <f>RTD("cqg.rtd", ,"ContractData", N23, "LongDescription",, "T")</f>
        <v>Wheat (Globex), Jul 26</v>
      </c>
      <c r="N22" s="12"/>
      <c r="O22" s="12"/>
      <c r="P22" s="7" t="s">
        <v>3</v>
      </c>
      <c r="Q22" s="7"/>
      <c r="R22" s="7" t="s">
        <v>4</v>
      </c>
      <c r="S22" s="7"/>
      <c r="T22" s="7" t="s">
        <v>5</v>
      </c>
    </row>
    <row r="23" spans="1:20" x14ac:dyDescent="0.3">
      <c r="A23" s="1">
        <v>1</v>
      </c>
      <c r="B23" s="1" t="str">
        <f>"F.ZME?"&amp;A23</f>
        <v>F.ZME?1</v>
      </c>
      <c r="C23" s="1" t="str">
        <f>RTD("cqg.rtd", ,"ContractData", B23, "Symbol",, "T")</f>
        <v>ZMEN26</v>
      </c>
      <c r="D23" s="3">
        <f>IFERROR(IF(IFERROR(ROUND(RTD("cqg.rtd", ,"ContractData",C23, "PerCentNetLastTrade",, "T")/100,5),"")="",ROUND((((RTD("cqg.rtd",,"ContractData",C23,"Bid",,"T")+RTD("cqg.rtd",,"ContractData",C23,"Ask",,"T"))/2)-RTD("cqg.rtd",,"ContractData",C23,"Y_Settlement",,"T"))/RTD("cqg.rtd",,"ContractData",C23,"Y_Settlement",,"T"),5),IFERROR(ROUND(RTD("cqg.rtd", ,"ContractData",C23, "PerCentNetLastTrade",, "T")/100,5),"")),"")</f>
        <v>-7.2199999999999999E-3</v>
      </c>
      <c r="E23" s="3"/>
      <c r="F23" s="3">
        <f>IFERROR(ROUND(RTD("cqg.rtd",,"StudyData",B23, "PCB","BaseType=Index,Index=1", "Close", "WW","0","all",,,,"T")/100,5),"")</f>
        <v>4.3099999999999996E-3</v>
      </c>
      <c r="G23" s="3"/>
      <c r="H23" s="3">
        <f>IFERROR(ROUND(RTD("cqg.rtd",,"StudyData",B23, "PCB","BaseType=Index,Index=1", "Close", "MM","0","all",,,,"T")/100,5),"")</f>
        <v>-8.2470000000000002E-2</v>
      </c>
      <c r="J23" s="3"/>
      <c r="M23" s="1">
        <v>1</v>
      </c>
      <c r="N23" s="1" t="str">
        <f>"F.ZWA?"&amp;M23</f>
        <v>F.ZWA?1</v>
      </c>
      <c r="O23" s="1" t="str">
        <f>RTD("cqg.rtd", ,"ContractData", N23, "Symbol",, "T")</f>
        <v>ZWAN26</v>
      </c>
      <c r="P23" s="3">
        <f>IFERROR(IF(IFERROR(ROUND(RTD("cqg.rtd", ,"ContractData",O23, "PerCentNetLastTrade",, "T")/100,5),"")="",ROUND((((RTD("cqg.rtd",,"ContractData",O23,"Bid",,"T")+RTD("cqg.rtd",,"ContractData",O23,"Ask",,"T"))/2)-RTD("cqg.rtd",,"ContractData",O23,"Y_Settlement",,"T"))/RTD("cqg.rtd",,"ContractData",O23,"Y_Settlement",,"T"),5),IFERROR(ROUND(RTD("cqg.rtd", ,"ContractData",O23, "PerCentNetLastTrade",, "T")/100,5),"")),"")</f>
        <v>-4.4900000000000001E-3</v>
      </c>
      <c r="R23" s="3">
        <f>IFERROR(ROUND(RTD("cqg.rtd",,"StudyData",N23, "PCB","BaseType=Index,Index=1", "Close", "WW","0","all",,,,"T")/100,5),"")</f>
        <v>4.3630000000000002E-2</v>
      </c>
      <c r="S23" s="3"/>
      <c r="T23" s="3">
        <f>IFERROR(ROUND(RTD("cqg.rtd",,"StudyData",N23, "PCB","BaseType=Index,Index=1", "Close", "MM","0","all",,,,"T")/100,5),"")</f>
        <v>-8.1999999999999998E-4</v>
      </c>
    </row>
    <row r="24" spans="1:20" x14ac:dyDescent="0.3">
      <c r="A24" s="1">
        <f>A23+1</f>
        <v>2</v>
      </c>
      <c r="B24" s="1" t="str">
        <f t="shared" ref="B24:B37" si="4">"F.ZME?"&amp;A24</f>
        <v>F.ZME?2</v>
      </c>
      <c r="C24" s="1" t="str">
        <f>RTD("cqg.rtd", ,"ContractData", B24, "Symbol",, "T")</f>
        <v>ZMEQ26</v>
      </c>
      <c r="D24" s="3">
        <f>IFERROR(IF(IFERROR(ROUND(RTD("cqg.rtd", ,"ContractData",C24, "PerCentNetLastTrade",, "T")/100,5),"")="",ROUND((((RTD("cqg.rtd",,"ContractData",C24,"Bid",,"T")+RTD("cqg.rtd",,"ContractData",C24,"Ask",,"T"))/2)-RTD("cqg.rtd",,"ContractData",C24,"Y_Settlement",,"T"))/RTD("cqg.rtd",,"ContractData",C24,"Y_Settlement",,"T"),5),IFERROR(ROUND(RTD("cqg.rtd", ,"ContractData",C24, "PerCentNetLastTrade",, "T")/100,5),"")),"")</f>
        <v>-6.8900000000000003E-3</v>
      </c>
      <c r="F24" s="3">
        <f>IFERROR(ROUND(RTD("cqg.rtd",,"StudyData",B24, "PCB","BaseType=Index,Index=1", "Close", "WW","0","all",,,,"T")/100,5),"")</f>
        <v>2.65E-3</v>
      </c>
      <c r="G24" s="3"/>
      <c r="H24" s="3">
        <f>IFERROR(ROUND(RTD("cqg.rtd",,"StudyData",B24, "PCB","BaseType=Index,Index=1", "Close", "MM","0","all",,,,"T")/100,5),"")</f>
        <v>-6.5409999999999996E-2</v>
      </c>
      <c r="J24" s="3"/>
      <c r="M24" s="1">
        <f>M23+1</f>
        <v>2</v>
      </c>
      <c r="N24" s="1" t="str">
        <f t="shared" ref="N24:N37" si="5">"F.ZCE?"&amp;M24</f>
        <v>F.ZCE?2</v>
      </c>
      <c r="O24" s="1" t="str">
        <f>RTD("cqg.rtd", ,"ContractData", N24, "Symbol",, "T")</f>
        <v>ZCEU26</v>
      </c>
      <c r="P24" s="3">
        <f>IFERROR(IF(IFERROR(ROUND(RTD("cqg.rtd", ,"ContractData",O24, "PerCentNetLastTrade",, "T")/100,5),"")="",ROUND((((RTD("cqg.rtd",,"ContractData",O24,"Bid",,"T")+RTD("cqg.rtd",,"ContractData",O24,"Ask",,"T"))/2)-RTD("cqg.rtd",,"ContractData",O24,"Y_Settlement",,"T"))/RTD("cqg.rtd",,"ContractData",O24,"Y_Settlement",,"T"),5),IFERROR(ROUND(RTD("cqg.rtd", ,"ContractData",O24, "PerCentNetLastTrade",, "T")/100,5),"")),"")</f>
        <v>-5.2399999999999999E-3</v>
      </c>
      <c r="R24" s="3">
        <f>IFERROR(ROUND(RTD("cqg.rtd",,"StudyData",N24, "PCB","BaseType=Index,Index=1", "Close", "WW","0","all",,,,"T")/100,5),"")</f>
        <v>1.545E-2</v>
      </c>
      <c r="S24" s="3"/>
      <c r="T24" s="3">
        <f>IFERROR(ROUND(RTD("cqg.rtd",,"StudyData",N24, "PCB","BaseType=Index,Index=1", "Close", "MM","0","all",,,,"T")/100,5),"")</f>
        <v>-6.2530000000000002E-2</v>
      </c>
    </row>
    <row r="25" spans="1:20" x14ac:dyDescent="0.3">
      <c r="A25" s="1">
        <f t="shared" ref="A25:A37" si="6">A24+1</f>
        <v>3</v>
      </c>
      <c r="B25" s="1" t="str">
        <f t="shared" si="4"/>
        <v>F.ZME?3</v>
      </c>
      <c r="C25" s="1" t="str">
        <f>RTD("cqg.rtd", ,"ContractData", B25, "Symbol",, "T")</f>
        <v>ZMEU26</v>
      </c>
      <c r="D25" s="3">
        <f>IFERROR(IF(IFERROR(ROUND(RTD("cqg.rtd", ,"ContractData",C25, "PerCentNetLastTrade",, "T")/100,5),"")="",ROUND((((RTD("cqg.rtd",,"ContractData",C25,"Bid",,"T")+RTD("cqg.rtd",,"ContractData",C25,"Ask",,"T"))/2)-RTD("cqg.rtd",,"ContractData",C25,"Y_Settlement",,"T"))/RTD("cqg.rtd",,"ContractData",C25,"Y_Settlement",,"T"),5),IFERROR(ROUND(RTD("cqg.rtd", ,"ContractData",C25, "PerCentNetLastTrade",, "T")/100,5),"")),"")</f>
        <v>-6.9100000000000003E-3</v>
      </c>
      <c r="F25" s="3">
        <f>IFERROR(ROUND(RTD("cqg.rtd",,"StudyData",B25, "PCB","BaseType=Index,Index=1", "Close", "WW","0","all",,,,"T")/100,5),"")</f>
        <v>-6.6E-4</v>
      </c>
      <c r="G25" s="3"/>
      <c r="H25" s="3">
        <f>IFERROR(ROUND(RTD("cqg.rtd",,"StudyData",B25, "PCB","BaseType=Index,Index=1", "Close", "MM","0","all",,,,"T")/100,5),"")</f>
        <v>-5.5660000000000001E-2</v>
      </c>
      <c r="J25" s="3"/>
      <c r="M25" s="1">
        <f t="shared" ref="M25:M37" si="7">M24+1</f>
        <v>3</v>
      </c>
      <c r="N25" s="1" t="str">
        <f t="shared" si="5"/>
        <v>F.ZCE?3</v>
      </c>
      <c r="O25" s="1" t="str">
        <f>RTD("cqg.rtd", ,"ContractData", N25, "Symbol",, "T")</f>
        <v>ZCEZ26</v>
      </c>
      <c r="P25" s="3">
        <f>IFERROR(IF(IFERROR(ROUND(RTD("cqg.rtd", ,"ContractData",O25, "PerCentNetLastTrade",, "T")/100,5),"")="",ROUND((((RTD("cqg.rtd",,"ContractData",O25,"Bid",,"T")+RTD("cqg.rtd",,"ContractData",O25,"Ask",,"T"))/2)-RTD("cqg.rtd",,"ContractData",O25,"Y_Settlement",,"T"))/RTD("cqg.rtd",,"ContractData",O25,"Y_Settlement",,"T"),5),IFERROR(ROUND(RTD("cqg.rtd", ,"ContractData",O25, "PerCentNetLastTrade",, "T")/100,5),"")),"")</f>
        <v>-6.13E-3</v>
      </c>
      <c r="R25" s="3">
        <f>IFERROR(ROUND(RTD("cqg.rtd",,"StudyData",N25, "PCB","BaseType=Index,Index=1", "Close", "WW","0","all",,,,"T")/100,5),"")</f>
        <v>1.306E-2</v>
      </c>
      <c r="S25" s="3"/>
      <c r="T25" s="3">
        <f>IFERROR(ROUND(RTD("cqg.rtd",,"StudyData",N25, "PCB","BaseType=Index,Index=1", "Close", "MM","0","all",,,,"T")/100,5),"")</f>
        <v>-6.105E-2</v>
      </c>
    </row>
    <row r="26" spans="1:20" x14ac:dyDescent="0.3">
      <c r="A26" s="1">
        <f t="shared" si="6"/>
        <v>4</v>
      </c>
      <c r="B26" s="1" t="str">
        <f t="shared" si="4"/>
        <v>F.ZME?4</v>
      </c>
      <c r="C26" s="1" t="str">
        <f>RTD("cqg.rtd", ,"ContractData", B26, "Symbol",, "T")</f>
        <v>ZMEV26</v>
      </c>
      <c r="D26" s="3">
        <f>IFERROR(IF(IFERROR(ROUND(RTD("cqg.rtd", ,"ContractData",C26, "PerCentNetLastTrade",, "T")/100,5),"")="",ROUND((((RTD("cqg.rtd",,"ContractData",C26,"Bid",,"T")+RTD("cqg.rtd",,"ContractData",C26,"Ask",,"T"))/2)-RTD("cqg.rtd",,"ContractData",C26,"Y_Settlement",,"T"))/RTD("cqg.rtd",,"ContractData",C26,"Y_Settlement",,"T"),5),IFERROR(ROUND(RTD("cqg.rtd", ,"ContractData",C26, "PerCentNetLastTrade",, "T")/100,5),"")),"")</f>
        <v>-6.6E-3</v>
      </c>
      <c r="F26" s="3">
        <f>IFERROR(ROUND(RTD("cqg.rtd",,"StudyData",B26, "PCB","BaseType=Index,Index=1", "Close", "WW","0","all",,,,"T")/100,5),"")</f>
        <v>-1.66E-3</v>
      </c>
      <c r="H26" s="3">
        <f>IFERROR(ROUND(RTD("cqg.rtd",,"StudyData",B26, "PCB","BaseType=Index,Index=1", "Close", "MM","0","all",,,,"T")/100,5),"")</f>
        <v>-4.9889999999999997E-2</v>
      </c>
      <c r="J26" s="3"/>
      <c r="M26" s="1">
        <f t="shared" si="7"/>
        <v>4</v>
      </c>
      <c r="N26" s="1" t="str">
        <f t="shared" si="5"/>
        <v>F.ZCE?4</v>
      </c>
      <c r="O26" s="1" t="str">
        <f>RTD("cqg.rtd", ,"ContractData", N26, "Symbol",, "T")</f>
        <v>ZCEH27</v>
      </c>
      <c r="P26" s="3">
        <f>IFERROR(IF(IFERROR(ROUND(RTD("cqg.rtd", ,"ContractData",O26, "PerCentNetLastTrade",, "T")/100,5),"")="",ROUND((((RTD("cqg.rtd",,"ContractData",O26,"Bid",,"T")+RTD("cqg.rtd",,"ContractData",O26,"Ask",,"T"))/2)-RTD("cqg.rtd",,"ContractData",O26,"Y_Settlement",,"T"))/RTD("cqg.rtd",,"ContractData",O26,"Y_Settlement",,"T"),5),IFERROR(ROUND(RTD("cqg.rtd", ,"ContractData",O26, "PerCentNetLastTrade",, "T")/100,5),"")),"")</f>
        <v>-6.4799999999999996E-3</v>
      </c>
      <c r="R26" s="3">
        <f>IFERROR(ROUND(RTD("cqg.rtd",,"StudyData",N26, "PCB","BaseType=Index,Index=1", "Close", "WW","0","all",,,,"T")/100,5),"")</f>
        <v>1.21E-2</v>
      </c>
      <c r="S26" s="3"/>
      <c r="T26" s="3">
        <f>IFERROR(ROUND(RTD("cqg.rtd",,"StudyData",N26, "PCB","BaseType=Index,Index=1", "Close", "MM","0","all",,,,"T")/100,5),"")</f>
        <v>-6.0749999999999998E-2</v>
      </c>
    </row>
    <row r="27" spans="1:20" x14ac:dyDescent="0.3">
      <c r="A27" s="1">
        <f t="shared" si="6"/>
        <v>5</v>
      </c>
      <c r="B27" s="1" t="str">
        <f t="shared" si="4"/>
        <v>F.ZME?5</v>
      </c>
      <c r="C27" s="1" t="str">
        <f>RTD("cqg.rtd", ,"ContractData", B27, "Symbol",, "T")</f>
        <v>ZMEZ26</v>
      </c>
      <c r="D27" s="3">
        <f>IFERROR(IF(IFERROR(ROUND(RTD("cqg.rtd", ,"ContractData",C27, "PerCentNetLastTrade",, "T")/100,5),"")="",ROUND((((RTD("cqg.rtd",,"ContractData",C27,"Bid",,"T")+RTD("cqg.rtd",,"ContractData",C27,"Ask",,"T"))/2)-RTD("cqg.rtd",,"ContractData",C27,"Y_Settlement",,"T"))/RTD("cqg.rtd",,"ContractData",C27,"Y_Settlement",,"T"),5),IFERROR(ROUND(RTD("cqg.rtd", ,"ContractData",C27, "PerCentNetLastTrade",, "T")/100,5),"")),"")</f>
        <v>-6.5300000000000002E-3</v>
      </c>
      <c r="F27" s="3">
        <f>IFERROR(ROUND(RTD("cqg.rtd",,"StudyData",B27, "PCB","BaseType=Index,Index=1", "Close", "WW","0","all",,,,"T")/100,5),"")</f>
        <v>-2.3E-3</v>
      </c>
      <c r="H27" s="3">
        <f>IFERROR(ROUND(RTD("cqg.rtd",,"StudyData",B27, "PCB","BaseType=Index,Index=1", "Close", "MM","0","all",,,,"T")/100,5),"")</f>
        <v>-5.058E-2</v>
      </c>
      <c r="J27" s="3"/>
      <c r="M27" s="1">
        <f t="shared" si="7"/>
        <v>5</v>
      </c>
      <c r="N27" s="1" t="str">
        <f t="shared" si="5"/>
        <v>F.ZCE?5</v>
      </c>
      <c r="O27" s="1" t="str">
        <f>RTD("cqg.rtd", ,"ContractData", N27, "Symbol",, "T")</f>
        <v>ZCEK27</v>
      </c>
      <c r="P27" s="3">
        <f>IFERROR(IF(IFERROR(ROUND(RTD("cqg.rtd", ,"ContractData",O27, "PerCentNetLastTrade",, "T")/100,5),"")="",ROUND((((RTD("cqg.rtd",,"ContractData",O27,"Bid",,"T")+RTD("cqg.rtd",,"ContractData",O27,"Ask",,"T"))/2)-RTD("cqg.rtd",,"ContractData",O27,"Y_Settlement",,"T"))/RTD("cqg.rtd",,"ContractData",O27,"Y_Settlement",,"T"),5),IFERROR(ROUND(RTD("cqg.rtd", ,"ContractData",O27, "PerCentNetLastTrade",, "T")/100,5),"")),"")</f>
        <v>-6.3600000000000002E-3</v>
      </c>
      <c r="R27" s="3">
        <f>IFERROR(ROUND(RTD("cqg.rtd",,"StudyData",N27, "PCB","BaseType=Index,Index=1", "Close", "WW","0","all",,,,"T")/100,5),"")</f>
        <v>1.132E-2</v>
      </c>
      <c r="S27" s="3"/>
      <c r="T27" s="3">
        <f>IFERROR(ROUND(RTD("cqg.rtd",,"StudyData",N27, "PCB","BaseType=Index,Index=1", "Close", "MM","0","all",,,,"T")/100,5),"")</f>
        <v>-5.7759999999999999E-2</v>
      </c>
    </row>
    <row r="28" spans="1:20" x14ac:dyDescent="0.3">
      <c r="A28" s="1">
        <f t="shared" si="6"/>
        <v>6</v>
      </c>
      <c r="B28" s="1" t="str">
        <f t="shared" si="4"/>
        <v>F.ZME?6</v>
      </c>
      <c r="C28" s="1" t="str">
        <f>RTD("cqg.rtd", ,"ContractData", B28, "Symbol",, "T")</f>
        <v>ZMEF27</v>
      </c>
      <c r="D28" s="3">
        <f>IFERROR(IF(IFERROR(ROUND(RTD("cqg.rtd", ,"ContractData",C28, "PerCentNetLastTrade",, "T")/100,5),"")="",ROUND((((RTD("cqg.rtd",,"ContractData",C28,"Bid",,"T")+RTD("cqg.rtd",,"ContractData",C28,"Ask",,"T"))/2)-RTD("cqg.rtd",,"ContractData",C28,"Y_Settlement",,"T"))/RTD("cqg.rtd",,"ContractData",C28,"Y_Settlement",,"T"),5),IFERROR(ROUND(RTD("cqg.rtd", ,"ContractData",C28, "PerCentNetLastTrade",, "T")/100,5),"")),"")</f>
        <v>-6.8100000000000001E-3</v>
      </c>
      <c r="F28" s="3">
        <f>IFERROR(ROUND(RTD("cqg.rtd",,"StudyData",B28, "PCB","BaseType=Index,Index=1", "Close", "WW","0","all",,,,"T")/100,5),"")</f>
        <v>-1.9599999999999999E-3</v>
      </c>
      <c r="H28" s="3">
        <f>IFERROR(ROUND(RTD("cqg.rtd",,"StudyData",B28, "PCB","BaseType=Index,Index=1", "Close", "MM","0","all",,,,"T")/100,5),"")</f>
        <v>-4.7010000000000003E-2</v>
      </c>
      <c r="M28" s="1">
        <f t="shared" si="7"/>
        <v>6</v>
      </c>
      <c r="N28" s="1" t="str">
        <f t="shared" si="5"/>
        <v>F.ZCE?6</v>
      </c>
      <c r="O28" s="1" t="str">
        <f>RTD("cqg.rtd", ,"ContractData", N28, "Symbol",, "T")</f>
        <v>ZCEN27</v>
      </c>
      <c r="P28" s="3">
        <f>IFERROR(IF(IFERROR(ROUND(RTD("cqg.rtd", ,"ContractData",O28, "PerCentNetLastTrade",, "T")/100,5),"")="",ROUND((((RTD("cqg.rtd",,"ContractData",O28,"Bid",,"T")+RTD("cqg.rtd",,"ContractData",O28,"Ask",,"T"))/2)-RTD("cqg.rtd",,"ContractData",O28,"Y_Settlement",,"T"))/RTD("cqg.rtd",,"ContractData",O28,"Y_Settlement",,"T"),5),IFERROR(ROUND(RTD("cqg.rtd", ,"ContractData",O28, "PerCentNetLastTrade",, "T")/100,5),"")),"")</f>
        <v>-5.7499999999999999E-3</v>
      </c>
      <c r="R28" s="3">
        <f>IFERROR(ROUND(RTD("cqg.rtd",,"StudyData",N28, "PCB","BaseType=Index,Index=1", "Close", "WW","0","all",,,,"T")/100,5),"")</f>
        <v>1.116E-2</v>
      </c>
      <c r="S28" s="3"/>
      <c r="T28" s="3">
        <f>IFERROR(ROUND(RTD("cqg.rtd",,"StudyData",N28, "PCB","BaseType=Index,Index=1", "Close", "MM","0","all",,,,"T")/100,5),"")</f>
        <v>-5.3260000000000002E-2</v>
      </c>
    </row>
    <row r="29" spans="1:20" x14ac:dyDescent="0.3">
      <c r="A29" s="1">
        <f t="shared" si="6"/>
        <v>7</v>
      </c>
      <c r="B29" s="1" t="str">
        <f t="shared" si="4"/>
        <v>F.ZME?7</v>
      </c>
      <c r="C29" s="1" t="str">
        <f>RTD("cqg.rtd", ,"ContractData", B29, "Symbol",, "T")</f>
        <v>ZMEH27</v>
      </c>
      <c r="D29" s="3">
        <f>IFERROR(IF(IFERROR(ROUND(RTD("cqg.rtd", ,"ContractData",C29, "PerCentNetLastTrade",, "T")/100,5),"")="",ROUND((((RTD("cqg.rtd",,"ContractData",C29,"Bid",,"T")+RTD("cqg.rtd",,"ContractData",C29,"Ask",,"T"))/2)-RTD("cqg.rtd",,"ContractData",C29,"Y_Settlement",,"T"))/RTD("cqg.rtd",,"ContractData",C29,"Y_Settlement",,"T"),5),IFERROR(ROUND(RTD("cqg.rtd", ,"ContractData",C29, "PerCentNetLastTrade",, "T")/100,5),"")),"")</f>
        <v>-7.7000000000000002E-3</v>
      </c>
      <c r="F29" s="3">
        <f>IFERROR(ROUND(RTD("cqg.rtd",,"StudyData",B29, "PCB","BaseType=Index,Index=1", "Close", "WW","0","all",,,,"T")/100,5),"")</f>
        <v>-2.5799999999999998E-3</v>
      </c>
      <c r="H29" s="3">
        <f>IFERROR(ROUND(RTD("cqg.rtd",,"StudyData",B29, "PCB","BaseType=Index,Index=1", "Close", "MM","0","all",,,,"T")/100,5),"")</f>
        <v>-3.4930000000000003E-2</v>
      </c>
      <c r="K29" s="4"/>
      <c r="L29" s="3"/>
      <c r="M29" s="1">
        <f t="shared" si="7"/>
        <v>7</v>
      </c>
      <c r="N29" s="1" t="str">
        <f t="shared" si="5"/>
        <v>F.ZCE?7</v>
      </c>
      <c r="O29" s="1" t="str">
        <f>RTD("cqg.rtd", ,"ContractData", N29, "Symbol",, "T")</f>
        <v>ZCEU27</v>
      </c>
      <c r="P29" s="3">
        <f>IFERROR(IF(IFERROR(ROUND(RTD("cqg.rtd", ,"ContractData",O29, "PerCentNetLastTrade",, "T")/100,5),"")="",ROUND((((RTD("cqg.rtd",,"ContractData",O29,"Bid",,"T")+RTD("cqg.rtd",,"ContractData",O29,"Ask",,"T"))/2)-RTD("cqg.rtd",,"ContractData",O29,"Y_Settlement",,"T"))/RTD("cqg.rtd",,"ContractData",O29,"Y_Settlement",,"T"),5),IFERROR(ROUND(RTD("cqg.rtd", ,"ContractData",O29, "PerCentNetLastTrade",, "T")/100,5),"")),"")</f>
        <v>-5.3E-3</v>
      </c>
      <c r="R29" s="3">
        <f>IFERROR(ROUND(RTD("cqg.rtd",,"StudyData",N29, "PCB","BaseType=Index,Index=1", "Close", "WW","0","all",,,,"T")/100,5),"")</f>
        <v>1.6799999999999999E-2</v>
      </c>
      <c r="S29" s="3"/>
      <c r="T29" s="3">
        <f>IFERROR(ROUND(RTD("cqg.rtd",,"StudyData",N29, "PCB","BaseType=Index,Index=1", "Close", "MM","0","all",,,,"T")/100,5),"")</f>
        <v>-3.5479999999999998E-2</v>
      </c>
    </row>
    <row r="30" spans="1:20" x14ac:dyDescent="0.3">
      <c r="A30" s="1">
        <f t="shared" si="6"/>
        <v>8</v>
      </c>
      <c r="B30" s="1" t="str">
        <f t="shared" si="4"/>
        <v>F.ZME?8</v>
      </c>
      <c r="C30" s="1" t="str">
        <f>RTD("cqg.rtd", ,"ContractData", B30, "Symbol",, "T")</f>
        <v>ZMEK27</v>
      </c>
      <c r="D30" s="3">
        <f>IFERROR(IF(IFERROR(ROUND(RTD("cqg.rtd", ,"ContractData",C30, "PerCentNetLastTrade",, "T")/100,5),"")="",ROUND((((RTD("cqg.rtd",,"ContractData",C30,"Bid",,"T")+RTD("cqg.rtd",,"ContractData",C30,"Ask",,"T"))/2)-RTD("cqg.rtd",,"ContractData",C30,"Y_Settlement",,"T"))/RTD("cqg.rtd",,"ContractData",C30,"Y_Settlement",,"T"),5),IFERROR(ROUND(RTD("cqg.rtd", ,"ContractData",C30, "PerCentNetLastTrade",, "T")/100,5),"")),"")</f>
        <v>-7.9299999999999995E-3</v>
      </c>
      <c r="F30" s="3">
        <f>IFERROR(ROUND(RTD("cqg.rtd",,"StudyData",B30, "PCB","BaseType=Index,Index=1", "Close", "WW","0","all",,,,"T")/100,5),"")</f>
        <v>-3.5100000000000001E-3</v>
      </c>
      <c r="H30" s="3">
        <f>IFERROR(ROUND(RTD("cqg.rtd",,"StudyData",B30, "PCB","BaseType=Index,Index=1", "Close", "MM","0","all",,,,"T")/100,5),"")</f>
        <v>-2.4340000000000001E-2</v>
      </c>
      <c r="L30" s="3"/>
      <c r="M30" s="1">
        <f t="shared" si="7"/>
        <v>8</v>
      </c>
      <c r="N30" s="1" t="str">
        <f t="shared" si="5"/>
        <v>F.ZCE?8</v>
      </c>
      <c r="O30" s="1" t="str">
        <f>RTD("cqg.rtd", ,"ContractData", N30, "Symbol",, "T")</f>
        <v>ZCEZ27</v>
      </c>
      <c r="P30" s="3">
        <f>IFERROR(IF(IFERROR(ROUND(RTD("cqg.rtd", ,"ContractData",O30, "PerCentNetLastTrade",, "T")/100,5),"")="",ROUND((((RTD("cqg.rtd",,"ContractData",O30,"Bid",,"T")+RTD("cqg.rtd",,"ContractData",O30,"Ask",,"T"))/2)-RTD("cqg.rtd",,"ContractData",O30,"Y_Settlement",,"T"))/RTD("cqg.rtd",,"ContractData",O30,"Y_Settlement",,"T"),5),IFERROR(ROUND(RTD("cqg.rtd", ,"ContractData",O30, "PerCentNetLastTrade",, "T")/100,5),"")),"")</f>
        <v>-4.1799999999999997E-3</v>
      </c>
      <c r="R30" s="3">
        <f>IFERROR(ROUND(RTD("cqg.rtd",,"StudyData",N30, "PCB","BaseType=Index,Index=1", "Close", "WW","0","all",,,,"T")/100,5),"")</f>
        <v>1.8720000000000001E-2</v>
      </c>
      <c r="S30" s="3"/>
      <c r="T30" s="3">
        <f>IFERROR(ROUND(RTD("cqg.rtd",,"StudyData",N30, "PCB","BaseType=Index,Index=1", "Close", "MM","0","all",,,,"T")/100,5),"")</f>
        <v>-3.1029999999999999E-2</v>
      </c>
    </row>
    <row r="31" spans="1:20" x14ac:dyDescent="0.3">
      <c r="A31" s="1">
        <f t="shared" si="6"/>
        <v>9</v>
      </c>
      <c r="B31" s="1" t="str">
        <f t="shared" si="4"/>
        <v>F.ZME?9</v>
      </c>
      <c r="C31" s="1" t="str">
        <f>RTD("cqg.rtd", ,"ContractData", B31, "Symbol",, "T")</f>
        <v>ZMEN27</v>
      </c>
      <c r="D31" s="3">
        <f>IFERROR(IF(IFERROR(ROUND(RTD("cqg.rtd", ,"ContractData",C31, "PerCentNetLastTrade",, "T")/100,5),"")="",ROUND((((RTD("cqg.rtd",,"ContractData",C31,"Bid",,"T")+RTD("cqg.rtd",,"ContractData",C31,"Ask",,"T"))/2)-RTD("cqg.rtd",,"ContractData",C31,"Y_Settlement",,"T"))/RTD("cqg.rtd",,"ContractData",C31,"Y_Settlement",,"T"),5),IFERROR(ROUND(RTD("cqg.rtd", ,"ContractData",C31, "PerCentNetLastTrade",, "T")/100,5),"")),"")</f>
        <v>-8.4600000000000005E-3</v>
      </c>
      <c r="F31" s="3">
        <f>IFERROR(ROUND(RTD("cqg.rtd",,"StudyData",B31, "PCB","BaseType=Index,Index=1", "Close", "WW","0","all",,,,"T")/100,5),"")</f>
        <v>-4.7200000000000002E-3</v>
      </c>
      <c r="H31" s="3">
        <f>IFERROR(ROUND(RTD("cqg.rtd",,"StudyData",B31, "PCB","BaseType=Index,Index=1", "Close", "MM","0","all",,,,"T")/100,5),"")</f>
        <v>-1.831E-2</v>
      </c>
      <c r="L31" s="3"/>
      <c r="M31" s="1">
        <f t="shared" si="7"/>
        <v>9</v>
      </c>
      <c r="N31" s="1" t="str">
        <f t="shared" si="5"/>
        <v>F.ZCE?9</v>
      </c>
      <c r="O31" s="1" t="str">
        <f>RTD("cqg.rtd", ,"ContractData", N31, "Symbol",, "T")</f>
        <v>ZCEH28</v>
      </c>
      <c r="P31" s="3">
        <f>IFERROR(IF(IFERROR(ROUND(RTD("cqg.rtd", ,"ContractData",O31, "PerCentNetLastTrade",, "T")/100,5),"")="",ROUND((((RTD("cqg.rtd",,"ContractData",O31,"Bid",,"T")+RTD("cqg.rtd",,"ContractData",O31,"Ask",,"T"))/2)-RTD("cqg.rtd",,"ContractData",O31,"Y_Settlement",,"T"))/RTD("cqg.rtd",,"ContractData",O31,"Y_Settlement",,"T"),5),IFERROR(ROUND(RTD("cqg.rtd", ,"ContractData",O31, "PerCentNetLastTrade",, "T")/100,5),"")),"")</f>
        <v>-2.5500000000000002E-3</v>
      </c>
      <c r="R31" s="3">
        <f>IFERROR(ROUND(RTD("cqg.rtd",,"StudyData",N31, "PCB","BaseType=Index,Index=1", "Close", "WW","0","all",,,,"T")/100,5),"")</f>
        <v>1.984E-2</v>
      </c>
      <c r="S31" s="3"/>
      <c r="T31" s="3">
        <f>IFERROR(ROUND(RTD("cqg.rtd",,"StudyData",N31, "PCB","BaseType=Index,Index=1", "Close", "MM","0","all",,,,"T")/100,5),"")</f>
        <v>-2.836E-2</v>
      </c>
    </row>
    <row r="32" spans="1:20" x14ac:dyDescent="0.3">
      <c r="A32" s="1">
        <f t="shared" si="6"/>
        <v>10</v>
      </c>
      <c r="B32" s="1" t="str">
        <f t="shared" si="4"/>
        <v>F.ZME?10</v>
      </c>
      <c r="C32" s="1" t="str">
        <f>RTD("cqg.rtd", ,"ContractData", B32, "Symbol",, "T")</f>
        <v>ZMEQ27</v>
      </c>
      <c r="D32" s="3" t="str">
        <f>IFERROR(IF(IFERROR(ROUND(RTD("cqg.rtd", ,"ContractData",C32, "PerCentNetLastTrade",, "T")/100,5),"")="",ROUND((((RTD("cqg.rtd",,"ContractData",C32,"Bid",,"T")+RTD("cqg.rtd",,"ContractData",C32,"Ask",,"T"))/2)-RTD("cqg.rtd",,"ContractData",C32,"Y_Settlement",,"T"))/RTD("cqg.rtd",,"ContractData",C32,"Y_Settlement",,"T"),5),IFERROR(ROUND(RTD("cqg.rtd", ,"ContractData",C32, "PerCentNetLastTrade",, "T")/100,5),"")),"")</f>
        <v/>
      </c>
      <c r="F32" s="3">
        <f>IFERROR(ROUND(RTD("cqg.rtd",,"StudyData",B32, "PCB","BaseType=Index,Index=1", "Close", "WW","0","all",,,,"T")/100,5),"")</f>
        <v>3.7699999999999999E-3</v>
      </c>
      <c r="G32" s="3"/>
      <c r="H32" s="3">
        <f>IFERROR(ROUND(RTD("cqg.rtd",,"StudyData",B32, "PCB","BaseType=Index,Index=1", "Close", "MM","0","all",,,,"T")/100,5),"")</f>
        <v>-6.2300000000000003E-3</v>
      </c>
      <c r="L32" s="3"/>
      <c r="M32" s="1">
        <f t="shared" si="7"/>
        <v>10</v>
      </c>
      <c r="N32" s="1" t="str">
        <f t="shared" si="5"/>
        <v>F.ZCE?10</v>
      </c>
      <c r="O32" s="1" t="str">
        <f>RTD("cqg.rtd", ,"ContractData", N32, "Symbol",, "T")</f>
        <v>ZCEK28</v>
      </c>
      <c r="P32" s="3" t="str">
        <f>IFERROR(IF(IFERROR(ROUND(RTD("cqg.rtd", ,"ContractData",O32, "PerCentNetLastTrade",, "T")/100,5),"")="",ROUND((((RTD("cqg.rtd",,"ContractData",O32,"Bid",,"T")+RTD("cqg.rtd",,"ContractData",O32,"Ask",,"T"))/2)-RTD("cqg.rtd",,"ContractData",O32,"Y_Settlement",,"T"))/RTD("cqg.rtd",,"ContractData",O32,"Y_Settlement",,"T"),5),IFERROR(ROUND(RTD("cqg.rtd", ,"ContractData",O32, "PerCentNetLastTrade",, "T")/100,5),"")),"")</f>
        <v/>
      </c>
      <c r="R32" s="3">
        <f>IFERROR(ROUND(RTD("cqg.rtd",,"StudyData",N32, "PCB","BaseType=Index,Index=1", "Close", "WW","0","all",,,,"T")/100,5),"")</f>
        <v>2.2210000000000001E-2</v>
      </c>
      <c r="S32" s="3"/>
      <c r="T32" s="3">
        <f>IFERROR(ROUND(RTD("cqg.rtd",,"StudyData",N32, "PCB","BaseType=Index,Index=1", "Close", "MM","0","all",,,,"T")/100,5),"")</f>
        <v>-2.5600000000000001E-2</v>
      </c>
    </row>
    <row r="33" spans="1:20" x14ac:dyDescent="0.3">
      <c r="A33" s="1">
        <f t="shared" si="6"/>
        <v>11</v>
      </c>
      <c r="B33" s="1" t="str">
        <f t="shared" si="4"/>
        <v>F.ZME?11</v>
      </c>
      <c r="C33" s="1" t="str">
        <f>RTD("cqg.rtd", ,"ContractData", B33, "Symbol",, "T")</f>
        <v>ZMEU27</v>
      </c>
      <c r="D33" s="3">
        <f>IFERROR(IF(IFERROR(ROUND(RTD("cqg.rtd", ,"ContractData",C33, "PerCentNetLastTrade",, "T")/100,5),"")="",ROUND((((RTD("cqg.rtd",,"ContractData",C33,"Bid",,"T")+RTD("cqg.rtd",,"ContractData",C33,"Ask",,"T"))/2)-RTD("cqg.rtd",,"ContractData",C33,"Y_Settlement",,"T"))/RTD("cqg.rtd",,"ContractData",C33,"Y_Settlement",,"T"),5),IFERROR(ROUND(RTD("cqg.rtd", ,"ContractData",C33, "PerCentNetLastTrade",, "T")/100,5),"")),"")</f>
        <v>-7.7099999999999998E-3</v>
      </c>
      <c r="F33" s="3">
        <f>IFERROR(ROUND(RTD("cqg.rtd",,"StudyData",B33, "PCB","BaseType=Index,Index=1", "Close", "WW","0","all",,,,"T")/100,5),"")</f>
        <v>3.16E-3</v>
      </c>
      <c r="H33" s="3">
        <f>IFERROR(ROUND(RTD("cqg.rtd",,"StudyData",B33, "PCB","BaseType=Index,Index=1", "Close", "MM","0","all",,,,"T")/100,5),"")</f>
        <v>-3.14E-3</v>
      </c>
      <c r="L33" s="3"/>
      <c r="M33" s="1">
        <f t="shared" si="7"/>
        <v>11</v>
      </c>
      <c r="N33" s="1" t="str">
        <f t="shared" si="5"/>
        <v>F.ZCE?11</v>
      </c>
      <c r="O33" s="1" t="str">
        <f>RTD("cqg.rtd", ,"ContractData", N33, "Symbol",, "T")</f>
        <v>ZCEN28</v>
      </c>
      <c r="P33" s="3" t="str">
        <f>IFERROR(IF(IFERROR(ROUND(RTD("cqg.rtd", ,"ContractData",O33, "PerCentNetLastTrade",, "T")/100,5),"")="",ROUND((((RTD("cqg.rtd",,"ContractData",O33,"Bid",,"T")+RTD("cqg.rtd",,"ContractData",O33,"Ask",,"T"))/2)-RTD("cqg.rtd",,"ContractData",O33,"Y_Settlement",,"T"))/RTD("cqg.rtd",,"ContractData",O33,"Y_Settlement",,"T"),5),IFERROR(ROUND(RTD("cqg.rtd", ,"ContractData",O33, "PerCentNetLastTrade",, "T")/100,5),"")),"")</f>
        <v/>
      </c>
      <c r="R33" s="3">
        <f>IFERROR(ROUND(RTD("cqg.rtd",,"StudyData",N33, "PCB","BaseType=Index,Index=1", "Close", "WW","0","all",,,,"T")/100,5),"")</f>
        <v>2.2100000000000002E-2</v>
      </c>
      <c r="S33" s="3"/>
      <c r="T33" s="3">
        <f>IFERROR(ROUND(RTD("cqg.rtd",,"StudyData",N33, "PCB","BaseType=Index,Index=1", "Close", "MM","0","all",,,,"T")/100,5),"")</f>
        <v>-2.5000000000000001E-2</v>
      </c>
    </row>
    <row r="34" spans="1:20" x14ac:dyDescent="0.3">
      <c r="A34" s="1">
        <f t="shared" si="6"/>
        <v>12</v>
      </c>
      <c r="B34" s="1" t="str">
        <f t="shared" si="4"/>
        <v>F.ZME?12</v>
      </c>
      <c r="C34" s="1" t="str">
        <f>RTD("cqg.rtd", ,"ContractData", B34, "Symbol",, "T")</f>
        <v>ZMEV27</v>
      </c>
      <c r="D34" s="3" t="str">
        <f>IFERROR(IF(IFERROR(ROUND(RTD("cqg.rtd", ,"ContractData",C34, "PerCentNetLastTrade",, "T")/100,5),"")="",ROUND((((RTD("cqg.rtd",,"ContractData",C34,"Bid",,"T")+RTD("cqg.rtd",,"ContractData",C34,"Ask",,"T"))/2)-RTD("cqg.rtd",,"ContractData",C34,"Y_Settlement",,"T"))/RTD("cqg.rtd",,"ContractData",C34,"Y_Settlement",,"T"),5),IFERROR(ROUND(RTD("cqg.rtd", ,"ContractData",C34, "PerCentNetLastTrade",, "T")/100,5),"")),"")</f>
        <v/>
      </c>
      <c r="F34" s="3">
        <f>IFERROR(ROUND(RTD("cqg.rtd",,"StudyData",B34, "PCB","BaseType=Index,Index=1", "Close", "WW","0","all",,,,"T")/100,5),"")</f>
        <v>2.5400000000000002E-3</v>
      </c>
      <c r="H34" s="3">
        <f>IFERROR(ROUND(RTD("cqg.rtd",,"StudyData",B34, "PCB","BaseType=Index,Index=1", "Close", "MM","0","all",,,,"T")/100,5),"")</f>
        <v>-1.58E-3</v>
      </c>
      <c r="M34" s="1">
        <f t="shared" si="7"/>
        <v>12</v>
      </c>
      <c r="N34" s="1" t="str">
        <f t="shared" si="5"/>
        <v>F.ZCE?12</v>
      </c>
      <c r="O34" s="1" t="str">
        <f>RTD("cqg.rtd", ,"ContractData", N34, "Symbol",, "T")</f>
        <v>ZCEU28</v>
      </c>
      <c r="P34" s="3">
        <f>IFERROR(IF(IFERROR(ROUND(RTD("cqg.rtd", ,"ContractData",O34, "PerCentNetLastTrade",, "T")/100,5),"")="",ROUND((((RTD("cqg.rtd",,"ContractData",O34,"Bid",,"T")+RTD("cqg.rtd",,"ContractData",O34,"Ask",,"T"))/2)-RTD("cqg.rtd",,"ContractData",O34,"Y_Settlement",,"T"))/RTD("cqg.rtd",,"ContractData",O34,"Y_Settlement",,"T"),5),IFERROR(ROUND(RTD("cqg.rtd", ,"ContractData",O34, "PerCentNetLastTrade",, "T")/100,5),"")),"")</f>
        <v>-2.7629999999999998E-2</v>
      </c>
      <c r="R34" s="3">
        <f>IFERROR(ROUND(RTD("cqg.rtd",,"StudyData",N34, "PCB","BaseType=Index,Index=1", "Close", "WW","0","all",,,,"T")/100,5),"")</f>
        <v>2.3380000000000001E-2</v>
      </c>
      <c r="S34" s="3"/>
      <c r="T34" s="3">
        <f>IFERROR(ROUND(RTD("cqg.rtd",,"StudyData",N34, "PCB","BaseType=Index,Index=1", "Close", "MM","0","all",,,,"T")/100,5),"")</f>
        <v>-1.363E-2</v>
      </c>
    </row>
    <row r="35" spans="1:20" x14ac:dyDescent="0.3">
      <c r="A35" s="1">
        <f t="shared" si="6"/>
        <v>13</v>
      </c>
      <c r="B35" s="1" t="str">
        <f t="shared" si="4"/>
        <v>F.ZME?13</v>
      </c>
      <c r="C35" s="1" t="str">
        <f>RTD("cqg.rtd", ,"ContractData", B35, "Symbol",, "T")</f>
        <v>ZMEZ27</v>
      </c>
      <c r="D35" s="3">
        <f>IFERROR(IF(IFERROR(ROUND(RTD("cqg.rtd", ,"ContractData",C35, "PerCentNetLastTrade",, "T")/100,5),"")="",ROUND((((RTD("cqg.rtd",,"ContractData",C35,"Bid",,"T")+RTD("cqg.rtd",,"ContractData",C35,"Ask",,"T"))/2)-RTD("cqg.rtd",,"ContractData",C35,"Y_Settlement",,"T"))/RTD("cqg.rtd",,"ContractData",C35,"Y_Settlement",,"T"),5),IFERROR(ROUND(RTD("cqg.rtd", ,"ContractData",C35, "PerCentNetLastTrade",, "T")/100,5),"")),"")</f>
        <v>-9.3999999999999997E-4</v>
      </c>
      <c r="F35" s="3">
        <f>IFERROR(ROUND(RTD("cqg.rtd",,"StudyData",B35, "PCB","BaseType=Index,Index=1", "Close", "WW","0","all",,,,"T")/100,5),"")</f>
        <v>2.5200000000000001E-3</v>
      </c>
      <c r="H35" s="3">
        <f>IFERROR(ROUND(RTD("cqg.rtd",,"StudyData",B35, "PCB","BaseType=Index,Index=1", "Close", "MM","0","all",,,,"T")/100,5),"")</f>
        <v>-3.1E-4</v>
      </c>
      <c r="M35" s="1">
        <f t="shared" si="7"/>
        <v>13</v>
      </c>
      <c r="N35" s="1" t="str">
        <f t="shared" si="5"/>
        <v>F.ZCE?13</v>
      </c>
      <c r="O35" s="1" t="str">
        <f>RTD("cqg.rtd", ,"ContractData", N35, "Symbol",, "T")</f>
        <v>ZCEZ28</v>
      </c>
      <c r="P35" s="3">
        <f>IFERROR(IF(IFERROR(ROUND(RTD("cqg.rtd", ,"ContractData",O35, "PerCentNetLastTrade",, "T")/100,5),"")="",ROUND((((RTD("cqg.rtd",,"ContractData",O35,"Bid",,"T")+RTD("cqg.rtd",,"ContractData",O35,"Ask",,"T"))/2)-RTD("cqg.rtd",,"ContractData",O35,"Y_Settlement",,"T"))/RTD("cqg.rtd",,"ContractData",O35,"Y_Settlement",,"T"),5),IFERROR(ROUND(RTD("cqg.rtd", ,"ContractData",O35, "PerCentNetLastTrade",, "T")/100,5),"")),"")</f>
        <v>-1.0499999999999999E-3</v>
      </c>
      <c r="R35" s="3">
        <f>IFERROR(ROUND(RTD("cqg.rtd",,"StudyData",N35, "PCB","BaseType=Index,Index=1", "Close", "WW","0","all",,,,"T")/100,5),"")</f>
        <v>2.2079999999999999E-2</v>
      </c>
      <c r="S35" s="3"/>
      <c r="T35" s="3">
        <f>IFERROR(ROUND(RTD("cqg.rtd",,"StudyData",N35, "PCB","BaseType=Index,Index=1", "Close", "MM","0","all",,,,"T")/100,5),"")</f>
        <v>-1.2489999999999999E-2</v>
      </c>
    </row>
    <row r="36" spans="1:20" x14ac:dyDescent="0.3">
      <c r="A36" s="1">
        <f t="shared" si="6"/>
        <v>14</v>
      </c>
      <c r="B36" s="1" t="str">
        <f t="shared" si="4"/>
        <v>F.ZME?14</v>
      </c>
      <c r="C36" s="1" t="str">
        <f>RTD("cqg.rtd", ,"ContractData", B36, "Symbol",, "T")</f>
        <v>ZMEF28</v>
      </c>
      <c r="D36" s="3" t="str">
        <f>IFERROR(IF(IFERROR(ROUND(RTD("cqg.rtd", ,"ContractData",C36, "PerCentNetLastTrade",, "T")/100,5),"")="",ROUND((((RTD("cqg.rtd",,"ContractData",C36,"Bid",,"T")+RTD("cqg.rtd",,"ContractData",C36,"Ask",,"T"))/2)-RTD("cqg.rtd",,"ContractData",C36,"Y_Settlement",,"T"))/RTD("cqg.rtd",,"ContractData",C36,"Y_Settlement",,"T"),5),IFERROR(ROUND(RTD("cqg.rtd", ,"ContractData",C36, "PerCentNetLastTrade",, "T")/100,5),"")),"")</f>
        <v/>
      </c>
      <c r="F36" s="3">
        <f>IFERROR(ROUND(RTD("cqg.rtd",,"StudyData",B36, "PCB","BaseType=Index,Index=1", "Close", "WW","0","all",,,,"T")/100,5),"")</f>
        <v>4.4099999999999999E-3</v>
      </c>
      <c r="H36" s="3">
        <f>IFERROR(ROUND(RTD("cqg.rtd",,"StudyData",B36, "PCB","BaseType=Index,Index=1", "Close", "MM","0","all",,,,"T")/100,5),"")</f>
        <v>3.7699999999999999E-3</v>
      </c>
      <c r="M36" s="1">
        <f t="shared" si="7"/>
        <v>14</v>
      </c>
      <c r="N36" s="1" t="str">
        <f t="shared" si="5"/>
        <v>F.ZCE?14</v>
      </c>
      <c r="O36" s="1" t="str">
        <f>RTD("cqg.rtd", ,"ContractData", N36, "Symbol",, "T")</f>
        <v>ZCEN29</v>
      </c>
      <c r="P36" s="3" t="str">
        <f>IFERROR(IF(IFERROR(ROUND(RTD("cqg.rtd", ,"ContractData",O36, "PerCentNetLastTrade",, "T")/100,5),"")="",ROUND((((RTD("cqg.rtd",,"ContractData",O36,"Bid",,"T")+RTD("cqg.rtd",,"ContractData",O36,"Ask",,"T"))/2)-RTD("cqg.rtd",,"ContractData",O36,"Y_Settlement",,"T"))/RTD("cqg.rtd",,"ContractData",O36,"Y_Settlement",,"T"),5),IFERROR(ROUND(RTD("cqg.rtd", ,"ContractData",O36, "PerCentNetLastTrade",, "T")/100,5),"")),"")</f>
        <v/>
      </c>
      <c r="R36" s="3">
        <f>IFERROR(ROUND(RTD("cqg.rtd",,"StudyData",N36, "PCB","BaseType=Index,Index=1", "Close", "WW","0","all",,,,"T")/100,5),"")</f>
        <v>2.2210000000000001E-2</v>
      </c>
      <c r="S36" s="3"/>
      <c r="T36" s="3">
        <f>IFERROR(ROUND(RTD("cqg.rtd",,"StudyData",N36, "PCB","BaseType=Index,Index=1", "Close", "MM","0","all",,,,"T")/100,5),"")</f>
        <v>-1.099E-2</v>
      </c>
    </row>
    <row r="37" spans="1:20" x14ac:dyDescent="0.3">
      <c r="A37" s="1">
        <f t="shared" si="6"/>
        <v>15</v>
      </c>
      <c r="B37" s="1" t="str">
        <f t="shared" si="4"/>
        <v>F.ZME?15</v>
      </c>
      <c r="C37" s="1" t="str">
        <f>RTD("cqg.rtd", ,"ContractData", B37, "Symbol",, "T")</f>
        <v>ZMEH28</v>
      </c>
      <c r="D37" s="3" t="str">
        <f>IFERROR(IF(IFERROR(ROUND(RTD("cqg.rtd", ,"ContractData",C37, "PerCentNetLastTrade",, "T")/100,5),"")="",ROUND((((RTD("cqg.rtd",,"ContractData",C37,"Bid",,"T")+RTD("cqg.rtd",,"ContractData",C37,"Ask",,"T"))/2)-RTD("cqg.rtd",,"ContractData",C37,"Y_Settlement",,"T"))/RTD("cqg.rtd",,"ContractData",C37,"Y_Settlement",,"T"),5),IFERROR(ROUND(RTD("cqg.rtd", ,"ContractData",C37, "PerCentNetLastTrade",, "T")/100,5),"")),"")</f>
        <v/>
      </c>
      <c r="F37" s="3">
        <f>IFERROR(ROUND(RTD("cqg.rtd",,"StudyData",B37, "PCB","BaseType=Index,Index=1", "Close", "WW","0","all",,,,"T")/100,5),"")</f>
        <v>9.4999999999999998E-3</v>
      </c>
      <c r="H37" s="3">
        <f>IFERROR(ROUND(RTD("cqg.rtd",,"StudyData",B37, "PCB","BaseType=Index,Index=1", "Close", "MM","0","all",,,,"T")/100,5),"")</f>
        <v>1.174E-2</v>
      </c>
      <c r="M37" s="1">
        <f t="shared" si="7"/>
        <v>15</v>
      </c>
      <c r="N37" s="1" t="str">
        <f t="shared" si="5"/>
        <v>F.ZCE?15</v>
      </c>
      <c r="O37" s="1" t="str">
        <f>RTD("cqg.rtd", ,"ContractData", N37, "Symbol",, "T")</f>
        <v>ZCEZ29</v>
      </c>
      <c r="P37" s="3">
        <f>IFERROR(IF(IFERROR(ROUND(RTD("cqg.rtd", ,"ContractData",O37, "PerCentNetLastTrade",, "T")/100,5),"")="",ROUND((((RTD("cqg.rtd",,"ContractData",O37,"Bid",,"T")+RTD("cqg.rtd",,"ContractData",O37,"Ask",,"T"))/2)-RTD("cqg.rtd",,"ContractData",O37,"Y_Settlement",,"T"))/RTD("cqg.rtd",,"ContractData",O37,"Y_Settlement",,"T"),5),IFERROR(ROUND(RTD("cqg.rtd", ,"ContractData",O37, "PerCentNetLastTrade",, "T")/100,5),"")),"")</f>
        <v>1.312E-2</v>
      </c>
      <c r="R37" s="3">
        <f>IFERROR(ROUND(RTD("cqg.rtd",,"StudyData",N37, "PCB","BaseType=Index,Index=1", "Close", "WW","0","all",,,,"T")/100,5),"")</f>
        <v>1.762E-2</v>
      </c>
      <c r="S37" s="3"/>
      <c r="T37" s="3">
        <f>IFERROR(ROUND(RTD("cqg.rtd",,"StudyData",N37, "PCB","BaseType=Index,Index=1", "Close", "MM","0","all",,,,"T")/100,5),"")</f>
        <v>-1.346E-2</v>
      </c>
    </row>
    <row r="38" spans="1:20" x14ac:dyDescent="0.3">
      <c r="C38" s="7" t="s">
        <v>7</v>
      </c>
      <c r="D38" s="7" t="s">
        <v>6</v>
      </c>
      <c r="E38" s="7" t="s">
        <v>7</v>
      </c>
      <c r="F38" s="7" t="s">
        <v>6</v>
      </c>
      <c r="G38" s="7" t="s">
        <v>7</v>
      </c>
      <c r="H38" s="7" t="s">
        <v>6</v>
      </c>
      <c r="O38" s="7" t="s">
        <v>7</v>
      </c>
      <c r="P38" s="7" t="s">
        <v>6</v>
      </c>
      <c r="Q38" s="7" t="s">
        <v>7</v>
      </c>
      <c r="R38" s="7" t="s">
        <v>6</v>
      </c>
      <c r="S38" s="7" t="s">
        <v>7</v>
      </c>
      <c r="T38" s="7" t="s">
        <v>6</v>
      </c>
    </row>
    <row r="39" spans="1:20" x14ac:dyDescent="0.3">
      <c r="B39" s="7" t="s">
        <v>0</v>
      </c>
      <c r="C39" s="5" t="str">
        <f>_xlfn.XLOOKUP(D39,$D$23:$D$37,$C$23:$C$37,0,0)</f>
        <v>ZMEZ27</v>
      </c>
      <c r="D39" s="6">
        <f>ROUND(MAX(D23:D37),5)</f>
        <v>-9.3999999999999997E-4</v>
      </c>
      <c r="E39" s="5" t="str">
        <f>_xlfn.XLOOKUP(F39,$F$23:$F$37,$C$23:$C$37,0,0)</f>
        <v>ZMEH28</v>
      </c>
      <c r="F39" s="6">
        <f>ROUND(MAX(F23:F37),5)</f>
        <v>9.4999999999999998E-3</v>
      </c>
      <c r="G39" s="5" t="str">
        <f>_xlfn.XLOOKUP(H39,$H$23:$H$37,$C$23:$C$37,0,0)</f>
        <v>ZMEH28</v>
      </c>
      <c r="H39" s="6">
        <f>ROUND(MAX(H23:H37),5)</f>
        <v>1.174E-2</v>
      </c>
      <c r="N39" s="7" t="s">
        <v>0</v>
      </c>
      <c r="O39" s="5" t="str">
        <f>_xlfn.XLOOKUP(P39,$P$23:$P$37,$O$23:$O$37,0,0)</f>
        <v>ZCEZ29</v>
      </c>
      <c r="P39" s="6">
        <f>ROUND(MAX(P23:P37),5)</f>
        <v>1.312E-2</v>
      </c>
      <c r="Q39" s="5" t="str">
        <f>_xlfn.XLOOKUP(R39,$R$23:$R$37,$O$23:$O$37,0,0)</f>
        <v>ZWAN26</v>
      </c>
      <c r="R39" s="6">
        <f>ROUND(MAX(R23:R37),5)</f>
        <v>4.3630000000000002E-2</v>
      </c>
      <c r="S39" s="5" t="str">
        <f>_xlfn.XLOOKUP(T39,$T$23:$T$37,$O$23:$O$37,0,0)</f>
        <v>ZWAN26</v>
      </c>
      <c r="T39" s="6">
        <f>ROUND(MAX(T23:T37),5)</f>
        <v>-8.1999999999999998E-4</v>
      </c>
    </row>
    <row r="40" spans="1:20" x14ac:dyDescent="0.3">
      <c r="B40" s="7" t="s">
        <v>2</v>
      </c>
      <c r="C40" s="5" t="str">
        <f>_xlfn.XLOOKUP(D40,$D$23:$D$37,$C$23:$C$37,0,0)</f>
        <v>ZMEU26</v>
      </c>
      <c r="D40" s="6">
        <f>ROUND(MEDIAN(D23:D37),5)</f>
        <v>-6.9100000000000003E-3</v>
      </c>
      <c r="E40" s="5" t="str">
        <f>_xlfn.XLOOKUP(F40,$F$23:$F$37,$C$23:$C$37,0,0)</f>
        <v>ZMEZ27</v>
      </c>
      <c r="F40" s="6">
        <f>ROUND(MEDIAN(F23:F37),5)</f>
        <v>2.5200000000000001E-3</v>
      </c>
      <c r="G40" s="5" t="str">
        <f>_xlfn.XLOOKUP(H40,$H$23:$H$37,$C$23:$C$37,0,0)</f>
        <v>ZMEK27</v>
      </c>
      <c r="H40" s="6">
        <f>ROUND(MEDIAN(H23:H37),5)</f>
        <v>-2.4340000000000001E-2</v>
      </c>
      <c r="N40" s="7" t="s">
        <v>2</v>
      </c>
      <c r="O40" s="5">
        <f>_xlfn.XLOOKUP(P40,$P$23:$P$37,$O$23:$O$37,0,0)</f>
        <v>0</v>
      </c>
      <c r="P40" s="6">
        <f>ROUND(MEDIAN(P23:P37),5)</f>
        <v>-5.2700000000000004E-3</v>
      </c>
      <c r="Q40" s="5" t="str">
        <f>_xlfn.XLOOKUP(R40,$R$23:$R$37,$O$23:$O$37,0,0)</f>
        <v>ZCEZ27</v>
      </c>
      <c r="R40" s="6">
        <f>ROUND(MEDIAN(R23:R37),5)</f>
        <v>1.8720000000000001E-2</v>
      </c>
      <c r="S40" s="5" t="str">
        <f>_xlfn.XLOOKUP(T40,$T$23:$T$37,$O$23:$O$37,0,0)</f>
        <v>ZCEH28</v>
      </c>
      <c r="T40" s="6">
        <f>ROUND(MEDIAN(T23:T37),5)</f>
        <v>-2.836E-2</v>
      </c>
    </row>
    <row r="41" spans="1:20" x14ac:dyDescent="0.3">
      <c r="B41" s="7" t="s">
        <v>1</v>
      </c>
      <c r="C41" s="5" t="str">
        <f>_xlfn.XLOOKUP(D41,$D$23:$D$37,$C$23:$C$37,0,0)</f>
        <v>ZMEN27</v>
      </c>
      <c r="D41" s="6">
        <f>ROUND(MIN(D23:D37),5)</f>
        <v>-8.4600000000000005E-3</v>
      </c>
      <c r="E41" s="5" t="str">
        <f>_xlfn.XLOOKUP(F41,$F$23:$F$37,$C$23:$C$37,0,0)</f>
        <v>ZMEN27</v>
      </c>
      <c r="F41" s="6">
        <f>ROUND(MIN(F23:F37),5)</f>
        <v>-4.7200000000000002E-3</v>
      </c>
      <c r="G41" s="5" t="str">
        <f>_xlfn.XLOOKUP(H41,$H$23:$H$37,$C$23:$C$37,0,0)</f>
        <v>ZMEN26</v>
      </c>
      <c r="H41" s="6">
        <f>ROUND(MIN(H23:H37),5)</f>
        <v>-8.2470000000000002E-2</v>
      </c>
      <c r="N41" s="7" t="s">
        <v>1</v>
      </c>
      <c r="O41" s="5" t="str">
        <f>_xlfn.XLOOKUP(P41,$P$23:$P$37,$O$23:$O$37,0,0)</f>
        <v>ZCEU28</v>
      </c>
      <c r="P41" s="6">
        <f>ROUND(MIN(P23:P37),5)</f>
        <v>-2.7629999999999998E-2</v>
      </c>
      <c r="Q41" s="5" t="str">
        <f>_xlfn.XLOOKUP(R41,$R$23:$R$37,$O$23:$O$37,0,0)</f>
        <v>ZCEN27</v>
      </c>
      <c r="R41" s="6">
        <f>ROUND(MIN(R23:R37),5)</f>
        <v>1.116E-2</v>
      </c>
      <c r="S41" s="5" t="str">
        <f>_xlfn.XLOOKUP(T41,$T$23:$T$37,$O$23:$O$37,0,0)</f>
        <v>ZCEU26</v>
      </c>
      <c r="T41" s="6">
        <f>ROUND(MIN(T23:T37),5)</f>
        <v>-6.2530000000000002E-2</v>
      </c>
    </row>
    <row r="42" spans="1:20" ht="5.0999999999999996" customHeight="1" x14ac:dyDescent="0.3">
      <c r="D42" s="3"/>
      <c r="F42" s="3"/>
      <c r="H42" s="3"/>
      <c r="P42" s="3"/>
      <c r="R42" s="3"/>
      <c r="T42" s="3"/>
    </row>
    <row r="43" spans="1:20" x14ac:dyDescent="0.3">
      <c r="A43" s="12" t="str">
        <f>RTD("cqg.rtd", ,"ContractData", B44, "LongDescription",, "T")</f>
        <v>Soybean Oil (Globex), Jul 26</v>
      </c>
      <c r="B43" s="12"/>
      <c r="C43" s="12"/>
      <c r="D43" s="7" t="s">
        <v>3</v>
      </c>
      <c r="E43" s="7"/>
      <c r="F43" s="7" t="s">
        <v>4</v>
      </c>
      <c r="G43" s="7"/>
      <c r="H43" s="7" t="s">
        <v>5</v>
      </c>
    </row>
    <row r="44" spans="1:20" x14ac:dyDescent="0.3">
      <c r="A44" s="1">
        <v>1</v>
      </c>
      <c r="B44" s="1" t="str">
        <f>"F.ZLE?"&amp;A44</f>
        <v>F.ZLE?1</v>
      </c>
      <c r="C44" s="1" t="str">
        <f>_xll.CQGContractData(B44, "ShortSymbol", "-1", "T")</f>
        <v>ZLEN26</v>
      </c>
      <c r="D44" s="3">
        <f>IFERROR(IF(IFERROR(ROUND(RTD("cqg.rtd", ,"ContractData",C44, "PerCentNetLastTrade",, "T")/100,4),"")="",ROUND((((RTD("cqg.rtd",,"ContractData",C44,"Bid",,"T")+RTD("cqg.rtd",,"ContractData",C44,"Ask",,"T"))/2)-RTD("cqg.rtd",,"ContractData",C44,"Y_Settlement",,"T"))/RTD("cqg.rtd",,"ContractData",C44,"Y_Settlement",,"T"),4),IFERROR(ROUND(RTD("cqg.rtd", ,"ContractData",C44, "PerCentNetLastTrade",, "T")/100,4),"")),"")</f>
        <v>-1.9E-2</v>
      </c>
      <c r="F44" s="3">
        <f>IFERROR(ROUND(RTD("cqg.rtd",,"StudyData",B44, "PCB","BaseType=Index,Index=1", "Close", "WW","0","all",,,,"T")/100,4),"")</f>
        <v>-5.5199999999999999E-2</v>
      </c>
      <c r="G44" s="3"/>
      <c r="H44" s="3">
        <f>IFERROR(ROUND(RTD("cqg.rtd",,"StudyData",B44, "PCB","BaseType=Index,Index=1", "Close", "MM","0","all",,,,"T")/100,4),"")</f>
        <v>-9.7000000000000003E-2</v>
      </c>
    </row>
    <row r="45" spans="1:20" x14ac:dyDescent="0.3">
      <c r="A45" s="1">
        <f>A44+1</f>
        <v>2</v>
      </c>
      <c r="B45" s="1" t="str">
        <f t="shared" ref="B45:B58" si="8">"F.ZLE?"&amp;A45</f>
        <v>F.ZLE?2</v>
      </c>
      <c r="C45" s="1" t="str">
        <f>_xll.CQGContractData(B45, "ShortSymbol", "-1", "T")</f>
        <v>ZLEQ26</v>
      </c>
      <c r="D45" s="3">
        <f>IFERROR(IF(IFERROR(ROUND(RTD("cqg.rtd", ,"ContractData",C45, "PerCentNetLastTrade",, "T")/100,4),"")="",ROUND((((RTD("cqg.rtd",,"ContractData",C45,"Bid",,"T")+RTD("cqg.rtd",,"ContractData",C45,"Ask",,"T"))/2)-RTD("cqg.rtd",,"ContractData",C45,"Y_Settlement",,"T"))/RTD("cqg.rtd",,"ContractData",C45,"Y_Settlement",,"T"),4),IFERROR(ROUND(RTD("cqg.rtd", ,"ContractData",C45, "PerCentNetLastTrade",, "T")/100,4),"")),"")</f>
        <v>-1.9099999999999999E-2</v>
      </c>
      <c r="F45" s="3">
        <f>IFERROR(ROUND(RTD("cqg.rtd",,"StudyData",B45, "PCB","BaseType=Index,Index=1", "Close", "WW","0","all",,,,"T")/100,4),"")</f>
        <v>-5.5899999999999998E-2</v>
      </c>
      <c r="G45" s="3"/>
      <c r="H45" s="3">
        <f>IFERROR(ROUND(RTD("cqg.rtd",,"StudyData",B45, "PCB","BaseType=Index,Index=1", "Close", "MM","0","all",,,,"T")/100,4),"")</f>
        <v>-9.5899999999999999E-2</v>
      </c>
      <c r="K45" s="4"/>
      <c r="L45" s="3"/>
    </row>
    <row r="46" spans="1:20" x14ac:dyDescent="0.3">
      <c r="A46" s="1">
        <f t="shared" ref="A46:A58" si="9">A45+1</f>
        <v>3</v>
      </c>
      <c r="B46" s="1" t="str">
        <f t="shared" si="8"/>
        <v>F.ZLE?3</v>
      </c>
      <c r="C46" s="1" t="str">
        <f>_xll.CQGContractData(B46, "ShortSymbol", "-1", "T")</f>
        <v>ZLEU26</v>
      </c>
      <c r="D46" s="3">
        <f>IFERROR(IF(IFERROR(ROUND(RTD("cqg.rtd", ,"ContractData",C46, "PerCentNetLastTrade",, "T")/100,4),"")="",ROUND((((RTD("cqg.rtd",,"ContractData",C46,"Bid",,"T")+RTD("cqg.rtd",,"ContractData",C46,"Ask",,"T"))/2)-RTD("cqg.rtd",,"ContractData",C46,"Y_Settlement",,"T"))/RTD("cqg.rtd",,"ContractData",C46,"Y_Settlement",,"T"),4),IFERROR(ROUND(RTD("cqg.rtd", ,"ContractData",C46, "PerCentNetLastTrade",, "T")/100,4),"")),"")</f>
        <v>-1.83E-2</v>
      </c>
      <c r="F46" s="3">
        <f>IFERROR(ROUND(RTD("cqg.rtd",,"StudyData",B46, "PCB","BaseType=Index,Index=1", "Close", "WW","0","all",,,,"T")/100,4),"")</f>
        <v>-5.4699999999999999E-2</v>
      </c>
      <c r="G46" s="3"/>
      <c r="H46" s="3">
        <f>IFERROR(ROUND(RTD("cqg.rtd",,"StudyData",B46, "PCB","BaseType=Index,Index=1", "Close", "MM","0","all",,,,"T")/100,4),"")</f>
        <v>-9.4299999999999995E-2</v>
      </c>
      <c r="L46" s="3"/>
    </row>
    <row r="47" spans="1:20" x14ac:dyDescent="0.3">
      <c r="A47" s="1">
        <f t="shared" si="9"/>
        <v>4</v>
      </c>
      <c r="B47" s="1" t="str">
        <f t="shared" si="8"/>
        <v>F.ZLE?4</v>
      </c>
      <c r="C47" s="1" t="str">
        <f>_xll.CQGContractData(B47, "ShortSymbol", "-1", "T")</f>
        <v>ZLEV26</v>
      </c>
      <c r="D47" s="3">
        <f>IFERROR(IF(IFERROR(ROUND(RTD("cqg.rtd", ,"ContractData",C47, "PerCentNetLastTrade",, "T")/100,4),"")="",ROUND((((RTD("cqg.rtd",,"ContractData",C47,"Bid",,"T")+RTD("cqg.rtd",,"ContractData",C47,"Ask",,"T"))/2)-RTD("cqg.rtd",,"ContractData",C47,"Y_Settlement",,"T"))/RTD("cqg.rtd",,"ContractData",C47,"Y_Settlement",,"T"),4),IFERROR(ROUND(RTD("cqg.rtd", ,"ContractData",C47, "PerCentNetLastTrade",, "T")/100,4),"")),"")</f>
        <v>-1.83E-2</v>
      </c>
      <c r="F47" s="3">
        <f>IFERROR(ROUND(RTD("cqg.rtd",,"StudyData",B47, "PCB","BaseType=Index,Index=1", "Close", "WW","0","all",,,,"T")/100,4),"")</f>
        <v>-5.3999999999999999E-2</v>
      </c>
      <c r="H47" s="3">
        <f>IFERROR(ROUND(RTD("cqg.rtd",,"StudyData",B47, "PCB","BaseType=Index,Index=1", "Close", "MM","0","all",,,,"T")/100,4),"")</f>
        <v>-9.2299999999999993E-2</v>
      </c>
      <c r="L47" s="3"/>
    </row>
    <row r="48" spans="1:20" x14ac:dyDescent="0.3">
      <c r="A48" s="1">
        <f t="shared" si="9"/>
        <v>5</v>
      </c>
      <c r="B48" s="1" t="str">
        <f t="shared" si="8"/>
        <v>F.ZLE?5</v>
      </c>
      <c r="C48" s="1" t="str">
        <f>_xll.CQGContractData(B48, "ShortSymbol", "-1", "T")</f>
        <v>ZLEZ26</v>
      </c>
      <c r="D48" s="3">
        <f>IFERROR(IF(IFERROR(ROUND(RTD("cqg.rtd", ,"ContractData",C48, "PerCentNetLastTrade",, "T")/100,4),"")="",ROUND((((RTD("cqg.rtd",,"ContractData",C48,"Bid",,"T")+RTD("cqg.rtd",,"ContractData",C48,"Ask",,"T"))/2)-RTD("cqg.rtd",,"ContractData",C48,"Y_Settlement",,"T"))/RTD("cqg.rtd",,"ContractData",C48,"Y_Settlement",,"T"),4),IFERROR(ROUND(RTD("cqg.rtd", ,"ContractData",C48, "PerCentNetLastTrade",, "T")/100,4),"")),"")</f>
        <v>-1.7999999999999999E-2</v>
      </c>
      <c r="F48" s="3">
        <f>IFERROR(ROUND(RTD("cqg.rtd",,"StudyData",B48, "PCB","BaseType=Index,Index=1", "Close", "WW","0","all",,,,"T")/100,4),"")</f>
        <v>-5.33E-2</v>
      </c>
      <c r="H48" s="3">
        <f>IFERROR(ROUND(RTD("cqg.rtd",,"StudyData",B48, "PCB","BaseType=Index,Index=1", "Close", "MM","0","all",,,,"T")/100,4),"")</f>
        <v>-8.9499999999999996E-2</v>
      </c>
    </row>
    <row r="49" spans="1:8" x14ac:dyDescent="0.3">
      <c r="A49" s="1">
        <f t="shared" si="9"/>
        <v>6</v>
      </c>
      <c r="B49" s="1" t="str">
        <f t="shared" si="8"/>
        <v>F.ZLE?6</v>
      </c>
      <c r="C49" s="1" t="str">
        <f>_xll.CQGContractData(B49, "ShortSymbol", "-1", "T")</f>
        <v>ZLEF27</v>
      </c>
      <c r="D49" s="3">
        <f>IFERROR(IF(IFERROR(ROUND(RTD("cqg.rtd", ,"ContractData",C49, "PerCentNetLastTrade",, "T")/100,4),"")="",ROUND((((RTD("cqg.rtd",,"ContractData",C49,"Bid",,"T")+RTD("cqg.rtd",,"ContractData",C49,"Ask",,"T"))/2)-RTD("cqg.rtd",,"ContractData",C49,"Y_Settlement",,"T"))/RTD("cqg.rtd",,"ContractData",C49,"Y_Settlement",,"T"),4),IFERROR(ROUND(RTD("cqg.rtd", ,"ContractData",C49, "PerCentNetLastTrade",, "T")/100,4),"")),"")</f>
        <v>-1.7999999999999999E-2</v>
      </c>
      <c r="F49" s="3">
        <f>IFERROR(ROUND(RTD("cqg.rtd",,"StudyData",B49, "PCB","BaseType=Index,Index=1", "Close", "WW","0","all",,,,"T")/100,4),"")</f>
        <v>-5.2299999999999999E-2</v>
      </c>
      <c r="H49" s="3">
        <f>IFERROR(ROUND(RTD("cqg.rtd",,"StudyData",B49, "PCB","BaseType=Index,Index=1", "Close", "MM","0","all",,,,"T")/100,4),"")</f>
        <v>-8.4099999999999994E-2</v>
      </c>
    </row>
    <row r="50" spans="1:8" x14ac:dyDescent="0.3">
      <c r="A50" s="1">
        <f t="shared" si="9"/>
        <v>7</v>
      </c>
      <c r="B50" s="1" t="str">
        <f t="shared" si="8"/>
        <v>F.ZLE?7</v>
      </c>
      <c r="C50" s="1" t="str">
        <f>_xll.CQGContractData(B50, "ShortSymbol", "-1", "T")</f>
        <v>ZLEH27</v>
      </c>
      <c r="D50" s="3">
        <f>IFERROR(IF(IFERROR(ROUND(RTD("cqg.rtd", ,"ContractData",C50, "PerCentNetLastTrade",, "T")/100,4),"")="",ROUND((((RTD("cqg.rtd",,"ContractData",C50,"Bid",,"T")+RTD("cqg.rtd",,"ContractData",C50,"Ask",,"T"))/2)-RTD("cqg.rtd",,"ContractData",C50,"Y_Settlement",,"T"))/RTD("cqg.rtd",,"ContractData",C50,"Y_Settlement",,"T"),4),IFERROR(ROUND(RTD("cqg.rtd", ,"ContractData",C50, "PerCentNetLastTrade",, "T")/100,4),"")),"")</f>
        <v>-1.77E-2</v>
      </c>
      <c r="F50" s="3">
        <f>IFERROR(ROUND(RTD("cqg.rtd",,"StudyData",B50, "PCB","BaseType=Index,Index=1", "Close", "WW","0","all",,,,"T")/100,4),"")</f>
        <v>-5.11E-2</v>
      </c>
      <c r="H50" s="3">
        <f>IFERROR(ROUND(RTD("cqg.rtd",,"StudyData",B50, "PCB","BaseType=Index,Index=1", "Close", "MM","0","all",,,,"T")/100,4),"")</f>
        <v>-7.85E-2</v>
      </c>
    </row>
    <row r="51" spans="1:8" x14ac:dyDescent="0.3">
      <c r="A51" s="1">
        <f t="shared" si="9"/>
        <v>8</v>
      </c>
      <c r="B51" s="1" t="str">
        <f t="shared" si="8"/>
        <v>F.ZLE?8</v>
      </c>
      <c r="C51" s="1" t="str">
        <f>_xll.CQGContractData(B51, "ShortSymbol", "-1", "T")</f>
        <v>ZLEK27</v>
      </c>
      <c r="D51" s="3">
        <f>IFERROR(IF(IFERROR(ROUND(RTD("cqg.rtd", ,"ContractData",C51, "PerCentNetLastTrade",, "T")/100,4),"")="",ROUND((((RTD("cqg.rtd",,"ContractData",C51,"Bid",,"T")+RTD("cqg.rtd",,"ContractData",C51,"Ask",,"T"))/2)-RTD("cqg.rtd",,"ContractData",C51,"Y_Settlement",,"T"))/RTD("cqg.rtd",,"ContractData",C51,"Y_Settlement",,"T"),4),IFERROR(ROUND(RTD("cqg.rtd", ,"ContractData",C51, "PerCentNetLastTrade",, "T")/100,4),"")),"")</f>
        <v>-1.7999999999999999E-2</v>
      </c>
      <c r="F51" s="3">
        <f>IFERROR(ROUND(RTD("cqg.rtd",,"StudyData",B51, "PCB","BaseType=Index,Index=1", "Close", "WW","0","all",,,,"T")/100,4),"")</f>
        <v>-5.0700000000000002E-2</v>
      </c>
      <c r="H51" s="3">
        <f>IFERROR(ROUND(RTD("cqg.rtd",,"StudyData",B51, "PCB","BaseType=Index,Index=1", "Close", "MM","0","all",,,,"T")/100,4),"")</f>
        <v>-7.5200000000000003E-2</v>
      </c>
    </row>
    <row r="52" spans="1:8" x14ac:dyDescent="0.3">
      <c r="A52" s="1">
        <f t="shared" si="9"/>
        <v>9</v>
      </c>
      <c r="B52" s="1" t="str">
        <f t="shared" si="8"/>
        <v>F.ZLE?9</v>
      </c>
      <c r="C52" s="1" t="str">
        <f>_xll.CQGContractData(B52, "ShortSymbol", "-1", "T")</f>
        <v>ZLEN27</v>
      </c>
      <c r="D52" s="3">
        <f>IFERROR(IF(IFERROR(ROUND(RTD("cqg.rtd", ,"ContractData",C52, "PerCentNetLastTrade",, "T")/100,4),"")="",ROUND((((RTD("cqg.rtd",,"ContractData",C52,"Bid",,"T")+RTD("cqg.rtd",,"ContractData",C52,"Ask",,"T"))/2)-RTD("cqg.rtd",,"ContractData",C52,"Y_Settlement",,"T"))/RTD("cqg.rtd",,"ContractData",C52,"Y_Settlement",,"T"),4),IFERROR(ROUND(RTD("cqg.rtd", ,"ContractData",C52, "PerCentNetLastTrade",, "T")/100,4),"")),"")</f>
        <v>-1.6500000000000001E-2</v>
      </c>
      <c r="F52" s="3">
        <f>IFERROR(ROUND(RTD("cqg.rtd",,"StudyData",B52, "PCB","BaseType=Index,Index=1", "Close", "WW","0","all",,,,"T")/100,4),"")</f>
        <v>-4.8300000000000003E-2</v>
      </c>
      <c r="H52" s="3">
        <f>IFERROR(ROUND(RTD("cqg.rtd",,"StudyData",B52, "PCB","BaseType=Index,Index=1", "Close", "MM","0","all",,,,"T")/100,4),"")</f>
        <v>-7.0900000000000005E-2</v>
      </c>
    </row>
    <row r="53" spans="1:8" x14ac:dyDescent="0.3">
      <c r="A53" s="1">
        <f t="shared" si="9"/>
        <v>10</v>
      </c>
      <c r="B53" s="1" t="str">
        <f t="shared" si="8"/>
        <v>F.ZLE?10</v>
      </c>
      <c r="C53" s="1" t="str">
        <f>_xll.CQGContractData(B53, "ShortSymbol", "-1", "T")</f>
        <v>ZLEQ27</v>
      </c>
      <c r="D53" s="3">
        <f>IFERROR(IF(IFERROR(ROUND(RTD("cqg.rtd", ,"ContractData",C53, "PerCentNetLastTrade",, "T")/100,4),"")="",ROUND((((RTD("cqg.rtd",,"ContractData",C53,"Bid",,"T")+RTD("cqg.rtd",,"ContractData",C53,"Ask",,"T"))/2)-RTD("cqg.rtd",,"ContractData",C53,"Y_Settlement",,"T"))/RTD("cqg.rtd",,"ContractData",C53,"Y_Settlement",,"T"),4),IFERROR(ROUND(RTD("cqg.rtd", ,"ContractData",C53, "PerCentNetLastTrade",, "T")/100,4),"")),"")</f>
        <v>-4.8999999999999998E-3</v>
      </c>
      <c r="F53" s="3">
        <f>IFERROR(ROUND(RTD("cqg.rtd",,"StudyData",B53, "PCB","BaseType=Index,Index=1", "Close", "WW","0","all",,,,"T")/100,4),"")</f>
        <v>-3.61E-2</v>
      </c>
      <c r="G53" s="3"/>
      <c r="H53" s="3">
        <f>IFERROR(ROUND(RTD("cqg.rtd",,"StudyData",B53, "PCB","BaseType=Index,Index=1", "Close", "MM","0","all",,,,"T")/100,4),"")</f>
        <v>-5.74E-2</v>
      </c>
    </row>
    <row r="54" spans="1:8" x14ac:dyDescent="0.3">
      <c r="A54" s="1">
        <f t="shared" si="9"/>
        <v>11</v>
      </c>
      <c r="B54" s="1" t="str">
        <f t="shared" si="8"/>
        <v>F.ZLE?11</v>
      </c>
      <c r="C54" s="1" t="str">
        <f>_xll.CQGContractData(B54, "ShortSymbol", "-1", "T")</f>
        <v>ZLEU27</v>
      </c>
      <c r="D54" s="3">
        <f>IFERROR(IF(IFERROR(ROUND(RTD("cqg.rtd", ,"ContractData",C54, "PerCentNetLastTrade",, "T")/100,4),"")="",ROUND((((RTD("cqg.rtd",,"ContractData",C54,"Bid",,"T")+RTD("cqg.rtd",,"ContractData",C54,"Ask",,"T"))/2)-RTD("cqg.rtd",,"ContractData",C54,"Y_Settlement",,"T"))/RTD("cqg.rtd",,"ContractData",C54,"Y_Settlement",,"T"),4),IFERROR(ROUND(RTD("cqg.rtd", ,"ContractData",C54, "PerCentNetLastTrade",, "T")/100,4),"")),"")</f>
        <v>-1.1299999999999999E-2</v>
      </c>
      <c r="F54" s="3">
        <f>IFERROR(ROUND(RTD("cqg.rtd",,"StudyData",B54, "PCB","BaseType=Index,Index=1", "Close", "WW","0","all",,,,"T")/100,4),"")</f>
        <v>-4.1099999999999998E-2</v>
      </c>
      <c r="H54" s="3">
        <f>IFERROR(ROUND(RTD("cqg.rtd",,"StudyData",B54, "PCB","BaseType=Index,Index=1", "Close", "MM","0","all",,,,"T")/100,4),"")</f>
        <v>-6.1699999999999998E-2</v>
      </c>
    </row>
    <row r="55" spans="1:8" x14ac:dyDescent="0.3">
      <c r="A55" s="1">
        <f t="shared" si="9"/>
        <v>12</v>
      </c>
      <c r="B55" s="1" t="str">
        <f t="shared" si="8"/>
        <v>F.ZLE?12</v>
      </c>
      <c r="C55" s="1" t="str">
        <f>_xll.CQGContractData(B55, "ShortSymbol", "-1", "T")</f>
        <v>ZLEV27</v>
      </c>
      <c r="D55" s="3">
        <f>IFERROR(IF(IFERROR(ROUND(RTD("cqg.rtd", ,"ContractData",C55, "PerCentNetLastTrade",, "T")/100,4),"")="",ROUND((((RTD("cqg.rtd",,"ContractData",C55,"Bid",,"T")+RTD("cqg.rtd",,"ContractData",C55,"Ask",,"T"))/2)-RTD("cqg.rtd",,"ContractData",C55,"Y_Settlement",,"T"))/RTD("cqg.rtd",,"ContractData",C55,"Y_Settlement",,"T"),4),IFERROR(ROUND(RTD("cqg.rtd", ,"ContractData",C55, "PerCentNetLastTrade",, "T")/100,4),"")),"")</f>
        <v>-1.24E-2</v>
      </c>
      <c r="F55" s="3">
        <f>IFERROR(ROUND(RTD("cqg.rtd",,"StudyData",B55, "PCB","BaseType=Index,Index=1", "Close", "WW","0","all",,,,"T")/100,4),"")</f>
        <v>-4.0399999999999998E-2</v>
      </c>
      <c r="H55" s="3">
        <f>IFERROR(ROUND(RTD("cqg.rtd",,"StudyData",B55, "PCB","BaseType=Index,Index=1", "Close", "MM","0","all",,,,"T")/100,4),"")</f>
        <v>-6.1600000000000002E-2</v>
      </c>
    </row>
    <row r="56" spans="1:8" x14ac:dyDescent="0.3">
      <c r="A56" s="1">
        <f t="shared" si="9"/>
        <v>13</v>
      </c>
      <c r="B56" s="1" t="str">
        <f t="shared" si="8"/>
        <v>F.ZLE?13</v>
      </c>
      <c r="C56" s="1" t="str">
        <f>_xll.CQGContractData(B56, "ShortSymbol", "-1", "T")</f>
        <v>ZLEZ27</v>
      </c>
      <c r="D56" s="3">
        <f>IFERROR(IF(IFERROR(ROUND(RTD("cqg.rtd", ,"ContractData",C56, "PerCentNetLastTrade",, "T")/100,4),"")="",ROUND((((RTD("cqg.rtd",,"ContractData",C56,"Bid",,"T")+RTD("cqg.rtd",,"ContractData",C56,"Ask",,"T"))/2)-RTD("cqg.rtd",,"ContractData",C56,"Y_Settlement",,"T"))/RTD("cqg.rtd",,"ContractData",C56,"Y_Settlement",,"T"),4),IFERROR(ROUND(RTD("cqg.rtd", ,"ContractData",C56, "PerCentNetLastTrade",, "T")/100,4),"")),"")</f>
        <v>-1.4500000000000001E-2</v>
      </c>
      <c r="F56" s="3">
        <f>IFERROR(ROUND(RTD("cqg.rtd",,"StudyData",B56, "PCB","BaseType=Index,Index=1", "Close", "WW","0","all",,,,"T")/100,4),"")</f>
        <v>-4.1300000000000003E-2</v>
      </c>
      <c r="H56" s="3">
        <f>IFERROR(ROUND(RTD("cqg.rtd",,"StudyData",B56, "PCB","BaseType=Index,Index=1", "Close", "MM","0","all",,,,"T")/100,4),"")</f>
        <v>-6.3399999999999998E-2</v>
      </c>
    </row>
    <row r="57" spans="1:8" x14ac:dyDescent="0.3">
      <c r="A57" s="1">
        <f t="shared" si="9"/>
        <v>14</v>
      </c>
      <c r="B57" s="1" t="str">
        <f t="shared" si="8"/>
        <v>F.ZLE?14</v>
      </c>
      <c r="C57" s="1" t="str">
        <f>_xll.CQGContractData(B57, "ShortSymbol", "-1", "T")</f>
        <v>ZLEF28</v>
      </c>
      <c r="D57" s="3" t="str">
        <f>IFERROR(IF(IFERROR(ROUND(RTD("cqg.rtd", ,"ContractData",C57, "PerCentNetLastTrade",, "T")/100,4),"")="",ROUND((((RTD("cqg.rtd",,"ContractData",C57,"Bid",,"T")+RTD("cqg.rtd",,"ContractData",C57,"Ask",,"T"))/2)-RTD("cqg.rtd",,"ContractData",C57,"Y_Settlement",,"T"))/RTD("cqg.rtd",,"ContractData",C57,"Y_Settlement",,"T"),4),IFERROR(ROUND(RTD("cqg.rtd", ,"ContractData",C57, "PerCentNetLastTrade",, "T")/100,4),"")),"")</f>
        <v/>
      </c>
      <c r="F57" s="3">
        <f>IFERROR(ROUND(RTD("cqg.rtd",,"StudyData",B57, "PCB","BaseType=Index,Index=1", "Close", "WW","0","all",,,,"T")/100,4),"")</f>
        <v>-2.5899999999999999E-2</v>
      </c>
      <c r="H57" s="3">
        <f>IFERROR(ROUND(RTD("cqg.rtd",,"StudyData",B57, "PCB","BaseType=Index,Index=1", "Close", "MM","0","all",,,,"T")/100,4),"")</f>
        <v>-4.8800000000000003E-2</v>
      </c>
    </row>
    <row r="58" spans="1:8" x14ac:dyDescent="0.3">
      <c r="A58" s="1">
        <f t="shared" si="9"/>
        <v>15</v>
      </c>
      <c r="B58" s="1" t="str">
        <f t="shared" si="8"/>
        <v>F.ZLE?15</v>
      </c>
      <c r="C58" s="1" t="str">
        <f>_xll.CQGContractData(B58, "ShortSymbol", "-1", "T")</f>
        <v>ZLEH28</v>
      </c>
      <c r="D58" s="3" t="str">
        <f>IFERROR(IF(IFERROR(ROUND(RTD("cqg.rtd", ,"ContractData",C58, "PerCentNetLastTrade",, "T")/100,4),"")="",ROUND((((RTD("cqg.rtd",,"ContractData",C58,"Bid",,"T")+RTD("cqg.rtd",,"ContractData",C58,"Ask",,"T"))/2)-RTD("cqg.rtd",,"ContractData",C58,"Y_Settlement",,"T"))/RTD("cqg.rtd",,"ContractData",C58,"Y_Settlement",,"T"),4),IFERROR(ROUND(RTD("cqg.rtd", ,"ContractData",C58, "PerCentNetLastTrade",, "T")/100,4),"")),"")</f>
        <v/>
      </c>
      <c r="F58" s="3">
        <f>IFERROR(ROUND(RTD("cqg.rtd",,"StudyData",B58, "PCB","BaseType=Index,Index=1", "Close", "WW","0","all",,,,"T")/100,4),"")</f>
        <v>-2.4899999999999999E-2</v>
      </c>
      <c r="H58" s="3">
        <f>IFERROR(ROUND(RTD("cqg.rtd",,"StudyData",B58, "PCB","BaseType=Index,Index=1", "Close", "MM","0","all",,,,"T")/100,4),"")</f>
        <v>-4.9299999999999997E-2</v>
      </c>
    </row>
    <row r="59" spans="1:8" x14ac:dyDescent="0.3">
      <c r="C59" s="7" t="s">
        <v>7</v>
      </c>
      <c r="D59" s="7" t="s">
        <v>6</v>
      </c>
      <c r="E59" s="7" t="s">
        <v>7</v>
      </c>
      <c r="F59" s="7" t="s">
        <v>6</v>
      </c>
      <c r="G59" s="7" t="s">
        <v>7</v>
      </c>
      <c r="H59" s="7" t="s">
        <v>6</v>
      </c>
    </row>
    <row r="60" spans="1:8" x14ac:dyDescent="0.3">
      <c r="B60" s="7" t="s">
        <v>0</v>
      </c>
      <c r="C60" s="5" t="str">
        <f>_xlfn.XLOOKUP(D60,$D$44:$D$58,$C$44:$C$58,0,0)</f>
        <v>ZLEQ27</v>
      </c>
      <c r="D60" s="6">
        <f>ROUND(MAX(D44:D58),5)</f>
        <v>-4.8999999999999998E-3</v>
      </c>
      <c r="E60" s="5" t="str">
        <f>_xlfn.XLOOKUP(F60,$F$44:$F$58,$C$44:$C$58,0,0)</f>
        <v>ZLEH28</v>
      </c>
      <c r="F60" s="6">
        <f>ROUND(MAX(F44:F58),5)</f>
        <v>-2.4899999999999999E-2</v>
      </c>
      <c r="G60" s="5" t="str">
        <f>_xlfn.XLOOKUP(H60,$H$44:$H$58,$C$44:$C$58,0,0)</f>
        <v>ZLEF28</v>
      </c>
      <c r="H60" s="6">
        <f>ROUND(MAX(H44:H58),5)</f>
        <v>-4.8800000000000003E-2</v>
      </c>
    </row>
    <row r="61" spans="1:8" x14ac:dyDescent="0.3">
      <c r="B61" s="7" t="s">
        <v>2</v>
      </c>
      <c r="C61" s="5" t="str">
        <f>_xlfn.XLOOKUP(D61,$D$44:$D$58,$C$44:$C$58,0,0)</f>
        <v>ZLEZ26</v>
      </c>
      <c r="D61" s="6">
        <f>ROUND(MEDIAN(D44:D58),5)</f>
        <v>-1.7999999999999999E-2</v>
      </c>
      <c r="E61" s="5" t="str">
        <f>_xlfn.XLOOKUP(F61,$F$44:$F$58,$C$44:$C$58,0,0)</f>
        <v>ZLEK27</v>
      </c>
      <c r="F61" s="6">
        <f>ROUND(MEDIAN(F44:F58),5)</f>
        <v>-5.0700000000000002E-2</v>
      </c>
      <c r="G61" s="5">
        <f>_xlfn.XLOOKUP(H61,$H$23:$H$37,$C$23:$C$37,0,0)</f>
        <v>0</v>
      </c>
      <c r="H61" s="6">
        <f>ROUND(MEDIAN(H44:H58),5)</f>
        <v>-7.5200000000000003E-2</v>
      </c>
    </row>
    <row r="62" spans="1:8" x14ac:dyDescent="0.3">
      <c r="B62" s="7" t="s">
        <v>1</v>
      </c>
      <c r="C62" s="5" t="str">
        <f>_xlfn.XLOOKUP(D62,$D$44:$D$58,$C$44:$C$58,0,0)</f>
        <v>ZLEQ26</v>
      </c>
      <c r="D62" s="6">
        <f>ROUND(MIN(D44:D58),5)</f>
        <v>-1.9099999999999999E-2</v>
      </c>
      <c r="E62" s="5" t="str">
        <f>_xlfn.XLOOKUP(F62,$F$44:$F$58,$C$44:$C$58,0,0)</f>
        <v>ZLEQ26</v>
      </c>
      <c r="F62" s="6">
        <f>ROUND(MIN(F44:F58),5)</f>
        <v>-5.5899999999999998E-2</v>
      </c>
      <c r="G62" s="5">
        <f>_xlfn.XLOOKUP(H62,$H$23:$H$37,$C$23:$C$37,0,0)</f>
        <v>0</v>
      </c>
      <c r="H62" s="6">
        <f>ROUND(MIN(H44:H58),5)</f>
        <v>-9.7000000000000003E-2</v>
      </c>
    </row>
  </sheetData>
  <sortState xmlns:xlrd2="http://schemas.microsoft.com/office/spreadsheetml/2017/richdata2" ref="T17:T29">
    <sortCondition ref="T17:T29"/>
  </sortState>
  <mergeCells count="6">
    <mergeCell ref="A43:C43"/>
    <mergeCell ref="V1:W2"/>
    <mergeCell ref="A1:C1"/>
    <mergeCell ref="M1:O1"/>
    <mergeCell ref="A22:C22"/>
    <mergeCell ref="M22:O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2026-06-15T17:09:02Z</dcterms:created>
  <dcterms:modified xsi:type="dcterms:W3CDTF">2026-06-18T13:20:29Z</dcterms:modified>
</cp:coreProperties>
</file>