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Nested XLOOKUP/"/>
    </mc:Choice>
  </mc:AlternateContent>
  <xr:revisionPtr revIDLastSave="231" documentId="8_{5F7BC971-3DDF-4D10-A948-D773629AF0BB}" xr6:coauthVersionLast="47" xr6:coauthVersionMax="47" xr10:uidLastSave="{CED37B6A-44DD-4A70-8385-AD3E229A1707}"/>
  <bookViews>
    <workbookView xWindow="-120" yWindow="-120" windowWidth="29040" windowHeight="16440" xr2:uid="{EC655222-044F-45A7-90CE-4BB7BA322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1" i="1" l="1"/>
  <c r="S2" i="1" l="1" a="1"/>
  <c r="S2" i="1" s="1"/>
  <c r="F27" i="1"/>
  <c r="F34" i="1"/>
  <c r="F33" i="1"/>
  <c r="F32" i="1"/>
  <c r="F31" i="1"/>
  <c r="F30" i="1"/>
  <c r="F29" i="1"/>
  <c r="F28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R3" i="1" l="1"/>
  <c r="R34" i="1" l="1"/>
  <c r="R32" i="1"/>
  <c r="R30" i="1"/>
  <c r="R28" i="1"/>
  <c r="R26" i="1"/>
  <c r="R24" i="1"/>
  <c r="R22" i="1"/>
  <c r="R20" i="1"/>
  <c r="R18" i="1"/>
  <c r="R16" i="1"/>
  <c r="R14" i="1"/>
  <c r="R12" i="1"/>
  <c r="R10" i="1"/>
  <c r="R8" i="1"/>
  <c r="R6" i="1"/>
  <c r="R19" i="1"/>
  <c r="R15" i="1"/>
  <c r="R11" i="1"/>
  <c r="R31" i="1"/>
  <c r="R27" i="1"/>
  <c r="R23" i="1"/>
  <c r="R17" i="1"/>
  <c r="R13" i="1"/>
  <c r="R9" i="1"/>
  <c r="R5" i="1"/>
  <c r="R33" i="1"/>
  <c r="R29" i="1"/>
  <c r="R25" i="1"/>
  <c r="R21" i="1"/>
  <c r="R7" i="1"/>
  <c r="R4" i="1"/>
  <c r="Q3" i="1"/>
  <c r="Q31" i="1" l="1"/>
  <c r="Q25" i="1"/>
  <c r="Q17" i="1"/>
  <c r="Q13" i="1"/>
  <c r="Q9" i="1"/>
  <c r="Q5" i="1"/>
  <c r="Q34" i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27" i="1"/>
  <c r="Q21" i="1"/>
  <c r="Q11" i="1"/>
  <c r="Q7" i="1"/>
  <c r="Q33" i="1"/>
  <c r="Q29" i="1"/>
  <c r="Q23" i="1"/>
  <c r="Q19" i="1"/>
  <c r="Q15" i="1"/>
  <c r="Q4" i="1"/>
  <c r="P3" i="1"/>
  <c r="P31" i="1" l="1"/>
  <c r="P27" i="1"/>
  <c r="P23" i="1"/>
  <c r="P19" i="1"/>
  <c r="P11" i="1"/>
  <c r="P9" i="1"/>
  <c r="P7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33" i="1"/>
  <c r="P29" i="1"/>
  <c r="P25" i="1"/>
  <c r="P21" i="1"/>
  <c r="P17" i="1"/>
  <c r="P15" i="1"/>
  <c r="P13" i="1"/>
  <c r="P5" i="1"/>
  <c r="P4" i="1"/>
  <c r="O3" i="1"/>
  <c r="O14" i="1" l="1"/>
  <c r="O12" i="1"/>
  <c r="O8" i="1"/>
  <c r="O30" i="1"/>
  <c r="O28" i="1"/>
  <c r="O24" i="1"/>
  <c r="O22" i="1"/>
  <c r="O20" i="1"/>
  <c r="O18" i="1"/>
  <c r="O16" i="1"/>
  <c r="O10" i="1"/>
  <c r="O6" i="1"/>
  <c r="O34" i="1"/>
  <c r="O32" i="1"/>
  <c r="O26" i="1"/>
  <c r="O33" i="1"/>
  <c r="O31" i="1"/>
  <c r="O29" i="1"/>
  <c r="O27" i="1"/>
  <c r="O25" i="1"/>
  <c r="O23" i="1"/>
  <c r="O21" i="1"/>
  <c r="O19" i="1"/>
  <c r="O17" i="1"/>
  <c r="O15" i="1"/>
  <c r="O13" i="1"/>
  <c r="O11" i="1"/>
  <c r="O9" i="1"/>
  <c r="O7" i="1"/>
  <c r="O5" i="1"/>
  <c r="O4" i="1"/>
  <c r="N3" i="1"/>
  <c r="N34" i="1" l="1"/>
  <c r="N24" i="1"/>
  <c r="N10" i="1"/>
  <c r="N6" i="1"/>
  <c r="N32" i="1"/>
  <c r="N28" i="1"/>
  <c r="N22" i="1"/>
  <c r="N18" i="1"/>
  <c r="N14" i="1"/>
  <c r="N30" i="1"/>
  <c r="N26" i="1"/>
  <c r="N20" i="1"/>
  <c r="N16" i="1"/>
  <c r="N12" i="1"/>
  <c r="N8" i="1"/>
  <c r="N33" i="1"/>
  <c r="N31" i="1"/>
  <c r="N29" i="1"/>
  <c r="N27" i="1"/>
  <c r="N25" i="1"/>
  <c r="N23" i="1"/>
  <c r="N21" i="1"/>
  <c r="N19" i="1"/>
  <c r="N17" i="1"/>
  <c r="N15" i="1"/>
  <c r="N13" i="1"/>
  <c r="N11" i="1"/>
  <c r="N9" i="1"/>
  <c r="N7" i="1"/>
  <c r="N5" i="1"/>
  <c r="N4" i="1"/>
  <c r="M3" i="1"/>
  <c r="L3" i="1" s="1"/>
  <c r="K3" i="1" s="1"/>
  <c r="J3" i="1" s="1"/>
  <c r="I3" i="1" s="1"/>
  <c r="H3" i="1" s="1"/>
  <c r="G3" i="1" s="1"/>
  <c r="M22" i="1" l="1"/>
  <c r="M6" i="1"/>
  <c r="M30" i="1"/>
  <c r="M26" i="1"/>
  <c r="M18" i="1"/>
  <c r="M27" i="1"/>
  <c r="M25" i="1"/>
  <c r="M23" i="1"/>
  <c r="M21" i="1"/>
  <c r="M19" i="1"/>
  <c r="M17" i="1"/>
  <c r="M4" i="1"/>
  <c r="M32" i="1" s="1"/>
  <c r="M5" i="1" l="1"/>
  <c r="M34" i="1"/>
  <c r="M7" i="1"/>
  <c r="M9" i="1"/>
  <c r="M12" i="1"/>
  <c r="M10" i="1"/>
  <c r="M20" i="1"/>
  <c r="M24" i="1"/>
  <c r="M29" i="1"/>
  <c r="M8" i="1"/>
  <c r="M13" i="1"/>
  <c r="M14" i="1"/>
  <c r="M28" i="1"/>
  <c r="M31" i="1"/>
  <c r="M33" i="1"/>
  <c r="M11" i="1"/>
  <c r="M15" i="1"/>
  <c r="M16" i="1"/>
  <c r="L4" i="1"/>
  <c r="L5" i="1" s="1"/>
  <c r="L13" i="1" l="1"/>
  <c r="L14" i="1"/>
  <c r="L15" i="1"/>
  <c r="L7" i="1"/>
  <c r="L25" i="1"/>
  <c r="L26" i="1"/>
  <c r="L27" i="1"/>
  <c r="L19" i="1"/>
  <c r="L8" i="1"/>
  <c r="L31" i="1"/>
  <c r="L20" i="1"/>
  <c r="L32" i="1"/>
  <c r="L16" i="1"/>
  <c r="L9" i="1"/>
  <c r="L6" i="1"/>
  <c r="L28" i="1"/>
  <c r="L21" i="1"/>
  <c r="L11" i="1"/>
  <c r="L17" i="1"/>
  <c r="L33" i="1"/>
  <c r="L23" i="1"/>
  <c r="L29" i="1"/>
  <c r="L10" i="1"/>
  <c r="L12" i="1"/>
  <c r="L18" i="1"/>
  <c r="L22" i="1"/>
  <c r="L24" i="1"/>
  <c r="L30" i="1"/>
  <c r="L34" i="1"/>
  <c r="K4" i="1"/>
  <c r="K5" i="1" s="1"/>
  <c r="K18" i="1" l="1"/>
  <c r="K6" i="1"/>
  <c r="K8" i="1"/>
  <c r="K25" i="1"/>
  <c r="K22" i="1"/>
  <c r="K15" i="1"/>
  <c r="K7" i="1"/>
  <c r="K31" i="1"/>
  <c r="K12" i="1"/>
  <c r="K32" i="1"/>
  <c r="K19" i="1"/>
  <c r="K13" i="1"/>
  <c r="K28" i="1"/>
  <c r="K9" i="1"/>
  <c r="K29" i="1"/>
  <c r="K16" i="1"/>
  <c r="K17" i="1"/>
  <c r="K21" i="1"/>
  <c r="K33" i="1"/>
  <c r="K26" i="1"/>
  <c r="K14" i="1"/>
  <c r="K10" i="1"/>
  <c r="K30" i="1"/>
  <c r="K24" i="1"/>
  <c r="K34" i="1"/>
  <c r="K11" i="1"/>
  <c r="K27" i="1"/>
  <c r="K23" i="1"/>
  <c r="K20" i="1"/>
  <c r="J4" i="1"/>
  <c r="J27" i="1" s="1"/>
  <c r="J34" i="1" l="1"/>
  <c r="J8" i="1"/>
  <c r="J25" i="1"/>
  <c r="J13" i="1"/>
  <c r="J9" i="1"/>
  <c r="J31" i="1"/>
  <c r="J23" i="1"/>
  <c r="J33" i="1"/>
  <c r="J14" i="1"/>
  <c r="J5" i="1"/>
  <c r="J19" i="1"/>
  <c r="J26" i="1"/>
  <c r="J12" i="1"/>
  <c r="J32" i="1"/>
  <c r="J7" i="1"/>
  <c r="J16" i="1"/>
  <c r="J10" i="1"/>
  <c r="J21" i="1"/>
  <c r="J22" i="1"/>
  <c r="J24" i="1"/>
  <c r="J18" i="1"/>
  <c r="J17" i="1"/>
  <c r="J28" i="1"/>
  <c r="J6" i="1"/>
  <c r="J30" i="1"/>
  <c r="J29" i="1"/>
  <c r="J15" i="1"/>
  <c r="J11" i="1"/>
  <c r="J20" i="1"/>
  <c r="I4" i="1"/>
  <c r="I25" i="1" s="1"/>
  <c r="I9" i="1" l="1"/>
  <c r="I16" i="1"/>
  <c r="I31" i="1"/>
  <c r="I10" i="1"/>
  <c r="I32" i="1"/>
  <c r="I33" i="1"/>
  <c r="I14" i="1"/>
  <c r="I7" i="1"/>
  <c r="I26" i="1"/>
  <c r="I21" i="1"/>
  <c r="I30" i="1"/>
  <c r="I5" i="1"/>
  <c r="I23" i="1"/>
  <c r="I8" i="1"/>
  <c r="I11" i="1"/>
  <c r="I20" i="1"/>
  <c r="I6" i="1"/>
  <c r="I22" i="1"/>
  <c r="I18" i="1"/>
  <c r="I13" i="1"/>
  <c r="I34" i="1"/>
  <c r="I28" i="1"/>
  <c r="I12" i="1"/>
  <c r="I19" i="1"/>
  <c r="I17" i="1"/>
  <c r="I27" i="1"/>
  <c r="I24" i="1"/>
  <c r="I15" i="1"/>
  <c r="I29" i="1"/>
  <c r="H4" i="1"/>
  <c r="H30" i="1" s="1"/>
  <c r="H23" i="1" l="1"/>
  <c r="H31" i="1"/>
  <c r="H33" i="1"/>
  <c r="H7" i="1"/>
  <c r="H24" i="1"/>
  <c r="H5" i="1"/>
  <c r="H16" i="1"/>
  <c r="H13" i="1"/>
  <c r="H21" i="1"/>
  <c r="H11" i="1"/>
  <c r="H19" i="1"/>
  <c r="H9" i="1"/>
  <c r="H14" i="1"/>
  <c r="H28" i="1"/>
  <c r="H26" i="1"/>
  <c r="H29" i="1"/>
  <c r="H10" i="1"/>
  <c r="H22" i="1"/>
  <c r="H34" i="1"/>
  <c r="H15" i="1"/>
  <c r="H32" i="1"/>
  <c r="H20" i="1"/>
  <c r="H27" i="1"/>
  <c r="H12" i="1"/>
  <c r="H25" i="1"/>
  <c r="H17" i="1"/>
  <c r="H8" i="1"/>
  <c r="H18" i="1"/>
  <c r="H6" i="1"/>
  <c r="G4" i="1"/>
  <c r="G12" i="1" s="1"/>
  <c r="U7" i="1" l="1" a="1"/>
  <c r="U7" i="1" s="1"/>
  <c r="G11" i="1"/>
  <c r="G9" i="1"/>
  <c r="G27" i="1"/>
  <c r="G6" i="1"/>
  <c r="G32" i="1"/>
  <c r="G5" i="1"/>
  <c r="G8" i="1"/>
  <c r="G17" i="1"/>
  <c r="G29" i="1"/>
  <c r="G23" i="1"/>
  <c r="G20" i="1"/>
  <c r="G10" i="1"/>
  <c r="G21" i="1"/>
  <c r="G16" i="1"/>
  <c r="G26" i="1"/>
  <c r="G30" i="1"/>
  <c r="G7" i="1"/>
  <c r="G19" i="1"/>
  <c r="G31" i="1"/>
  <c r="G34" i="1"/>
  <c r="G28" i="1"/>
  <c r="G18" i="1"/>
  <c r="G33" i="1"/>
  <c r="G14" i="1"/>
  <c r="G24" i="1"/>
  <c r="G13" i="1"/>
  <c r="G22" i="1"/>
  <c r="G25" i="1"/>
  <c r="G1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<sst xmlns="http://schemas.openxmlformats.org/spreadsheetml/2006/main" count="55" uniqueCount="51">
  <si>
    <t>Symbol</t>
  </si>
  <si>
    <t>Mar</t>
  </si>
  <si>
    <t>Feb</t>
  </si>
  <si>
    <t>Jan</t>
  </si>
  <si>
    <t>May</t>
  </si>
  <si>
    <t>Jun</t>
  </si>
  <si>
    <t>Jul</t>
  </si>
  <si>
    <t>Aug</t>
  </si>
  <si>
    <t>Sep</t>
  </si>
  <si>
    <t>Oct</t>
  </si>
  <si>
    <t>Nov</t>
  </si>
  <si>
    <t>Dec</t>
  </si>
  <si>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</si>
  <si>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</si>
  <si>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</si>
  <si>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</si>
  <si>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</si>
  <si>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</si>
  <si>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</si>
  <si>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</si>
  <si>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</si>
  <si>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</si>
  <si>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</si>
  <si>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</si>
  <si>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</si>
  <si>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</si>
  <si>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</si>
  <si>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</si>
  <si>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</si>
  <si>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</si>
  <si>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</si>
  <si>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</si>
  <si>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S.MSFT</t>
  </si>
  <si>
    <t>S.NKE</t>
  </si>
  <si>
    <t>S.NVDA</t>
  </si>
  <si>
    <t>S.PG</t>
  </si>
  <si>
    <t>S.SHW</t>
  </si>
  <si>
    <t>S.TRV</t>
  </si>
  <si>
    <t>S.UNH</t>
  </si>
  <si>
    <t>S.V</t>
  </si>
  <si>
    <t>S.VZ</t>
  </si>
  <si>
    <t>S.WMT</t>
  </si>
  <si>
    <t>Apr</t>
  </si>
  <si>
    <t>Last</t>
  </si>
  <si>
    <t>NC</t>
  </si>
  <si>
    <t>%NC</t>
  </si>
  <si>
    <t>Month</t>
  </si>
  <si>
    <t>Current Month</t>
  </si>
  <si>
    <t>Index</t>
  </si>
  <si>
    <t>Lookback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</si>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</sst>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u/>
      <sz val="11"/>
      <color theme="10"/>
      <name val="Century Gothic"/>
      <family val="2"/>
    </font>
    <font>
      <sz val="18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F26" s="1"/>
      </tp>
      <tp t="s">
        <v>3M Company</v>
        <stp/>
        <stp>ContractData</stp>
        <stp>S.MMM</stp>
        <stp>LongDescription</stp>
        <stp/>
        <stp>T</stp>
        <tr r="F5" s="1"/>
      </tp>
      <tp t="s">
        <v>McDonald's Corporation</v>
        <stp/>
        <stp>ContractData</stp>
        <stp>S.MCD</stp>
        <stp>LongDescription</stp>
        <stp/>
        <stp>T</stp>
        <tr r="F23" s="1"/>
      </tp>
      <tp t="s">
        <v>Merck &amp; Co Inc</v>
        <stp/>
        <stp>ContractData</stp>
        <stp>S.MRK</stp>
        <stp>LongDescription</stp>
        <stp/>
        <stp>T</stp>
        <tr r="F24" s="1"/>
      </tp>
      <tp t="s">
        <v>Johnson &amp; Johnson</v>
        <stp/>
        <stp>ContractData</stp>
        <stp>S.JNJ</stp>
        <stp>LongDescription</stp>
        <stp/>
        <stp>T</stp>
        <tr r="F20" s="1"/>
      </tp>
      <tp t="s">
        <v>JPMorgan Chase &amp; Co.</v>
        <stp/>
        <stp>ContractData</stp>
        <stp>S.JPM</stp>
        <stp>LongDescription</stp>
        <stp/>
        <stp>T</stp>
        <tr r="F21" s="1"/>
      </tp>
      <tp t="s">
        <v>HONEYWELL INTL INC</v>
        <stp/>
        <stp>ContractData</stp>
        <stp>S.HON</stp>
        <stp>LongDescription</stp>
        <stp/>
        <stp>T</stp>
        <tr r="F18" s="1"/>
      </tp>
      <tp t="s">
        <v>International Business Machines</v>
        <stp/>
        <stp>ContractData</stp>
        <stp>S.IBM</stp>
        <stp>LongDescription</stp>
        <stp/>
        <stp>T</stp>
        <tr r="F19" s="1"/>
      </tp>
      <tp t="s">
        <v>The Walt Disney Company</v>
        <stp/>
        <stp>ContractData</stp>
        <stp>S.DIS</stp>
        <stp>LongDescription</stp>
        <stp/>
        <stp>T</stp>
        <tr r="F15" s="1"/>
      </tp>
      <tp t="s">
        <v>Caterpillar Inc</v>
        <stp/>
        <stp>ContractData</stp>
        <stp>S.CAT</stp>
        <stp>LongDescription</stp>
        <stp/>
        <stp>T</stp>
        <tr r="F11" s="1"/>
      </tp>
      <tp t="s">
        <v>Chevron Corp</v>
        <stp/>
        <stp>ContractData</stp>
        <stp>S.CVX</stp>
        <stp>LongDescription</stp>
        <stp/>
        <stp>T</stp>
        <tr r="F14" s="1"/>
      </tp>
      <tp t="s">
        <v>Salesforce, Inc.</v>
        <stp/>
        <stp>ContractData</stp>
        <stp>S.CRM</stp>
        <stp>LongDescription</stp>
        <stp/>
        <stp>T</stp>
        <tr r="F12" s="1"/>
      </tp>
      <tp t="s">
        <v>American Express Co</v>
        <stp/>
        <stp>ContractData</stp>
        <stp>S.AXP</stp>
        <stp>LongDescription</stp>
        <stp/>
        <stp>T</stp>
        <tr r="F9" s="1"/>
      </tp>
      <tp t="s">
        <v>WALMART INC CMN</v>
        <stp/>
        <stp>ContractData</stp>
        <stp>S.WMT</stp>
        <stp>LongDescription</stp>
        <stp/>
        <stp>T</stp>
        <tr r="F34" s="1"/>
      </tp>
      <tp t="s">
        <v>Travelers Companies, Inc</v>
        <stp/>
        <stp>ContractData</stp>
        <stp>S.TRV</stp>
        <stp>LongDescription</stp>
        <stp/>
        <stp>T</stp>
        <tr r="F30" s="1"/>
      </tp>
      <tp t="s">
        <v>United Health Group Inc</v>
        <stp/>
        <stp>ContractData</stp>
        <stp>S.UNH</stp>
        <stp>LongDescription</stp>
        <stp/>
        <stp>T</stp>
        <tr r="F31" s="1"/>
      </tp>
      <tp t="s">
        <v>Sherwin-Williams Co</v>
        <stp/>
        <stp>ContractData</stp>
        <stp>S.SHW</stp>
        <stp>LongDescription</stp>
        <stp/>
        <stp>T</stp>
        <tr r="F29" s="1"/>
      </tp>
      <tp>
        <v>7.3946617424878314</v>
        <stp/>
        <stp>StudyData</stp>
        <stp>S.WMT</stp>
        <stp>PCB</stp>
        <stp>BaseType=Index,Index=5</stp>
        <stp>Close</stp>
        <stp>M</stp>
        <stp>-4</stp>
        <stp>all</stp>
        <stp/>
        <stp/>
        <stp/>
        <stp>T</stp>
        <tr r="H34" s="1"/>
      </tp>
      <tp>
        <v>6.93833587649224</v>
        <stp/>
        <stp>StudyData</stp>
        <stp>S.WMT</stp>
        <stp>PCB</stp>
        <stp>BaseType=Index,Index=6</stp>
        <stp>Close</stp>
        <stp>M</stp>
        <stp>-5</stp>
        <stp>all</stp>
        <stp/>
        <stp/>
        <stp/>
        <stp>T</stp>
        <tr r="G34" s="1"/>
      </tp>
      <tp>
        <v>-5.5253257050464795</v>
        <stp/>
        <stp>StudyData</stp>
        <stp>S.SHW</stp>
        <stp>PCB</stp>
        <stp>BaseType=Index,Index=2</stp>
        <stp>Close</stp>
        <stp>M</stp>
        <stp>-1</stp>
        <stp>all</stp>
        <stp/>
        <stp/>
        <stp/>
        <stp>T</stp>
        <tr r="K29" s="1"/>
      </tp>
      <tp>
        <v>-1.9133972281596949</v>
        <stp/>
        <stp>StudyData</stp>
        <stp>S.TRV</stp>
        <stp>PCB</stp>
        <stp>BaseType=Index,Index=6</stp>
        <stp>Close</stp>
        <stp>M</stp>
        <stp>-5</stp>
        <stp>all</stp>
        <stp/>
        <stp/>
        <stp/>
        <stp>T</stp>
        <tr r="G30" s="1"/>
      </tp>
      <tp>
        <v>0.33068164092965291</v>
        <stp/>
        <stp>StudyData</stp>
        <stp>S.SHW</stp>
        <stp>PCB</stp>
        <stp>BaseType=Index,Index=3</stp>
        <stp>Close</stp>
        <stp>M</stp>
        <stp>-2</stp>
        <stp>all</stp>
        <stp/>
        <stp/>
        <stp/>
        <stp>T</stp>
        <tr r="J29" s="1"/>
      </tp>
      <tp>
        <v>2.2095981598299148</v>
        <stp/>
        <stp>StudyData</stp>
        <stp>S.UNH</stp>
        <stp>PCB</stp>
        <stp>BaseType=Index,Index=5</stp>
        <stp>Close</stp>
        <stp>M</stp>
        <stp>-4</stp>
        <stp>all</stp>
        <stp/>
        <stp/>
        <stp/>
        <stp>T</stp>
        <tr r="H31" s="1"/>
      </tp>
      <tp>
        <v>8.481248462268459</v>
        <stp/>
        <stp>StudyData</stp>
        <stp>S.TRV</stp>
        <stp>PCB</stp>
        <stp>BaseType=Index,Index=5</stp>
        <stp>Close</stp>
        <stp>M</stp>
        <stp>-4</stp>
        <stp>all</stp>
        <stp/>
        <stp/>
        <stp/>
        <stp>T</stp>
        <tr r="H30" s="1"/>
      </tp>
      <tp>
        <v>-11.594362778896278</v>
        <stp/>
        <stp>StudyData</stp>
        <stp>S.SHW</stp>
        <stp>PCB</stp>
        <stp>BaseType=Index,Index=4</stp>
        <stp>Close</stp>
        <stp>M</stp>
        <stp>-3</stp>
        <stp>all</stp>
        <stp/>
        <stp/>
        <stp/>
        <stp>T</stp>
        <tr r="I29" s="1"/>
      </tp>
      <tp>
        <v>-13.080488322074462</v>
        <stp/>
        <stp>StudyData</stp>
        <stp>S.UNH</stp>
        <stp>PCB</stp>
        <stp>BaseType=Index,Index=6</stp>
        <stp>Close</stp>
        <stp>M</stp>
        <stp>-5</stp>
        <stp>all</stp>
        <stp/>
        <stp/>
        <stp/>
        <stp>T</stp>
        <tr r="G31" s="1"/>
      </tp>
      <tp>
        <v>-5.4950751684810726</v>
        <stp/>
        <stp>StudyData</stp>
        <stp>S.TRV</stp>
        <stp>PCB</stp>
        <stp>BaseType=Index,Index=4</stp>
        <stp>Close</stp>
        <stp>M</stp>
        <stp>-3</stp>
        <stp>all</stp>
        <stp/>
        <stp/>
        <stp/>
        <stp>T</stp>
        <tr r="I30" s="1"/>
      </tp>
      <tp>
        <v>2.2417099030002383</v>
        <stp/>
        <stp>StudyData</stp>
        <stp>S.SHW</stp>
        <stp>PCB</stp>
        <stp>BaseType=Index,Index=5</stp>
        <stp>Close</stp>
        <stp>M</stp>
        <stp>-4</stp>
        <stp>all</stp>
        <stp/>
        <stp/>
        <stp/>
        <stp>T</stp>
        <tr r="H29" s="1"/>
      </tp>
      <tp>
        <v>36.915628811116441</v>
        <stp/>
        <stp>StudyData</stp>
        <stp>S.UNH</stp>
        <stp>PCB</stp>
        <stp>BaseType=Index,Index=3</stp>
        <stp>Close</stp>
        <stp>M</stp>
        <stp>-2</stp>
        <stp>all</stp>
        <stp/>
        <stp/>
        <stp/>
        <stp>T</stp>
        <tr r="J31" s="1"/>
      </tp>
      <tp>
        <v>4.6146461876028448</v>
        <stp/>
        <stp>StudyData</stp>
        <stp>S.TRV</stp>
        <stp>PCB</stp>
        <stp>BaseType=Index,Index=3</stp>
        <stp>Close</stp>
        <stp>M</stp>
        <stp>-2</stp>
        <stp>all</stp>
        <stp/>
        <stp/>
        <stp/>
        <stp>T</stp>
        <tr r="J30" s="1"/>
      </tp>
      <tp>
        <v>-12.264079436064584</v>
        <stp/>
        <stp>StudyData</stp>
        <stp>S.WMT</stp>
        <stp>PCB</stp>
        <stp>BaseType=Index,Index=2</stp>
        <stp>Close</stp>
        <stp>M</stp>
        <stp>-1</stp>
        <stp>all</stp>
        <stp/>
        <stp/>
        <stp/>
        <stp>T</stp>
        <tr r="K34" s="1"/>
      </tp>
      <tp>
        <v>9.4466561738110517</v>
        <stp/>
        <stp>StudyData</stp>
        <stp>S.SHW</stp>
        <stp>PCB</stp>
        <stp>BaseType=Index,Index=6</stp>
        <stp>Close</stp>
        <stp>M</stp>
        <stp>-5</stp>
        <stp>all</stp>
        <stp/>
        <stp/>
        <stp/>
        <stp>T</stp>
        <tr r="G29" s="1"/>
      </tp>
      <tp>
        <v>-7.733487912162837</v>
        <stp/>
        <stp>StudyData</stp>
        <stp>S.UNH</stp>
        <stp>PCB</stp>
        <stp>BaseType=Index,Index=4</stp>
        <stp>Close</stp>
        <stp>M</stp>
        <stp>-3</stp>
        <stp>all</stp>
        <stp/>
        <stp/>
        <stp/>
        <stp>T</stp>
        <tr r="I31" s="1"/>
      </tp>
      <tp>
        <v>-4.3422691223700598</v>
        <stp/>
        <stp>StudyData</stp>
        <stp>S.TRV</stp>
        <stp>PCB</stp>
        <stp>BaseType=Index,Index=2</stp>
        <stp>Close</stp>
        <stp>M</stp>
        <stp>-1</stp>
        <stp>all</stp>
        <stp/>
        <stp/>
        <stp/>
        <stp>T</stp>
        <tr r="K30" s="1"/>
      </tp>
      <tp>
        <v>6.1554554232378544</v>
        <stp/>
        <stp>StudyData</stp>
        <stp>S.WMT</stp>
        <stp>PCB</stp>
        <stp>BaseType=Index,Index=3</stp>
        <stp>Close</stp>
        <stp>M</stp>
        <stp>-2</stp>
        <stp>all</stp>
        <stp/>
        <stp/>
        <stp/>
        <stp>T</stp>
        <tr r="J34" s="1"/>
      </tp>
      <tp>
        <v>2.6533146188728094</v>
        <stp/>
        <stp>StudyData</stp>
        <stp>S.UNH</stp>
        <stp>PCB</stp>
        <stp>BaseType=Index,Index=2</stp>
        <stp>Close</stp>
        <stp>M</stp>
        <stp>-1</stp>
        <stp>all</stp>
        <stp/>
        <stp/>
        <stp/>
        <stp>T</stp>
        <tr r="K31" s="1"/>
      </tp>
      <tp>
        <v>-2.8683079327862457</v>
        <stp/>
        <stp>StudyData</stp>
        <stp>S.WMT</stp>
        <stp>PCB</stp>
        <stp>BaseType=Index,Index=4</stp>
        <stp>Close</stp>
        <stp>M</stp>
        <stp>-3</stp>
        <stp>all</stp>
        <stp/>
        <stp/>
        <stp/>
        <stp>T</stp>
        <tr r="I34" s="1"/>
      </tp>
      <tp>
        <v>6.8004496165035677</v>
        <stp/>
        <stp>StudyData</stp>
        <stp>S.AXP</stp>
        <stp>PCB</stp>
        <stp>BaseType=Index,Index=3</stp>
        <stp>Close</stp>
        <stp>M</stp>
        <stp>-2</stp>
        <stp>all</stp>
        <stp/>
        <stp/>
        <stp/>
        <stp>T</stp>
        <tr r="J9" s="1"/>
      </tp>
      <tp>
        <v>-2.0783425056652689</v>
        <stp/>
        <stp>StudyData</stp>
        <stp>S.AXP</stp>
        <stp>PCB</stp>
        <stp>BaseType=Index,Index=4</stp>
        <stp>Close</stp>
        <stp>M</stp>
        <stp>-3</stp>
        <stp>all</stp>
        <stp/>
        <stp/>
        <stp/>
        <stp>T</stp>
        <tr r="I9" s="1"/>
      </tp>
      <tp>
        <v>-5.6127463659407137</v>
        <stp/>
        <stp>StudyData</stp>
        <stp>S.CVX</stp>
        <stp>PCB</stp>
        <stp>BaseType=Index,Index=2</stp>
        <stp>Close</stp>
        <stp>M</stp>
        <stp>-1</stp>
        <stp>all</stp>
        <stp/>
        <stp/>
        <stp/>
        <stp>T</stp>
        <tr r="K14" s="1"/>
      </tp>
      <tp>
        <v>8.2535546366056725</v>
        <stp/>
        <stp>StudyData</stp>
        <stp>S.CRM</stp>
        <stp>PCB</stp>
        <stp>BaseType=Index,Index=2</stp>
        <stp>Close</stp>
        <stp>M</stp>
        <stp>-1</stp>
        <stp>all</stp>
        <stp/>
        <stp/>
        <stp/>
        <stp>T</stp>
        <tr r="K12" s="1"/>
      </tp>
      <tp>
        <v>-1.5998022716293501</v>
        <stp/>
        <stp>StudyData</stp>
        <stp>S.CAT</stp>
        <stp>PCB</stp>
        <stp>BaseType=Index,Index=2</stp>
        <stp>Close</stp>
        <stp>M</stp>
        <stp>-1</stp>
        <stp>all</stp>
        <stp/>
        <stp/>
        <stp/>
        <stp>T</stp>
        <tr r="K11" s="1"/>
      </tp>
      <tp>
        <v>-6.5683905268245546</v>
        <stp/>
        <stp>StudyData</stp>
        <stp>S.CVX</stp>
        <stp>PCB</stp>
        <stp>BaseType=Index,Index=3</stp>
        <stp>Close</stp>
        <stp>M</stp>
        <stp>-2</stp>
        <stp>all</stp>
        <stp/>
        <stp/>
        <stp/>
        <stp>T</stp>
        <tr r="J14" s="1"/>
      </tp>
      <tp>
        <v>-5.4320458563240015</v>
        <stp/>
        <stp>StudyData</stp>
        <stp>S.CRM</stp>
        <stp>PCB</stp>
        <stp>BaseType=Index,Index=3</stp>
        <stp>Close</stp>
        <stp>M</stp>
        <stp>-2</stp>
        <stp>all</stp>
        <stp/>
        <stp/>
        <stp/>
        <stp>T</stp>
        <tr r="J12" s="1"/>
      </tp>
      <tp>
        <v>-0.85259734552166555</v>
        <stp/>
        <stp>StudyData</stp>
        <stp>S.DIS</stp>
        <stp>PCB</stp>
        <stp>BaseType=Index,Index=6</stp>
        <stp>Close</stp>
        <stp>M</stp>
        <stp>-5</stp>
        <stp>all</stp>
        <stp/>
        <stp/>
        <stp/>
        <stp>T</stp>
        <tr r="G15" s="1"/>
      </tp>
      <tp>
        <v>25.640120825452389</v>
        <stp/>
        <stp>StudyData</stp>
        <stp>S.CAT</stp>
        <stp>PCB</stp>
        <stp>BaseType=Index,Index=3</stp>
        <stp>Close</stp>
        <stp>M</stp>
        <stp>-2</stp>
        <stp>all</stp>
        <stp/>
        <stp/>
        <stp/>
        <stp>T</stp>
        <tr r="J11" s="1"/>
      </tp>
      <tp>
        <v>-2.0368364030335808</v>
        <stp/>
        <stp>StudyData</stp>
        <stp>S.AXP</stp>
        <stp>PCB</stp>
        <stp>BaseType=Index,Index=2</stp>
        <stp>Close</stp>
        <stp>M</stp>
        <stp>-1</stp>
        <stp>all</stp>
        <stp/>
        <stp/>
        <stp/>
        <stp>T</stp>
        <tr r="K9" s="1"/>
      </tp>
      <tp>
        <v>-4.1685918168283678</v>
        <stp/>
        <stp>StudyData</stp>
        <stp>S.CRM</stp>
        <stp>PCB</stp>
        <stp>BaseType=Index,Index=4</stp>
        <stp>Close</stp>
        <stp>M</stp>
        <stp>-3</stp>
        <stp>all</stp>
        <stp/>
        <stp/>
        <stp/>
        <stp>T</stp>
        <tr r="I12" s="1"/>
      </tp>
      <tp>
        <v>10.783893767402022</v>
        <stp/>
        <stp>StudyData</stp>
        <stp>S.CVX</stp>
        <stp>PCB</stp>
        <stp>BaseType=Index,Index=4</stp>
        <stp>Close</stp>
        <stp>M</stp>
        <stp>-3</stp>
        <stp>all</stp>
        <stp/>
        <stp/>
        <stp/>
        <stp>T</stp>
        <tr r="I14" s="1"/>
      </tp>
      <tp>
        <v>-5.9929078014184318</v>
        <stp/>
        <stp>StudyData</stp>
        <stp>S.DIS</stp>
        <stp>PCB</stp>
        <stp>BaseType=Index,Index=5</stp>
        <stp>Close</stp>
        <stp>M</stp>
        <stp>-4</stp>
        <stp>all</stp>
        <stp/>
        <stp/>
        <stp/>
        <stp>T</stp>
        <tr r="H15" s="1"/>
      </tp>
      <tp>
        <v>-4.6268998290322143</v>
        <stp/>
        <stp>StudyData</stp>
        <stp>S.CAT</stp>
        <stp>PCB</stp>
        <stp>BaseType=Index,Index=4</stp>
        <stp>Close</stp>
        <stp>M</stp>
        <stp>-3</stp>
        <stp>all</stp>
        <stp/>
        <stp/>
        <stp/>
        <stp>T</stp>
        <tr r="I11" s="1"/>
      </tp>
      <tp>
        <v>-8.2434405765697871</v>
        <stp/>
        <stp>StudyData</stp>
        <stp>S.CRM</stp>
        <stp>PCB</stp>
        <stp>BaseType=Index,Index=5</stp>
        <stp>Close</stp>
        <stp>M</stp>
        <stp>-4</stp>
        <stp>all</stp>
        <stp/>
        <stp/>
        <stp/>
        <stp>T</stp>
        <tr r="H12" s="1"/>
      </tp>
      <tp>
        <v>5.5737704918032707</v>
        <stp/>
        <stp>StudyData</stp>
        <stp>S.CVX</stp>
        <stp>PCB</stp>
        <stp>BaseType=Index,Index=5</stp>
        <stp>Close</stp>
        <stp>M</stp>
        <stp>-4</stp>
        <stp>all</stp>
        <stp/>
        <stp/>
        <stp/>
        <stp>T</stp>
        <tr r="H14" s="1"/>
      </tp>
      <tp>
        <v>-9.1097698981516508</v>
        <stp/>
        <stp>StudyData</stp>
        <stp>S.DIS</stp>
        <stp>PCB</stp>
        <stp>BaseType=Index,Index=4</stp>
        <stp>Close</stp>
        <stp>M</stp>
        <stp>-3</stp>
        <stp>all</stp>
        <stp/>
        <stp/>
        <stp/>
        <stp>T</stp>
        <tr r="I15" s="1"/>
      </tp>
      <tp>
        <v>13.002008032128517</v>
        <stp/>
        <stp>StudyData</stp>
        <stp>S.CAT</stp>
        <stp>PCB</stp>
        <stp>BaseType=Index,Index=5</stp>
        <stp>Close</stp>
        <stp>M</stp>
        <stp>-4</stp>
        <stp>all</stp>
        <stp/>
        <stp/>
        <stp/>
        <stp>T</stp>
        <tr r="H11" s="1"/>
      </tp>
      <tp>
        <v>-19.863349816918966</v>
        <stp/>
        <stp>StudyData</stp>
        <stp>S.CRM</stp>
        <stp>PCB</stp>
        <stp>BaseType=Index,Index=6</stp>
        <stp>Close</stp>
        <stp>M</stp>
        <stp>-5</stp>
        <stp>all</stp>
        <stp/>
        <stp/>
        <stp/>
        <stp>T</stp>
        <tr r="G12" s="1"/>
      </tp>
      <tp>
        <v>16.06849944229382</v>
        <stp/>
        <stp>StudyData</stp>
        <stp>S.CVX</stp>
        <stp>PCB</stp>
        <stp>BaseType=Index,Index=6</stp>
        <stp>Close</stp>
        <stp>M</stp>
        <stp>-5</stp>
        <stp>all</stp>
        <stp/>
        <stp/>
        <stp/>
        <stp>T</stp>
        <tr r="G14" s="1"/>
      </tp>
      <tp>
        <v>7.6468146918447868</v>
        <stp/>
        <stp>StudyData</stp>
        <stp>S.DIS</stp>
        <stp>PCB</stp>
        <stp>BaseType=Index,Index=3</stp>
        <stp>Close</stp>
        <stp>M</stp>
        <stp>-2</stp>
        <stp>all</stp>
        <stp/>
        <stp/>
        <stp/>
        <stp>T</stp>
        <tr r="J15" s="1"/>
      </tp>
      <tp>
        <v>14.748546790720409</v>
        <stp/>
        <stp>StudyData</stp>
        <stp>S.CAT</stp>
        <stp>PCB</stp>
        <stp>BaseType=Index,Index=6</stp>
        <stp>Close</stp>
        <stp>M</stp>
        <stp>-5</stp>
        <stp>all</stp>
        <stp/>
        <stp/>
        <stp/>
        <stp>T</stp>
        <tr r="G11" s="1"/>
      </tp>
      <tp>
        <v>-12.286679728540188</v>
        <stp/>
        <stp>StudyData</stp>
        <stp>S.AXP</stp>
        <stp>PCB</stp>
        <stp>BaseType=Index,Index=5</stp>
        <stp>Close</stp>
        <stp>M</stp>
        <stp>-4</stp>
        <stp>all</stp>
        <stp/>
        <stp/>
        <stp/>
        <stp>T</stp>
        <tr r="H9" s="1"/>
      </tp>
      <tp>
        <v>-1.8506024096385558</v>
        <stp/>
        <stp>StudyData</stp>
        <stp>S.DIS</stp>
        <stp>PCB</stp>
        <stp>BaseType=Index,Index=2</stp>
        <stp>Close</stp>
        <stp>M</stp>
        <stp>-1</stp>
        <stp>all</stp>
        <stp/>
        <stp/>
        <stp/>
        <stp>T</stp>
        <tr r="K15" s="1"/>
      </tp>
      <tp>
        <v>-4.8060548722800309</v>
        <stp/>
        <stp>StudyData</stp>
        <stp>S.AXP</stp>
        <stp>PCB</stp>
        <stp>BaseType=Index,Index=6</stp>
        <stp>Close</stp>
        <stp>M</stp>
        <stp>-5</stp>
        <stp>all</stp>
        <stp/>
        <stp/>
        <stp/>
        <stp>T</stp>
        <tr r="G9" s="1"/>
      </tp>
      <tp>
        <v>-4.4440187721482669</v>
        <stp/>
        <stp>StudyData</stp>
        <stp>S.JPM</stp>
        <stp>PCB</stp>
        <stp>BaseType=Index,Index=2</stp>
        <stp>Close</stp>
        <stp>M</stp>
        <stp>-1</stp>
        <stp>all</stp>
        <stp/>
        <stp/>
        <stp/>
        <stp>T</stp>
        <tr r="K21" s="1"/>
      </tp>
      <tp>
        <v>-2.9822633809449042</v>
        <stp/>
        <stp>StudyData</stp>
        <stp>S.NKE</stp>
        <stp>PCB</stp>
        <stp>BaseType=Index,Index=6</stp>
        <stp>Close</stp>
        <stp>M</stp>
        <stp>-5</stp>
        <stp>all</stp>
        <stp/>
        <stp/>
        <stp/>
        <stp>T</stp>
        <tr r="G26" s="1"/>
      </tp>
      <tp>
        <v>-1.9664998912334053</v>
        <stp/>
        <stp>StudyData</stp>
        <stp>S.JNJ</stp>
        <stp>PCB</stp>
        <stp>BaseType=Index,Index=2</stp>
        <stp>Close</stp>
        <stp>M</stp>
        <stp>-1</stp>
        <stp>all</stp>
        <stp/>
        <stp/>
        <stp/>
        <stp>T</stp>
        <tr r="K20" s="1"/>
      </tp>
      <tp>
        <v>-7.2088345170162986</v>
        <stp/>
        <stp>StudyData</stp>
        <stp>S.HON</stp>
        <stp>PCB</stp>
        <stp>BaseType=Index,Index=4</stp>
        <stp>Close</stp>
        <stp>M</stp>
        <stp>-3</stp>
        <stp>all</stp>
        <stp/>
        <stp/>
        <stp/>
        <stp>T</stp>
        <tr r="I18" s="1"/>
      </tp>
      <tp>
        <v>-4.7072899046990369</v>
        <stp/>
        <stp>StudyData</stp>
        <stp>S.IBM</stp>
        <stp>PCB</stp>
        <stp>BaseType=Index,Index=3</stp>
        <stp>Close</stp>
        <stp>M</stp>
        <stp>-2</stp>
        <stp>all</stp>
        <stp/>
        <stp/>
        <stp/>
        <stp>T</stp>
        <tr r="J19" s="1"/>
      </tp>
      <tp>
        <v>-5.1763040304384322</v>
        <stp/>
        <stp>StudyData</stp>
        <stp>S.HON</stp>
        <stp>PCB</stp>
        <stp>BaseType=Index,Index=3</stp>
        <stp>Close</stp>
        <stp>M</stp>
        <stp>-2</stp>
        <stp>all</stp>
        <stp/>
        <stp/>
        <stp/>
        <stp>T</stp>
        <tr r="J18" s="1"/>
      </tp>
      <tp>
        <v>0.59860863937873721</v>
        <stp/>
        <stp>StudyData</stp>
        <stp>S.NKE</stp>
        <stp>PCB</stp>
        <stp>BaseType=Index,Index=5</stp>
        <stp>Close</stp>
        <stp>M</stp>
        <stp>-4</stp>
        <stp>all</stp>
        <stp/>
        <stp/>
        <stp/>
        <stp>T</stp>
        <tr r="H26" s="1"/>
      </tp>
      <tp>
        <v>0.90753923650139745</v>
        <stp/>
        <stp>StudyData</stp>
        <stp>S.IBM</stp>
        <stp>PCB</stp>
        <stp>BaseType=Index,Index=4</stp>
        <stp>Close</stp>
        <stp>M</stp>
        <stp>-3</stp>
        <stp>all</stp>
        <stp/>
        <stp/>
        <stp/>
        <stp>T</stp>
        <tr r="I19" s="1"/>
      </tp>
      <tp>
        <v>-2.0446220446220402</v>
        <stp/>
        <stp>StudyData</stp>
        <stp>S.JPM</stp>
        <stp>PCB</stp>
        <stp>BaseType=Index,Index=4</stp>
        <stp>Close</stp>
        <stp>M</stp>
        <stp>-3</stp>
        <stp>all</stp>
        <stp/>
        <stp/>
        <stp/>
        <stp>T</stp>
        <tr r="I21" s="1"/>
      </tp>
      <tp>
        <v>12.28802031377529</v>
        <stp/>
        <stp>StudyData</stp>
        <stp>S.MRK</stp>
        <stp>PCB</stp>
        <stp>BaseType=Index,Index=5</stp>
        <stp>Close</stp>
        <stp>M</stp>
        <stp>-4</stp>
        <stp>all</stp>
        <stp/>
        <stp/>
        <stp/>
        <stp>T</stp>
        <tr r="H24" s="1"/>
      </tp>
      <tp>
        <v>10.978397797788457</v>
        <stp/>
        <stp>StudyData</stp>
        <stp>S.HON</stp>
        <stp>PCB</stp>
        <stp>BaseType=Index,Index=2</stp>
        <stp>Close</stp>
        <stp>M</stp>
        <stp>-1</stp>
        <stp>all</stp>
        <stp/>
        <stp/>
        <stp/>
        <stp>T</stp>
        <tr r="K18" s="1"/>
      </tp>
      <tp>
        <v>7.9394097675633306</v>
        <stp/>
        <stp>StudyData</stp>
        <stp>S.MMM</stp>
        <stp>PCB</stp>
        <stp>BaseType=Index,Index=5</stp>
        <stp>Close</stp>
        <stp>M</stp>
        <stp>-4</stp>
        <stp>all</stp>
        <stp/>
        <stp/>
        <stp/>
        <stp>T</stp>
        <tr r="H5" s="1"/>
      </tp>
      <tp>
        <v>-1.6060862214708405</v>
        <stp/>
        <stp>StudyData</stp>
        <stp>S.JNJ</stp>
        <stp>PCB</stp>
        <stp>BaseType=Index,Index=4</stp>
        <stp>Close</stp>
        <stp>M</stp>
        <stp>-3</stp>
        <stp>all</stp>
        <stp/>
        <stp/>
        <stp/>
        <stp>T</stp>
        <tr r="I20" s="1"/>
      </tp>
      <tp>
        <v>8.2730158730158738</v>
        <stp/>
        <stp>StudyData</stp>
        <stp>S.MCD</stp>
        <stp>PCB</stp>
        <stp>BaseType=Index,Index=5</stp>
        <stp>Close</stp>
        <stp>M</stp>
        <stp>-4</stp>
        <stp>all</stp>
        <stp/>
        <stp/>
        <stp/>
        <stp>T</stp>
        <tr r="H23" s="1"/>
      </tp>
      <tp>
        <v>4.7596427892836699</v>
        <stp/>
        <stp>StudyData</stp>
        <stp>S.MRK</stp>
        <stp>PCB</stp>
        <stp>BaseType=Index,Index=6</stp>
        <stp>Close</stp>
        <stp>M</stp>
        <stp>-5</stp>
        <stp>all</stp>
        <stp/>
        <stp/>
        <stp/>
        <stp>T</stp>
        <tr r="G24" s="1"/>
      </tp>
      <tp>
        <v>6.4828664672287166</v>
        <stp/>
        <stp>StudyData</stp>
        <stp>S.JPM</stp>
        <stp>PCB</stp>
        <stp>BaseType=Index,Index=3</stp>
        <stp>Close</stp>
        <stp>M</stp>
        <stp>-2</stp>
        <stp>all</stp>
        <stp/>
        <stp/>
        <stp/>
        <stp>T</stp>
        <tr r="J21" s="1"/>
      </tp>
      <tp>
        <v>-5.9687448862706605</v>
        <stp/>
        <stp>StudyData</stp>
        <stp>S.JNJ</stp>
        <stp>PCB</stp>
        <stp>BaseType=Index,Index=3</stp>
        <stp>Close</stp>
        <stp>M</stp>
        <stp>-2</stp>
        <stp>all</stp>
        <stp/>
        <stp/>
        <stp/>
        <stp>T</stp>
        <tr r="J20" s="1"/>
      </tp>
      <tp>
        <v>-4.3347907557776377</v>
        <stp/>
        <stp>StudyData</stp>
        <stp>S.MMM</stp>
        <stp>PCB</stp>
        <stp>BaseType=Index,Index=6</stp>
        <stp>Close</stp>
        <stp>M</stp>
        <stp>-5</stp>
        <stp>all</stp>
        <stp/>
        <stp/>
        <stp/>
        <stp>T</stp>
        <tr r="G5" s="1"/>
      </tp>
      <tp>
        <v>3.0657985145437308</v>
        <stp/>
        <stp>StudyData</stp>
        <stp>S.MCD</stp>
        <stp>PCB</stp>
        <stp>BaseType=Index,Index=6</stp>
        <stp>Close</stp>
        <stp>M</stp>
        <stp>-5</stp>
        <stp>all</stp>
        <stp/>
        <stp/>
        <stp/>
        <stp>T</stp>
        <tr r="G23" s="1"/>
      </tp>
      <tp>
        <v>28.928911594077405</v>
        <stp/>
        <stp>StudyData</stp>
        <stp>S.IBM</stp>
        <stp>PCB</stp>
        <stp>BaseType=Index,Index=2</stp>
        <stp>Close</stp>
        <stp>M</stp>
        <stp>-1</stp>
        <stp>all</stp>
        <stp/>
        <stp/>
        <stp/>
        <stp>T</stp>
        <tr r="K19" s="1"/>
      </tp>
      <tp>
        <v>-5.0679659859723296</v>
        <stp/>
        <stp>StudyData</stp>
        <stp>S.JPM</stp>
        <stp>PCB</stp>
        <stp>BaseType=Index,Index=6</stp>
        <stp>Close</stp>
        <stp>M</stp>
        <stp>-5</stp>
        <stp>all</stp>
        <stp/>
        <stp/>
        <stp/>
        <stp>T</stp>
        <tr r="G21" s="1"/>
      </tp>
      <tp>
        <v>-9.2360129686590735</v>
        <stp/>
        <stp>StudyData</stp>
        <stp>S.MRK</stp>
        <stp>PCB</stp>
        <stp>BaseType=Index,Index=3</stp>
        <stp>Close</stp>
        <stp>M</stp>
        <stp>-2</stp>
        <stp>all</stp>
        <stp/>
        <stp/>
        <stp/>
        <stp>T</stp>
        <tr r="J24" s="1"/>
      </tp>
      <tp>
        <v>0.8882462301177585</v>
        <stp/>
        <stp>StudyData</stp>
        <stp>S.MMM</stp>
        <stp>PCB</stp>
        <stp>BaseType=Index,Index=3</stp>
        <stp>Close</stp>
        <stp>M</stp>
        <stp>-2</stp>
        <stp>all</stp>
        <stp/>
        <stp/>
        <stp/>
        <stp>T</stp>
        <tr r="J5" s="1"/>
      </tp>
      <tp>
        <v>4.2155094679891896</v>
        <stp/>
        <stp>StudyData</stp>
        <stp>S.NKE</stp>
        <stp>PCB</stp>
        <stp>BaseType=Index,Index=2</stp>
        <stp>Close</stp>
        <stp>M</stp>
        <stp>-1</stp>
        <stp>all</stp>
        <stp/>
        <stp/>
        <stp/>
        <stp>T</stp>
        <tr r="K26" s="1"/>
      </tp>
      <tp>
        <v>9.8091326407344681</v>
        <stp/>
        <stp>StudyData</stp>
        <stp>S.JNJ</stp>
        <stp>PCB</stp>
        <stp>BaseType=Index,Index=6</stp>
        <stp>Close</stp>
        <stp>M</stp>
        <stp>-5</stp>
        <stp>all</stp>
        <stp/>
        <stp/>
        <stp/>
        <stp>T</stp>
        <tr r="G20" s="1"/>
      </tp>
      <tp>
        <v>-5.534283599858421</v>
        <stp/>
        <stp>StudyData</stp>
        <stp>S.MCD</stp>
        <stp>PCB</stp>
        <stp>BaseType=Index,Index=3</stp>
        <stp>Close</stp>
        <stp>M</stp>
        <stp>-2</stp>
        <stp>all</stp>
        <stp/>
        <stp/>
        <stp/>
        <stp>T</stp>
        <tr r="J23" s="1"/>
      </tp>
      <tp>
        <v>-1.8274543136421508</v>
        <stp/>
        <stp>StudyData</stp>
        <stp>S.JPM</stp>
        <stp>PCB</stp>
        <stp>BaseType=Index,Index=5</stp>
        <stp>Close</stp>
        <stp>M</stp>
        <stp>-4</stp>
        <stp>all</stp>
        <stp/>
        <stp/>
        <stp/>
        <stp>T</stp>
        <tr r="H21" s="1"/>
      </tp>
      <tp>
        <v>-2.8509126150864166</v>
        <stp/>
        <stp>StudyData</stp>
        <stp>S.MRK</stp>
        <stp>PCB</stp>
        <stp>BaseType=Index,Index=4</stp>
        <stp>Close</stp>
        <stp>M</stp>
        <stp>-3</stp>
        <stp>all</stp>
        <stp/>
        <stp/>
        <stp/>
        <stp>T</stp>
        <tr r="I24" s="1"/>
      </tp>
      <tp>
        <v>-12.152189692717158</v>
        <stp/>
        <stp>StudyData</stp>
        <stp>S.MMM</stp>
        <stp>PCB</stp>
        <stp>BaseType=Index,Index=4</stp>
        <stp>Close</stp>
        <stp>M</stp>
        <stp>-3</stp>
        <stp>all</stp>
        <stp/>
        <stp/>
        <stp/>
        <stp>T</stp>
        <tr r="I5" s="1"/>
      </tp>
      <tp>
        <v>9.3201320132013237</v>
        <stp/>
        <stp>StudyData</stp>
        <stp>S.JNJ</stp>
        <stp>PCB</stp>
        <stp>BaseType=Index,Index=5</stp>
        <stp>Close</stp>
        <stp>M</stp>
        <stp>-4</stp>
        <stp>all</stp>
        <stp/>
        <stp/>
        <stp/>
        <stp>T</stp>
        <tr r="H20" s="1"/>
      </tp>
      <tp>
        <v>-8.8752712132762497</v>
        <stp/>
        <stp>StudyData</stp>
        <stp>S.MCD</stp>
        <stp>PCB</stp>
        <stp>BaseType=Index,Index=4</stp>
        <stp>Close</stp>
        <stp>M</stp>
        <stp>-3</stp>
        <stp>all</stp>
        <stp/>
        <stp/>
        <stp/>
        <stp>T</stp>
        <tr r="I23" s="1"/>
      </tp>
      <tp>
        <v>-15.053071727243486</v>
        <stp/>
        <stp>StudyData</stp>
        <stp>S.NKE</stp>
        <stp>PCB</stp>
        <stp>BaseType=Index,Index=4</stp>
        <stp>Close</stp>
        <stp>M</stp>
        <stp>-3</stp>
        <stp>all</stp>
        <stp/>
        <stp/>
        <stp/>
        <stp>T</stp>
        <tr r="I26" s="1"/>
      </tp>
      <tp>
        <v>16.623097032139018</v>
        <stp/>
        <stp>StudyData</stp>
        <stp>S.HON</stp>
        <stp>PCB</stp>
        <stp>BaseType=Index,Index=6</stp>
        <stp>Close</stp>
        <stp>M</stp>
        <stp>-5</stp>
        <stp>all</stp>
        <stp/>
        <stp/>
        <stp/>
        <stp>T</stp>
        <tr r="G18" s="1"/>
      </tp>
      <tp>
        <v>-21.67916530811868</v>
        <stp/>
        <stp>StudyData</stp>
        <stp>S.IBM</stp>
        <stp>PCB</stp>
        <stp>BaseType=Index,Index=5</stp>
        <stp>Close</stp>
        <stp>M</stp>
        <stp>-4</stp>
        <stp>all</stp>
        <stp/>
        <stp/>
        <stp/>
        <stp>T</stp>
        <tr r="H19" s="1"/>
      </tp>
      <tp>
        <v>8.7378640776698955</v>
        <stp/>
        <stp>StudyData</stp>
        <stp>S.MRK</stp>
        <stp>PCB</stp>
        <stp>BaseType=Index,Index=2</stp>
        <stp>Close</stp>
        <stp>M</stp>
        <stp>-1</stp>
        <stp>all</stp>
        <stp/>
        <stp/>
        <stp/>
        <stp>T</stp>
        <tr r="K24" s="1"/>
      </tp>
      <tp>
        <v>4.5113295113295004</v>
        <stp/>
        <stp>StudyData</stp>
        <stp>S.MMM</stp>
        <stp>PCB</stp>
        <stp>BaseType=Index,Index=2</stp>
        <stp>Close</stp>
        <stp>M</stp>
        <stp>-1</stp>
        <stp>all</stp>
        <stp/>
        <stp/>
        <stp/>
        <stp>T</stp>
        <tr r="K5" s="1"/>
      </tp>
      <tp>
        <v>-16.016660355925787</v>
        <stp/>
        <stp>StudyData</stp>
        <stp>S.NKE</stp>
        <stp>PCB</stp>
        <stp>BaseType=Index,Index=3</stp>
        <stp>Close</stp>
        <stp>M</stp>
        <stp>-2</stp>
        <stp>all</stp>
        <stp/>
        <stp/>
        <stp/>
        <stp>T</stp>
        <tr r="J26" s="1"/>
      </tp>
      <tp>
        <v>7.0631153305203904</v>
        <stp/>
        <stp>StudyData</stp>
        <stp>S.HON</stp>
        <stp>PCB</stp>
        <stp>BaseType=Index,Index=5</stp>
        <stp>Close</stp>
        <stp>M</stp>
        <stp>-4</stp>
        <stp>all</stp>
        <stp/>
        <stp/>
        <stp/>
        <stp>T</stp>
        <tr r="H18" s="1"/>
      </tp>
      <tp>
        <v>3.5414064346240877</v>
        <stp/>
        <stp>StudyData</stp>
        <stp>S.IBM</stp>
        <stp>PCB</stp>
        <stp>BaseType=Index,Index=6</stp>
        <stp>Close</stp>
        <stp>M</stp>
        <stp>-5</stp>
        <stp>all</stp>
        <stp/>
        <stp/>
        <stp/>
        <stp>T</stp>
        <tr r="G19" s="1"/>
      </tp>
      <tp>
        <v>-4.901393099220015</v>
        <stp/>
        <stp>StudyData</stp>
        <stp>S.MCD</stp>
        <stp>PCB</stp>
        <stp>BaseType=Index,Index=2</stp>
        <stp>Close</stp>
        <stp>M</stp>
        <stp>-1</stp>
        <stp>all</stp>
        <stp/>
        <stp/>
        <stp/>
        <stp>T</stp>
        <tr r="K23" s="1"/>
      </tp>
      <tp>
        <v>4.7715479053284344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L22" s="1"/>
      </tp>
      <tp>
        <v>-5.6154012545965779</v>
        <stp/>
        <stp>StudyData</stp>
        <stp>S.BA</stp>
        <stp>PCB</stp>
        <stp>BaseType=Index,Index=1</stp>
        <stp>Close</stp>
        <stp>M</stp>
        <stp>0</stp>
        <stp>all</stp>
        <stp/>
        <stp/>
        <stp/>
        <stp>T</stp>
        <tr r="L10" s="1"/>
      </tp>
      <tp t="s">
        <v>Visa Inc.</v>
        <stp/>
        <stp>ContractData</stp>
        <stp>S.V</stp>
        <stp>LongDescription</stp>
        <stp/>
        <stp>T</stp>
        <tr r="F32" s="1"/>
      </tp>
      <tp>
        <v>3.4550013931457286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L28" s="1"/>
      </tp>
      <tp>
        <v>9.8253137415652461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L17" s="1"/>
      </tp>
      <tp>
        <v>-15.811567164179104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L25" s="1"/>
      </tp>
      <tp>
        <v>-6.4212507843547373</v>
        <stp/>
        <stp>StudyData</stp>
        <stp>S.VZ</stp>
        <stp>PCB</stp>
        <stp>BaseType=Index,Index=1</stp>
        <stp>Close</stp>
        <stp>M</stp>
        <stp>0</stp>
        <stp>all</stp>
        <stp/>
        <stp/>
        <stp/>
        <stp>T</stp>
        <tr r="L33" s="1"/>
      </tp>
      <tp>
        <v>-4.6753031057963756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L13" s="1"/>
      </tp>
      <tp>
        <v>-12.525864617203657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L8" s="1"/>
      </tp>
      <tp>
        <v>6.9687342260755871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L7" s="1"/>
      </tp>
      <tp>
        <v>-5.591303804585487</v>
        <stp/>
        <stp>StudyData</stp>
        <stp>S.V</stp>
        <stp>PCB</stp>
        <stp>BaseType=Index,Index=4</stp>
        <stp>Close</stp>
        <stp>M</stp>
        <stp>-3</stp>
        <stp>all</stp>
        <stp/>
        <stp/>
        <stp/>
        <stp>T</stp>
        <tr r="I32" s="1"/>
      </tp>
      <tp>
        <v>9.1318157755426235</v>
        <stp/>
        <stp>StudyData</stp>
        <stp>S.V</stp>
        <stp>PCB</stp>
        <stp>BaseType=Index,Index=3</stp>
        <stp>Close</stp>
        <stp>M</stp>
        <stp>-2</stp>
        <stp>all</stp>
        <stp/>
        <stp/>
        <stp/>
        <stp>T</stp>
        <tr r="J32" s="1"/>
      </tp>
      <tp>
        <v>-1.0550569973320452</v>
        <stp/>
        <stp>StudyData</stp>
        <stp>S.V</stp>
        <stp>PCB</stp>
        <stp>BaseType=Index,Index=2</stp>
        <stp>Close</stp>
        <stp>M</stp>
        <stp>-1</stp>
        <stp>all</stp>
        <stp/>
        <stp/>
        <stp/>
        <stp>T</stp>
        <tr r="K32" s="1"/>
      </tp>
      <tp>
        <v>-8.2347238459125762</v>
        <stp/>
        <stp>StudyData</stp>
        <stp>S.V</stp>
        <stp>PCB</stp>
        <stp>BaseType=Index,Index=6</stp>
        <stp>Close</stp>
        <stp>M</stp>
        <stp>-5</stp>
        <stp>all</stp>
        <stp/>
        <stp/>
        <stp/>
        <stp>T</stp>
        <tr r="G32" s="1"/>
      </tp>
      <tp>
        <v>-0.52512195879812251</v>
        <stp/>
        <stp>StudyData</stp>
        <stp>S.V</stp>
        <stp>PCB</stp>
        <stp>BaseType=Index,Index=5</stp>
        <stp>Close</stp>
        <stp>M</stp>
        <stp>-4</stp>
        <stp>all</stp>
        <stp/>
        <stp/>
        <stp/>
        <stp>T</stp>
        <tr r="H32" s="1"/>
      </tp>
      <tp>
        <v>-8.2932769339229626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L6" s="1"/>
      </tp>
      <tp>
        <v>0.26327079839307749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L16" s="1"/>
      </tp>
      <tp>
        <v>-8.1888794165009084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L27" s="1"/>
      </tp>
      <tp>
        <v>0.15000000000000568</v>
        <stp/>
        <stp>ContractData</stp>
        <stp>S.KO</stp>
        <stp>NetLastTrade</stp>
        <stp/>
        <stp>T</stp>
        <tr r="D22" s="1"/>
      </tp>
      <tp>
        <v>-0.56000000000000227</v>
        <stp/>
        <stp>ContractData</stp>
        <stp>S.HD</stp>
        <stp>NetLastTrade</stp>
        <stp/>
        <stp>T</stp>
        <tr r="D17" s="1"/>
      </tp>
      <tp>
        <v>0.92000000000001592</v>
        <stp/>
        <stp>ContractData</stp>
        <stp>S.BA</stp>
        <stp>NetLastTrade</stp>
        <stp/>
        <stp>T</stp>
        <tr r="D10" s="1"/>
      </tp>
      <tp>
        <v>8.6499999999999773</v>
        <stp/>
        <stp>ContractData</stp>
        <stp>S.GS</stp>
        <stp>NetLastTrade</stp>
        <stp/>
        <stp>T</stp>
        <tr r="D16" s="1"/>
      </tp>
      <tp>
        <v>-0.5</v>
        <stp/>
        <stp>ContractData</stp>
        <stp>S.PG</stp>
        <stp>NetLastTrade</stp>
        <stp/>
        <stp>T</stp>
        <tr r="D28" s="1"/>
      </tp>
      <tp>
        <v>-1.7899999999999991</v>
        <stp/>
        <stp>ContractData</stp>
        <stp>S.VZ</stp>
        <stp>NetLastTrade</stp>
        <stp/>
        <stp>T</stp>
        <tr r="D33" s="1"/>
      </tp>
      <tp>
        <v>-5.7468045017059612</v>
        <stp/>
        <stp>StudyData</stp>
        <stp>S.MSFT</stp>
        <stp>PCB</stp>
        <stp>BaseType=Index,Index=4</stp>
        <stp>Close</stp>
        <stp>M</stp>
        <stp>-3</stp>
        <stp>all</stp>
        <stp/>
        <stp/>
        <stp/>
        <stp>T</stp>
        <tr r="I25" s="1"/>
      </tp>
      <tp>
        <v>10.160196666396523</v>
        <stp/>
        <stp>StudyData</stp>
        <stp>S.MSFT</stp>
        <stp>PCB</stp>
        <stp>BaseType=Index,Index=3</stp>
        <stp>Close</stp>
        <stp>M</stp>
        <stp>-2</stp>
        <stp>all</stp>
        <stp/>
        <stp/>
        <stp/>
        <stp>T</stp>
        <tr r="J25" s="1"/>
      </tp>
      <tp>
        <v>10.412477316199906</v>
        <stp/>
        <stp>StudyData</stp>
        <stp>S.MSFT</stp>
        <stp>PCB</stp>
        <stp>BaseType=Index,Index=2</stp>
        <stp>Close</stp>
        <stp>M</stp>
        <stp>-1</stp>
        <stp>all</stp>
        <stp/>
        <stp/>
        <stp/>
        <stp>T</stp>
        <tr r="K25" s="1"/>
      </tp>
      <tp>
        <v>-11.027252801786524</v>
        <stp/>
        <stp>StudyData</stp>
        <stp>S.MSFT</stp>
        <stp>PCB</stp>
        <stp>BaseType=Index,Index=6</stp>
        <stp>Close</stp>
        <stp>M</stp>
        <stp>-5</stp>
        <stp>all</stp>
        <stp/>
        <stp/>
        <stp/>
        <stp>T</stp>
        <tr r="G25" s="1"/>
      </tp>
      <tp>
        <v>-8.7266727091031662</v>
        <stp/>
        <stp>StudyData</stp>
        <stp>S.MSFT</stp>
        <stp>PCB</stp>
        <stp>BaseType=Index,Index=5</stp>
        <stp>Close</stp>
        <stp>M</stp>
        <stp>-4</stp>
        <stp>all</stp>
        <stp/>
        <stp/>
        <stp/>
        <stp>T</stp>
        <tr r="H25" s="1"/>
      </tp>
      <tp>
        <v>82.78</v>
        <stp/>
        <stp>ContractData</stp>
        <stp>S.KO</stp>
        <stp>LastTrade</stp>
        <stp/>
        <stp>T</stp>
        <tr r="C22" s="1"/>
      </tp>
      <tp>
        <v>271.68</v>
        <stp/>
        <stp>ContractData</stp>
        <stp>S.IBM</stp>
        <stp>LastTrade</stp>
        <stp/>
        <stp>T</stp>
        <tr r="C19" s="1"/>
      </tp>
      <tp>
        <v>272.22000000000003</v>
        <stp/>
        <stp>ContractData</stp>
        <stp>S.MCD</stp>
        <stp>LastTrade</stp>
        <stp/>
        <stp>T</stp>
        <tr r="C23" s="1"/>
      </tp>
      <tp>
        <v>-7.2934651807670168</v>
        <stp/>
        <stp>StudyData</stp>
        <stp>S.NVDA</stp>
        <stp>PCB</stp>
        <stp>BaseType=Index,Index=5</stp>
        <stp>Close</stp>
        <stp>M</stp>
        <stp>-4</stp>
        <stp>all</stp>
        <stp/>
        <stp/>
        <stp/>
        <stp>T</stp>
        <tr r="H27" s="1"/>
      </tp>
      <tp>
        <v>2.4825737265415526</v>
        <stp/>
        <stp>StudyData</stp>
        <stp>S.NVDA</stp>
        <stp>PCB</stp>
        <stp>BaseType=Index,Index=6</stp>
        <stp>Close</stp>
        <stp>M</stp>
        <stp>-5</stp>
        <stp>all</stp>
        <stp/>
        <stp/>
        <stp/>
        <stp>T</stp>
        <tr r="G27" s="1"/>
      </tp>
      <tp>
        <v>14.432339449541278</v>
        <stp/>
        <stp>StudyData</stp>
        <stp>S.NVDA</stp>
        <stp>PCB</stp>
        <stp>BaseType=Index,Index=3</stp>
        <stp>Close</stp>
        <stp>M</stp>
        <stp>-2</stp>
        <stp>all</stp>
        <stp/>
        <stp/>
        <stp/>
        <stp>T</stp>
        <tr r="J27" s="1"/>
      </tp>
      <tp>
        <v>-1.574580958293353</v>
        <stp/>
        <stp>StudyData</stp>
        <stp>S.NVDA</stp>
        <stp>PCB</stp>
        <stp>BaseType=Index,Index=4</stp>
        <stp>Close</stp>
        <stp>M</stp>
        <stp>-3</stp>
        <stp>all</stp>
        <stp/>
        <stp/>
        <stp/>
        <stp>T</stp>
        <tr r="I27" s="1"/>
      </tp>
      <tp>
        <v>5.797464548779887</v>
        <stp/>
        <stp>StudyData</stp>
        <stp>S.NVDA</stp>
        <stp>PCB</stp>
        <stp>BaseType=Index,Index=2</stp>
        <stp>Close</stp>
        <stp>M</stp>
        <stp>-1</stp>
        <stp>all</stp>
        <stp/>
        <stp/>
        <stp/>
        <stp>T</stp>
        <tr r="K27" s="1"/>
      </tp>
      <tp>
        <v>348.3</v>
        <stp/>
        <stp>ContractData</stp>
        <stp>S.HD</stp>
        <stp>LastTrade</stp>
        <stp/>
        <stp>T</stp>
        <tr r="C17" s="1"/>
      </tp>
      <tp>
        <v>995.44</v>
        <stp/>
        <stp>ContractData</stp>
        <stp>S.CAT</stp>
        <stp>LastTrade</stp>
        <stp/>
        <stp>T</stp>
        <tr r="C11" s="1"/>
      </tp>
      <tp>
        <v>4.4514374751764363</v>
        <stp/>
        <stp>StudyData</stp>
        <stp>S.AMGN</stp>
        <stp>PCB</stp>
        <stp>BaseType=Index,Index=6</stp>
        <stp>Close</stp>
        <stp>M</stp>
        <stp>-5</stp>
        <stp>all</stp>
        <stp/>
        <stp/>
        <stp/>
        <stp>T</stp>
        <tr r="G7" s="1"/>
      </tp>
      <tp>
        <v>3.6738584178147553</v>
        <stp/>
        <stp>StudyData</stp>
        <stp>S.AMZN</stp>
        <stp>PCB</stp>
        <stp>BaseType=Index,Index=6</stp>
        <stp>Close</stp>
        <stp>M</stp>
        <stp>-5</stp>
        <stp>all</stp>
        <stp/>
        <stp/>
        <stp/>
        <stp>T</stp>
        <tr r="G8" s="1"/>
      </tp>
      <tp>
        <v>13.536913536913547</v>
        <stp/>
        <stp>StudyData</stp>
        <stp>S.AMGN</stp>
        <stp>PCB</stp>
        <stp>BaseType=Index,Index=5</stp>
        <stp>Close</stp>
        <stp>M</stp>
        <stp>-4</stp>
        <stp>all</stp>
        <stp/>
        <stp/>
        <stp/>
        <stp>T</stp>
        <tr r="H7" s="1"/>
      </tp>
      <tp>
        <v>-12.244045131633936</v>
        <stp/>
        <stp>StudyData</stp>
        <stp>S.AMZN</stp>
        <stp>PCB</stp>
        <stp>BaseType=Index,Index=5</stp>
        <stp>Close</stp>
        <stp>M</stp>
        <stp>-4</stp>
        <stp>all</stp>
        <stp/>
        <stp/>
        <stp/>
        <stp>T</stp>
        <tr r="H8" s="1"/>
      </tp>
      <tp>
        <v>-2.7321299638989109</v>
        <stp/>
        <stp>StudyData</stp>
        <stp>S.AMGN</stp>
        <stp>PCB</stp>
        <stp>BaseType=Index,Index=2</stp>
        <stp>Close</stp>
        <stp>M</stp>
        <stp>-1</stp>
        <stp>all</stp>
        <stp/>
        <stp/>
        <stp/>
        <stp>T</stp>
        <tr r="K7" s="1"/>
      </tp>
      <tp>
        <v>2.1051837319852051</v>
        <stp/>
        <stp>StudyData</stp>
        <stp>S.AMZN</stp>
        <stp>PCB</stp>
        <stp>BaseType=Index,Index=2</stp>
        <stp>Close</stp>
        <stp>M</stp>
        <stp>-1</stp>
        <stp>all</stp>
        <stp/>
        <stp/>
        <stp/>
        <stp>T</stp>
        <tr r="K8" s="1"/>
      </tp>
      <tp>
        <v>-9.3543899422918386</v>
        <stp/>
        <stp>StudyData</stp>
        <stp>S.AMGN</stp>
        <stp>PCB</stp>
        <stp>BaseType=Index,Index=4</stp>
        <stp>Close</stp>
        <stp>M</stp>
        <stp>-3</stp>
        <stp>all</stp>
        <stp/>
        <stp/>
        <stp/>
        <stp>T</stp>
        <tr r="I7" s="1"/>
      </tp>
      <tp>
        <v>-0.82380952380951888</v>
        <stp/>
        <stp>StudyData</stp>
        <stp>S.AMZN</stp>
        <stp>PCB</stp>
        <stp>BaseType=Index,Index=4</stp>
        <stp>Close</stp>
        <stp>M</stp>
        <stp>-3</stp>
        <stp>all</stp>
        <stp/>
        <stp/>
        <stp/>
        <stp>T</stp>
        <tr r="I8" s="1"/>
      </tp>
      <tp>
        <v>-1.5915873241438176</v>
        <stp/>
        <stp>StudyData</stp>
        <stp>S.AMGN</stp>
        <stp>PCB</stp>
        <stp>BaseType=Index,Index=3</stp>
        <stp>Close</stp>
        <stp>M</stp>
        <stp>-2</stp>
        <stp>all</stp>
        <stp/>
        <stp/>
        <stp/>
        <stp>T</stp>
        <tr r="J7" s="1"/>
      </tp>
      <tp>
        <v>27.267489316752286</v>
        <stp/>
        <stp>StudyData</stp>
        <stp>S.AMZN</stp>
        <stp>PCB</stp>
        <stp>BaseType=Index,Index=3</stp>
        <stp>Close</stp>
        <stp>M</stp>
        <stp>-2</stp>
        <stp>all</stp>
        <stp/>
        <stp/>
        <stp/>
        <stp>T</stp>
        <tr r="J8" s="1"/>
      </tp>
      <tp>
        <v>15.002763957987831</v>
        <stp/>
        <stp>StudyData</stp>
        <stp>S.AAPL</stp>
        <stp>PCB</stp>
        <stp>BaseType=Index,Index=2</stp>
        <stp>Close</stp>
        <stp>M</stp>
        <stp>-1</stp>
        <stp>all</stp>
        <stp/>
        <stp/>
        <stp/>
        <stp>T</stp>
        <tr r="K6" s="1"/>
      </tp>
      <tp>
        <v>-3.9329245211598209</v>
        <stp/>
        <stp>StudyData</stp>
        <stp>S.AAPL</stp>
        <stp>PCB</stp>
        <stp>BaseType=Index,Index=4</stp>
        <stp>Close</stp>
        <stp>M</stp>
        <stp>-3</stp>
        <stp>all</stp>
        <stp/>
        <stp/>
        <stp/>
        <stp>T</stp>
        <tr r="I6" s="1"/>
      </tp>
      <tp>
        <v>6.919106347767852</v>
        <stp/>
        <stp>StudyData</stp>
        <stp>S.AAPL</stp>
        <stp>PCB</stp>
        <stp>BaseType=Index,Index=3</stp>
        <stp>Close</stp>
        <stp>M</stp>
        <stp>-2</stp>
        <stp>all</stp>
        <stp/>
        <stp/>
        <stp/>
        <stp>T</stp>
        <tr r="J6" s="1"/>
      </tp>
      <tp>
        <v>-4.5538144633267104</v>
        <stp/>
        <stp>StudyData</stp>
        <stp>S.AAPL</stp>
        <stp>PCB</stp>
        <stp>BaseType=Index,Index=6</stp>
        <stp>Close</stp>
        <stp>M</stp>
        <stp>-5</stp>
        <stp>all</stp>
        <stp/>
        <stp/>
        <stp/>
        <stp>T</stp>
        <tr r="G6" s="1"/>
      </tp>
      <tp>
        <v>1.811314937567438</v>
        <stp/>
        <stp>StudyData</stp>
        <stp>S.AAPL</stp>
        <stp>PCB</stp>
        <stp>BaseType=Index,Index=5</stp>
        <stp>Close</stp>
        <stp>M</stp>
        <stp>-4</stp>
        <stp>all</stp>
        <stp/>
        <stp/>
        <stp/>
        <stp>T</stp>
        <tr r="H6" s="1"/>
      </tp>
      <tp>
        <v>1028.26</v>
        <stp/>
        <stp>ContractData</stp>
        <stp>S.GS</stp>
        <stp>LastTrade</stp>
        <stp/>
        <stp>T</stp>
        <tr r="C16" s="1"/>
      </tp>
      <tp>
        <v>421.75</v>
        <stp/>
        <stp>ContractData</stp>
        <stp>S.UNH</stp>
        <stp>LastTrade</stp>
        <stp/>
        <stp>T</stp>
        <tr r="C31" s="1"/>
      </tp>
      <tp>
        <v>253.01000000000002</v>
        <stp/>
        <stp>ContractData</stp>
        <stp>S.JNJ</stp>
        <stp>LastTrade</stp>
        <stp/>
        <stp>T</stp>
        <tr r="C20" s="1"/>
      </tp>
      <tp>
        <v>241.75</v>
        <stp/>
        <stp>ContractData</stp>
        <stp>S.HON</stp>
        <stp>LastTrade</stp>
        <stp/>
        <stp>T</stp>
        <tr r="C18" s="1"/>
      </tp>
      <tp>
        <v>-2.3533853511200657</v>
        <stp/>
        <stp>StudyData</stp>
        <stp>S.CSCO</stp>
        <stp>PCB</stp>
        <stp>BaseType=Index,Index=4</stp>
        <stp>Close</stp>
        <stp>M</stp>
        <stp>-3</stp>
        <stp>all</stp>
        <stp/>
        <stp/>
        <stp/>
        <stp>T</stp>
        <tr r="I13" s="1"/>
      </tp>
      <tp>
        <v>17.927567985565144</v>
        <stp/>
        <stp>StudyData</stp>
        <stp>S.CSCO</stp>
        <stp>PCB</stp>
        <stp>BaseType=Index,Index=3</stp>
        <stp>Close</stp>
        <stp>M</stp>
        <stp>-2</stp>
        <stp>all</stp>
        <stp/>
        <stp/>
        <stp/>
        <stp>T</stp>
        <tr r="J13" s="1"/>
      </tp>
      <tp>
        <v>31.606557377049185</v>
        <stp/>
        <stp>StudyData</stp>
        <stp>S.CSCO</stp>
        <stp>PCB</stp>
        <stp>BaseType=Index,Index=2</stp>
        <stp>Close</stp>
        <stp>M</stp>
        <stp>-1</stp>
        <stp>all</stp>
        <stp/>
        <stp/>
        <stp/>
        <stp>T</stp>
        <tr r="K13" s="1"/>
      </tp>
      <tp>
        <v>1.6746722056341765</v>
        <stp/>
        <stp>StudyData</stp>
        <stp>S.CSCO</stp>
        <stp>PCB</stp>
        <stp>BaseType=Index,Index=6</stp>
        <stp>Close</stp>
        <stp>M</stp>
        <stp>-5</stp>
        <stp>all</stp>
        <stp/>
        <stp/>
        <stp/>
        <stp>T</stp>
        <tr r="G13" s="1"/>
      </tp>
      <tp>
        <v>1.4555669050051079</v>
        <stp/>
        <stp>StudyData</stp>
        <stp>S.CSCO</stp>
        <stp>PCB</stp>
        <stp>BaseType=Index,Index=5</stp>
        <stp>Close</stp>
        <stp>M</stp>
        <stp>-4</stp>
        <stp>all</stp>
        <stp/>
        <stp/>
        <stp/>
        <stp>T</stp>
        <tr r="H13" s="1"/>
      </tp>
      <tp>
        <v>164.09</v>
        <stp/>
        <stp>ContractData</stp>
        <stp>S.MMM</stp>
        <stp>LastTrade</stp>
        <stp/>
        <stp>T</stp>
        <tr r="C5" s="1"/>
      </tp>
      <tp>
        <v>115.66</v>
        <stp/>
        <stp>ContractData</stp>
        <stp>S.WMT</stp>
        <stp>LastTrade</stp>
        <stp/>
        <stp>T</stp>
        <tr r="C34" s="1"/>
      </tp>
      <tp>
        <v>218.17000000000002</v>
        <stp/>
        <stp>ContractData</stp>
        <stp>S.BA</stp>
        <stp>LastTrade</stp>
        <stp/>
        <stp>T</stp>
        <tr r="C10" s="1"/>
      </tp>
      <tp>
        <v>41.22</v>
        <stp/>
        <stp>ContractData</stp>
        <stp>S.NKE</stp>
        <stp>LastTrade</stp>
        <stp/>
        <stp>T</stp>
        <tr r="C26" s="1"/>
      </tp>
      <tp>
        <v>342.86</v>
        <stp/>
        <stp>ContractData</stp>
        <stp>S.SHW</stp>
        <stp>LastTrade</stp>
        <stp/>
        <stp>T</stp>
        <tr r="C29" s="1"/>
      </tp>
      <tp>
        <v>99.100000000000009</v>
        <stp/>
        <stp>ContractData</stp>
        <stp>S.DIS</stp>
        <stp>LastTrade</stp>
        <stp/>
        <stp>T</stp>
        <tr r="C15" s="1"/>
      </tp>
      <tp>
        <v>171</v>
        <stp/>
        <stp>ContractData</stp>
        <stp>S.CVX</stp>
        <stp>LastTrade</stp>
        <stp/>
        <stp>T</stp>
        <tr r="C14" s="1"/>
      </tp>
      <tp>
        <v>0.84572556205511307</v>
        <stp/>
        <stp>ContractData</stp>
        <stp>S.AAPL</stp>
        <stp>PerCentNetLastTrade</stp>
        <stp/>
        <stp>T</stp>
        <tr r="E6" s="1"/>
      </tp>
      <tp>
        <v>0.53860966148522316</v>
        <stp/>
        <stp>ContractData</stp>
        <stp>S.AMGN</stp>
        <stp>PerCentNetLastTrade</stp>
        <stp/>
        <stp>T</stp>
        <tr r="E7" s="1"/>
      </tp>
      <tp>
        <v>1.7405131290558253</v>
        <stp/>
        <stp>ContractData</stp>
        <stp>S.AMZN</stp>
        <stp>PerCentNetLastTrade</stp>
        <stp/>
        <stp>T</stp>
        <tr r="E8" s="1"/>
      </tp>
      <tp>
        <v>0.84836359000009809</v>
        <stp/>
        <stp>ContractData</stp>
        <stp>S.GS</stp>
        <stp>PerCentNetLastTrade</stp>
        <stp/>
        <stp>T</stp>
        <tr r="E16" s="1"/>
      </tp>
      <tp>
        <v>0.4234752589182969</v>
        <stp/>
        <stp>ContractData</stp>
        <stp>S.BA</stp>
        <stp>PerCentNetLastTrade</stp>
        <stp/>
        <stp>T</stp>
        <tr r="E10" s="1"/>
      </tp>
      <tp>
        <v>0.18153213118722014</v>
        <stp/>
        <stp>ContractData</stp>
        <stp>S.KO</stp>
        <stp>PerCentNetLastTrade</stp>
        <stp/>
        <stp>T</stp>
        <tr r="E22" s="1"/>
      </tp>
      <tp>
        <v>-0.16052284584073839</v>
        <stp/>
        <stp>ContractData</stp>
        <stp>S.HD</stp>
        <stp>PerCentNetLastTrade</stp>
        <stp/>
        <stp>T</stp>
        <tr r="E17" s="1"/>
      </tp>
      <tp>
        <v>-3.8461538461538463</v>
        <stp/>
        <stp>ContractData</stp>
        <stp>S.VZ</stp>
        <stp>PerCentNetLastTrade</stp>
        <stp/>
        <stp>T</stp>
        <tr r="E33" s="1"/>
      </tp>
      <tp>
        <v>-0.33552543282780833</v>
        <stp/>
        <stp>ContractData</stp>
        <stp>S.PG</stp>
        <stp>PerCentNetLastTrade</stp>
        <stp/>
        <stp>T</stp>
        <tr r="E28" s="1"/>
      </tp>
      <tp>
        <v>0.89654566230113386</v>
        <stp/>
        <stp>ContractData</stp>
        <stp>S.CSCO</stp>
        <stp>PerCentNetLastTrade</stp>
        <stp/>
        <stp>T</stp>
        <tr r="E13" s="1"/>
      </tp>
      <tp>
        <v>159.68</v>
        <stp/>
        <stp>ContractData</stp>
        <stp>S.CRM</stp>
        <stp>LastTrade</stp>
        <stp/>
        <stp>T</stp>
        <tr r="C12" s="1"/>
      </tp>
      <tp>
        <v>127.23</v>
        <stp/>
        <stp>ContractData</stp>
        <stp>S.MRK</stp>
        <stp>LastTrade</stp>
        <stp/>
        <stp>T</stp>
        <tr r="C24" s="1"/>
      </tp>
      <tp>
        <v>326.29000000000002</v>
        <stp/>
        <stp>ContractData</stp>
        <stp>S.TRV</stp>
        <stp>LastTrade</stp>
        <stp/>
        <stp>T</stp>
        <tr r="C30" s="1"/>
      </tp>
      <tp>
        <v>328.76</v>
        <stp/>
        <stp>ContractData</stp>
        <stp>S.JPM</stp>
        <stp>LastTrade</stp>
        <stp/>
        <stp>T</stp>
        <tr r="C21" s="1"/>
      </tp>
      <tp>
        <v>44.75</v>
        <stp/>
        <stp>ContractData</stp>
        <stp>S.VZ</stp>
        <stp>LastTrade</stp>
        <stp/>
        <stp>T</stp>
        <tr r="C33" s="1"/>
      </tp>
      <tp>
        <v>1.6301579215486501</v>
        <stp/>
        <stp>ContractData</stp>
        <stp>S.MSFT</stp>
        <stp>PerCentNetLastTrade</stp>
        <stp/>
        <stp>T</stp>
        <tr r="E25" s="1"/>
      </tp>
      <tp>
        <v>341.16</v>
        <stp/>
        <stp>ContractData</stp>
        <stp>S.AXP</stp>
        <stp>LastTrade</stp>
        <stp/>
        <stp>T</stp>
        <tr r="C9" s="1"/>
      </tp>
      <tp>
        <v>148.52000000000001</v>
        <stp/>
        <stp>ContractData</stp>
        <stp>S.PG</stp>
        <stp>LastTrade</stp>
        <stp/>
        <stp>T</stp>
        <tr r="C28" s="1"/>
      </tp>
      <tp>
        <v>0.68560743780190103</v>
        <stp/>
        <stp>ContractData</stp>
        <stp>S.NVDA</stp>
        <stp>PerCentNetLastTrade</stp>
        <stp/>
        <stp>T</stp>
        <tr r="E27" s="1"/>
      </tp>
      <tp>
        <v>-2.6809388196012862</v>
        <stp/>
        <stp>StudyData</stp>
        <stp>S.DIS</stp>
        <stp>PCB</stp>
        <stp>BaseType=Index,Index=1</stp>
        <stp>Close</stp>
        <stp>M</stp>
        <stp>0</stp>
        <stp>all</stp>
        <stp/>
        <stp/>
        <stp/>
        <stp>T</stp>
        <tr r="L15" s="1"/>
      </tp>
      <tp t="s">
        <v>CISCO SYSTEMS INC.</v>
        <stp/>
        <stp>ContractData</stp>
        <stp>S.CSCO</stp>
        <stp>LongDescription</stp>
        <stp/>
        <stp>T</stp>
        <tr r="F13" s="1"/>
      </tp>
      <tp t="s">
        <v>Goldman Sachs Group</v>
        <stp/>
        <stp>ContractData</stp>
        <stp>S.GS</stp>
        <stp>LongDescription</stp>
        <stp/>
        <stp>T</stp>
        <tr r="F16" s="1"/>
      </tp>
      <tp t="s">
        <v>Boeing Company</v>
        <stp/>
        <stp>ContractData</stp>
        <stp>S.BA</stp>
        <stp>LongDescription</stp>
        <stp/>
        <stp>T</stp>
        <tr r="F10" s="1"/>
      </tp>
      <tp t="s">
        <v>Home Depot, Inc.</v>
        <stp/>
        <stp>ContractData</stp>
        <stp>S.HD</stp>
        <stp>LongDescription</stp>
        <stp/>
        <stp>T</stp>
        <tr r="F17" s="1"/>
      </tp>
      <tp t="s">
        <v>Coca-Cola Company</v>
        <stp/>
        <stp>ContractData</stp>
        <stp>S.KO</stp>
        <stp>LongDescription</stp>
        <stp/>
        <stp>T</stp>
        <tr r="F22" s="1"/>
      </tp>
      <tp t="s">
        <v>Verizon Communications</v>
        <stp/>
        <stp>ContractData</stp>
        <stp>S.VZ</stp>
        <stp>LongDescription</stp>
        <stp/>
        <stp>T</stp>
        <tr r="F33" s="1"/>
      </tp>
      <tp t="s">
        <v>Procter &amp; Gamble Co</v>
        <stp/>
        <stp>ContractData</stp>
        <stp>S.PG</stp>
        <stp>LongDescription</stp>
        <stp/>
        <stp>T</stp>
        <tr r="F28" s="1"/>
      </tp>
      <tp t="s">
        <v>APPLE INC.</v>
        <stp/>
        <stp>ContractData</stp>
        <stp>S.AAPL</stp>
        <stp>LongDescription</stp>
        <stp/>
        <stp>T</stp>
        <tr r="F6" s="1"/>
      </tp>
      <tp t="s">
        <v>AMGEN</v>
        <stp/>
        <stp>ContractData</stp>
        <stp>S.AMGN</stp>
        <stp>LongDescription</stp>
        <stp/>
        <stp>T</stp>
        <tr r="F7" s="1"/>
      </tp>
      <tp t="s">
        <v>Amazon.com Inc</v>
        <stp/>
        <stp>ContractData</stp>
        <stp>S.AMZN</stp>
        <stp>LongDescription</stp>
        <stp/>
        <stp>T</stp>
        <tr r="F8" s="1"/>
      </tp>
      <tp>
        <v>7.8016873637311575</v>
        <stp/>
        <stp>StudyData</stp>
        <stp>S.AXP</stp>
        <stp>PCB</stp>
        <stp>BaseType=Index,Index=1</stp>
        <stp>Close</stp>
        <stp>M</stp>
        <stp>0</stp>
        <stp>all</stp>
        <stp/>
        <stp/>
        <stp/>
        <stp>T</stp>
        <tr r="L9" s="1"/>
      </tp>
      <tp>
        <v>12.842285413375453</v>
        <stp/>
        <stp>StudyData</stp>
        <stp>S.SHW</stp>
        <stp>PCB</stp>
        <stp>BaseType=Index,Index=1</stp>
        <stp>Close</stp>
        <stp>M</stp>
        <stp>0</stp>
        <stp>all</stp>
        <stp/>
        <stp/>
        <stp/>
        <stp>T</stp>
        <tr r="L29" s="1"/>
      </tp>
      <tp>
        <v>11.785261571139824</v>
        <stp/>
        <stp>StudyData</stp>
        <stp>S.TRV</stp>
        <stp>PCB</stp>
        <stp>BaseType=Index,Index=1</stp>
        <stp>Close</stp>
        <stp>M</stp>
        <stp>0</stp>
        <stp>all</stp>
        <stp/>
        <stp/>
        <stp/>
        <stp>T</stp>
        <tr r="L30" s="1"/>
      </tp>
      <tp>
        <v>-7.7753779697627132E-2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L34" s="1"/>
      </tp>
      <tp>
        <v>13.651569296813459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L11" s="1"/>
      </tp>
      <tp>
        <v>-12.525820770887355</v>
        <stp/>
        <stp>StudyData</stp>
        <stp>S.BA</stp>
        <stp>PCB</stp>
        <stp>BaseType=Index,Index=4</stp>
        <stp>Close</stp>
        <stp>M</stp>
        <stp>-3</stp>
        <stp>all</stp>
        <stp/>
        <stp/>
        <stp/>
        <stp>T</stp>
        <tr r="I10" s="1"/>
      </tp>
      <tp>
        <v>-1.5798596972905106</v>
        <stp/>
        <stp>StudyData</stp>
        <stp>S.GS</stp>
        <stp>PCB</stp>
        <stp>BaseType=Index,Index=4</stp>
        <stp>Close</stp>
        <stp>M</stp>
        <stp>-3</stp>
        <stp>all</stp>
        <stp/>
        <stp/>
        <stp/>
        <stp>T</stp>
        <tr r="I16" s="1"/>
      </tp>
      <tp>
        <v>-13.613679344400094</v>
        <stp/>
        <stp>StudyData</stp>
        <stp>S.HD</stp>
        <stp>PCB</stp>
        <stp>BaseType=Index,Index=4</stp>
        <stp>Close</stp>
        <stp>M</stp>
        <stp>-3</stp>
        <stp>all</stp>
        <stp/>
        <stp/>
        <stp/>
        <stp>T</stp>
        <tr r="I17" s="1"/>
      </tp>
      <tp>
        <v>-6.7557626287395838</v>
        <stp/>
        <stp>StudyData</stp>
        <stp>S.KO</stp>
        <stp>PCB</stp>
        <stp>BaseType=Index,Index=4</stp>
        <stp>Close</stp>
        <stp>M</stp>
        <stp>-3</stp>
        <stp>all</stp>
        <stp/>
        <stp/>
        <stp/>
        <stp>T</stp>
        <tr r="I22" s="1"/>
      </tp>
      <tp>
        <v>-13.612440191387568</v>
        <stp/>
        <stp>StudyData</stp>
        <stp>S.PG</stp>
        <stp>PCB</stp>
        <stp>BaseType=Index,Index=4</stp>
        <stp>Close</stp>
        <stp>M</stp>
        <stp>-3</stp>
        <stp>all</stp>
        <stp/>
        <stp/>
        <stp/>
        <stp>T</stp>
        <tr r="I28" s="1"/>
      </tp>
      <tp>
        <v>0.11966493817311981</v>
        <stp/>
        <stp>StudyData</stp>
        <stp>S.VZ</stp>
        <stp>PCB</stp>
        <stp>BaseType=Index,Index=4</stp>
        <stp>Close</stp>
        <stp>M</stp>
        <stp>-3</stp>
        <stp>all</stp>
        <stp/>
        <stp/>
        <stp/>
        <stp>T</stp>
        <tr r="I33" s="1"/>
      </tp>
      <tp>
        <v>9.1939621035709607</v>
        <stp/>
        <stp>StudyData</stp>
        <stp>S.GS</stp>
        <stp>PCB</stp>
        <stp>BaseType=Index,Index=3</stp>
        <stp>Close</stp>
        <stp>M</stp>
        <stp>-2</stp>
        <stp>all</stp>
        <stp/>
        <stp/>
        <stp/>
        <stp>T</stp>
        <tr r="J16" s="1"/>
      </tp>
      <tp>
        <v>15.073104557101946</v>
        <stp/>
        <stp>StudyData</stp>
        <stp>S.BA</stp>
        <stp>PCB</stp>
        <stp>BaseType=Index,Index=3</stp>
        <stp>Close</stp>
        <stp>M</stp>
        <stp>-2</stp>
        <stp>all</stp>
        <stp/>
        <stp/>
        <stp/>
        <stp>T</stp>
        <tr r="J10" s="1"/>
      </tp>
      <tp>
        <v>3.5634451019066513</v>
        <stp/>
        <stp>StudyData</stp>
        <stp>S.KO</stp>
        <stp>PCB</stp>
        <stp>BaseType=Index,Index=3</stp>
        <stp>Close</stp>
        <stp>M</stp>
        <stp>-2</stp>
        <stp>all</stp>
        <stp/>
        <stp/>
        <stp/>
        <stp>T</stp>
        <tr r="J22" s="1"/>
      </tp>
      <tp>
        <v>-2.7364772416301801E-2</v>
        <stp/>
        <stp>StudyData</stp>
        <stp>S.HD</stp>
        <stp>PCB</stp>
        <stp>BaseType=Index,Index=3</stp>
        <stp>Close</stp>
        <stp>M</stp>
        <stp>-2</stp>
        <stp>all</stp>
        <stp/>
        <stp/>
        <stp/>
        <stp>T</stp>
        <tr r="J17" s="1"/>
      </tp>
      <tp>
        <v>-4.3227091633466168</v>
        <stp/>
        <stp>StudyData</stp>
        <stp>S.VZ</stp>
        <stp>PCB</stp>
        <stp>BaseType=Index,Index=3</stp>
        <stp>Close</stp>
        <stp>M</stp>
        <stp>-2</stp>
        <stp>all</stp>
        <stp/>
        <stp/>
        <stp/>
        <stp>T</stp>
        <tr r="J33" s="1"/>
      </tp>
      <tp>
        <v>1.834671836056498</v>
        <stp/>
        <stp>StudyData</stp>
        <stp>S.PG</stp>
        <stp>PCB</stp>
        <stp>BaseType=Index,Index=3</stp>
        <stp>Close</stp>
        <stp>M</stp>
        <stp>-2</stp>
        <stp>all</stp>
        <stp/>
        <stp/>
        <stp/>
        <stp>T</stp>
        <tr r="J28" s="1"/>
      </tp>
      <tp>
        <v>11.018976585080697</v>
        <stp/>
        <stp>StudyData</stp>
        <stp>S.GS</stp>
        <stp>PCB</stp>
        <stp>BaseType=Index,Index=2</stp>
        <stp>Close</stp>
        <stp>M</stp>
        <stp>-1</stp>
        <stp>all</stp>
        <stp/>
        <stp/>
        <stp/>
        <stp>T</stp>
        <tr r="K16" s="1"/>
      </tp>
      <tp>
        <v>0.92564292887394861</v>
        <stp/>
        <stp>StudyData</stp>
        <stp>S.BA</stp>
        <stp>PCB</stp>
        <stp>BaseType=Index,Index=2</stp>
        <stp>Close</stp>
        <stp>M</stp>
        <stp>-1</stp>
        <stp>all</stp>
        <stp/>
        <stp/>
        <stp/>
        <stp>T</stp>
        <tr r="K10" s="1"/>
      </tp>
      <tp>
        <v>0.31742001015744031</v>
        <stp/>
        <stp>StudyData</stp>
        <stp>S.KO</stp>
        <stp>PCB</stp>
        <stp>BaseType=Index,Index=2</stp>
        <stp>Close</stp>
        <stp>M</stp>
        <stp>-1</stp>
        <stp>all</stp>
        <stp/>
        <stp/>
        <stp/>
        <stp>T</stp>
        <tr r="K22" s="1"/>
      </tp>
      <tp>
        <v>-3.5462287104622949</v>
        <stp/>
        <stp>StudyData</stp>
        <stp>S.HD</stp>
        <stp>PCB</stp>
        <stp>BaseType=Index,Index=2</stp>
        <stp>Close</stp>
        <stp>M</stp>
        <stp>-1</stp>
        <stp>all</stp>
        <stp/>
        <stp/>
        <stp/>
        <stp>T</stp>
        <tr r="K17" s="1"/>
      </tp>
      <tp>
        <v>-0.45804705392462802</v>
        <stp/>
        <stp>StudyData</stp>
        <stp>S.VZ</stp>
        <stp>PCB</stp>
        <stp>BaseType=Index,Index=2</stp>
        <stp>Close</stp>
        <stp>M</stp>
        <stp>-1</stp>
        <stp>all</stp>
        <stp/>
        <stp/>
        <stp/>
        <stp>T</stp>
        <tr r="K33" s="1"/>
      </tp>
      <tp>
        <v>-2.3998912230607119</v>
        <stp/>
        <stp>StudyData</stp>
        <stp>S.PG</stp>
        <stp>PCB</stp>
        <stp>BaseType=Index,Index=2</stp>
        <stp>Close</stp>
        <stp>M</stp>
        <stp>-1</stp>
        <stp>all</stp>
        <stp/>
        <stp/>
        <stp/>
        <stp>T</stp>
        <tr r="K28" s="1"/>
      </tp>
      <tp>
        <v>7.6455416359616777</v>
        <stp/>
        <stp>StudyData</stp>
        <stp>S.BA</stp>
        <stp>PCB</stp>
        <stp>BaseType=Index,Index=6</stp>
        <stp>Close</stp>
        <stp>M</stp>
        <stp>-5</stp>
        <stp>all</stp>
        <stp/>
        <stp/>
        <stp/>
        <stp>T</stp>
        <tr r="G10" s="1"/>
      </tp>
      <tp>
        <v>6.4175199089874821</v>
        <stp/>
        <stp>StudyData</stp>
        <stp>S.GS</stp>
        <stp>PCB</stp>
        <stp>BaseType=Index,Index=6</stp>
        <stp>Close</stp>
        <stp>M</stp>
        <stp>-5</stp>
        <stp>all</stp>
        <stp/>
        <stp/>
        <stp/>
        <stp>T</stp>
        <tr r="G16" s="1"/>
      </tp>
      <tp>
        <v>7.0090115863252844</v>
        <stp/>
        <stp>StudyData</stp>
        <stp>S.KO</stp>
        <stp>PCB</stp>
        <stp>BaseType=Index,Index=6</stp>
        <stp>Close</stp>
        <stp>M</stp>
        <stp>-5</stp>
        <stp>all</stp>
        <stp/>
        <stp/>
        <stp/>
        <stp>T</stp>
        <tr r="G22" s="1"/>
      </tp>
      <tp>
        <v>8.8607962801511206</v>
        <stp/>
        <stp>StudyData</stp>
        <stp>S.HD</stp>
        <stp>PCB</stp>
        <stp>BaseType=Index,Index=6</stp>
        <stp>Close</stp>
        <stp>M</stp>
        <stp>-5</stp>
        <stp>all</stp>
        <stp/>
        <stp/>
        <stp/>
        <stp>T</stp>
        <tr r="G17" s="1"/>
      </tp>
      <tp>
        <v>5.903286581536535</v>
        <stp/>
        <stp>StudyData</stp>
        <stp>S.PG</stp>
        <stp>PCB</stp>
        <stp>BaseType=Index,Index=6</stp>
        <stp>Close</stp>
        <stp>M</stp>
        <stp>-5</stp>
        <stp>all</stp>
        <stp/>
        <stp/>
        <stp/>
        <stp>T</stp>
        <tr r="G28" s="1"/>
      </tp>
      <tp>
        <v>9.3051804566658447</v>
        <stp/>
        <stp>StudyData</stp>
        <stp>S.VZ</stp>
        <stp>PCB</stp>
        <stp>BaseType=Index,Index=6</stp>
        <stp>Close</stp>
        <stp>M</stp>
        <stp>-5</stp>
        <stp>all</stp>
        <stp/>
        <stp/>
        <stp/>
        <stp>T</stp>
        <tr r="G33" s="1"/>
      </tp>
      <tp>
        <v>-2.6484682526099594</v>
        <stp/>
        <stp>StudyData</stp>
        <stp>S.BA</stp>
        <stp>PCB</stp>
        <stp>BaseType=Index,Index=5</stp>
        <stp>Close</stp>
        <stp>M</stp>
        <stp>-4</stp>
        <stp>all</stp>
        <stp/>
        <stp/>
        <stp/>
        <stp>T</stp>
        <tr r="H10" s="1"/>
      </tp>
      <tp>
        <v>-8.1076747094856714</v>
        <stp/>
        <stp>StudyData</stp>
        <stp>S.GS</stp>
        <stp>PCB</stp>
        <stp>BaseType=Index,Index=5</stp>
        <stp>Close</stp>
        <stp>M</stp>
        <stp>-4</stp>
        <stp>all</stp>
        <stp/>
        <stp/>
        <stp/>
        <stp>T</stp>
        <tr r="H16" s="1"/>
      </tp>
      <tp>
        <v>1.6364558584051883</v>
        <stp/>
        <stp>StudyData</stp>
        <stp>S.HD</stp>
        <stp>PCB</stp>
        <stp>BaseType=Index,Index=5</stp>
        <stp>Close</stp>
        <stp>M</stp>
        <stp>-4</stp>
        <stp>all</stp>
        <stp/>
        <stp/>
        <stp/>
        <stp>T</stp>
        <tr r="H17" s="1"/>
      </tp>
      <tp>
        <v>9.0228579066969647</v>
        <stp/>
        <stp>StudyData</stp>
        <stp>S.KO</stp>
        <stp>PCB</stp>
        <stp>BaseType=Index,Index=5</stp>
        <stp>Close</stp>
        <stp>M</stp>
        <stp>-4</stp>
        <stp>all</stp>
        <stp/>
        <stp/>
        <stp/>
        <stp>T</stp>
        <tr r="H22" s="1"/>
      </tp>
      <tp>
        <v>10.166699611253875</v>
        <stp/>
        <stp>StudyData</stp>
        <stp>S.PG</stp>
        <stp>PCB</stp>
        <stp>BaseType=Index,Index=5</stp>
        <stp>Close</stp>
        <stp>M</stp>
        <stp>-4</stp>
        <stp>all</stp>
        <stp/>
        <stp/>
        <stp/>
        <stp>T</stp>
        <tr r="H28" s="1"/>
      </tp>
      <tp>
        <v>12.62353998203054</v>
        <stp/>
        <stp>StudyData</stp>
        <stp>S.VZ</stp>
        <stp>PCB</stp>
        <stp>BaseType=Index,Index=5</stp>
        <stp>Close</stp>
        <stp>M</stp>
        <stp>-4</stp>
        <stp>all</stp>
        <stp/>
        <stp/>
        <stp/>
        <stp>T</stp>
        <tr r="H33" s="1"/>
      </tp>
      <tp>
        <v>-6.2808286747780375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L14" s="1"/>
      </tp>
      <tp t="s">
        <v>NVIDIA CORPORATION</v>
        <stp/>
        <stp>ContractData</stp>
        <stp>S.NVDA</stp>
        <stp>LongDescription</stp>
        <stp/>
        <stp>T</stp>
        <tr r="F27" s="1"/>
      </tp>
      <tp t="s">
        <v>MICROSOFT CORP</v>
        <stp/>
        <stp>ContractData</stp>
        <stp>S.MSFT</stp>
        <stp>LongDescription</stp>
        <stp/>
        <stp>T</stp>
        <tr r="F25" s="1"/>
      </tp>
      <tp>
        <v>46202.355706018519</v>
        <stp/>
        <stp>SystemInfo</stp>
        <stp>Linetime</stp>
        <tr r="V1" s="1"/>
      </tp>
      <tp>
        <v>-10.837118754055817</v>
        <stp/>
        <stp>StudyData</stp>
        <stp>S.NKE</stp>
        <stp>PCB</stp>
        <stp>BaseType=Index,Index=1</stp>
        <stp>Close</stp>
        <stp>M</stp>
        <stp>0</stp>
        <stp>all</stp>
        <stp/>
        <stp/>
        <stp/>
        <stp>T</stp>
        <tr r="L26" s="1"/>
      </tp>
      <tp>
        <v>-2.4999999999999862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L23" s="1"/>
      </tp>
      <tp>
        <v>7.1681266846361229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L24" s="1"/>
      </tp>
      <tp>
        <v>12.284205387653666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L20" s="1"/>
      </tp>
      <tp>
        <v>10.896374010675501</v>
        <stp/>
        <stp>StudyData</stp>
        <stp>S.UNH</stp>
        <stp>PCB</stp>
        <stp>BaseType=Index,Index=1</stp>
        <stp>Close</stp>
        <stp>M</stp>
        <stp>0</stp>
        <stp>all</stp>
        <stp/>
        <stp/>
        <stp/>
        <stp>T</stp>
        <tr r="L31" s="1"/>
      </tp>
      <tp>
        <v>1.6354157908013058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L18" s="1"/>
      </tp>
      <tp>
        <v>-8.7709872397582274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L19" s="1"/>
      </tp>
      <tp>
        <v>9.8392970498813899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L21" s="1"/>
      </tp>
      <tp>
        <v>7.1573173120877733</v>
        <stp/>
        <stp>StudyData</stp>
        <stp>S.MMM</stp>
        <stp>PCB</stp>
        <stp>BaseType=Index,Index=1</stp>
        <stp>Close</stp>
        <stp>M</stp>
        <stp>0</stp>
        <stp>all</stp>
        <stp/>
        <stp/>
        <stp/>
        <stp>T</stp>
        <tr r="L5" s="1"/>
      </tp>
      <tp>
        <v>-16.431187859759277</v>
        <stp/>
        <stp>StudyData</stp>
        <stp>S.CRM</stp>
        <stp>PCB</stp>
        <stp>BaseType=Index,Index=1</stp>
        <stp>Close</stp>
        <stp>M</stp>
        <stp>0</stp>
        <stp>all</stp>
        <stp/>
        <stp/>
        <stp/>
        <stp>T</stp>
        <tr r="L12" s="1"/>
      </tp>
      <tp>
        <v>0.80000000000001137</v>
        <stp/>
        <stp>ContractData</stp>
        <stp>S.AXP</stp>
        <stp>NetLastTrade</stp>
        <stp/>
        <stp>T</stp>
        <tr r="D9" s="1"/>
      </tp>
      <tp>
        <v>3.2400000000000091</v>
        <stp/>
        <stp>ContractData</stp>
        <stp>S.V</stp>
        <stp>NetLastTrade</stp>
        <stp/>
        <stp>T</stp>
        <tr r="D32" s="1"/>
      </tp>
      <tp>
        <v>-2.0299999999999727</v>
        <stp/>
        <stp>ContractData</stp>
        <stp>S.CAT</stp>
        <stp>NetLastTrade</stp>
        <stp/>
        <stp>T</stp>
        <tr r="D11" s="1"/>
      </tp>
      <tp>
        <v>1.3100000000000023</v>
        <stp/>
        <stp>ContractData</stp>
        <stp>S.CRM</stp>
        <stp>NetLastTrade</stp>
        <stp/>
        <stp>T</stp>
        <tr r="D12" s="1"/>
      </tp>
      <tp>
        <v>-6.0000000000002274E-2</v>
        <stp/>
        <stp>ContractData</stp>
        <stp>S.CVX</stp>
        <stp>NetLastTrade</stp>
        <stp/>
        <stp>T</stp>
        <tr r="D14" s="1"/>
      </tp>
      <tp>
        <v>4.0170364015197979</v>
        <stp/>
        <stp>StudyData</stp>
        <stp>S.V</stp>
        <stp>PCB</stp>
        <stp>BaseType=Index,Index=1</stp>
        <stp>Close</stp>
        <stp>M</stp>
        <stp>0</stp>
        <stp>all</stp>
        <stp/>
        <stp/>
        <stp/>
        <stp>T</stp>
        <tr r="L32" s="1"/>
      </tp>
      <tp>
        <v>0.31000000000000227</v>
        <stp/>
        <stp>ContractData</stp>
        <stp>S.DIS</stp>
        <stp>NetLastTrade</stp>
        <stp/>
        <stp>T</stp>
        <tr r="D15" s="1"/>
      </tp>
      <tp>
        <v>1.9300000000000068</v>
        <stp/>
        <stp>ContractData</stp>
        <stp>S.AMGN</stp>
        <stp>NetLastTrade</stp>
        <stp/>
        <stp>T</stp>
        <tr r="D7" s="1"/>
      </tp>
      <tp>
        <v>4.0500000000000114</v>
        <stp/>
        <stp>ContractData</stp>
        <stp>S.AMZN</stp>
        <stp>NetLastTrade</stp>
        <stp/>
        <stp>T</stp>
        <tr r="D8" s="1"/>
      </tp>
      <tp>
        <v>193.85</v>
        <stp/>
        <stp>ContractData</stp>
        <stp>S.NVDA</stp>
        <stp>LastTrade</stp>
        <stp/>
        <stp>T</stp>
        <tr r="C27" s="1"/>
      </tp>
      <tp>
        <v>5.0000000000011369E-2</v>
        <stp/>
        <stp>ContractData</stp>
        <stp>S.IBM</stp>
        <stp>NetLastTrade</stp>
        <stp/>
        <stp>T</stp>
        <tr r="D19" s="1"/>
      </tp>
      <tp>
        <v>9.539999999999992</v>
        <stp/>
        <stp>ContractData</stp>
        <stp>S.HON</stp>
        <stp>NetLastTrade</stp>
        <stp/>
        <stp>T</stp>
        <tr r="D18" s="1"/>
      </tp>
      <tp>
        <v>2.3999999999999773</v>
        <stp/>
        <stp>ContractData</stp>
        <stp>S.AAPL</stp>
        <stp>NetLastTrade</stp>
        <stp/>
        <stp>T</stp>
        <tr r="D6" s="1"/>
      </tp>
      <tp>
        <v>379.05</v>
        <stp/>
        <stp>ContractData</stp>
        <stp>S.MSFT</stp>
        <stp>LastTrade</stp>
        <stp/>
        <stp>T</stp>
        <tr r="C25" s="1"/>
      </tp>
      <tp>
        <v>360.26</v>
        <stp/>
        <stp>ContractData</stp>
        <stp>S.AMGN</stp>
        <stp>LastTrade</stp>
        <stp/>
        <stp>T</stp>
        <tr r="C7" s="1"/>
      </tp>
      <tp>
        <v>-1.6499999999999773</v>
        <stp/>
        <stp>ContractData</stp>
        <stp>S.JNJ</stp>
        <stp>NetLastTrade</stp>
        <stp/>
        <stp>T</stp>
        <tr r="D20" s="1"/>
      </tp>
      <tp>
        <v>-0.29000000000002046</v>
        <stp/>
        <stp>ContractData</stp>
        <stp>S.JPM</stp>
        <stp>NetLastTrade</stp>
        <stp/>
        <stp>T</stp>
        <tr r="D21" s="1"/>
      </tp>
      <tp>
        <v>2.4600000000000364</v>
        <stp/>
        <stp>ContractData</stp>
        <stp>S.MCD</stp>
        <stp>NetLastTrade</stp>
        <stp/>
        <stp>T</stp>
        <tr r="D23" s="1"/>
      </tp>
      <tp>
        <v>8.0000000000012506E-2</v>
        <stp/>
        <stp>ContractData</stp>
        <stp>S.MMM</stp>
        <stp>NetLastTrade</stp>
        <stp/>
        <stp>T</stp>
        <tr r="D5" s="1"/>
      </tp>
      <tp>
        <v>-1.4299999999999926</v>
        <stp/>
        <stp>ContractData</stp>
        <stp>S.MRK</stp>
        <stp>NetLastTrade</stp>
        <stp/>
        <stp>T</stp>
        <tr r="D24" s="1"/>
      </tp>
      <tp>
        <v>339.47</v>
        <stp/>
        <stp>ContractData</stp>
        <stp>S.V</stp>
        <stp>LastTrade</stp>
        <stp/>
        <stp>T</stp>
        <tr r="C32" s="1"/>
      </tp>
      <tp>
        <v>114.79</v>
        <stp/>
        <stp>ContractData</stp>
        <stp>S.CSCO</stp>
        <stp>LastTrade</stp>
        <stp/>
        <stp>T</stp>
        <tr r="C13" s="1"/>
      </tp>
      <tp>
        <v>0.46999999999999886</v>
        <stp/>
        <stp>ContractData</stp>
        <stp>S.NKE</stp>
        <stp>NetLastTrade</stp>
        <stp/>
        <stp>T</stp>
        <tr r="D26" s="1"/>
      </tp>
      <tp>
        <v>-1.2099999999999795</v>
        <stp/>
        <stp>ContractData</stp>
        <stp>S.SHW</stp>
        <stp>NetLastTrade</stp>
        <stp/>
        <stp>T</stp>
        <tr r="D29" s="1"/>
      </tp>
      <tp>
        <v>-2.5931368311867924E-2</v>
        <stp/>
        <stp>ContractData</stp>
        <stp>S.WMT</stp>
        <stp>PerCentNetLastTrade</stp>
        <stp/>
        <stp>T</stp>
        <tr r="E34" s="1"/>
      </tp>
      <tp>
        <v>-1.4349482343592979</v>
        <stp/>
        <stp>ContractData</stp>
        <stp>S.UNH</stp>
        <stp>PerCentNetLastTrade</stp>
        <stp/>
        <stp>T</stp>
        <tr r="E31" s="1"/>
      </tp>
      <tp>
        <v>-0.32990194581055077</v>
        <stp/>
        <stp>ContractData</stp>
        <stp>S.TRV</stp>
        <stp>PerCentNetLastTrade</stp>
        <stp/>
        <stp>T</stp>
        <tr r="E30" s="1"/>
      </tp>
      <tp>
        <v>-0.35167262475659022</v>
        <stp/>
        <stp>ContractData</stp>
        <stp>S.SHW</stp>
        <stp>PerCentNetLastTrade</stp>
        <stp/>
        <stp>T</stp>
        <tr r="E29" s="1"/>
      </tp>
      <tp>
        <v>1.1533742331288344</v>
        <stp/>
        <stp>ContractData</stp>
        <stp>S.NKE</stp>
        <stp>PerCentNetLastTrade</stp>
        <stp/>
        <stp>T</stp>
        <tr r="E26" s="1"/>
      </tp>
      <tp>
        <v>4.8777513566245961E-2</v>
        <stp/>
        <stp>ContractData</stp>
        <stp>S.MMM</stp>
        <stp>PerCentNetLastTrade</stp>
        <stp/>
        <stp>T</stp>
        <tr r="E5" s="1"/>
      </tp>
      <tp>
        <v>0.91192170818505336</v>
        <stp/>
        <stp>ContractData</stp>
        <stp>S.MCD</stp>
        <stp>PerCentNetLastTrade</stp>
        <stp/>
        <stp>T</stp>
        <tr r="E23" s="1"/>
      </tp>
      <tp>
        <v>-1.1114565521529614</v>
        <stp/>
        <stp>ContractData</stp>
        <stp>S.MRK</stp>
        <stp>PerCentNetLastTrade</stp>
        <stp/>
        <stp>T</stp>
        <tr r="E24" s="1"/>
      </tp>
      <tp>
        <v>-0.64792272049006516</v>
        <stp/>
        <stp>ContractData</stp>
        <stp>S.JNJ</stp>
        <stp>PerCentNetLastTrade</stp>
        <stp/>
        <stp>T</stp>
        <tr r="E20" s="1"/>
      </tp>
      <tp>
        <v>-8.8132502659170345E-2</v>
        <stp/>
        <stp>ContractData</stp>
        <stp>S.JPM</stp>
        <stp>PerCentNetLastTrade</stp>
        <stp/>
        <stp>T</stp>
        <tr r="E21" s="1"/>
      </tp>
      <tp>
        <v>1.840739240879137E-2</v>
        <stp/>
        <stp>ContractData</stp>
        <stp>S.IBM</stp>
        <stp>PerCentNetLastTrade</stp>
        <stp/>
        <stp>T</stp>
        <tr r="E19" s="1"/>
      </tp>
      <tp>
        <v>4.1083502002497738</v>
        <stp/>
        <stp>ContractData</stp>
        <stp>S.HON</stp>
        <stp>PerCentNetLastTrade</stp>
        <stp/>
        <stp>T</stp>
        <tr r="E18" s="1"/>
      </tp>
      <tp>
        <v>0.31379694301042615</v>
        <stp/>
        <stp>ContractData</stp>
        <stp>S.DIS</stp>
        <stp>PerCentNetLastTrade</stp>
        <stp/>
        <stp>T</stp>
        <tr r="E15" s="1"/>
      </tp>
      <tp>
        <v>-0.20351489267847656</v>
        <stp/>
        <stp>ContractData</stp>
        <stp>S.CAT</stp>
        <stp>PerCentNetLastTrade</stp>
        <stp/>
        <stp>T</stp>
        <tr r="E11" s="1"/>
      </tp>
      <tp>
        <v>-3.5075412136092596E-2</v>
        <stp/>
        <stp>ContractData</stp>
        <stp>S.CVX</stp>
        <stp>PerCentNetLastTrade</stp>
        <stp/>
        <stp>T</stp>
        <tr r="E14" s="1"/>
      </tp>
      <tp>
        <v>0.82717686430510828</v>
        <stp/>
        <stp>ContractData</stp>
        <stp>S.CRM</stp>
        <stp>PerCentNetLastTrade</stp>
        <stp/>
        <stp>T</stp>
        <tr r="E12" s="1"/>
      </tp>
      <tp>
        <v>0.23504524620989539</v>
        <stp/>
        <stp>ContractData</stp>
        <stp>S.AXP</stp>
        <stp>PerCentNetLastTrade</stp>
        <stp/>
        <stp>T</stp>
        <tr r="E9" s="1"/>
      </tp>
      <tp>
        <v>-6.1399999999999864</v>
        <stp/>
        <stp>ContractData</stp>
        <stp>S.UNH</stp>
        <stp>NetLastTrade</stp>
        <stp/>
        <stp>T</stp>
        <tr r="D31" s="1"/>
      </tp>
      <tp>
        <v>-1.0799999999999841</v>
        <stp/>
        <stp>ContractData</stp>
        <stp>S.TRV</stp>
        <stp>NetLastTrade</stp>
        <stp/>
        <stp>T</stp>
        <tr r="D30" s="1"/>
      </tp>
      <tp>
        <v>236.74</v>
        <stp/>
        <stp>ContractData</stp>
        <stp>S.AMZN</stp>
        <stp>LastTrade</stp>
        <stp/>
        <stp>T</stp>
        <tr r="C8" s="1"/>
      </tp>
      <tp>
        <v>-3.0000000000001137E-2</v>
        <stp/>
        <stp>ContractData</stp>
        <stp>S.WMT</stp>
        <stp>NetLastTrade</stp>
        <stp/>
        <stp>T</stp>
        <tr r="D34" s="1"/>
      </tp>
      <tp>
        <v>1.0200000000000102</v>
        <stp/>
        <stp>ContractData</stp>
        <stp>S.CSCO</stp>
        <stp>NetLastTrade</stp>
        <stp/>
        <stp>T</stp>
        <tr r="D13" s="1"/>
      </tp>
      <tp>
        <v>6.0799999999999841</v>
        <stp/>
        <stp>ContractData</stp>
        <stp>S.MSFT</stp>
        <stp>NetLastTrade</stp>
        <stp/>
        <stp>T</stp>
        <tr r="D25" s="1"/>
      </tp>
      <tp>
        <v>286.18</v>
        <stp/>
        <stp>ContractData</stp>
        <stp>S.AAPL</stp>
        <stp>LastTrade</stp>
        <stp/>
        <stp>T</stp>
        <tr r="C6" s="1"/>
      </tp>
      <tp>
        <v>1.3199999999999932</v>
        <stp/>
        <stp>ContractData</stp>
        <stp>S.NVDA</stp>
        <stp>NetLastTrade</stp>
        <stp/>
        <stp>T</stp>
        <tr r="D27" s="1"/>
      </tp>
      <tp>
        <v>0.96362608928412097</v>
        <stp/>
        <stp>ContractData</stp>
        <stp>S.V</stp>
        <stp>PerCentNetLastTrade</stp>
        <stp/>
        <stp>T</stp>
        <tr r="E32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7AA7-BA58-48BB-B587-85BB2064DED9}">
  <dimension ref="B1:W38"/>
  <sheetViews>
    <sheetView showRowColHeaders="0" tabSelected="1" workbookViewId="0">
      <selection activeCell="G44" sqref="G44"/>
    </sheetView>
  </sheetViews>
  <sheetFormatPr defaultRowHeight="16.5" x14ac:dyDescent="0.3"/>
  <cols>
    <col min="1" max="1" width="5.125" customWidth="1"/>
    <col min="6" max="6" width="32.625" customWidth="1"/>
    <col min="19" max="19" width="9.625" bestFit="1" customWidth="1"/>
  </cols>
  <sheetData>
    <row r="1" spans="2:23" x14ac:dyDescent="0.3">
      <c r="S1" t="s">
        <v>47</v>
      </c>
      <c r="V1" s="11">
        <f>MOD(RTD("cqg.rtd", ,"SystemInfo", "Linetime"),1)</f>
        <v>0.35570601851941319</v>
      </c>
      <c r="W1" s="11"/>
    </row>
    <row r="2" spans="2:23" x14ac:dyDescent="0.3">
      <c r="B2" s="4" t="s">
        <v>0</v>
      </c>
      <c r="C2" s="4" t="s">
        <v>43</v>
      </c>
      <c r="D2" s="4" t="s">
        <v>44</v>
      </c>
      <c r="E2" s="4" t="s">
        <v>45</v>
      </c>
      <c r="F2" s="4" t="s">
        <v>50</v>
      </c>
      <c r="G2" s="4" t="s">
        <v>3</v>
      </c>
      <c r="H2" s="4" t="s">
        <v>2</v>
      </c>
      <c r="I2" s="4" t="s">
        <v>1</v>
      </c>
      <c r="J2" s="4" t="s">
        <v>42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2" t="str" cm="1">
        <f t="array" aca="1" ref="S2" ca="1">_xlfn.IFS(MONTH(TODAY())=1,"Jan",MONTH(TODAY())=2,"Feb",MONTH(TODAY())=3,"Mar",MONTH(TODAY())=4,"Apr",MONTH(TODAY())=5,"May",MONTH(TODAY())=6,"Jun",MONTH(TODAY())=7,"Jul")</f>
        <v>Jun</v>
      </c>
      <c r="V2" s="11"/>
      <c r="W2" s="11"/>
    </row>
    <row r="3" spans="2:23" hidden="1" x14ac:dyDescent="0.3">
      <c r="B3" s="5"/>
      <c r="C3" s="5"/>
      <c r="D3" s="5"/>
      <c r="E3" s="5"/>
      <c r="F3" s="10" t="s">
        <v>48</v>
      </c>
      <c r="G3" s="5">
        <f t="shared" ref="G3:K3" ca="1" si="0">IF($S$2=G2,1,IF(H3&gt;0,H3+1,0))</f>
        <v>6</v>
      </c>
      <c r="H3" s="5">
        <f t="shared" ca="1" si="0"/>
        <v>5</v>
      </c>
      <c r="I3" s="5">
        <f t="shared" ca="1" si="0"/>
        <v>4</v>
      </c>
      <c r="J3" s="5">
        <f t="shared" ca="1" si="0"/>
        <v>3</v>
      </c>
      <c r="K3" s="5">
        <f t="shared" ca="1" si="0"/>
        <v>2</v>
      </c>
      <c r="L3" s="5">
        <f t="shared" ref="L3:R3" ca="1" si="1">IF($S$2=L2,1,IF(M3&gt;0,M3+1,0))</f>
        <v>1</v>
      </c>
      <c r="M3" s="5">
        <f t="shared" ca="1" si="1"/>
        <v>0</v>
      </c>
      <c r="N3" s="5">
        <f t="shared" ca="1" si="1"/>
        <v>0</v>
      </c>
      <c r="O3" s="5">
        <f t="shared" ca="1" si="1"/>
        <v>0</v>
      </c>
      <c r="P3" s="5">
        <f t="shared" ca="1" si="1"/>
        <v>0</v>
      </c>
      <c r="Q3" s="5">
        <f t="shared" ca="1" si="1"/>
        <v>0</v>
      </c>
      <c r="R3" s="5">
        <f t="shared" ca="1" si="1"/>
        <v>0</v>
      </c>
      <c r="S3" s="2"/>
    </row>
    <row r="4" spans="2:23" hidden="1" x14ac:dyDescent="0.3">
      <c r="B4" s="5"/>
      <c r="C4" s="5"/>
      <c r="D4" s="5"/>
      <c r="E4" s="5"/>
      <c r="F4" s="10" t="s">
        <v>49</v>
      </c>
      <c r="G4" s="5">
        <f t="shared" ref="G4:K4" ca="1" si="2">IF(G3=1,0,IF(G3=0,0,H4-1))</f>
        <v>-5</v>
      </c>
      <c r="H4" s="5">
        <f t="shared" ca="1" si="2"/>
        <v>-4</v>
      </c>
      <c r="I4" s="5">
        <f t="shared" ca="1" si="2"/>
        <v>-3</v>
      </c>
      <c r="J4" s="5">
        <f t="shared" ca="1" si="2"/>
        <v>-2</v>
      </c>
      <c r="K4" s="5">
        <f t="shared" ca="1" si="2"/>
        <v>-1</v>
      </c>
      <c r="L4" s="5">
        <f ca="1">IF(L3=1,0,IF(L3=0,0,M4-1))</f>
        <v>0</v>
      </c>
      <c r="M4" s="5">
        <f t="shared" ref="M4:R4" ca="1" si="3">IF(M3=1,0,IF(M3=0,0,N4-1))</f>
        <v>0</v>
      </c>
      <c r="N4" s="5">
        <f t="shared" ca="1" si="3"/>
        <v>0</v>
      </c>
      <c r="O4" s="5">
        <f t="shared" ca="1" si="3"/>
        <v>0</v>
      </c>
      <c r="P4" s="5">
        <f t="shared" ca="1" si="3"/>
        <v>0</v>
      </c>
      <c r="Q4" s="5">
        <f t="shared" ca="1" si="3"/>
        <v>0</v>
      </c>
      <c r="R4" s="5">
        <f t="shared" ca="1" si="3"/>
        <v>0</v>
      </c>
      <c r="S4" s="2"/>
      <c r="T4" s="2"/>
      <c r="U4" s="2"/>
    </row>
    <row r="5" spans="2:23" x14ac:dyDescent="0.3">
      <c r="B5" s="6" t="s">
        <v>12</v>
      </c>
      <c r="C5" s="7">
        <f>RTD("cqg.rtd", ,"ContractData",B5, "LastTrade",, "T")</f>
        <v>164.09</v>
      </c>
      <c r="D5" s="7">
        <f>RTD("cqg.rtd", ,"ContractData",B5, "NetLastTrade",, "T")</f>
        <v>8.0000000000012506E-2</v>
      </c>
      <c r="E5" s="8">
        <f>IFERROR(RTD("cqg.rtd", ,"ContractData", B5, "PerCentNetLastTrade",, "T")/100,"")</f>
        <v>4.8777513566245959E-4</v>
      </c>
      <c r="F5" s="8" t="str">
        <f>PROPER(RTD("cqg.rtd", ,"ContractData",B5, "LongDescription",, "T"))</f>
        <v>3M Company</v>
      </c>
      <c r="G5" s="9">
        <f ca="1">IF(G$3=0,"",IFERROR(RTD("cqg.rtd",,"StudyData",$B5, "PCB","BaseType=Index,Index="&amp;G$3&amp;"", "Close", "M",G$4,"all",,,,"T")/100,""))</f>
        <v>-4.3347907557776379E-2</v>
      </c>
      <c r="H5" s="9">
        <f ca="1">IF(H$3=0,"",IFERROR(RTD("cqg.rtd",,"StudyData",$B5, "PCB","BaseType=Index,Index="&amp;H$3&amp;"", "Close", "M",H$4,"all",,,,"T")/100,""))</f>
        <v>7.939409767563331E-2</v>
      </c>
      <c r="I5" s="9">
        <f ca="1">IF(I$3=0,"",IFERROR(RTD("cqg.rtd",,"StudyData",$B5, "PCB","BaseType=Index,Index="&amp;I$3&amp;"", "Close", "M",I$4,"all",,,,"T")/100,""))</f>
        <v>-0.12152189692717158</v>
      </c>
      <c r="J5" s="9">
        <f ca="1">IF(J$3=0,"",IFERROR(RTD("cqg.rtd",,"StudyData",$B5, "PCB","BaseType=Index,Index="&amp;J$3&amp;"", "Close", "M",J$4,"all",,,,"T")/100,""))</f>
        <v>8.8824623011775853E-3</v>
      </c>
      <c r="K5" s="9">
        <f ca="1">IF(K$3=0,"",IFERROR(RTD("cqg.rtd",,"StudyData",$B5, "PCB","BaseType=Index,Index="&amp;K$3&amp;"", "Close", "M",K$4,"all",,,,"T")/100,""))</f>
        <v>4.5113295113295003E-2</v>
      </c>
      <c r="L5" s="9">
        <f ca="1">IF(L$3=0,"",IFERROR(RTD("cqg.rtd",,"StudyData",$B5, "PCB","BaseType=Index,Index="&amp;L$3&amp;"", "Close", "M",L$4,"all",,,,"T")/100,""))</f>
        <v>7.1573173120877728E-2</v>
      </c>
      <c r="M5" s="9" t="str">
        <f ca="1">IF(M$3=0,"",IFERROR(RTD("cqg.rtd",,"StudyData",$B5, "PCB","BaseType=Index,Index="&amp;M$3&amp;"", "Close", "M",M$4,"all",,,,"T")/100,""))</f>
        <v/>
      </c>
      <c r="N5" s="9" t="str">
        <f ca="1">IF(N$3=0,"",IFERROR(RTD("cqg.rtd",,"StudyData",$B5, "PCB","BaseType=Index,Index="&amp;N$3&amp;"", "Close", "M",N$4,"all",,,,"T")/100,""))</f>
        <v/>
      </c>
      <c r="O5" s="9" t="str">
        <f ca="1">IF(O$3=0,"",IFERROR(RTD("cqg.rtd",,"StudyData",$B5, "PCB","BaseType=Index,Index="&amp;O$3&amp;"", "Close", "M",O$4,"all",,,,"T")/100,""))</f>
        <v/>
      </c>
      <c r="P5" s="9" t="str">
        <f ca="1">IF(P$3=0,"",IFERROR(RTD("cqg.rtd",,"StudyData",$B5, "PCB","BaseType=Index,Index="&amp;P$3&amp;"", "Close", "M",P$4,"all",,,,"T")/100,""))</f>
        <v/>
      </c>
      <c r="Q5" s="9" t="str">
        <f ca="1">IF(Q$3=0,"",IFERROR(RTD("cqg.rtd",,"StudyData",$B5, "PCB","BaseType=Index,Index="&amp;Q$3&amp;"", "Close", "M",Q$4,"all",,,,"T")/100,""))</f>
        <v/>
      </c>
      <c r="R5" s="9" t="str">
        <f ca="1">IF(R$3=0,"",IFERROR(RTD("cqg.rtd",,"StudyData",$B5, "PCB","BaseType=Index,Index="&amp;R$3&amp;"", "Close", "M",R$4,"all",,,,"T")/100,""))</f>
        <v/>
      </c>
      <c r="S5" s="2"/>
      <c r="T5" s="2" t="s">
        <v>0</v>
      </c>
      <c r="U5" s="2" t="s">
        <v>13</v>
      </c>
    </row>
    <row r="6" spans="2:23" x14ac:dyDescent="0.3">
      <c r="B6" s="6" t="s">
        <v>13</v>
      </c>
      <c r="C6" s="7">
        <f>RTD("cqg.rtd", ,"ContractData",B6, "LastTrade",, "T")</f>
        <v>286.18</v>
      </c>
      <c r="D6" s="7">
        <f>RTD("cqg.rtd", ,"ContractData",B6, "NetLastTrade",, "T")</f>
        <v>2.3999999999999773</v>
      </c>
      <c r="E6" s="8">
        <f>IFERROR(RTD("cqg.rtd", ,"ContractData", B6, "PerCentNetLastTrade",, "T")/100,"")</f>
        <v>8.4572556205511299E-3</v>
      </c>
      <c r="F6" s="8" t="str">
        <f>PROPER(RTD("cqg.rtd", ,"ContractData",B6, "LongDescription",, "T"))</f>
        <v>Apple Inc.</v>
      </c>
      <c r="G6" s="9">
        <f ca="1">IF(G$3=0,"",IFERROR(RTD("cqg.rtd",,"StudyData",$B6, "PCB","BaseType=Index,Index="&amp;G$3&amp;"", "Close", "M",G$4,"all",,,,"T")/100,""))</f>
        <v>-4.5538144633267101E-2</v>
      </c>
      <c r="H6" s="9">
        <f ca="1">IF(H$3=0,"",IFERROR(RTD("cqg.rtd",,"StudyData",$B6, "PCB","BaseType=Index,Index="&amp;H$3&amp;"", "Close", "M",H$4,"all",,,,"T")/100,""))</f>
        <v>1.8113149375674379E-2</v>
      </c>
      <c r="I6" s="9">
        <f ca="1">IF(I$3=0,"",IFERROR(RTD("cqg.rtd",,"StudyData",$B6, "PCB","BaseType=Index,Index="&amp;I$3&amp;"", "Close", "M",I$4,"all",,,,"T")/100,""))</f>
        <v>-3.932924521159821E-2</v>
      </c>
      <c r="J6" s="9">
        <f ca="1">IF(J$3=0,"",IFERROR(RTD("cqg.rtd",,"StudyData",$B6, "PCB","BaseType=Index,Index="&amp;J$3&amp;"", "Close", "M",J$4,"all",,,,"T")/100,""))</f>
        <v>6.9191063477678519E-2</v>
      </c>
      <c r="K6" s="9">
        <f ca="1">IF(K$3=0,"",IFERROR(RTD("cqg.rtd",,"StudyData",$B6, "PCB","BaseType=Index,Index="&amp;K$3&amp;"", "Close", "M",K$4,"all",,,,"T")/100,""))</f>
        <v>0.1500276395798783</v>
      </c>
      <c r="L6" s="9">
        <f ca="1">IF(L$3=0,"",IFERROR(RTD("cqg.rtd",,"StudyData",$B6, "PCB","BaseType=Index,Index="&amp;L$3&amp;"", "Close", "M",L$4,"all",,,,"T")/100,""))</f>
        <v>-8.293276933922962E-2</v>
      </c>
      <c r="M6" s="9" t="str">
        <f ca="1">IF(M$3=0,"",IFERROR(RTD("cqg.rtd",,"StudyData",$B6, "PCB","BaseType=Index,Index="&amp;M$3&amp;"", "Close", "M",M$4,"all",,,,"T")/100,""))</f>
        <v/>
      </c>
      <c r="N6" s="9" t="str">
        <f ca="1">IF(N$3=0,"",IFERROR(RTD("cqg.rtd",,"StudyData",$B6, "PCB","BaseType=Index,Index="&amp;N$3&amp;"", "Close", "M",N$4,"all",,,,"T")/100,""))</f>
        <v/>
      </c>
      <c r="O6" s="9" t="str">
        <f ca="1">IF(O$3=0,"",IFERROR(RTD("cqg.rtd",,"StudyData",$B6, "PCB","BaseType=Index,Index="&amp;O$3&amp;"", "Close", "M",O$4,"all",,,,"T")/100,""))</f>
        <v/>
      </c>
      <c r="P6" s="9" t="str">
        <f ca="1">IF(P$3=0,"",IFERROR(RTD("cqg.rtd",,"StudyData",$B6, "PCB","BaseType=Index,Index="&amp;P$3&amp;"", "Close", "M",P$4,"all",,,,"T")/100,""))</f>
        <v/>
      </c>
      <c r="Q6" s="9" t="str">
        <f ca="1">IF(Q$3=0,"",IFERROR(RTD("cqg.rtd",,"StudyData",$B6, "PCB","BaseType=Index,Index="&amp;Q$3&amp;"", "Close", "M",Q$4,"all",,,,"T")/100,""))</f>
        <v/>
      </c>
      <c r="R6" s="9" t="str">
        <f ca="1">IF(R$3=0,"",IFERROR(RTD("cqg.rtd",,"StudyData",$B6, "PCB","BaseType=Index,Index="&amp;R$3&amp;"", "Close", "M",R$4,"all",,,,"T")/100,""))</f>
        <v/>
      </c>
      <c r="S6" s="2"/>
      <c r="T6" s="2" t="s">
        <v>46</v>
      </c>
      <c r="U6" s="2" t="s">
        <v>4</v>
      </c>
    </row>
    <row r="7" spans="2:23" x14ac:dyDescent="0.3">
      <c r="B7" s="6" t="s">
        <v>14</v>
      </c>
      <c r="C7" s="7">
        <f>RTD("cqg.rtd", ,"ContractData",B7, "LastTrade",, "T")</f>
        <v>360.26</v>
      </c>
      <c r="D7" s="7">
        <f>RTD("cqg.rtd", ,"ContractData",B7, "NetLastTrade",, "T")</f>
        <v>1.9300000000000068</v>
      </c>
      <c r="E7" s="8">
        <f>IFERROR(RTD("cqg.rtd", ,"ContractData", B7, "PerCentNetLastTrade",, "T")/100,"")</f>
        <v>5.3860966148522316E-3</v>
      </c>
      <c r="F7" s="8" t="str">
        <f>PROPER(RTD("cqg.rtd", ,"ContractData",B7, "LongDescription",, "T"))</f>
        <v>Amgen</v>
      </c>
      <c r="G7" s="9">
        <f ca="1">IF(G$3=0,"",IFERROR(RTD("cqg.rtd",,"StudyData",$B7, "PCB","BaseType=Index,Index="&amp;G$3&amp;"", "Close", "M",G$4,"all",,,,"T")/100,""))</f>
        <v>4.4514374751764361E-2</v>
      </c>
      <c r="H7" s="9">
        <f ca="1">IF(H$3=0,"",IFERROR(RTD("cqg.rtd",,"StudyData",$B7, "PCB","BaseType=Index,Index="&amp;H$3&amp;"", "Close", "M",H$4,"all",,,,"T")/100,""))</f>
        <v>0.13536913536913547</v>
      </c>
      <c r="I7" s="9">
        <f ca="1">IF(I$3=0,"",IFERROR(RTD("cqg.rtd",,"StudyData",$B7, "PCB","BaseType=Index,Index="&amp;I$3&amp;"", "Close", "M",I$4,"all",,,,"T")/100,""))</f>
        <v>-9.3543899422918381E-2</v>
      </c>
      <c r="J7" s="9">
        <f ca="1">IF(J$3=0,"",IFERROR(RTD("cqg.rtd",,"StudyData",$B7, "PCB","BaseType=Index,Index="&amp;J$3&amp;"", "Close", "M",J$4,"all",,,,"T")/100,""))</f>
        <v>-1.5915873241438176E-2</v>
      </c>
      <c r="K7" s="9">
        <f ca="1">IF(K$3=0,"",IFERROR(RTD("cqg.rtd",,"StudyData",$B7, "PCB","BaseType=Index,Index="&amp;K$3&amp;"", "Close", "M",K$4,"all",,,,"T")/100,""))</f>
        <v>-2.7321299638989108E-2</v>
      </c>
      <c r="L7" s="9">
        <f ca="1">IF(L$3=0,"",IFERROR(RTD("cqg.rtd",,"StudyData",$B7, "PCB","BaseType=Index,Index="&amp;L$3&amp;"", "Close", "M",L$4,"all",,,,"T")/100,""))</f>
        <v>6.9687342260755875E-2</v>
      </c>
      <c r="M7" s="9" t="str">
        <f ca="1">IF(M$3=0,"",IFERROR(RTD("cqg.rtd",,"StudyData",$B7, "PCB","BaseType=Index,Index="&amp;M$3&amp;"", "Close", "M",M$4,"all",,,,"T")/100,""))</f>
        <v/>
      </c>
      <c r="N7" s="9" t="str">
        <f ca="1">IF(N$3=0,"",IFERROR(RTD("cqg.rtd",,"StudyData",$B7, "PCB","BaseType=Index,Index="&amp;N$3&amp;"", "Close", "M",N$4,"all",,,,"T")/100,""))</f>
        <v/>
      </c>
      <c r="O7" s="9" t="str">
        <f ca="1">IF(O$3=0,"",IFERROR(RTD("cqg.rtd",,"StudyData",$B7, "PCB","BaseType=Index,Index="&amp;O$3&amp;"", "Close", "M",O$4,"all",,,,"T")/100,""))</f>
        <v/>
      </c>
      <c r="P7" s="9" t="str">
        <f ca="1">IF(P$3=0,"",IFERROR(RTD("cqg.rtd",,"StudyData",$B7, "PCB","BaseType=Index,Index="&amp;P$3&amp;"", "Close", "M",P$4,"all",,,,"T")/100,""))</f>
        <v/>
      </c>
      <c r="Q7" s="9" t="str">
        <f ca="1">IF(Q$3=0,"",IFERROR(RTD("cqg.rtd",,"StudyData",$B7, "PCB","BaseType=Index,Index="&amp;Q$3&amp;"", "Close", "M",Q$4,"all",,,,"T")/100,""))</f>
        <v/>
      </c>
      <c r="R7" s="9" t="str">
        <f ca="1">IF(R$3=0,"",IFERROR(RTD("cqg.rtd",,"StudyData",$B7, "PCB","BaseType=Index,Index="&amp;R$3&amp;"", "Close", "M",R$4,"all",,,,"T")/100,""))</f>
        <v/>
      </c>
      <c r="S7" s="2"/>
      <c r="T7" s="2" t="s">
        <v>45</v>
      </c>
      <c r="U7" s="3" cm="1">
        <f t="array" aca="1" ref="U7" ca="1">_xlfn.XLOOKUP(U5,B5:B34,_xlfn.XLOOKUP(U6,G2:R2,G5:R34))</f>
        <v>0.1500276395798783</v>
      </c>
    </row>
    <row r="8" spans="2:23" x14ac:dyDescent="0.3">
      <c r="B8" s="6" t="s">
        <v>15</v>
      </c>
      <c r="C8" s="7">
        <f>RTD("cqg.rtd", ,"ContractData",B8, "LastTrade",, "T")</f>
        <v>236.74</v>
      </c>
      <c r="D8" s="7">
        <f>RTD("cqg.rtd", ,"ContractData",B8, "NetLastTrade",, "T")</f>
        <v>4.0500000000000114</v>
      </c>
      <c r="E8" s="8">
        <f>IFERROR(RTD("cqg.rtd", ,"ContractData", B8, "PerCentNetLastTrade",, "T")/100,"")</f>
        <v>1.7405131290558252E-2</v>
      </c>
      <c r="F8" s="8" t="str">
        <f>PROPER(RTD("cqg.rtd", ,"ContractData",B8, "LongDescription",, "T"))</f>
        <v>Amazon.Com Inc</v>
      </c>
      <c r="G8" s="9">
        <f ca="1">IF(G$3=0,"",IFERROR(RTD("cqg.rtd",,"StudyData",$B8, "PCB","BaseType=Index,Index="&amp;G$3&amp;"", "Close", "M",G$4,"all",,,,"T")/100,""))</f>
        <v>3.673858417814755E-2</v>
      </c>
      <c r="H8" s="9">
        <f ca="1">IF(H$3=0,"",IFERROR(RTD("cqg.rtd",,"StudyData",$B8, "PCB","BaseType=Index,Index="&amp;H$3&amp;"", "Close", "M",H$4,"all",,,,"T")/100,""))</f>
        <v>-0.12244045131633935</v>
      </c>
      <c r="I8" s="9">
        <f ca="1">IF(I$3=0,"",IFERROR(RTD("cqg.rtd",,"StudyData",$B8, "PCB","BaseType=Index,Index="&amp;I$3&amp;"", "Close", "M",I$4,"all",,,,"T")/100,""))</f>
        <v>-8.2380952380951885E-3</v>
      </c>
      <c r="J8" s="9">
        <f ca="1">IF(J$3=0,"",IFERROR(RTD("cqg.rtd",,"StudyData",$B8, "PCB","BaseType=Index,Index="&amp;J$3&amp;"", "Close", "M",J$4,"all",,,,"T")/100,""))</f>
        <v>0.27267489316752286</v>
      </c>
      <c r="K8" s="9">
        <f ca="1">IF(K$3=0,"",IFERROR(RTD("cqg.rtd",,"StudyData",$B8, "PCB","BaseType=Index,Index="&amp;K$3&amp;"", "Close", "M",K$4,"all",,,,"T")/100,""))</f>
        <v>2.1051837319852051E-2</v>
      </c>
      <c r="L8" s="9">
        <f ca="1">IF(L$3=0,"",IFERROR(RTD("cqg.rtd",,"StudyData",$B8, "PCB","BaseType=Index,Index="&amp;L$3&amp;"", "Close", "M",L$4,"all",,,,"T")/100,""))</f>
        <v>-0.12525864617203658</v>
      </c>
      <c r="M8" s="9" t="str">
        <f ca="1">IF(M$3=0,"",IFERROR(RTD("cqg.rtd",,"StudyData",$B8, "PCB","BaseType=Index,Index="&amp;M$3&amp;"", "Close", "M",M$4,"all",,,,"T")/100,""))</f>
        <v/>
      </c>
      <c r="N8" s="9" t="str">
        <f ca="1">IF(N$3=0,"",IFERROR(RTD("cqg.rtd",,"StudyData",$B8, "PCB","BaseType=Index,Index="&amp;N$3&amp;"", "Close", "M",N$4,"all",,,,"T")/100,""))</f>
        <v/>
      </c>
      <c r="O8" s="9" t="str">
        <f ca="1">IF(O$3=0,"",IFERROR(RTD("cqg.rtd",,"StudyData",$B8, "PCB","BaseType=Index,Index="&amp;O$3&amp;"", "Close", "M",O$4,"all",,,,"T")/100,""))</f>
        <v/>
      </c>
      <c r="P8" s="9" t="str">
        <f ca="1">IF(P$3=0,"",IFERROR(RTD("cqg.rtd",,"StudyData",$B8, "PCB","BaseType=Index,Index="&amp;P$3&amp;"", "Close", "M",P$4,"all",,,,"T")/100,""))</f>
        <v/>
      </c>
      <c r="Q8" s="9" t="str">
        <f ca="1">IF(Q$3=0,"",IFERROR(RTD("cqg.rtd",,"StudyData",$B8, "PCB","BaseType=Index,Index="&amp;Q$3&amp;"", "Close", "M",Q$4,"all",,,,"T")/100,""))</f>
        <v/>
      </c>
      <c r="R8" s="9" t="str">
        <f ca="1">IF(R$3=0,"",IFERROR(RTD("cqg.rtd",,"StudyData",$B8, "PCB","BaseType=Index,Index="&amp;R$3&amp;"", "Close", "M",R$4,"all",,,,"T")/100,""))</f>
        <v/>
      </c>
      <c r="S8" s="2"/>
    </row>
    <row r="9" spans="2:23" x14ac:dyDescent="0.3">
      <c r="B9" s="6" t="s">
        <v>16</v>
      </c>
      <c r="C9" s="7">
        <f>RTD("cqg.rtd", ,"ContractData",B9, "LastTrade",, "T")</f>
        <v>341.16</v>
      </c>
      <c r="D9" s="7">
        <f>RTD("cqg.rtd", ,"ContractData",B9, "NetLastTrade",, "T")</f>
        <v>0.80000000000001137</v>
      </c>
      <c r="E9" s="8">
        <f>IFERROR(RTD("cqg.rtd", ,"ContractData", B9, "PerCentNetLastTrade",, "T")/100,"")</f>
        <v>2.350452462098954E-3</v>
      </c>
      <c r="F9" s="8" t="str">
        <f>PROPER(RTD("cqg.rtd", ,"ContractData",B9, "LongDescription",, "T"))</f>
        <v>American Express Co</v>
      </c>
      <c r="G9" s="9">
        <f ca="1">IF(G$3=0,"",IFERROR(RTD("cqg.rtd",,"StudyData",$B9, "PCB","BaseType=Index,Index="&amp;G$3&amp;"", "Close", "M",G$4,"all",,,,"T")/100,""))</f>
        <v>-4.8060548722800307E-2</v>
      </c>
      <c r="H9" s="9">
        <f ca="1">IF(H$3=0,"",IFERROR(RTD("cqg.rtd",,"StudyData",$B9, "PCB","BaseType=Index,Index="&amp;H$3&amp;"", "Close", "M",H$4,"all",,,,"T")/100,""))</f>
        <v>-0.12286679728540188</v>
      </c>
      <c r="I9" s="9">
        <f ca="1">IF(I$3=0,"",IFERROR(RTD("cqg.rtd",,"StudyData",$B9, "PCB","BaseType=Index,Index="&amp;I$3&amp;"", "Close", "M",I$4,"all",,,,"T")/100,""))</f>
        <v>-2.0783425056652691E-2</v>
      </c>
      <c r="J9" s="9">
        <f ca="1">IF(J$3=0,"",IFERROR(RTD("cqg.rtd",,"StudyData",$B9, "PCB","BaseType=Index,Index="&amp;J$3&amp;"", "Close", "M",J$4,"all",,,,"T")/100,""))</f>
        <v>6.8004496165035677E-2</v>
      </c>
      <c r="K9" s="9">
        <f ca="1">IF(K$3=0,"",IFERROR(RTD("cqg.rtd",,"StudyData",$B9, "PCB","BaseType=Index,Index="&amp;K$3&amp;"", "Close", "M",K$4,"all",,,,"T")/100,""))</f>
        <v>-2.0368364030335807E-2</v>
      </c>
      <c r="L9" s="9">
        <f ca="1">IF(L$3=0,"",IFERROR(RTD("cqg.rtd",,"StudyData",$B9, "PCB","BaseType=Index,Index="&amp;L$3&amp;"", "Close", "M",L$4,"all",,,,"T")/100,""))</f>
        <v>7.8016873637311579E-2</v>
      </c>
      <c r="M9" s="9" t="str">
        <f ca="1">IF(M$3=0,"",IFERROR(RTD("cqg.rtd",,"StudyData",$B9, "PCB","BaseType=Index,Index="&amp;M$3&amp;"", "Close", "M",M$4,"all",,,,"T")/100,""))</f>
        <v/>
      </c>
      <c r="N9" s="9" t="str">
        <f ca="1">IF(N$3=0,"",IFERROR(RTD("cqg.rtd",,"StudyData",$B9, "PCB","BaseType=Index,Index="&amp;N$3&amp;"", "Close", "M",N$4,"all",,,,"T")/100,""))</f>
        <v/>
      </c>
      <c r="O9" s="9" t="str">
        <f ca="1">IF(O$3=0,"",IFERROR(RTD("cqg.rtd",,"StudyData",$B9, "PCB","BaseType=Index,Index="&amp;O$3&amp;"", "Close", "M",O$4,"all",,,,"T")/100,""))</f>
        <v/>
      </c>
      <c r="P9" s="9" t="str">
        <f ca="1">IF(P$3=0,"",IFERROR(RTD("cqg.rtd",,"StudyData",$B9, "PCB","BaseType=Index,Index="&amp;P$3&amp;"", "Close", "M",P$4,"all",,,,"T")/100,""))</f>
        <v/>
      </c>
      <c r="Q9" s="9" t="str">
        <f ca="1">IF(Q$3=0,"",IFERROR(RTD("cqg.rtd",,"StudyData",$B9, "PCB","BaseType=Index,Index="&amp;Q$3&amp;"", "Close", "M",Q$4,"all",,,,"T")/100,""))</f>
        <v/>
      </c>
      <c r="R9" s="9" t="str">
        <f ca="1">IF(R$3=0,"",IFERROR(RTD("cqg.rtd",,"StudyData",$B9, "PCB","BaseType=Index,Index="&amp;R$3&amp;"", "Close", "M",R$4,"all",,,,"T")/100,""))</f>
        <v/>
      </c>
      <c r="S9" s="2"/>
    </row>
    <row r="10" spans="2:23" x14ac:dyDescent="0.3">
      <c r="B10" s="6" t="s">
        <v>17</v>
      </c>
      <c r="C10" s="7">
        <f>RTD("cqg.rtd", ,"ContractData",B10, "LastTrade",, "T")</f>
        <v>218.17000000000002</v>
      </c>
      <c r="D10" s="7">
        <f>RTD("cqg.rtd", ,"ContractData",B10, "NetLastTrade",, "T")</f>
        <v>0.92000000000001592</v>
      </c>
      <c r="E10" s="8">
        <f>IFERROR(RTD("cqg.rtd", ,"ContractData", B10, "PerCentNetLastTrade",, "T")/100,"")</f>
        <v>4.2347525891829694E-3</v>
      </c>
      <c r="F10" s="8" t="str">
        <f>PROPER(RTD("cqg.rtd", ,"ContractData",B10, "LongDescription",, "T"))</f>
        <v>Boeing Company</v>
      </c>
      <c r="G10" s="9">
        <f ca="1">IF(G$3=0,"",IFERROR(RTD("cqg.rtd",,"StudyData",$B10, "PCB","BaseType=Index,Index="&amp;G$3&amp;"", "Close", "M",G$4,"all",,,,"T")/100,""))</f>
        <v>7.6455416359616779E-2</v>
      </c>
      <c r="H10" s="9">
        <f ca="1">IF(H$3=0,"",IFERROR(RTD("cqg.rtd",,"StudyData",$B10, "PCB","BaseType=Index,Index="&amp;H$3&amp;"", "Close", "M",H$4,"all",,,,"T")/100,""))</f>
        <v>-2.6484682526099593E-2</v>
      </c>
      <c r="I10" s="9">
        <f ca="1">IF(I$3=0,"",IFERROR(RTD("cqg.rtd",,"StudyData",$B10, "PCB","BaseType=Index,Index="&amp;I$3&amp;"", "Close", "M",I$4,"all",,,,"T")/100,""))</f>
        <v>-0.12525820770887355</v>
      </c>
      <c r="J10" s="9">
        <f ca="1">IF(J$3=0,"",IFERROR(RTD("cqg.rtd",,"StudyData",$B10, "PCB","BaseType=Index,Index="&amp;J$3&amp;"", "Close", "M",J$4,"all",,,,"T")/100,""))</f>
        <v>0.15073104557101946</v>
      </c>
      <c r="K10" s="9">
        <f ca="1">IF(K$3=0,"",IFERROR(RTD("cqg.rtd",,"StudyData",$B10, "PCB","BaseType=Index,Index="&amp;K$3&amp;"", "Close", "M",K$4,"all",,,,"T")/100,""))</f>
        <v>9.2564292887394855E-3</v>
      </c>
      <c r="L10" s="9">
        <f ca="1">IF(L$3=0,"",IFERROR(RTD("cqg.rtd",,"StudyData",$B10, "PCB","BaseType=Index,Index="&amp;L$3&amp;"", "Close", "M",L$4,"all",,,,"T")/100,""))</f>
        <v>-5.6154012545965776E-2</v>
      </c>
      <c r="M10" s="9" t="str">
        <f ca="1">IF(M$3=0,"",IFERROR(RTD("cqg.rtd",,"StudyData",$B10, "PCB","BaseType=Index,Index="&amp;M$3&amp;"", "Close", "M",M$4,"all",,,,"T")/100,""))</f>
        <v/>
      </c>
      <c r="N10" s="9" t="str">
        <f ca="1">IF(N$3=0,"",IFERROR(RTD("cqg.rtd",,"StudyData",$B10, "PCB","BaseType=Index,Index="&amp;N$3&amp;"", "Close", "M",N$4,"all",,,,"T")/100,""))</f>
        <v/>
      </c>
      <c r="O10" s="9" t="str">
        <f ca="1">IF(O$3=0,"",IFERROR(RTD("cqg.rtd",,"StudyData",$B10, "PCB","BaseType=Index,Index="&amp;O$3&amp;"", "Close", "M",O$4,"all",,,,"T")/100,""))</f>
        <v/>
      </c>
      <c r="P10" s="9" t="str">
        <f ca="1">IF(P$3=0,"",IFERROR(RTD("cqg.rtd",,"StudyData",$B10, "PCB","BaseType=Index,Index="&amp;P$3&amp;"", "Close", "M",P$4,"all",,,,"T")/100,""))</f>
        <v/>
      </c>
      <c r="Q10" s="9" t="str">
        <f ca="1">IF(Q$3=0,"",IFERROR(RTD("cqg.rtd",,"StudyData",$B10, "PCB","BaseType=Index,Index="&amp;Q$3&amp;"", "Close", "M",Q$4,"all",,,,"T")/100,""))</f>
        <v/>
      </c>
      <c r="R10" s="9" t="str">
        <f ca="1">IF(R$3=0,"",IFERROR(RTD("cqg.rtd",,"StudyData",$B10, "PCB","BaseType=Index,Index="&amp;R$3&amp;"", "Close", "M",R$4,"all",,,,"T")/100,""))</f>
        <v/>
      </c>
      <c r="S10" s="2"/>
    </row>
    <row r="11" spans="2:23" x14ac:dyDescent="0.3">
      <c r="B11" s="6" t="s">
        <v>18</v>
      </c>
      <c r="C11" s="7">
        <f>RTD("cqg.rtd", ,"ContractData",B11, "LastTrade",, "T")</f>
        <v>995.44</v>
      </c>
      <c r="D11" s="7">
        <f>RTD("cqg.rtd", ,"ContractData",B11, "NetLastTrade",, "T")</f>
        <v>-2.0299999999999727</v>
      </c>
      <c r="E11" s="8">
        <f>IFERROR(RTD("cqg.rtd", ,"ContractData", B11, "PerCentNetLastTrade",, "T")/100,"")</f>
        <v>-2.0351489267847658E-3</v>
      </c>
      <c r="F11" s="8" t="str">
        <f>PROPER(RTD("cqg.rtd", ,"ContractData",B11, "LongDescription",, "T"))</f>
        <v>Caterpillar Inc</v>
      </c>
      <c r="G11" s="9">
        <f ca="1">IF(G$3=0,"",IFERROR(RTD("cqg.rtd",,"StudyData",$B11, "PCB","BaseType=Index,Index="&amp;G$3&amp;"", "Close", "M",G$4,"all",,,,"T")/100,""))</f>
        <v>0.1474854679072041</v>
      </c>
      <c r="H11" s="9">
        <f ca="1">IF(H$3=0,"",IFERROR(RTD("cqg.rtd",,"StudyData",$B11, "PCB","BaseType=Index,Index="&amp;H$3&amp;"", "Close", "M",H$4,"all",,,,"T")/100,""))</f>
        <v>0.13002008032128518</v>
      </c>
      <c r="I11" s="9">
        <f ca="1">IF(I$3=0,"",IFERROR(RTD("cqg.rtd",,"StudyData",$B11, "PCB","BaseType=Index,Index="&amp;I$3&amp;"", "Close", "M",I$4,"all",,,,"T")/100,""))</f>
        <v>-4.626899829032214E-2</v>
      </c>
      <c r="J11" s="9">
        <f ca="1">IF(J$3=0,"",IFERROR(RTD("cqg.rtd",,"StudyData",$B11, "PCB","BaseType=Index,Index="&amp;J$3&amp;"", "Close", "M",J$4,"all",,,,"T")/100,""))</f>
        <v>0.25640120825452389</v>
      </c>
      <c r="K11" s="9">
        <f ca="1">IF(K$3=0,"",IFERROR(RTD("cqg.rtd",,"StudyData",$B11, "PCB","BaseType=Index,Index="&amp;K$3&amp;"", "Close", "M",K$4,"all",,,,"T")/100,""))</f>
        <v>-1.5998022716293501E-2</v>
      </c>
      <c r="L11" s="9">
        <f ca="1">IF(L$3=0,"",IFERROR(RTD("cqg.rtd",,"StudyData",$B11, "PCB","BaseType=Index,Index="&amp;L$3&amp;"", "Close", "M",L$4,"all",,,,"T")/100,""))</f>
        <v>0.13651569296813459</v>
      </c>
      <c r="M11" s="9" t="str">
        <f ca="1">IF(M$3=0,"",IFERROR(RTD("cqg.rtd",,"StudyData",$B11, "PCB","BaseType=Index,Index="&amp;M$3&amp;"", "Close", "M",M$4,"all",,,,"T")/100,""))</f>
        <v/>
      </c>
      <c r="N11" s="9" t="str">
        <f ca="1">IF(N$3=0,"",IFERROR(RTD("cqg.rtd",,"StudyData",$B11, "PCB","BaseType=Index,Index="&amp;N$3&amp;"", "Close", "M",N$4,"all",,,,"T")/100,""))</f>
        <v/>
      </c>
      <c r="O11" s="9" t="str">
        <f ca="1">IF(O$3=0,"",IFERROR(RTD("cqg.rtd",,"StudyData",$B11, "PCB","BaseType=Index,Index="&amp;O$3&amp;"", "Close", "M",O$4,"all",,,,"T")/100,""))</f>
        <v/>
      </c>
      <c r="P11" s="9" t="str">
        <f ca="1">IF(P$3=0,"",IFERROR(RTD("cqg.rtd",,"StudyData",$B11, "PCB","BaseType=Index,Index="&amp;P$3&amp;"", "Close", "M",P$4,"all",,,,"T")/100,""))</f>
        <v/>
      </c>
      <c r="Q11" s="9" t="str">
        <f ca="1">IF(Q$3=0,"",IFERROR(RTD("cqg.rtd",,"StudyData",$B11, "PCB","BaseType=Index,Index="&amp;Q$3&amp;"", "Close", "M",Q$4,"all",,,,"T")/100,""))</f>
        <v/>
      </c>
      <c r="R11" s="9" t="str">
        <f ca="1">IF(R$3=0,"",IFERROR(RTD("cqg.rtd",,"StudyData",$B11, "PCB","BaseType=Index,Index="&amp;R$3&amp;"", "Close", "M",R$4,"all",,,,"T")/100,""))</f>
        <v/>
      </c>
      <c r="S11" s="2"/>
    </row>
    <row r="12" spans="2:23" x14ac:dyDescent="0.3">
      <c r="B12" s="6" t="s">
        <v>19</v>
      </c>
      <c r="C12" s="7">
        <f>RTD("cqg.rtd", ,"ContractData",B12, "LastTrade",, "T")</f>
        <v>159.68</v>
      </c>
      <c r="D12" s="7">
        <f>RTD("cqg.rtd", ,"ContractData",B12, "NetLastTrade",, "T")</f>
        <v>1.3100000000000023</v>
      </c>
      <c r="E12" s="8">
        <f>IFERROR(RTD("cqg.rtd", ,"ContractData", B12, "PerCentNetLastTrade",, "T")/100,"")</f>
        <v>8.2717686430510834E-3</v>
      </c>
      <c r="F12" s="8" t="str">
        <f>PROPER(RTD("cqg.rtd", ,"ContractData",B12, "LongDescription",, "T"))</f>
        <v>Salesforce, Inc.</v>
      </c>
      <c r="G12" s="9">
        <f ca="1">IF(G$3=0,"",IFERROR(RTD("cqg.rtd",,"StudyData",$B12, "PCB","BaseType=Index,Index="&amp;G$3&amp;"", "Close", "M",G$4,"all",,,,"T")/100,""))</f>
        <v>-0.19863349816918965</v>
      </c>
      <c r="H12" s="9">
        <f ca="1">IF(H$3=0,"",IFERROR(RTD("cqg.rtd",,"StudyData",$B12, "PCB","BaseType=Index,Index="&amp;H$3&amp;"", "Close", "M",H$4,"all",,,,"T")/100,""))</f>
        <v>-8.2434405765697868E-2</v>
      </c>
      <c r="I12" s="9">
        <f ca="1">IF(I$3=0,"",IFERROR(RTD("cqg.rtd",,"StudyData",$B12, "PCB","BaseType=Index,Index="&amp;I$3&amp;"", "Close", "M",I$4,"all",,,,"T")/100,""))</f>
        <v>-4.1685918168283681E-2</v>
      </c>
      <c r="J12" s="9">
        <f ca="1">IF(J$3=0,"",IFERROR(RTD("cqg.rtd",,"StudyData",$B12, "PCB","BaseType=Index,Index="&amp;J$3&amp;"", "Close", "M",J$4,"all",,,,"T")/100,""))</f>
        <v>-5.4320458563240012E-2</v>
      </c>
      <c r="K12" s="9">
        <f ca="1">IF(K$3=0,"",IFERROR(RTD("cqg.rtd",,"StudyData",$B12, "PCB","BaseType=Index,Index="&amp;K$3&amp;"", "Close", "M",K$4,"all",,,,"T")/100,""))</f>
        <v>8.2535546366056728E-2</v>
      </c>
      <c r="L12" s="9">
        <f ca="1">IF(L$3=0,"",IFERROR(RTD("cqg.rtd",,"StudyData",$B12, "PCB","BaseType=Index,Index="&amp;L$3&amp;"", "Close", "M",L$4,"all",,,,"T")/100,""))</f>
        <v>-0.16431187859759278</v>
      </c>
      <c r="M12" s="9" t="str">
        <f ca="1">IF(M$3=0,"",IFERROR(RTD("cqg.rtd",,"StudyData",$B12, "PCB","BaseType=Index,Index="&amp;M$3&amp;"", "Close", "M",M$4,"all",,,,"T")/100,""))</f>
        <v/>
      </c>
      <c r="N12" s="9" t="str">
        <f ca="1">IF(N$3=0,"",IFERROR(RTD("cqg.rtd",,"StudyData",$B12, "PCB","BaseType=Index,Index="&amp;N$3&amp;"", "Close", "M",N$4,"all",,,,"T")/100,""))</f>
        <v/>
      </c>
      <c r="O12" s="9" t="str">
        <f ca="1">IF(O$3=0,"",IFERROR(RTD("cqg.rtd",,"StudyData",$B12, "PCB","BaseType=Index,Index="&amp;O$3&amp;"", "Close", "M",O$4,"all",,,,"T")/100,""))</f>
        <v/>
      </c>
      <c r="P12" s="9" t="str">
        <f ca="1">IF(P$3=0,"",IFERROR(RTD("cqg.rtd",,"StudyData",$B12, "PCB","BaseType=Index,Index="&amp;P$3&amp;"", "Close", "M",P$4,"all",,,,"T")/100,""))</f>
        <v/>
      </c>
      <c r="Q12" s="9" t="str">
        <f ca="1">IF(Q$3=0,"",IFERROR(RTD("cqg.rtd",,"StudyData",$B12, "PCB","BaseType=Index,Index="&amp;Q$3&amp;"", "Close", "M",Q$4,"all",,,,"T")/100,""))</f>
        <v/>
      </c>
      <c r="R12" s="9" t="str">
        <f ca="1">IF(R$3=0,"",IFERROR(RTD("cqg.rtd",,"StudyData",$B12, "PCB","BaseType=Index,Index="&amp;R$3&amp;"", "Close", "M",R$4,"all",,,,"T")/100,""))</f>
        <v/>
      </c>
      <c r="S12" s="2"/>
    </row>
    <row r="13" spans="2:23" x14ac:dyDescent="0.3">
      <c r="B13" s="6" t="s">
        <v>20</v>
      </c>
      <c r="C13" s="7">
        <f>RTD("cqg.rtd", ,"ContractData",B13, "LastTrade",, "T")</f>
        <v>114.79</v>
      </c>
      <c r="D13" s="7">
        <f>RTD("cqg.rtd", ,"ContractData",B13, "NetLastTrade",, "T")</f>
        <v>1.0200000000000102</v>
      </c>
      <c r="E13" s="8">
        <f>IFERROR(RTD("cqg.rtd", ,"ContractData", B13, "PerCentNetLastTrade",, "T")/100,"")</f>
        <v>8.9654566230113388E-3</v>
      </c>
      <c r="F13" s="8" t="str">
        <f>PROPER(RTD("cqg.rtd", ,"ContractData",B13, "LongDescription",, "T"))</f>
        <v>Cisco Systems Inc.</v>
      </c>
      <c r="G13" s="9">
        <f ca="1">IF(G$3=0,"",IFERROR(RTD("cqg.rtd",,"StudyData",$B13, "PCB","BaseType=Index,Index="&amp;G$3&amp;"", "Close", "M",G$4,"all",,,,"T")/100,""))</f>
        <v>1.6746722056341767E-2</v>
      </c>
      <c r="H13" s="9">
        <f ca="1">IF(H$3=0,"",IFERROR(RTD("cqg.rtd",,"StudyData",$B13, "PCB","BaseType=Index,Index="&amp;H$3&amp;"", "Close", "M",H$4,"all",,,,"T")/100,""))</f>
        <v>1.4555669050051078E-2</v>
      </c>
      <c r="I13" s="9">
        <f ca="1">IF(I$3=0,"",IFERROR(RTD("cqg.rtd",,"StudyData",$B13, "PCB","BaseType=Index,Index="&amp;I$3&amp;"", "Close", "M",I$4,"all",,,,"T")/100,""))</f>
        <v>-2.3533853511200659E-2</v>
      </c>
      <c r="J13" s="9">
        <f ca="1">IF(J$3=0,"",IFERROR(RTD("cqg.rtd",,"StudyData",$B13, "PCB","BaseType=Index,Index="&amp;J$3&amp;"", "Close", "M",J$4,"all",,,,"T")/100,""))</f>
        <v>0.17927567985565143</v>
      </c>
      <c r="K13" s="9">
        <f ca="1">IF(K$3=0,"",IFERROR(RTD("cqg.rtd",,"StudyData",$B13, "PCB","BaseType=Index,Index="&amp;K$3&amp;"", "Close", "M",K$4,"all",,,,"T")/100,""))</f>
        <v>0.31606557377049183</v>
      </c>
      <c r="L13" s="9">
        <f ca="1">IF(L$3=0,"",IFERROR(RTD("cqg.rtd",,"StudyData",$B13, "PCB","BaseType=Index,Index="&amp;L$3&amp;"", "Close", "M",L$4,"all",,,,"T")/100,""))</f>
        <v>-4.6753031057963759E-2</v>
      </c>
      <c r="M13" s="9" t="str">
        <f ca="1">IF(M$3=0,"",IFERROR(RTD("cqg.rtd",,"StudyData",$B13, "PCB","BaseType=Index,Index="&amp;M$3&amp;"", "Close", "M",M$4,"all",,,,"T")/100,""))</f>
        <v/>
      </c>
      <c r="N13" s="9" t="str">
        <f ca="1">IF(N$3=0,"",IFERROR(RTD("cqg.rtd",,"StudyData",$B13, "PCB","BaseType=Index,Index="&amp;N$3&amp;"", "Close", "M",N$4,"all",,,,"T")/100,""))</f>
        <v/>
      </c>
      <c r="O13" s="9" t="str">
        <f ca="1">IF(O$3=0,"",IFERROR(RTD("cqg.rtd",,"StudyData",$B13, "PCB","BaseType=Index,Index="&amp;O$3&amp;"", "Close", "M",O$4,"all",,,,"T")/100,""))</f>
        <v/>
      </c>
      <c r="P13" s="9" t="str">
        <f ca="1">IF(P$3=0,"",IFERROR(RTD("cqg.rtd",,"StudyData",$B13, "PCB","BaseType=Index,Index="&amp;P$3&amp;"", "Close", "M",P$4,"all",,,,"T")/100,""))</f>
        <v/>
      </c>
      <c r="Q13" s="9" t="str">
        <f ca="1">IF(Q$3=0,"",IFERROR(RTD("cqg.rtd",,"StudyData",$B13, "PCB","BaseType=Index,Index="&amp;Q$3&amp;"", "Close", "M",Q$4,"all",,,,"T")/100,""))</f>
        <v/>
      </c>
      <c r="R13" s="9" t="str">
        <f ca="1">IF(R$3=0,"",IFERROR(RTD("cqg.rtd",,"StudyData",$B13, "PCB","BaseType=Index,Index="&amp;R$3&amp;"", "Close", "M",R$4,"all",,,,"T")/100,""))</f>
        <v/>
      </c>
      <c r="S13" s="2"/>
    </row>
    <row r="14" spans="2:23" x14ac:dyDescent="0.3">
      <c r="B14" s="6" t="s">
        <v>21</v>
      </c>
      <c r="C14" s="7">
        <f>RTD("cqg.rtd", ,"ContractData",B14, "LastTrade",, "T")</f>
        <v>171</v>
      </c>
      <c r="D14" s="7">
        <f>RTD("cqg.rtd", ,"ContractData",B14, "NetLastTrade",, "T")</f>
        <v>-6.0000000000002274E-2</v>
      </c>
      <c r="E14" s="8">
        <f>IFERROR(RTD("cqg.rtd", ,"ContractData", B14, "PerCentNetLastTrade",, "T")/100,"")</f>
        <v>-3.5075412136092597E-4</v>
      </c>
      <c r="F14" s="8" t="str">
        <f>PROPER(RTD("cqg.rtd", ,"ContractData",B14, "LongDescription",, "T"))</f>
        <v>Chevron Corp</v>
      </c>
      <c r="G14" s="9">
        <f ca="1">IF(G$3=0,"",IFERROR(RTD("cqg.rtd",,"StudyData",$B14, "PCB","BaseType=Index,Index="&amp;G$3&amp;"", "Close", "M",G$4,"all",,,,"T")/100,""))</f>
        <v>0.16068499442293821</v>
      </c>
      <c r="H14" s="9">
        <f ca="1">IF(H$3=0,"",IFERROR(RTD("cqg.rtd",,"StudyData",$B14, "PCB","BaseType=Index,Index="&amp;H$3&amp;"", "Close", "M",H$4,"all",,,,"T")/100,""))</f>
        <v>5.5737704918032704E-2</v>
      </c>
      <c r="I14" s="9">
        <f ca="1">IF(I$3=0,"",IFERROR(RTD("cqg.rtd",,"StudyData",$B14, "PCB","BaseType=Index,Index="&amp;I$3&amp;"", "Close", "M",I$4,"all",,,,"T")/100,""))</f>
        <v>0.10783893767402022</v>
      </c>
      <c r="J14" s="9">
        <f ca="1">IF(J$3=0,"",IFERROR(RTD("cqg.rtd",,"StudyData",$B14, "PCB","BaseType=Index,Index="&amp;J$3&amp;"", "Close", "M",J$4,"all",,,,"T")/100,""))</f>
        <v>-6.5683905268245552E-2</v>
      </c>
      <c r="K14" s="9">
        <f ca="1">IF(K$3=0,"",IFERROR(RTD("cqg.rtd",,"StudyData",$B14, "PCB","BaseType=Index,Index="&amp;K$3&amp;"", "Close", "M",K$4,"all",,,,"T")/100,""))</f>
        <v>-5.6127463659407135E-2</v>
      </c>
      <c r="L14" s="9">
        <f ca="1">IF(L$3=0,"",IFERROR(RTD("cqg.rtd",,"StudyData",$B14, "PCB","BaseType=Index,Index="&amp;L$3&amp;"", "Close", "M",L$4,"all",,,,"T")/100,""))</f>
        <v>-6.280828674778037E-2</v>
      </c>
      <c r="M14" s="9" t="str">
        <f ca="1">IF(M$3=0,"",IFERROR(RTD("cqg.rtd",,"StudyData",$B14, "PCB","BaseType=Index,Index="&amp;M$3&amp;"", "Close", "M",M$4,"all",,,,"T")/100,""))</f>
        <v/>
      </c>
      <c r="N14" s="9" t="str">
        <f ca="1">IF(N$3=0,"",IFERROR(RTD("cqg.rtd",,"StudyData",$B14, "PCB","BaseType=Index,Index="&amp;N$3&amp;"", "Close", "M",N$4,"all",,,,"T")/100,""))</f>
        <v/>
      </c>
      <c r="O14" s="9" t="str">
        <f ca="1">IF(O$3=0,"",IFERROR(RTD("cqg.rtd",,"StudyData",$B14, "PCB","BaseType=Index,Index="&amp;O$3&amp;"", "Close", "M",O$4,"all",,,,"T")/100,""))</f>
        <v/>
      </c>
      <c r="P14" s="9" t="str">
        <f ca="1">IF(P$3=0,"",IFERROR(RTD("cqg.rtd",,"StudyData",$B14, "PCB","BaseType=Index,Index="&amp;P$3&amp;"", "Close", "M",P$4,"all",,,,"T")/100,""))</f>
        <v/>
      </c>
      <c r="Q14" s="9" t="str">
        <f ca="1">IF(Q$3=0,"",IFERROR(RTD("cqg.rtd",,"StudyData",$B14, "PCB","BaseType=Index,Index="&amp;Q$3&amp;"", "Close", "M",Q$4,"all",,,,"T")/100,""))</f>
        <v/>
      </c>
      <c r="R14" s="9" t="str">
        <f ca="1">IF(R$3=0,"",IFERROR(RTD("cqg.rtd",,"StudyData",$B14, "PCB","BaseType=Index,Index="&amp;R$3&amp;"", "Close", "M",R$4,"all",,,,"T")/100,""))</f>
        <v/>
      </c>
      <c r="S14" s="2"/>
    </row>
    <row r="15" spans="2:23" x14ac:dyDescent="0.3">
      <c r="B15" s="6" t="s">
        <v>22</v>
      </c>
      <c r="C15" s="7">
        <f>RTD("cqg.rtd", ,"ContractData",B15, "LastTrade",, "T")</f>
        <v>99.100000000000009</v>
      </c>
      <c r="D15" s="7">
        <f>RTD("cqg.rtd", ,"ContractData",B15, "NetLastTrade",, "T")</f>
        <v>0.31000000000000227</v>
      </c>
      <c r="E15" s="8">
        <f>IFERROR(RTD("cqg.rtd", ,"ContractData", B15, "PerCentNetLastTrade",, "T")/100,"")</f>
        <v>3.1379694301042617E-3</v>
      </c>
      <c r="F15" s="8" t="str">
        <f>PROPER(RTD("cqg.rtd", ,"ContractData",B15, "LongDescription",, "T"))</f>
        <v>The Walt Disney Company</v>
      </c>
      <c r="G15" s="9">
        <f ca="1">IF(G$3=0,"",IFERROR(RTD("cqg.rtd",,"StudyData",$B15, "PCB","BaseType=Index,Index="&amp;G$3&amp;"", "Close", "M",G$4,"all",,,,"T")/100,""))</f>
        <v>-8.5259734552166552E-3</v>
      </c>
      <c r="H15" s="9">
        <f ca="1">IF(H$3=0,"",IFERROR(RTD("cqg.rtd",,"StudyData",$B15, "PCB","BaseType=Index,Index="&amp;H$3&amp;"", "Close", "M",H$4,"all",,,,"T")/100,""))</f>
        <v>-5.9929078014184317E-2</v>
      </c>
      <c r="I15" s="9">
        <f ca="1">IF(I$3=0,"",IFERROR(RTD("cqg.rtd",,"StudyData",$B15, "PCB","BaseType=Index,Index="&amp;I$3&amp;"", "Close", "M",I$4,"all",,,,"T")/100,""))</f>
        <v>-9.1097698981516512E-2</v>
      </c>
      <c r="J15" s="9">
        <f ca="1">IF(J$3=0,"",IFERROR(RTD("cqg.rtd",,"StudyData",$B15, "PCB","BaseType=Index,Index="&amp;J$3&amp;"", "Close", "M",J$4,"all",,,,"T")/100,""))</f>
        <v>7.6468146918447874E-2</v>
      </c>
      <c r="K15" s="9">
        <f ca="1">IF(K$3=0,"",IFERROR(RTD("cqg.rtd",,"StudyData",$B15, "PCB","BaseType=Index,Index="&amp;K$3&amp;"", "Close", "M",K$4,"all",,,,"T")/100,""))</f>
        <v>-1.8506024096385559E-2</v>
      </c>
      <c r="L15" s="9">
        <f ca="1">IF(L$3=0,"",IFERROR(RTD("cqg.rtd",,"StudyData",$B15, "PCB","BaseType=Index,Index="&amp;L$3&amp;"", "Close", "M",L$4,"all",,,,"T")/100,""))</f>
        <v>-2.6809388196012862E-2</v>
      </c>
      <c r="M15" s="9" t="str">
        <f ca="1">IF(M$3=0,"",IFERROR(RTD("cqg.rtd",,"StudyData",$B15, "PCB","BaseType=Index,Index="&amp;M$3&amp;"", "Close", "M",M$4,"all",,,,"T")/100,""))</f>
        <v/>
      </c>
      <c r="N15" s="9" t="str">
        <f ca="1">IF(N$3=0,"",IFERROR(RTD("cqg.rtd",,"StudyData",$B15, "PCB","BaseType=Index,Index="&amp;N$3&amp;"", "Close", "M",N$4,"all",,,,"T")/100,""))</f>
        <v/>
      </c>
      <c r="O15" s="9" t="str">
        <f ca="1">IF(O$3=0,"",IFERROR(RTD("cqg.rtd",,"StudyData",$B15, "PCB","BaseType=Index,Index="&amp;O$3&amp;"", "Close", "M",O$4,"all",,,,"T")/100,""))</f>
        <v/>
      </c>
      <c r="P15" s="9" t="str">
        <f ca="1">IF(P$3=0,"",IFERROR(RTD("cqg.rtd",,"StudyData",$B15, "PCB","BaseType=Index,Index="&amp;P$3&amp;"", "Close", "M",P$4,"all",,,,"T")/100,""))</f>
        <v/>
      </c>
      <c r="Q15" s="9" t="str">
        <f ca="1">IF(Q$3=0,"",IFERROR(RTD("cqg.rtd",,"StudyData",$B15, "PCB","BaseType=Index,Index="&amp;Q$3&amp;"", "Close", "M",Q$4,"all",,,,"T")/100,""))</f>
        <v/>
      </c>
      <c r="R15" s="9" t="str">
        <f ca="1">IF(R$3=0,"",IFERROR(RTD("cqg.rtd",,"StudyData",$B15, "PCB","BaseType=Index,Index="&amp;R$3&amp;"", "Close", "M",R$4,"all",,,,"T")/100,""))</f>
        <v/>
      </c>
      <c r="S15" s="2"/>
    </row>
    <row r="16" spans="2:23" x14ac:dyDescent="0.3">
      <c r="B16" s="6" t="s">
        <v>23</v>
      </c>
      <c r="C16" s="7">
        <f>RTD("cqg.rtd", ,"ContractData",B16, "LastTrade",, "T")</f>
        <v>1028.26</v>
      </c>
      <c r="D16" s="7">
        <f>RTD("cqg.rtd", ,"ContractData",B16, "NetLastTrade",, "T")</f>
        <v>8.6499999999999773</v>
      </c>
      <c r="E16" s="8">
        <f>IFERROR(RTD("cqg.rtd", ,"ContractData", B16, "PerCentNetLastTrade",, "T")/100,"")</f>
        <v>8.4836359000009815E-3</v>
      </c>
      <c r="F16" s="8" t="str">
        <f>PROPER(RTD("cqg.rtd", ,"ContractData",B16, "LongDescription",, "T"))</f>
        <v>Goldman Sachs Group</v>
      </c>
      <c r="G16" s="9">
        <f ca="1">IF(G$3=0,"",IFERROR(RTD("cqg.rtd",,"StudyData",$B16, "PCB","BaseType=Index,Index="&amp;G$3&amp;"", "Close", "M",G$4,"all",,,,"T")/100,""))</f>
        <v>6.4175199089874818E-2</v>
      </c>
      <c r="H16" s="9">
        <f ca="1">IF(H$3=0,"",IFERROR(RTD("cqg.rtd",,"StudyData",$B16, "PCB","BaseType=Index,Index="&amp;H$3&amp;"", "Close", "M",H$4,"all",,,,"T")/100,""))</f>
        <v>-8.107674709485671E-2</v>
      </c>
      <c r="I16" s="9">
        <f ca="1">IF(I$3=0,"",IFERROR(RTD("cqg.rtd",,"StudyData",$B16, "PCB","BaseType=Index,Index="&amp;I$3&amp;"", "Close", "M",I$4,"all",,,,"T")/100,""))</f>
        <v>-1.5798596972905105E-2</v>
      </c>
      <c r="J16" s="9">
        <f ca="1">IF(J$3=0,"",IFERROR(RTD("cqg.rtd",,"StudyData",$B16, "PCB","BaseType=Index,Index="&amp;J$3&amp;"", "Close", "M",J$4,"all",,,,"T")/100,""))</f>
        <v>9.1939621035709601E-2</v>
      </c>
      <c r="K16" s="9">
        <f ca="1">IF(K$3=0,"",IFERROR(RTD("cqg.rtd",,"StudyData",$B16, "PCB","BaseType=Index,Index="&amp;K$3&amp;"", "Close", "M",K$4,"all",,,,"T")/100,""))</f>
        <v>0.11018976585080698</v>
      </c>
      <c r="L16" s="9">
        <f ca="1">IF(L$3=0,"",IFERROR(RTD("cqg.rtd",,"StudyData",$B16, "PCB","BaseType=Index,Index="&amp;L$3&amp;"", "Close", "M",L$4,"all",,,,"T")/100,""))</f>
        <v>2.6327079839307747E-3</v>
      </c>
      <c r="M16" s="9" t="str">
        <f ca="1">IF(M$3=0,"",IFERROR(RTD("cqg.rtd",,"StudyData",$B16, "PCB","BaseType=Index,Index="&amp;M$3&amp;"", "Close", "M",M$4,"all",,,,"T")/100,""))</f>
        <v/>
      </c>
      <c r="N16" s="9" t="str">
        <f ca="1">IF(N$3=0,"",IFERROR(RTD("cqg.rtd",,"StudyData",$B16, "PCB","BaseType=Index,Index="&amp;N$3&amp;"", "Close", "M",N$4,"all",,,,"T")/100,""))</f>
        <v/>
      </c>
      <c r="O16" s="9" t="str">
        <f ca="1">IF(O$3=0,"",IFERROR(RTD("cqg.rtd",,"StudyData",$B16, "PCB","BaseType=Index,Index="&amp;O$3&amp;"", "Close", "M",O$4,"all",,,,"T")/100,""))</f>
        <v/>
      </c>
      <c r="P16" s="9" t="str">
        <f ca="1">IF(P$3=0,"",IFERROR(RTD("cqg.rtd",,"StudyData",$B16, "PCB","BaseType=Index,Index="&amp;P$3&amp;"", "Close", "M",P$4,"all",,,,"T")/100,""))</f>
        <v/>
      </c>
      <c r="Q16" s="9" t="str">
        <f ca="1">IF(Q$3=0,"",IFERROR(RTD("cqg.rtd",,"StudyData",$B16, "PCB","BaseType=Index,Index="&amp;Q$3&amp;"", "Close", "M",Q$4,"all",,,,"T")/100,""))</f>
        <v/>
      </c>
      <c r="R16" s="9" t="str">
        <f ca="1">IF(R$3=0,"",IFERROR(RTD("cqg.rtd",,"StudyData",$B16, "PCB","BaseType=Index,Index="&amp;R$3&amp;"", "Close", "M",R$4,"all",,,,"T")/100,""))</f>
        <v/>
      </c>
      <c r="S16" s="2"/>
    </row>
    <row r="17" spans="2:19" x14ac:dyDescent="0.3">
      <c r="B17" s="6" t="s">
        <v>24</v>
      </c>
      <c r="C17" s="7">
        <f>RTD("cqg.rtd", ,"ContractData",B17, "LastTrade",, "T")</f>
        <v>348.3</v>
      </c>
      <c r="D17" s="7">
        <f>RTD("cqg.rtd", ,"ContractData",B17, "NetLastTrade",, "T")</f>
        <v>-0.56000000000000227</v>
      </c>
      <c r="E17" s="8">
        <f>IFERROR(RTD("cqg.rtd", ,"ContractData", B17, "PerCentNetLastTrade",, "T")/100,"")</f>
        <v>-1.6052284584073839E-3</v>
      </c>
      <c r="F17" s="8" t="str">
        <f>PROPER(RTD("cqg.rtd", ,"ContractData",B17, "LongDescription",, "T"))</f>
        <v>Home Depot, Inc.</v>
      </c>
      <c r="G17" s="9">
        <f ca="1">IF(G$3=0,"",IFERROR(RTD("cqg.rtd",,"StudyData",$B17, "PCB","BaseType=Index,Index="&amp;G$3&amp;"", "Close", "M",G$4,"all",,,,"T")/100,""))</f>
        <v>8.8607962801511203E-2</v>
      </c>
      <c r="H17" s="9">
        <f ca="1">IF(H$3=0,"",IFERROR(RTD("cqg.rtd",,"StudyData",$B17, "PCB","BaseType=Index,Index="&amp;H$3&amp;"", "Close", "M",H$4,"all",,,,"T")/100,""))</f>
        <v>1.6364558584051881E-2</v>
      </c>
      <c r="I17" s="9">
        <f ca="1">IF(I$3=0,"",IFERROR(RTD("cqg.rtd",,"StudyData",$B17, "PCB","BaseType=Index,Index="&amp;I$3&amp;"", "Close", "M",I$4,"all",,,,"T")/100,""))</f>
        <v>-0.13613679344400093</v>
      </c>
      <c r="J17" s="9">
        <f ca="1">IF(J$3=0,"",IFERROR(RTD("cqg.rtd",,"StudyData",$B17, "PCB","BaseType=Index,Index="&amp;J$3&amp;"", "Close", "M",J$4,"all",,,,"T")/100,""))</f>
        <v>-2.7364772416301803E-4</v>
      </c>
      <c r="K17" s="9">
        <f ca="1">IF(K$3=0,"",IFERROR(RTD("cqg.rtd",,"StudyData",$B17, "PCB","BaseType=Index,Index="&amp;K$3&amp;"", "Close", "M",K$4,"all",,,,"T")/100,""))</f>
        <v>-3.5462287104622951E-2</v>
      </c>
      <c r="L17" s="9">
        <f ca="1">IF(L$3=0,"",IFERROR(RTD("cqg.rtd",,"StudyData",$B17, "PCB","BaseType=Index,Index="&amp;L$3&amp;"", "Close", "M",L$4,"all",,,,"T")/100,""))</f>
        <v>9.8253137415652461E-2</v>
      </c>
      <c r="M17" s="9" t="str">
        <f ca="1">IF(M$3=0,"",IFERROR(RTD("cqg.rtd",,"StudyData",$B17, "PCB","BaseType=Index,Index="&amp;M$3&amp;"", "Close", "M",M$4,"all",,,,"T")/100,""))</f>
        <v/>
      </c>
      <c r="N17" s="9" t="str">
        <f ca="1">IF(N$3=0,"",IFERROR(RTD("cqg.rtd",,"StudyData",$B17, "PCB","BaseType=Index,Index="&amp;N$3&amp;"", "Close", "M",N$4,"all",,,,"T")/100,""))</f>
        <v/>
      </c>
      <c r="O17" s="9" t="str">
        <f ca="1">IF(O$3=0,"",IFERROR(RTD("cqg.rtd",,"StudyData",$B17, "PCB","BaseType=Index,Index="&amp;O$3&amp;"", "Close", "M",O$4,"all",,,,"T")/100,""))</f>
        <v/>
      </c>
      <c r="P17" s="9" t="str">
        <f ca="1">IF(P$3=0,"",IFERROR(RTD("cqg.rtd",,"StudyData",$B17, "PCB","BaseType=Index,Index="&amp;P$3&amp;"", "Close", "M",P$4,"all",,,,"T")/100,""))</f>
        <v/>
      </c>
      <c r="Q17" s="9" t="str">
        <f ca="1">IF(Q$3=0,"",IFERROR(RTD("cqg.rtd",,"StudyData",$B17, "PCB","BaseType=Index,Index="&amp;Q$3&amp;"", "Close", "M",Q$4,"all",,,,"T")/100,""))</f>
        <v/>
      </c>
      <c r="R17" s="9" t="str">
        <f ca="1">IF(R$3=0,"",IFERROR(RTD("cqg.rtd",,"StudyData",$B17, "PCB","BaseType=Index,Index="&amp;R$3&amp;"", "Close", "M",R$4,"all",,,,"T")/100,""))</f>
        <v/>
      </c>
      <c r="S17" s="2"/>
    </row>
    <row r="18" spans="2:19" x14ac:dyDescent="0.3">
      <c r="B18" s="6" t="s">
        <v>25</v>
      </c>
      <c r="C18" s="7">
        <f>RTD("cqg.rtd", ,"ContractData",B18, "LastTrade",, "T")</f>
        <v>241.75</v>
      </c>
      <c r="D18" s="7">
        <f>RTD("cqg.rtd", ,"ContractData",B18, "NetLastTrade",, "T")</f>
        <v>9.539999999999992</v>
      </c>
      <c r="E18" s="8">
        <f>IFERROR(RTD("cqg.rtd", ,"ContractData", B18, "PerCentNetLastTrade",, "T")/100,"")</f>
        <v>4.1083502002497739E-2</v>
      </c>
      <c r="F18" s="8" t="str">
        <f>PROPER(RTD("cqg.rtd", ,"ContractData",B18, "LongDescription",, "T"))</f>
        <v>Honeywell Intl Inc</v>
      </c>
      <c r="G18" s="9">
        <f ca="1">IF(G$3=0,"",IFERROR(RTD("cqg.rtd",,"StudyData",$B18, "PCB","BaseType=Index,Index="&amp;G$3&amp;"", "Close", "M",G$4,"all",,,,"T")/100,""))</f>
        <v>0.16623097032139017</v>
      </c>
      <c r="H18" s="9">
        <f ca="1">IF(H$3=0,"",IFERROR(RTD("cqg.rtd",,"StudyData",$B18, "PCB","BaseType=Index,Index="&amp;H$3&amp;"", "Close", "M",H$4,"all",,,,"T")/100,""))</f>
        <v>7.0631153305203906E-2</v>
      </c>
      <c r="I18" s="9">
        <f ca="1">IF(I$3=0,"",IFERROR(RTD("cqg.rtd",,"StudyData",$B18, "PCB","BaseType=Index,Index="&amp;I$3&amp;"", "Close", "M",I$4,"all",,,,"T")/100,""))</f>
        <v>-7.2088345170162993E-2</v>
      </c>
      <c r="J18" s="9">
        <f ca="1">IF(J$3=0,"",IFERROR(RTD("cqg.rtd",,"StudyData",$B18, "PCB","BaseType=Index,Index="&amp;J$3&amp;"", "Close", "M",J$4,"all",,,,"T")/100,""))</f>
        <v>-5.176304030438432E-2</v>
      </c>
      <c r="K18" s="9">
        <f ca="1">IF(K$3=0,"",IFERROR(RTD("cqg.rtd",,"StudyData",$B18, "PCB","BaseType=Index,Index="&amp;K$3&amp;"", "Close", "M",K$4,"all",,,,"T")/100,""))</f>
        <v>0.10978397797788457</v>
      </c>
      <c r="L18" s="9">
        <f ca="1">IF(L$3=0,"",IFERROR(RTD("cqg.rtd",,"StudyData",$B18, "PCB","BaseType=Index,Index="&amp;L$3&amp;"", "Close", "M",L$4,"all",,,,"T")/100,""))</f>
        <v>1.6354157908013058E-2</v>
      </c>
      <c r="M18" s="9" t="str">
        <f ca="1">IF(M$3=0,"",IFERROR(RTD("cqg.rtd",,"StudyData",$B18, "PCB","BaseType=Index,Index="&amp;M$3&amp;"", "Close", "M",M$4,"all",,,,"T")/100,""))</f>
        <v/>
      </c>
      <c r="N18" s="9" t="str">
        <f ca="1">IF(N$3=0,"",IFERROR(RTD("cqg.rtd",,"StudyData",$B18, "PCB","BaseType=Index,Index="&amp;N$3&amp;"", "Close", "M",N$4,"all",,,,"T")/100,""))</f>
        <v/>
      </c>
      <c r="O18" s="9" t="str">
        <f ca="1">IF(O$3=0,"",IFERROR(RTD("cqg.rtd",,"StudyData",$B18, "PCB","BaseType=Index,Index="&amp;O$3&amp;"", "Close", "M",O$4,"all",,,,"T")/100,""))</f>
        <v/>
      </c>
      <c r="P18" s="9" t="str">
        <f ca="1">IF(P$3=0,"",IFERROR(RTD("cqg.rtd",,"StudyData",$B18, "PCB","BaseType=Index,Index="&amp;P$3&amp;"", "Close", "M",P$4,"all",,,,"T")/100,""))</f>
        <v/>
      </c>
      <c r="Q18" s="9" t="str">
        <f ca="1">IF(Q$3=0,"",IFERROR(RTD("cqg.rtd",,"StudyData",$B18, "PCB","BaseType=Index,Index="&amp;Q$3&amp;"", "Close", "M",Q$4,"all",,,,"T")/100,""))</f>
        <v/>
      </c>
      <c r="R18" s="9" t="str">
        <f ca="1">IF(R$3=0,"",IFERROR(RTD("cqg.rtd",,"StudyData",$B18, "PCB","BaseType=Index,Index="&amp;R$3&amp;"", "Close", "M",R$4,"all",,,,"T")/100,""))</f>
        <v/>
      </c>
      <c r="S18" s="2"/>
    </row>
    <row r="19" spans="2:19" x14ac:dyDescent="0.3">
      <c r="B19" s="6" t="s">
        <v>26</v>
      </c>
      <c r="C19" s="7">
        <f>RTD("cqg.rtd", ,"ContractData",B19, "LastTrade",, "T")</f>
        <v>271.68</v>
      </c>
      <c r="D19" s="7">
        <f>RTD("cqg.rtd", ,"ContractData",B19, "NetLastTrade",, "T")</f>
        <v>5.0000000000011369E-2</v>
      </c>
      <c r="E19" s="8">
        <f>IFERROR(RTD("cqg.rtd", ,"ContractData", B19, "PerCentNetLastTrade",, "T")/100,"")</f>
        <v>1.840739240879137E-4</v>
      </c>
      <c r="F19" s="8" t="str">
        <f>PROPER(RTD("cqg.rtd", ,"ContractData",B19, "LongDescription",, "T"))</f>
        <v>International Business Machines</v>
      </c>
      <c r="G19" s="9">
        <f ca="1">IF(G$3=0,"",IFERROR(RTD("cqg.rtd",,"StudyData",$B19, "PCB","BaseType=Index,Index="&amp;G$3&amp;"", "Close", "M",G$4,"all",,,,"T")/100,""))</f>
        <v>3.5414064346240878E-2</v>
      </c>
      <c r="H19" s="9">
        <f ca="1">IF(H$3=0,"",IFERROR(RTD("cqg.rtd",,"StudyData",$B19, "PCB","BaseType=Index,Index="&amp;H$3&amp;"", "Close", "M",H$4,"all",,,,"T")/100,""))</f>
        <v>-0.21679165308118681</v>
      </c>
      <c r="I19" s="9">
        <f ca="1">IF(I$3=0,"",IFERROR(RTD("cqg.rtd",,"StudyData",$B19, "PCB","BaseType=Index,Index="&amp;I$3&amp;"", "Close", "M",I$4,"all",,,,"T")/100,""))</f>
        <v>9.0753923650139737E-3</v>
      </c>
      <c r="J19" s="9">
        <f ca="1">IF(J$3=0,"",IFERROR(RTD("cqg.rtd",,"StudyData",$B19, "PCB","BaseType=Index,Index="&amp;J$3&amp;"", "Close", "M",J$4,"all",,,,"T")/100,""))</f>
        <v>-4.7072899046990371E-2</v>
      </c>
      <c r="K19" s="9">
        <f ca="1">IF(K$3=0,"",IFERROR(RTD("cqg.rtd",,"StudyData",$B19, "PCB","BaseType=Index,Index="&amp;K$3&amp;"", "Close", "M",K$4,"all",,,,"T")/100,""))</f>
        <v>0.28928911594077406</v>
      </c>
      <c r="L19" s="9">
        <f ca="1">IF(L$3=0,"",IFERROR(RTD("cqg.rtd",,"StudyData",$B19, "PCB","BaseType=Index,Index="&amp;L$3&amp;"", "Close", "M",L$4,"all",,,,"T")/100,""))</f>
        <v>-8.7709872397582267E-2</v>
      </c>
      <c r="M19" s="9" t="str">
        <f ca="1">IF(M$3=0,"",IFERROR(RTD("cqg.rtd",,"StudyData",$B19, "PCB","BaseType=Index,Index="&amp;M$3&amp;"", "Close", "M",M$4,"all",,,,"T")/100,""))</f>
        <v/>
      </c>
      <c r="N19" s="9" t="str">
        <f ca="1">IF(N$3=0,"",IFERROR(RTD("cqg.rtd",,"StudyData",$B19, "PCB","BaseType=Index,Index="&amp;N$3&amp;"", "Close", "M",N$4,"all",,,,"T")/100,""))</f>
        <v/>
      </c>
      <c r="O19" s="9" t="str">
        <f ca="1">IF(O$3=0,"",IFERROR(RTD("cqg.rtd",,"StudyData",$B19, "PCB","BaseType=Index,Index="&amp;O$3&amp;"", "Close", "M",O$4,"all",,,,"T")/100,""))</f>
        <v/>
      </c>
      <c r="P19" s="9" t="str">
        <f ca="1">IF(P$3=0,"",IFERROR(RTD("cqg.rtd",,"StudyData",$B19, "PCB","BaseType=Index,Index="&amp;P$3&amp;"", "Close", "M",P$4,"all",,,,"T")/100,""))</f>
        <v/>
      </c>
      <c r="Q19" s="9" t="str">
        <f ca="1">IF(Q$3=0,"",IFERROR(RTD("cqg.rtd",,"StudyData",$B19, "PCB","BaseType=Index,Index="&amp;Q$3&amp;"", "Close", "M",Q$4,"all",,,,"T")/100,""))</f>
        <v/>
      </c>
      <c r="R19" s="9" t="str">
        <f ca="1">IF(R$3=0,"",IFERROR(RTD("cqg.rtd",,"StudyData",$B19, "PCB","BaseType=Index,Index="&amp;R$3&amp;"", "Close", "M",R$4,"all",,,,"T")/100,""))</f>
        <v/>
      </c>
      <c r="S19" s="2"/>
    </row>
    <row r="20" spans="2:19" x14ac:dyDescent="0.3">
      <c r="B20" s="6" t="s">
        <v>27</v>
      </c>
      <c r="C20" s="7">
        <f>RTD("cqg.rtd", ,"ContractData",B20, "LastTrade",, "T")</f>
        <v>253.01000000000002</v>
      </c>
      <c r="D20" s="7">
        <f>RTD("cqg.rtd", ,"ContractData",B20, "NetLastTrade",, "T")</f>
        <v>-1.6499999999999773</v>
      </c>
      <c r="E20" s="8">
        <f>IFERROR(RTD("cqg.rtd", ,"ContractData", B20, "PerCentNetLastTrade",, "T")/100,"")</f>
        <v>-6.4792272049006517E-3</v>
      </c>
      <c r="F20" s="8" t="str">
        <f>PROPER(RTD("cqg.rtd", ,"ContractData",B20, "LongDescription",, "T"))</f>
        <v>Johnson &amp; Johnson</v>
      </c>
      <c r="G20" s="9">
        <f ca="1">IF(G$3=0,"",IFERROR(RTD("cqg.rtd",,"StudyData",$B20, "PCB","BaseType=Index,Index="&amp;G$3&amp;"", "Close", "M",G$4,"all",,,,"T")/100,""))</f>
        <v>9.8091326407344678E-2</v>
      </c>
      <c r="H20" s="9">
        <f ca="1">IF(H$3=0,"",IFERROR(RTD("cqg.rtd",,"StudyData",$B20, "PCB","BaseType=Index,Index="&amp;H$3&amp;"", "Close", "M",H$4,"all",,,,"T")/100,""))</f>
        <v>9.3201320132013238E-2</v>
      </c>
      <c r="I20" s="9">
        <f ca="1">IF(I$3=0,"",IFERROR(RTD("cqg.rtd",,"StudyData",$B20, "PCB","BaseType=Index,Index="&amp;I$3&amp;"", "Close", "M",I$4,"all",,,,"T")/100,""))</f>
        <v>-1.6060862214708406E-2</v>
      </c>
      <c r="J20" s="9">
        <f ca="1">IF(J$3=0,"",IFERROR(RTD("cqg.rtd",,"StudyData",$B20, "PCB","BaseType=Index,Index="&amp;J$3&amp;"", "Close", "M",J$4,"all",,,,"T")/100,""))</f>
        <v>-5.9687448862706605E-2</v>
      </c>
      <c r="K20" s="9">
        <f ca="1">IF(K$3=0,"",IFERROR(RTD("cqg.rtd",,"StudyData",$B20, "PCB","BaseType=Index,Index="&amp;K$3&amp;"", "Close", "M",K$4,"all",,,,"T")/100,""))</f>
        <v>-1.9664998912334052E-2</v>
      </c>
      <c r="L20" s="9">
        <f ca="1">IF(L$3=0,"",IFERROR(RTD("cqg.rtd",,"StudyData",$B20, "PCB","BaseType=Index,Index="&amp;L$3&amp;"", "Close", "M",L$4,"all",,,,"T")/100,""))</f>
        <v>0.12284205387653666</v>
      </c>
      <c r="M20" s="9" t="str">
        <f ca="1">IF(M$3=0,"",IFERROR(RTD("cqg.rtd",,"StudyData",$B20, "PCB","BaseType=Index,Index="&amp;M$3&amp;"", "Close", "M",M$4,"all",,,,"T")/100,""))</f>
        <v/>
      </c>
      <c r="N20" s="9" t="str">
        <f ca="1">IF(N$3=0,"",IFERROR(RTD("cqg.rtd",,"StudyData",$B20, "PCB","BaseType=Index,Index="&amp;N$3&amp;"", "Close", "M",N$4,"all",,,,"T")/100,""))</f>
        <v/>
      </c>
      <c r="O20" s="9" t="str">
        <f ca="1">IF(O$3=0,"",IFERROR(RTD("cqg.rtd",,"StudyData",$B20, "PCB","BaseType=Index,Index="&amp;O$3&amp;"", "Close", "M",O$4,"all",,,,"T")/100,""))</f>
        <v/>
      </c>
      <c r="P20" s="9" t="str">
        <f ca="1">IF(P$3=0,"",IFERROR(RTD("cqg.rtd",,"StudyData",$B20, "PCB","BaseType=Index,Index="&amp;P$3&amp;"", "Close", "M",P$4,"all",,,,"T")/100,""))</f>
        <v/>
      </c>
      <c r="Q20" s="9" t="str">
        <f ca="1">IF(Q$3=0,"",IFERROR(RTD("cqg.rtd",,"StudyData",$B20, "PCB","BaseType=Index,Index="&amp;Q$3&amp;"", "Close", "M",Q$4,"all",,,,"T")/100,""))</f>
        <v/>
      </c>
      <c r="R20" s="9" t="str">
        <f ca="1">IF(R$3=0,"",IFERROR(RTD("cqg.rtd",,"StudyData",$B20, "PCB","BaseType=Index,Index="&amp;R$3&amp;"", "Close", "M",R$4,"all",,,,"T")/100,""))</f>
        <v/>
      </c>
      <c r="S20" s="2"/>
    </row>
    <row r="21" spans="2:19" x14ac:dyDescent="0.3">
      <c r="B21" s="6" t="s">
        <v>28</v>
      </c>
      <c r="C21" s="7">
        <f>RTD("cqg.rtd", ,"ContractData",B21, "LastTrade",, "T")</f>
        <v>328.76</v>
      </c>
      <c r="D21" s="7">
        <f>RTD("cqg.rtd", ,"ContractData",B21, "NetLastTrade",, "T")</f>
        <v>-0.29000000000002046</v>
      </c>
      <c r="E21" s="8">
        <f>IFERROR(RTD("cqg.rtd", ,"ContractData", B21, "PerCentNetLastTrade",, "T")/100,"")</f>
        <v>-8.8132502659170342E-4</v>
      </c>
      <c r="F21" s="8" t="str">
        <f>PROPER(RTD("cqg.rtd", ,"ContractData",B21, "LongDescription",, "T"))</f>
        <v>Jpmorgan Chase &amp; Co.</v>
      </c>
      <c r="G21" s="9">
        <f ca="1">IF(G$3=0,"",IFERROR(RTD("cqg.rtd",,"StudyData",$B21, "PCB","BaseType=Index,Index="&amp;G$3&amp;"", "Close", "M",G$4,"all",,,,"T")/100,""))</f>
        <v>-5.0679659859723294E-2</v>
      </c>
      <c r="H21" s="9">
        <f ca="1">IF(H$3=0,"",IFERROR(RTD("cqg.rtd",,"StudyData",$B21, "PCB","BaseType=Index,Index="&amp;H$3&amp;"", "Close", "M",H$4,"all",,,,"T")/100,""))</f>
        <v>-1.8274543136421507E-2</v>
      </c>
      <c r="I21" s="9">
        <f ca="1">IF(I$3=0,"",IFERROR(RTD("cqg.rtd",,"StudyData",$B21, "PCB","BaseType=Index,Index="&amp;I$3&amp;"", "Close", "M",I$4,"all",,,,"T")/100,""))</f>
        <v>-2.0446220446220402E-2</v>
      </c>
      <c r="J21" s="9">
        <f ca="1">IF(J$3=0,"",IFERROR(RTD("cqg.rtd",,"StudyData",$B21, "PCB","BaseType=Index,Index="&amp;J$3&amp;"", "Close", "M",J$4,"all",,,,"T")/100,""))</f>
        <v>6.4828664672287165E-2</v>
      </c>
      <c r="K21" s="9">
        <f ca="1">IF(K$3=0,"",IFERROR(RTD("cqg.rtd",,"StudyData",$B21, "PCB","BaseType=Index,Index="&amp;K$3&amp;"", "Close", "M",K$4,"all",,,,"T")/100,""))</f>
        <v>-4.4440187721482671E-2</v>
      </c>
      <c r="L21" s="9">
        <f ca="1">IF(L$3=0,"",IFERROR(RTD("cqg.rtd",,"StudyData",$B21, "PCB","BaseType=Index,Index="&amp;L$3&amp;"", "Close", "M",L$4,"all",,,,"T")/100,""))</f>
        <v>9.8392970498813903E-2</v>
      </c>
      <c r="M21" s="9" t="str">
        <f ca="1">IF(M$3=0,"",IFERROR(RTD("cqg.rtd",,"StudyData",$B21, "PCB","BaseType=Index,Index="&amp;M$3&amp;"", "Close", "M",M$4,"all",,,,"T")/100,""))</f>
        <v/>
      </c>
      <c r="N21" s="9" t="str">
        <f ca="1">IF(N$3=0,"",IFERROR(RTD("cqg.rtd",,"StudyData",$B21, "PCB","BaseType=Index,Index="&amp;N$3&amp;"", "Close", "M",N$4,"all",,,,"T")/100,""))</f>
        <v/>
      </c>
      <c r="O21" s="9" t="str">
        <f ca="1">IF(O$3=0,"",IFERROR(RTD("cqg.rtd",,"StudyData",$B21, "PCB","BaseType=Index,Index="&amp;O$3&amp;"", "Close", "M",O$4,"all",,,,"T")/100,""))</f>
        <v/>
      </c>
      <c r="P21" s="9" t="str">
        <f ca="1">IF(P$3=0,"",IFERROR(RTD("cqg.rtd",,"StudyData",$B21, "PCB","BaseType=Index,Index="&amp;P$3&amp;"", "Close", "M",P$4,"all",,,,"T")/100,""))</f>
        <v/>
      </c>
      <c r="Q21" s="9" t="str">
        <f ca="1">IF(Q$3=0,"",IFERROR(RTD("cqg.rtd",,"StudyData",$B21, "PCB","BaseType=Index,Index="&amp;Q$3&amp;"", "Close", "M",Q$4,"all",,,,"T")/100,""))</f>
        <v/>
      </c>
      <c r="R21" s="9" t="str">
        <f ca="1">IF(R$3=0,"",IFERROR(RTD("cqg.rtd",,"StudyData",$B21, "PCB","BaseType=Index,Index="&amp;R$3&amp;"", "Close", "M",R$4,"all",,,,"T")/100,""))</f>
        <v/>
      </c>
      <c r="S21" s="2"/>
    </row>
    <row r="22" spans="2:19" x14ac:dyDescent="0.3">
      <c r="B22" s="6" t="s">
        <v>29</v>
      </c>
      <c r="C22" s="7">
        <f>RTD("cqg.rtd", ,"ContractData",B22, "LastTrade",, "T")</f>
        <v>82.78</v>
      </c>
      <c r="D22" s="7">
        <f>RTD("cqg.rtd", ,"ContractData",B22, "NetLastTrade",, "T")</f>
        <v>0.15000000000000568</v>
      </c>
      <c r="E22" s="8">
        <f>IFERROR(RTD("cqg.rtd", ,"ContractData", B22, "PerCentNetLastTrade",, "T")/100,"")</f>
        <v>1.8153213118722014E-3</v>
      </c>
      <c r="F22" s="8" t="str">
        <f>PROPER(RTD("cqg.rtd", ,"ContractData",B22, "LongDescription",, "T"))</f>
        <v>Coca-Cola Company</v>
      </c>
      <c r="G22" s="9">
        <f ca="1">IF(G$3=0,"",IFERROR(RTD("cqg.rtd",,"StudyData",$B22, "PCB","BaseType=Index,Index="&amp;G$3&amp;"", "Close", "M",G$4,"all",,,,"T")/100,""))</f>
        <v>7.0090115863252839E-2</v>
      </c>
      <c r="H22" s="9">
        <f ca="1">IF(H$3=0,"",IFERROR(RTD("cqg.rtd",,"StudyData",$B22, "PCB","BaseType=Index,Index="&amp;H$3&amp;"", "Close", "M",H$4,"all",,,,"T")/100,""))</f>
        <v>9.0228579066969641E-2</v>
      </c>
      <c r="I22" s="9">
        <f ca="1">IF(I$3=0,"",IFERROR(RTD("cqg.rtd",,"StudyData",$B22, "PCB","BaseType=Index,Index="&amp;I$3&amp;"", "Close", "M",I$4,"all",,,,"T")/100,""))</f>
        <v>-6.7557626287395839E-2</v>
      </c>
      <c r="J22" s="9">
        <f ca="1">IF(J$3=0,"",IFERROR(RTD("cqg.rtd",,"StudyData",$B22, "PCB","BaseType=Index,Index="&amp;J$3&amp;"", "Close", "M",J$4,"all",,,,"T")/100,""))</f>
        <v>3.563445101906651E-2</v>
      </c>
      <c r="K22" s="9">
        <f ca="1">IF(K$3=0,"",IFERROR(RTD("cqg.rtd",,"StudyData",$B22, "PCB","BaseType=Index,Index="&amp;K$3&amp;"", "Close", "M",K$4,"all",,,,"T")/100,""))</f>
        <v>3.1742001015744033E-3</v>
      </c>
      <c r="L22" s="9">
        <f ca="1">IF(L$3=0,"",IFERROR(RTD("cqg.rtd",,"StudyData",$B22, "PCB","BaseType=Index,Index="&amp;L$3&amp;"", "Close", "M",L$4,"all",,,,"T")/100,""))</f>
        <v>4.7715479053284347E-2</v>
      </c>
      <c r="M22" s="9" t="str">
        <f ca="1">IF(M$3=0,"",IFERROR(RTD("cqg.rtd",,"StudyData",$B22, "PCB","BaseType=Index,Index="&amp;M$3&amp;"", "Close", "M",M$4,"all",,,,"T")/100,""))</f>
        <v/>
      </c>
      <c r="N22" s="9" t="str">
        <f ca="1">IF(N$3=0,"",IFERROR(RTD("cqg.rtd",,"StudyData",$B22, "PCB","BaseType=Index,Index="&amp;N$3&amp;"", "Close", "M",N$4,"all",,,,"T")/100,""))</f>
        <v/>
      </c>
      <c r="O22" s="9" t="str">
        <f ca="1">IF(O$3=0,"",IFERROR(RTD("cqg.rtd",,"StudyData",$B22, "PCB","BaseType=Index,Index="&amp;O$3&amp;"", "Close", "M",O$4,"all",,,,"T")/100,""))</f>
        <v/>
      </c>
      <c r="P22" s="9" t="str">
        <f ca="1">IF(P$3=0,"",IFERROR(RTD("cqg.rtd",,"StudyData",$B22, "PCB","BaseType=Index,Index="&amp;P$3&amp;"", "Close", "M",P$4,"all",,,,"T")/100,""))</f>
        <v/>
      </c>
      <c r="Q22" s="9" t="str">
        <f ca="1">IF(Q$3=0,"",IFERROR(RTD("cqg.rtd",,"StudyData",$B22, "PCB","BaseType=Index,Index="&amp;Q$3&amp;"", "Close", "M",Q$4,"all",,,,"T")/100,""))</f>
        <v/>
      </c>
      <c r="R22" s="9" t="str">
        <f ca="1">IF(R$3=0,"",IFERROR(RTD("cqg.rtd",,"StudyData",$B22, "PCB","BaseType=Index,Index="&amp;R$3&amp;"", "Close", "M",R$4,"all",,,,"T")/100,""))</f>
        <v/>
      </c>
      <c r="S22" s="2"/>
    </row>
    <row r="23" spans="2:19" x14ac:dyDescent="0.3">
      <c r="B23" s="6" t="s">
        <v>30</v>
      </c>
      <c r="C23" s="7">
        <f>RTD("cqg.rtd", ,"ContractData",B23, "LastTrade",, "T")</f>
        <v>272.22000000000003</v>
      </c>
      <c r="D23" s="7">
        <f>RTD("cqg.rtd", ,"ContractData",B23, "NetLastTrade",, "T")</f>
        <v>2.4600000000000364</v>
      </c>
      <c r="E23" s="8">
        <f>IFERROR(RTD("cqg.rtd", ,"ContractData", B23, "PerCentNetLastTrade",, "T")/100,"")</f>
        <v>9.1192170818505339E-3</v>
      </c>
      <c r="F23" s="8" t="str">
        <f>PROPER(RTD("cqg.rtd", ,"ContractData",B23, "LongDescription",, "T"))</f>
        <v>Mcdonald'S Corporation</v>
      </c>
      <c r="G23" s="9">
        <f ca="1">IF(G$3=0,"",IFERROR(RTD("cqg.rtd",,"StudyData",$B23, "PCB","BaseType=Index,Index="&amp;G$3&amp;"", "Close", "M",G$4,"all",,,,"T")/100,""))</f>
        <v>3.0657985145437307E-2</v>
      </c>
      <c r="H23" s="9">
        <f ca="1">IF(H$3=0,"",IFERROR(RTD("cqg.rtd",,"StudyData",$B23, "PCB","BaseType=Index,Index="&amp;H$3&amp;"", "Close", "M",H$4,"all",,,,"T")/100,""))</f>
        <v>8.2730158730158737E-2</v>
      </c>
      <c r="I23" s="9">
        <f ca="1">IF(I$3=0,"",IFERROR(RTD("cqg.rtd",,"StudyData",$B23, "PCB","BaseType=Index,Index="&amp;I$3&amp;"", "Close", "M",I$4,"all",,,,"T")/100,""))</f>
        <v>-8.8752712132762493E-2</v>
      </c>
      <c r="J23" s="9">
        <f ca="1">IF(J$3=0,"",IFERROR(RTD("cqg.rtd",,"StudyData",$B23, "PCB","BaseType=Index,Index="&amp;J$3&amp;"", "Close", "M",J$4,"all",,,,"T")/100,""))</f>
        <v>-5.5342835998584208E-2</v>
      </c>
      <c r="K23" s="9">
        <f ca="1">IF(K$3=0,"",IFERROR(RTD("cqg.rtd",,"StudyData",$B23, "PCB","BaseType=Index,Index="&amp;K$3&amp;"", "Close", "M",K$4,"all",,,,"T")/100,""))</f>
        <v>-4.9013930992200153E-2</v>
      </c>
      <c r="L23" s="9">
        <f ca="1">IF(L$3=0,"",IFERROR(RTD("cqg.rtd",,"StudyData",$B23, "PCB","BaseType=Index,Index="&amp;L$3&amp;"", "Close", "M",L$4,"all",,,,"T")/100,""))</f>
        <v>-2.4999999999999863E-2</v>
      </c>
      <c r="M23" s="9" t="str">
        <f ca="1">IF(M$3=0,"",IFERROR(RTD("cqg.rtd",,"StudyData",$B23, "PCB","BaseType=Index,Index="&amp;M$3&amp;"", "Close", "M",M$4,"all",,,,"T")/100,""))</f>
        <v/>
      </c>
      <c r="N23" s="9" t="str">
        <f ca="1">IF(N$3=0,"",IFERROR(RTD("cqg.rtd",,"StudyData",$B23, "PCB","BaseType=Index,Index="&amp;N$3&amp;"", "Close", "M",N$4,"all",,,,"T")/100,""))</f>
        <v/>
      </c>
      <c r="O23" s="9" t="str">
        <f ca="1">IF(O$3=0,"",IFERROR(RTD("cqg.rtd",,"StudyData",$B23, "PCB","BaseType=Index,Index="&amp;O$3&amp;"", "Close", "M",O$4,"all",,,,"T")/100,""))</f>
        <v/>
      </c>
      <c r="P23" s="9" t="str">
        <f ca="1">IF(P$3=0,"",IFERROR(RTD("cqg.rtd",,"StudyData",$B23, "PCB","BaseType=Index,Index="&amp;P$3&amp;"", "Close", "M",P$4,"all",,,,"T")/100,""))</f>
        <v/>
      </c>
      <c r="Q23" s="9" t="str">
        <f ca="1">IF(Q$3=0,"",IFERROR(RTD("cqg.rtd",,"StudyData",$B23, "PCB","BaseType=Index,Index="&amp;Q$3&amp;"", "Close", "M",Q$4,"all",,,,"T")/100,""))</f>
        <v/>
      </c>
      <c r="R23" s="9" t="str">
        <f ca="1">IF(R$3=0,"",IFERROR(RTD("cqg.rtd",,"StudyData",$B23, "PCB","BaseType=Index,Index="&amp;R$3&amp;"", "Close", "M",R$4,"all",,,,"T")/100,""))</f>
        <v/>
      </c>
      <c r="S23" s="2"/>
    </row>
    <row r="24" spans="2:19" x14ac:dyDescent="0.3">
      <c r="B24" s="6" t="s">
        <v>31</v>
      </c>
      <c r="C24" s="7">
        <f>RTD("cqg.rtd", ,"ContractData",B24, "LastTrade",, "T")</f>
        <v>127.23</v>
      </c>
      <c r="D24" s="7">
        <f>RTD("cqg.rtd", ,"ContractData",B24, "NetLastTrade",, "T")</f>
        <v>-1.4299999999999926</v>
      </c>
      <c r="E24" s="8">
        <f>IFERROR(RTD("cqg.rtd", ,"ContractData", B24, "PerCentNetLastTrade",, "T")/100,"")</f>
        <v>-1.1114565521529613E-2</v>
      </c>
      <c r="F24" s="8" t="str">
        <f>PROPER(RTD("cqg.rtd", ,"ContractData",B24, "LongDescription",, "T"))</f>
        <v>Merck &amp; Co Inc</v>
      </c>
      <c r="G24" s="9">
        <f ca="1">IF(G$3=0,"",IFERROR(RTD("cqg.rtd",,"StudyData",$B24, "PCB","BaseType=Index,Index="&amp;G$3&amp;"", "Close", "M",G$4,"all",,,,"T")/100,""))</f>
        <v>4.7596427892836697E-2</v>
      </c>
      <c r="H24" s="9">
        <f ca="1">IF(H$3=0,"",IFERROR(RTD("cqg.rtd",,"StudyData",$B24, "PCB","BaseType=Index,Index="&amp;H$3&amp;"", "Close", "M",H$4,"all",,,,"T")/100,""))</f>
        <v>0.1228802031377529</v>
      </c>
      <c r="I24" s="9">
        <f ca="1">IF(I$3=0,"",IFERROR(RTD("cqg.rtd",,"StudyData",$B24, "PCB","BaseType=Index,Index="&amp;I$3&amp;"", "Close", "M",I$4,"all",,,,"T")/100,""))</f>
        <v>-2.8509126150864164E-2</v>
      </c>
      <c r="J24" s="9">
        <f ca="1">IF(J$3=0,"",IFERROR(RTD("cqg.rtd",,"StudyData",$B24, "PCB","BaseType=Index,Index="&amp;J$3&amp;"", "Close", "M",J$4,"all",,,,"T")/100,""))</f>
        <v>-9.2360129686590742E-2</v>
      </c>
      <c r="K24" s="9">
        <f ca="1">IF(K$3=0,"",IFERROR(RTD("cqg.rtd",,"StudyData",$B24, "PCB","BaseType=Index,Index="&amp;K$3&amp;"", "Close", "M",K$4,"all",,,,"T")/100,""))</f>
        <v>8.7378640776698949E-2</v>
      </c>
      <c r="L24" s="9">
        <f ca="1">IF(L$3=0,"",IFERROR(RTD("cqg.rtd",,"StudyData",$B24, "PCB","BaseType=Index,Index="&amp;L$3&amp;"", "Close", "M",L$4,"all",,,,"T")/100,""))</f>
        <v>7.1681266846361225E-2</v>
      </c>
      <c r="M24" s="9" t="str">
        <f ca="1">IF(M$3=0,"",IFERROR(RTD("cqg.rtd",,"StudyData",$B24, "PCB","BaseType=Index,Index="&amp;M$3&amp;"", "Close", "M",M$4,"all",,,,"T")/100,""))</f>
        <v/>
      </c>
      <c r="N24" s="9" t="str">
        <f ca="1">IF(N$3=0,"",IFERROR(RTD("cqg.rtd",,"StudyData",$B24, "PCB","BaseType=Index,Index="&amp;N$3&amp;"", "Close", "M",N$4,"all",,,,"T")/100,""))</f>
        <v/>
      </c>
      <c r="O24" s="9" t="str">
        <f ca="1">IF(O$3=0,"",IFERROR(RTD("cqg.rtd",,"StudyData",$B24, "PCB","BaseType=Index,Index="&amp;O$3&amp;"", "Close", "M",O$4,"all",,,,"T")/100,""))</f>
        <v/>
      </c>
      <c r="P24" s="9" t="str">
        <f ca="1">IF(P$3=0,"",IFERROR(RTD("cqg.rtd",,"StudyData",$B24, "PCB","BaseType=Index,Index="&amp;P$3&amp;"", "Close", "M",P$4,"all",,,,"T")/100,""))</f>
        <v/>
      </c>
      <c r="Q24" s="9" t="str">
        <f ca="1">IF(Q$3=0,"",IFERROR(RTD("cqg.rtd",,"StudyData",$B24, "PCB","BaseType=Index,Index="&amp;Q$3&amp;"", "Close", "M",Q$4,"all",,,,"T")/100,""))</f>
        <v/>
      </c>
      <c r="R24" s="9" t="str">
        <f ca="1">IF(R$3=0,"",IFERROR(RTD("cqg.rtd",,"StudyData",$B24, "PCB","BaseType=Index,Index="&amp;R$3&amp;"", "Close", "M",R$4,"all",,,,"T")/100,""))</f>
        <v/>
      </c>
      <c r="S24" s="2"/>
    </row>
    <row r="25" spans="2:19" x14ac:dyDescent="0.3">
      <c r="B25" s="6" t="s">
        <v>32</v>
      </c>
      <c r="C25" s="7">
        <f>RTD("cqg.rtd", ,"ContractData",B25, "LastTrade",, "T")</f>
        <v>379.05</v>
      </c>
      <c r="D25" s="7">
        <f>RTD("cqg.rtd", ,"ContractData",B25, "NetLastTrade",, "T")</f>
        <v>6.0799999999999841</v>
      </c>
      <c r="E25" s="8">
        <f>IFERROR(RTD("cqg.rtd", ,"ContractData", B25, "PerCentNetLastTrade",, "T")/100,"")</f>
        <v>1.63015792154865E-2</v>
      </c>
      <c r="F25" s="8" t="str">
        <f>PROPER(RTD("cqg.rtd", ,"ContractData",B25, "LongDescription",, "T"))</f>
        <v>Microsoft Corp</v>
      </c>
      <c r="G25" s="9">
        <f ca="1">IF(G$3=0,"",IFERROR(RTD("cqg.rtd",,"StudyData",$B25, "PCB","BaseType=Index,Index="&amp;G$3&amp;"", "Close", "M",G$4,"all",,,,"T")/100,""))</f>
        <v>-0.11027252801786525</v>
      </c>
      <c r="H25" s="9">
        <f ca="1">IF(H$3=0,"",IFERROR(RTD("cqg.rtd",,"StudyData",$B25, "PCB","BaseType=Index,Index="&amp;H$3&amp;"", "Close", "M",H$4,"all",,,,"T")/100,""))</f>
        <v>-8.7266727091031657E-2</v>
      </c>
      <c r="I25" s="9">
        <f ca="1">IF(I$3=0,"",IFERROR(RTD("cqg.rtd",,"StudyData",$B25, "PCB","BaseType=Index,Index="&amp;I$3&amp;"", "Close", "M",I$4,"all",,,,"T")/100,""))</f>
        <v>-5.7468045017059613E-2</v>
      </c>
      <c r="J25" s="9">
        <f ca="1">IF(J$3=0,"",IFERROR(RTD("cqg.rtd",,"StudyData",$B25, "PCB","BaseType=Index,Index="&amp;J$3&amp;"", "Close", "M",J$4,"all",,,,"T")/100,""))</f>
        <v>0.10160196666396523</v>
      </c>
      <c r="K25" s="9">
        <f ca="1">IF(K$3=0,"",IFERROR(RTD("cqg.rtd",,"StudyData",$B25, "PCB","BaseType=Index,Index="&amp;K$3&amp;"", "Close", "M",K$4,"all",,,,"T")/100,""))</f>
        <v>0.10412477316199906</v>
      </c>
      <c r="L25" s="9">
        <f ca="1">IF(L$3=0,"",IFERROR(RTD("cqg.rtd",,"StudyData",$B25, "PCB","BaseType=Index,Index="&amp;L$3&amp;"", "Close", "M",L$4,"all",,,,"T")/100,""))</f>
        <v>-0.15811567164179105</v>
      </c>
      <c r="M25" s="9" t="str">
        <f ca="1">IF(M$3=0,"",IFERROR(RTD("cqg.rtd",,"StudyData",$B25, "PCB","BaseType=Index,Index="&amp;M$3&amp;"", "Close", "M",M$4,"all",,,,"T")/100,""))</f>
        <v/>
      </c>
      <c r="N25" s="9" t="str">
        <f ca="1">IF(N$3=0,"",IFERROR(RTD("cqg.rtd",,"StudyData",$B25, "PCB","BaseType=Index,Index="&amp;N$3&amp;"", "Close", "M",N$4,"all",,,,"T")/100,""))</f>
        <v/>
      </c>
      <c r="O25" s="9" t="str">
        <f ca="1">IF(O$3=0,"",IFERROR(RTD("cqg.rtd",,"StudyData",$B25, "PCB","BaseType=Index,Index="&amp;O$3&amp;"", "Close", "M",O$4,"all",,,,"T")/100,""))</f>
        <v/>
      </c>
      <c r="P25" s="9" t="str">
        <f ca="1">IF(P$3=0,"",IFERROR(RTD("cqg.rtd",,"StudyData",$B25, "PCB","BaseType=Index,Index="&amp;P$3&amp;"", "Close", "M",P$4,"all",,,,"T")/100,""))</f>
        <v/>
      </c>
      <c r="Q25" s="9" t="str">
        <f ca="1">IF(Q$3=0,"",IFERROR(RTD("cqg.rtd",,"StudyData",$B25, "PCB","BaseType=Index,Index="&amp;Q$3&amp;"", "Close", "M",Q$4,"all",,,,"T")/100,""))</f>
        <v/>
      </c>
      <c r="R25" s="9" t="str">
        <f ca="1">IF(R$3=0,"",IFERROR(RTD("cqg.rtd",,"StudyData",$B25, "PCB","BaseType=Index,Index="&amp;R$3&amp;"", "Close", "M",R$4,"all",,,,"T")/100,""))</f>
        <v/>
      </c>
      <c r="S25" s="2"/>
    </row>
    <row r="26" spans="2:19" x14ac:dyDescent="0.3">
      <c r="B26" s="6" t="s">
        <v>33</v>
      </c>
      <c r="C26" s="7">
        <f>RTD("cqg.rtd", ,"ContractData",B26, "LastTrade",, "T")</f>
        <v>41.22</v>
      </c>
      <c r="D26" s="7">
        <f>RTD("cqg.rtd", ,"ContractData",B26, "NetLastTrade",, "T")</f>
        <v>0.46999999999999886</v>
      </c>
      <c r="E26" s="8">
        <f>IFERROR(RTD("cqg.rtd", ,"ContractData", B26, "PerCentNetLastTrade",, "T")/100,"")</f>
        <v>1.1533742331288344E-2</v>
      </c>
      <c r="F26" s="8" t="str">
        <f>PROPER(RTD("cqg.rtd", ,"ContractData",B26, "LongDescription",, "T"))</f>
        <v>Nike Inc Clsb</v>
      </c>
      <c r="G26" s="9">
        <f ca="1">IF(G$3=0,"",IFERROR(RTD("cqg.rtd",,"StudyData",$B26, "PCB","BaseType=Index,Index="&amp;G$3&amp;"", "Close", "M",G$4,"all",,,,"T")/100,""))</f>
        <v>-2.982263380944904E-2</v>
      </c>
      <c r="H26" s="9">
        <f ca="1">IF(H$3=0,"",IFERROR(RTD("cqg.rtd",,"StudyData",$B26, "PCB","BaseType=Index,Index="&amp;H$3&amp;"", "Close", "M",H$4,"all",,,,"T")/100,""))</f>
        <v>5.9860863937873723E-3</v>
      </c>
      <c r="I26" s="9">
        <f ca="1">IF(I$3=0,"",IFERROR(RTD("cqg.rtd",,"StudyData",$B26, "PCB","BaseType=Index,Index="&amp;I$3&amp;"", "Close", "M",I$4,"all",,,,"T")/100,""))</f>
        <v>-0.15053071727243486</v>
      </c>
      <c r="J26" s="9">
        <f ca="1">IF(J$3=0,"",IFERROR(RTD("cqg.rtd",,"StudyData",$B26, "PCB","BaseType=Index,Index="&amp;J$3&amp;"", "Close", "M",J$4,"all",,,,"T")/100,""))</f>
        <v>-0.16016660355925785</v>
      </c>
      <c r="K26" s="9">
        <f ca="1">IF(K$3=0,"",IFERROR(RTD("cqg.rtd",,"StudyData",$B26, "PCB","BaseType=Index,Index="&amp;K$3&amp;"", "Close", "M",K$4,"all",,,,"T")/100,""))</f>
        <v>4.2155094679891897E-2</v>
      </c>
      <c r="L26" s="9">
        <f ca="1">IF(L$3=0,"",IFERROR(RTD("cqg.rtd",,"StudyData",$B26, "PCB","BaseType=Index,Index="&amp;L$3&amp;"", "Close", "M",L$4,"all",,,,"T")/100,""))</f>
        <v>-0.10837118754055818</v>
      </c>
      <c r="M26" s="9" t="str">
        <f ca="1">IF(M$3=0,"",IFERROR(RTD("cqg.rtd",,"StudyData",$B26, "PCB","BaseType=Index,Index="&amp;M$3&amp;"", "Close", "M",M$4,"all",,,,"T")/100,""))</f>
        <v/>
      </c>
      <c r="N26" s="9" t="str">
        <f ca="1">IF(N$3=0,"",IFERROR(RTD("cqg.rtd",,"StudyData",$B26, "PCB","BaseType=Index,Index="&amp;N$3&amp;"", "Close", "M",N$4,"all",,,,"T")/100,""))</f>
        <v/>
      </c>
      <c r="O26" s="9" t="str">
        <f ca="1">IF(O$3=0,"",IFERROR(RTD("cqg.rtd",,"StudyData",$B26, "PCB","BaseType=Index,Index="&amp;O$3&amp;"", "Close", "M",O$4,"all",,,,"T")/100,""))</f>
        <v/>
      </c>
      <c r="P26" s="9" t="str">
        <f ca="1">IF(P$3=0,"",IFERROR(RTD("cqg.rtd",,"StudyData",$B26, "PCB","BaseType=Index,Index="&amp;P$3&amp;"", "Close", "M",P$4,"all",,,,"T")/100,""))</f>
        <v/>
      </c>
      <c r="Q26" s="9" t="str">
        <f ca="1">IF(Q$3=0,"",IFERROR(RTD("cqg.rtd",,"StudyData",$B26, "PCB","BaseType=Index,Index="&amp;Q$3&amp;"", "Close", "M",Q$4,"all",,,,"T")/100,""))</f>
        <v/>
      </c>
      <c r="R26" s="9" t="str">
        <f ca="1">IF(R$3=0,"",IFERROR(RTD("cqg.rtd",,"StudyData",$B26, "PCB","BaseType=Index,Index="&amp;R$3&amp;"", "Close", "M",R$4,"all",,,,"T")/100,""))</f>
        <v/>
      </c>
      <c r="S26" s="2"/>
    </row>
    <row r="27" spans="2:19" x14ac:dyDescent="0.3">
      <c r="B27" s="6" t="s">
        <v>34</v>
      </c>
      <c r="C27" s="7">
        <f>RTD("cqg.rtd", ,"ContractData",B27, "LastTrade",, "T")</f>
        <v>193.85</v>
      </c>
      <c r="D27" s="7">
        <f>RTD("cqg.rtd", ,"ContractData",B27, "NetLastTrade",, "T")</f>
        <v>1.3199999999999932</v>
      </c>
      <c r="E27" s="8">
        <f>IFERROR(RTD("cqg.rtd", ,"ContractData", B27, "PerCentNetLastTrade",, "T")/100,"")</f>
        <v>6.8560743780190104E-3</v>
      </c>
      <c r="F27" s="8" t="str">
        <f>PROPER(RTD("cqg.rtd", ,"ContractData",B27, "LongDescription",, "T"))</f>
        <v>Nvidia Corporation</v>
      </c>
      <c r="G27" s="9">
        <f ca="1">IF(G$3=0,"",IFERROR(RTD("cqg.rtd",,"StudyData",$B27, "PCB","BaseType=Index,Index="&amp;G$3&amp;"", "Close", "M",G$4,"all",,,,"T")/100,""))</f>
        <v>2.4825737265415527E-2</v>
      </c>
      <c r="H27" s="9">
        <f ca="1">IF(H$3=0,"",IFERROR(RTD("cqg.rtd",,"StudyData",$B27, "PCB","BaseType=Index,Index="&amp;H$3&amp;"", "Close", "M",H$4,"all",,,,"T")/100,""))</f>
        <v>-7.293465180767017E-2</v>
      </c>
      <c r="I27" s="9">
        <f ca="1">IF(I$3=0,"",IFERROR(RTD("cqg.rtd",,"StudyData",$B27, "PCB","BaseType=Index,Index="&amp;I$3&amp;"", "Close", "M",I$4,"all",,,,"T")/100,""))</f>
        <v>-1.5745809582933531E-2</v>
      </c>
      <c r="J27" s="9">
        <f ca="1">IF(J$3=0,"",IFERROR(RTD("cqg.rtd",,"StudyData",$B27, "PCB","BaseType=Index,Index="&amp;J$3&amp;"", "Close", "M",J$4,"all",,,,"T")/100,""))</f>
        <v>0.14432339449541279</v>
      </c>
      <c r="K27" s="9">
        <f ca="1">IF(K$3=0,"",IFERROR(RTD("cqg.rtd",,"StudyData",$B27, "PCB","BaseType=Index,Index="&amp;K$3&amp;"", "Close", "M",K$4,"all",,,,"T")/100,""))</f>
        <v>5.7974645487798869E-2</v>
      </c>
      <c r="L27" s="9">
        <f ca="1">IF(L$3=0,"",IFERROR(RTD("cqg.rtd",,"StudyData",$B27, "PCB","BaseType=Index,Index="&amp;L$3&amp;"", "Close", "M",L$4,"all",,,,"T")/100,""))</f>
        <v>-8.1888794165009091E-2</v>
      </c>
      <c r="M27" s="9" t="str">
        <f ca="1">IF(M$3=0,"",IFERROR(RTD("cqg.rtd",,"StudyData",$B27, "PCB","BaseType=Index,Index="&amp;M$3&amp;"", "Close", "M",M$4,"all",,,,"T")/100,""))</f>
        <v/>
      </c>
      <c r="N27" s="9" t="str">
        <f ca="1">IF(N$3=0,"",IFERROR(RTD("cqg.rtd",,"StudyData",$B27, "PCB","BaseType=Index,Index="&amp;N$3&amp;"", "Close", "M",N$4,"all",,,,"T")/100,""))</f>
        <v/>
      </c>
      <c r="O27" s="9" t="str">
        <f ca="1">IF(O$3=0,"",IFERROR(RTD("cqg.rtd",,"StudyData",$B27, "PCB","BaseType=Index,Index="&amp;O$3&amp;"", "Close", "M",O$4,"all",,,,"T")/100,""))</f>
        <v/>
      </c>
      <c r="P27" s="9" t="str">
        <f ca="1">IF(P$3=0,"",IFERROR(RTD("cqg.rtd",,"StudyData",$B27, "PCB","BaseType=Index,Index="&amp;P$3&amp;"", "Close", "M",P$4,"all",,,,"T")/100,""))</f>
        <v/>
      </c>
      <c r="Q27" s="9" t="str">
        <f ca="1">IF(Q$3=0,"",IFERROR(RTD("cqg.rtd",,"StudyData",$B27, "PCB","BaseType=Index,Index="&amp;Q$3&amp;"", "Close", "M",Q$4,"all",,,,"T")/100,""))</f>
        <v/>
      </c>
      <c r="R27" s="9" t="str">
        <f ca="1">IF(R$3=0,"",IFERROR(RTD("cqg.rtd",,"StudyData",$B27, "PCB","BaseType=Index,Index="&amp;R$3&amp;"", "Close", "M",R$4,"all",,,,"T")/100,""))</f>
        <v/>
      </c>
      <c r="S27" s="2"/>
    </row>
    <row r="28" spans="2:19" x14ac:dyDescent="0.3">
      <c r="B28" s="6" t="s">
        <v>35</v>
      </c>
      <c r="C28" s="7">
        <f>RTD("cqg.rtd", ,"ContractData",B28, "LastTrade",, "T")</f>
        <v>148.52000000000001</v>
      </c>
      <c r="D28" s="7">
        <f>RTD("cqg.rtd", ,"ContractData",B28, "NetLastTrade",, "T")</f>
        <v>-0.5</v>
      </c>
      <c r="E28" s="8">
        <f>IFERROR(RTD("cqg.rtd", ,"ContractData", B28, "PerCentNetLastTrade",, "T")/100,"")</f>
        <v>-3.3552543282780833E-3</v>
      </c>
      <c r="F28" s="8" t="str">
        <f>PROPER(RTD("cqg.rtd", ,"ContractData",B28, "LongDescription",, "T"))</f>
        <v>Procter &amp; Gamble Co</v>
      </c>
      <c r="G28" s="9">
        <f ca="1">IF(G$3=0,"",IFERROR(RTD("cqg.rtd",,"StudyData",$B28, "PCB","BaseType=Index,Index="&amp;G$3&amp;"", "Close", "M",G$4,"all",,,,"T")/100,""))</f>
        <v>5.9032865815365348E-2</v>
      </c>
      <c r="H28" s="9">
        <f ca="1">IF(H$3=0,"",IFERROR(RTD("cqg.rtd",,"StudyData",$B28, "PCB","BaseType=Index,Index="&amp;H$3&amp;"", "Close", "M",H$4,"all",,,,"T")/100,""))</f>
        <v>0.10166699611253875</v>
      </c>
      <c r="I28" s="9">
        <f ca="1">IF(I$3=0,"",IFERROR(RTD("cqg.rtd",,"StudyData",$B28, "PCB","BaseType=Index,Index="&amp;I$3&amp;"", "Close", "M",I$4,"all",,,,"T")/100,""))</f>
        <v>-0.13612440191387568</v>
      </c>
      <c r="J28" s="9">
        <f ca="1">IF(J$3=0,"",IFERROR(RTD("cqg.rtd",,"StudyData",$B28, "PCB","BaseType=Index,Index="&amp;J$3&amp;"", "Close", "M",J$4,"all",,,,"T")/100,""))</f>
        <v>1.8346718360564979E-2</v>
      </c>
      <c r="K28" s="9">
        <f ca="1">IF(K$3=0,"",IFERROR(RTD("cqg.rtd",,"StudyData",$B28, "PCB","BaseType=Index,Index="&amp;K$3&amp;"", "Close", "M",K$4,"all",,,,"T")/100,""))</f>
        <v>-2.3998912230607117E-2</v>
      </c>
      <c r="L28" s="9">
        <f ca="1">IF(L$3=0,"",IFERROR(RTD("cqg.rtd",,"StudyData",$B28, "PCB","BaseType=Index,Index="&amp;L$3&amp;"", "Close", "M",L$4,"all",,,,"T")/100,""))</f>
        <v>3.4550013931457284E-2</v>
      </c>
      <c r="M28" s="9" t="str">
        <f ca="1">IF(M$3=0,"",IFERROR(RTD("cqg.rtd",,"StudyData",$B28, "PCB","BaseType=Index,Index="&amp;M$3&amp;"", "Close", "M",M$4,"all",,,,"T")/100,""))</f>
        <v/>
      </c>
      <c r="N28" s="9" t="str">
        <f ca="1">IF(N$3=0,"",IFERROR(RTD("cqg.rtd",,"StudyData",$B28, "PCB","BaseType=Index,Index="&amp;N$3&amp;"", "Close", "M",N$4,"all",,,,"T")/100,""))</f>
        <v/>
      </c>
      <c r="O28" s="9" t="str">
        <f ca="1">IF(O$3=0,"",IFERROR(RTD("cqg.rtd",,"StudyData",$B28, "PCB","BaseType=Index,Index="&amp;O$3&amp;"", "Close", "M",O$4,"all",,,,"T")/100,""))</f>
        <v/>
      </c>
      <c r="P28" s="9" t="str">
        <f ca="1">IF(P$3=0,"",IFERROR(RTD("cqg.rtd",,"StudyData",$B28, "PCB","BaseType=Index,Index="&amp;P$3&amp;"", "Close", "M",P$4,"all",,,,"T")/100,""))</f>
        <v/>
      </c>
      <c r="Q28" s="9" t="str">
        <f ca="1">IF(Q$3=0,"",IFERROR(RTD("cqg.rtd",,"StudyData",$B28, "PCB","BaseType=Index,Index="&amp;Q$3&amp;"", "Close", "M",Q$4,"all",,,,"T")/100,""))</f>
        <v/>
      </c>
      <c r="R28" s="9" t="str">
        <f ca="1">IF(R$3=0,"",IFERROR(RTD("cqg.rtd",,"StudyData",$B28, "PCB","BaseType=Index,Index="&amp;R$3&amp;"", "Close", "M",R$4,"all",,,,"T")/100,""))</f>
        <v/>
      </c>
      <c r="S28" s="2"/>
    </row>
    <row r="29" spans="2:19" x14ac:dyDescent="0.3">
      <c r="B29" s="6" t="s">
        <v>36</v>
      </c>
      <c r="C29" s="7">
        <f>RTD("cqg.rtd", ,"ContractData",B29, "LastTrade",, "T")</f>
        <v>342.86</v>
      </c>
      <c r="D29" s="7">
        <f>RTD("cqg.rtd", ,"ContractData",B29, "NetLastTrade",, "T")</f>
        <v>-1.2099999999999795</v>
      </c>
      <c r="E29" s="8">
        <f>IFERROR(RTD("cqg.rtd", ,"ContractData", B29, "PerCentNetLastTrade",, "T")/100,"")</f>
        <v>-3.5167262475659022E-3</v>
      </c>
      <c r="F29" s="8" t="str">
        <f>PROPER(RTD("cqg.rtd", ,"ContractData",B29, "LongDescription",, "T"))</f>
        <v>Sherwin-Williams Co</v>
      </c>
      <c r="G29" s="9">
        <f ca="1">IF(G$3=0,"",IFERROR(RTD("cqg.rtd",,"StudyData",$B29, "PCB","BaseType=Index,Index="&amp;G$3&amp;"", "Close", "M",G$4,"all",,,,"T")/100,""))</f>
        <v>9.4466561738110522E-2</v>
      </c>
      <c r="H29" s="9">
        <f ca="1">IF(H$3=0,"",IFERROR(RTD("cqg.rtd",,"StudyData",$B29, "PCB","BaseType=Index,Index="&amp;H$3&amp;"", "Close", "M",H$4,"all",,,,"T")/100,""))</f>
        <v>2.2417099030002382E-2</v>
      </c>
      <c r="I29" s="9">
        <f ca="1">IF(I$3=0,"",IFERROR(RTD("cqg.rtd",,"StudyData",$B29, "PCB","BaseType=Index,Index="&amp;I$3&amp;"", "Close", "M",I$4,"all",,,,"T")/100,""))</f>
        <v>-0.11594362778896278</v>
      </c>
      <c r="J29" s="9">
        <f ca="1">IF(J$3=0,"",IFERROR(RTD("cqg.rtd",,"StudyData",$B29, "PCB","BaseType=Index,Index="&amp;J$3&amp;"", "Close", "M",J$4,"all",,,,"T")/100,""))</f>
        <v>3.3068164092965291E-3</v>
      </c>
      <c r="K29" s="9">
        <f ca="1">IF(K$3=0,"",IFERROR(RTD("cqg.rtd",,"StudyData",$B29, "PCB","BaseType=Index,Index="&amp;K$3&amp;"", "Close", "M",K$4,"all",,,,"T")/100,""))</f>
        <v>-5.5253257050464792E-2</v>
      </c>
      <c r="L29" s="9">
        <f ca="1">IF(L$3=0,"",IFERROR(RTD("cqg.rtd",,"StudyData",$B29, "PCB","BaseType=Index,Index="&amp;L$3&amp;"", "Close", "M",L$4,"all",,,,"T")/100,""))</f>
        <v>0.12842285413375454</v>
      </c>
      <c r="M29" s="9" t="str">
        <f ca="1">IF(M$3=0,"",IFERROR(RTD("cqg.rtd",,"StudyData",$B29, "PCB","BaseType=Index,Index="&amp;M$3&amp;"", "Close", "M",M$4,"all",,,,"T")/100,""))</f>
        <v/>
      </c>
      <c r="N29" s="9" t="str">
        <f ca="1">IF(N$3=0,"",IFERROR(RTD("cqg.rtd",,"StudyData",$B29, "PCB","BaseType=Index,Index="&amp;N$3&amp;"", "Close", "M",N$4,"all",,,,"T")/100,""))</f>
        <v/>
      </c>
      <c r="O29" s="9" t="str">
        <f ca="1">IF(O$3=0,"",IFERROR(RTD("cqg.rtd",,"StudyData",$B29, "PCB","BaseType=Index,Index="&amp;O$3&amp;"", "Close", "M",O$4,"all",,,,"T")/100,""))</f>
        <v/>
      </c>
      <c r="P29" s="9" t="str">
        <f ca="1">IF(P$3=0,"",IFERROR(RTD("cqg.rtd",,"StudyData",$B29, "PCB","BaseType=Index,Index="&amp;P$3&amp;"", "Close", "M",P$4,"all",,,,"T")/100,""))</f>
        <v/>
      </c>
      <c r="Q29" s="9" t="str">
        <f ca="1">IF(Q$3=0,"",IFERROR(RTD("cqg.rtd",,"StudyData",$B29, "PCB","BaseType=Index,Index="&amp;Q$3&amp;"", "Close", "M",Q$4,"all",,,,"T")/100,""))</f>
        <v/>
      </c>
      <c r="R29" s="9" t="str">
        <f ca="1">IF(R$3=0,"",IFERROR(RTD("cqg.rtd",,"StudyData",$B29, "PCB","BaseType=Index,Index="&amp;R$3&amp;"", "Close", "M",R$4,"all",,,,"T")/100,""))</f>
        <v/>
      </c>
      <c r="S29" s="2"/>
    </row>
    <row r="30" spans="2:19" x14ac:dyDescent="0.3">
      <c r="B30" s="6" t="s">
        <v>37</v>
      </c>
      <c r="C30" s="7">
        <f>RTD("cqg.rtd", ,"ContractData",B30, "LastTrade",, "T")</f>
        <v>326.29000000000002</v>
      </c>
      <c r="D30" s="7">
        <f>RTD("cqg.rtd", ,"ContractData",B30, "NetLastTrade",, "T")</f>
        <v>-1.0799999999999841</v>
      </c>
      <c r="E30" s="8">
        <f>IFERROR(RTD("cqg.rtd", ,"ContractData", B30, "PerCentNetLastTrade",, "T")/100,"")</f>
        <v>-3.2990194581055078E-3</v>
      </c>
      <c r="F30" s="8" t="str">
        <f>PROPER(RTD("cqg.rtd", ,"ContractData",B30, "LongDescription",, "T"))</f>
        <v>Travelers Companies, Inc</v>
      </c>
      <c r="G30" s="9">
        <f ca="1">IF(G$3=0,"",IFERROR(RTD("cqg.rtd",,"StudyData",$B30, "PCB","BaseType=Index,Index="&amp;G$3&amp;"", "Close", "M",G$4,"all",,,,"T")/100,""))</f>
        <v>-1.913397228159695E-2</v>
      </c>
      <c r="H30" s="9">
        <f ca="1">IF(H$3=0,"",IFERROR(RTD("cqg.rtd",,"StudyData",$B30, "PCB","BaseType=Index,Index="&amp;H$3&amp;"", "Close", "M",H$4,"all",,,,"T")/100,""))</f>
        <v>8.4812484622684592E-2</v>
      </c>
      <c r="I30" s="9">
        <f ca="1">IF(I$3=0,"",IFERROR(RTD("cqg.rtd",,"StudyData",$B30, "PCB","BaseType=Index,Index="&amp;I$3&amp;"", "Close", "M",I$4,"all",,,,"T")/100,""))</f>
        <v>-5.4950751684810728E-2</v>
      </c>
      <c r="J30" s="9">
        <f ca="1">IF(J$3=0,"",IFERROR(RTD("cqg.rtd",,"StudyData",$B30, "PCB","BaseType=Index,Index="&amp;J$3&amp;"", "Close", "M",J$4,"all",,,,"T")/100,""))</f>
        <v>4.6146461876028451E-2</v>
      </c>
      <c r="K30" s="9">
        <f ca="1">IF(K$3=0,"",IFERROR(RTD("cqg.rtd",,"StudyData",$B30, "PCB","BaseType=Index,Index="&amp;K$3&amp;"", "Close", "M",K$4,"all",,,,"T")/100,""))</f>
        <v>-4.3422691223700599E-2</v>
      </c>
      <c r="L30" s="9">
        <f ca="1">IF(L$3=0,"",IFERROR(RTD("cqg.rtd",,"StudyData",$B30, "PCB","BaseType=Index,Index="&amp;L$3&amp;"", "Close", "M",L$4,"all",,,,"T")/100,""))</f>
        <v>0.11785261571139824</v>
      </c>
      <c r="M30" s="9" t="str">
        <f ca="1">IF(M$3=0,"",IFERROR(RTD("cqg.rtd",,"StudyData",$B30, "PCB","BaseType=Index,Index="&amp;M$3&amp;"", "Close", "M",M$4,"all",,,,"T")/100,""))</f>
        <v/>
      </c>
      <c r="N30" s="9" t="str">
        <f ca="1">IF(N$3=0,"",IFERROR(RTD("cqg.rtd",,"StudyData",$B30, "PCB","BaseType=Index,Index="&amp;N$3&amp;"", "Close", "M",N$4,"all",,,,"T")/100,""))</f>
        <v/>
      </c>
      <c r="O30" s="9" t="str">
        <f ca="1">IF(O$3=0,"",IFERROR(RTD("cqg.rtd",,"StudyData",$B30, "PCB","BaseType=Index,Index="&amp;O$3&amp;"", "Close", "M",O$4,"all",,,,"T")/100,""))</f>
        <v/>
      </c>
      <c r="P30" s="9" t="str">
        <f ca="1">IF(P$3=0,"",IFERROR(RTD("cqg.rtd",,"StudyData",$B30, "PCB","BaseType=Index,Index="&amp;P$3&amp;"", "Close", "M",P$4,"all",,,,"T")/100,""))</f>
        <v/>
      </c>
      <c r="Q30" s="9" t="str">
        <f ca="1">IF(Q$3=0,"",IFERROR(RTD("cqg.rtd",,"StudyData",$B30, "PCB","BaseType=Index,Index="&amp;Q$3&amp;"", "Close", "M",Q$4,"all",,,,"T")/100,""))</f>
        <v/>
      </c>
      <c r="R30" s="9" t="str">
        <f ca="1">IF(R$3=0,"",IFERROR(RTD("cqg.rtd",,"StudyData",$B30, "PCB","BaseType=Index,Index="&amp;R$3&amp;"", "Close", "M",R$4,"all",,,,"T")/100,""))</f>
        <v/>
      </c>
      <c r="S30" s="2"/>
    </row>
    <row r="31" spans="2:19" x14ac:dyDescent="0.3">
      <c r="B31" s="6" t="s">
        <v>38</v>
      </c>
      <c r="C31" s="7">
        <f>RTD("cqg.rtd", ,"ContractData",B31, "LastTrade",, "T")</f>
        <v>421.75</v>
      </c>
      <c r="D31" s="7">
        <f>RTD("cqg.rtd", ,"ContractData",B31, "NetLastTrade",, "T")</f>
        <v>-6.1399999999999864</v>
      </c>
      <c r="E31" s="8">
        <f>IFERROR(RTD("cqg.rtd", ,"ContractData", B31, "PerCentNetLastTrade",, "T")/100,"")</f>
        <v>-1.4349482343592979E-2</v>
      </c>
      <c r="F31" s="8" t="str">
        <f>PROPER(RTD("cqg.rtd", ,"ContractData",B31, "LongDescription",, "T"))</f>
        <v>United Health Group Inc</v>
      </c>
      <c r="G31" s="9">
        <f ca="1">IF(G$3=0,"",IFERROR(RTD("cqg.rtd",,"StudyData",$B31, "PCB","BaseType=Index,Index="&amp;G$3&amp;"", "Close", "M",G$4,"all",,,,"T")/100,""))</f>
        <v>-0.13080488322074463</v>
      </c>
      <c r="H31" s="9">
        <f ca="1">IF(H$3=0,"",IFERROR(RTD("cqg.rtd",,"StudyData",$B31, "PCB","BaseType=Index,Index="&amp;H$3&amp;"", "Close", "M",H$4,"all",,,,"T")/100,""))</f>
        <v>2.2095981598299147E-2</v>
      </c>
      <c r="I31" s="9">
        <f ca="1">IF(I$3=0,"",IFERROR(RTD("cqg.rtd",,"StudyData",$B31, "PCB","BaseType=Index,Index="&amp;I$3&amp;"", "Close", "M",I$4,"all",,,,"T")/100,""))</f>
        <v>-7.7334879121628369E-2</v>
      </c>
      <c r="J31" s="9">
        <f ca="1">IF(J$3=0,"",IFERROR(RTD("cqg.rtd",,"StudyData",$B31, "PCB","BaseType=Index,Index="&amp;J$3&amp;"", "Close", "M",J$4,"all",,,,"T")/100,""))</f>
        <v>0.36915628811116441</v>
      </c>
      <c r="K31" s="9">
        <f ca="1">IF(K$3=0,"",IFERROR(RTD("cqg.rtd",,"StudyData",$B31, "PCB","BaseType=Index,Index="&amp;K$3&amp;"", "Close", "M",K$4,"all",,,,"T")/100,""))</f>
        <v>2.6533146188728093E-2</v>
      </c>
      <c r="L31" s="9">
        <f ca="1">IF(L$3=0,"",IFERROR(RTD("cqg.rtd",,"StudyData",$B31, "PCB","BaseType=Index,Index="&amp;L$3&amp;"", "Close", "M",L$4,"all",,,,"T")/100,""))</f>
        <v>0.10896374010675501</v>
      </c>
      <c r="M31" s="9" t="str">
        <f ca="1">IF(M$3=0,"",IFERROR(RTD("cqg.rtd",,"StudyData",$B31, "PCB","BaseType=Index,Index="&amp;M$3&amp;"", "Close", "M",M$4,"all",,,,"T")/100,""))</f>
        <v/>
      </c>
      <c r="N31" s="9" t="str">
        <f ca="1">IF(N$3=0,"",IFERROR(RTD("cqg.rtd",,"StudyData",$B31, "PCB","BaseType=Index,Index="&amp;N$3&amp;"", "Close", "M",N$4,"all",,,,"T")/100,""))</f>
        <v/>
      </c>
      <c r="O31" s="9" t="str">
        <f ca="1">IF(O$3=0,"",IFERROR(RTD("cqg.rtd",,"StudyData",$B31, "PCB","BaseType=Index,Index="&amp;O$3&amp;"", "Close", "M",O$4,"all",,,,"T")/100,""))</f>
        <v/>
      </c>
      <c r="P31" s="9" t="str">
        <f ca="1">IF(P$3=0,"",IFERROR(RTD("cqg.rtd",,"StudyData",$B31, "PCB","BaseType=Index,Index="&amp;P$3&amp;"", "Close", "M",P$4,"all",,,,"T")/100,""))</f>
        <v/>
      </c>
      <c r="Q31" s="9" t="str">
        <f ca="1">IF(Q$3=0,"",IFERROR(RTD("cqg.rtd",,"StudyData",$B31, "PCB","BaseType=Index,Index="&amp;Q$3&amp;"", "Close", "M",Q$4,"all",,,,"T")/100,""))</f>
        <v/>
      </c>
      <c r="R31" s="9" t="str">
        <f ca="1">IF(R$3=0,"",IFERROR(RTD("cqg.rtd",,"StudyData",$B31, "PCB","BaseType=Index,Index="&amp;R$3&amp;"", "Close", "M",R$4,"all",,,,"T")/100,""))</f>
        <v/>
      </c>
      <c r="S31" s="2"/>
    </row>
    <row r="32" spans="2:19" x14ac:dyDescent="0.3">
      <c r="B32" s="6" t="s">
        <v>39</v>
      </c>
      <c r="C32" s="7">
        <f>RTD("cqg.rtd", ,"ContractData",B32, "LastTrade",, "T")</f>
        <v>339.47</v>
      </c>
      <c r="D32" s="7">
        <f>RTD("cqg.rtd", ,"ContractData",B32, "NetLastTrade",, "T")</f>
        <v>3.2400000000000091</v>
      </c>
      <c r="E32" s="8">
        <f>IFERROR(RTD("cqg.rtd", ,"ContractData", B32, "PerCentNetLastTrade",, "T")/100,"")</f>
        <v>9.6362608928412096E-3</v>
      </c>
      <c r="F32" s="8" t="str">
        <f>PROPER(RTD("cqg.rtd", ,"ContractData",B32, "LongDescription",, "T"))</f>
        <v>Visa Inc.</v>
      </c>
      <c r="G32" s="9">
        <f ca="1">IF(G$3=0,"",IFERROR(RTD("cqg.rtd",,"StudyData",$B32, "PCB","BaseType=Index,Index="&amp;G$3&amp;"", "Close", "M",G$4,"all",,,,"T")/100,""))</f>
        <v>-8.2347238459125768E-2</v>
      </c>
      <c r="H32" s="9">
        <f ca="1">IF(H$3=0,"",IFERROR(RTD("cqg.rtd",,"StudyData",$B32, "PCB","BaseType=Index,Index="&amp;H$3&amp;"", "Close", "M",H$4,"all",,,,"T")/100,""))</f>
        <v>-5.251219587981225E-3</v>
      </c>
      <c r="I32" s="9">
        <f ca="1">IF(I$3=0,"",IFERROR(RTD("cqg.rtd",,"StudyData",$B32, "PCB","BaseType=Index,Index="&amp;I$3&amp;"", "Close", "M",I$4,"all",,,,"T")/100,""))</f>
        <v>-5.5913038045854874E-2</v>
      </c>
      <c r="J32" s="9">
        <f ca="1">IF(J$3=0,"",IFERROR(RTD("cqg.rtd",,"StudyData",$B32, "PCB","BaseType=Index,Index="&amp;J$3&amp;"", "Close", "M",J$4,"all",,,,"T")/100,""))</f>
        <v>9.1318157755426232E-2</v>
      </c>
      <c r="K32" s="9">
        <f ca="1">IF(K$3=0,"",IFERROR(RTD("cqg.rtd",,"StudyData",$B32, "PCB","BaseType=Index,Index="&amp;K$3&amp;"", "Close", "M",K$4,"all",,,,"T")/100,""))</f>
        <v>-1.0550569973320451E-2</v>
      </c>
      <c r="L32" s="9">
        <f ca="1">IF(L$3=0,"",IFERROR(RTD("cqg.rtd",,"StudyData",$B32, "PCB","BaseType=Index,Index="&amp;L$3&amp;"", "Close", "M",L$4,"all",,,,"T")/100,""))</f>
        <v>4.0170364015197982E-2</v>
      </c>
      <c r="M32" s="9" t="str">
        <f ca="1">IF(M$3=0,"",IFERROR(RTD("cqg.rtd",,"StudyData",$B32, "PCB","BaseType=Index,Index="&amp;M$3&amp;"", "Close", "M",M$4,"all",,,,"T")/100,""))</f>
        <v/>
      </c>
      <c r="N32" s="9" t="str">
        <f ca="1">IF(N$3=0,"",IFERROR(RTD("cqg.rtd",,"StudyData",$B32, "PCB","BaseType=Index,Index="&amp;N$3&amp;"", "Close", "M",N$4,"all",,,,"T")/100,""))</f>
        <v/>
      </c>
      <c r="O32" s="9" t="str">
        <f ca="1">IF(O$3=0,"",IFERROR(RTD("cqg.rtd",,"StudyData",$B32, "PCB","BaseType=Index,Index="&amp;O$3&amp;"", "Close", "M",O$4,"all",,,,"T")/100,""))</f>
        <v/>
      </c>
      <c r="P32" s="9" t="str">
        <f ca="1">IF(P$3=0,"",IFERROR(RTD("cqg.rtd",,"StudyData",$B32, "PCB","BaseType=Index,Index="&amp;P$3&amp;"", "Close", "M",P$4,"all",,,,"T")/100,""))</f>
        <v/>
      </c>
      <c r="Q32" s="9" t="str">
        <f ca="1">IF(Q$3=0,"",IFERROR(RTD("cqg.rtd",,"StudyData",$B32, "PCB","BaseType=Index,Index="&amp;Q$3&amp;"", "Close", "M",Q$4,"all",,,,"T")/100,""))</f>
        <v/>
      </c>
      <c r="R32" s="9" t="str">
        <f ca="1">IF(R$3=0,"",IFERROR(RTD("cqg.rtd",,"StudyData",$B32, "PCB","BaseType=Index,Index="&amp;R$3&amp;"", "Close", "M",R$4,"all",,,,"T")/100,""))</f>
        <v/>
      </c>
      <c r="S32" s="2"/>
    </row>
    <row r="33" spans="2:19" x14ac:dyDescent="0.3">
      <c r="B33" s="6" t="s">
        <v>40</v>
      </c>
      <c r="C33" s="7">
        <f>RTD("cqg.rtd", ,"ContractData",B33, "LastTrade",, "T")</f>
        <v>44.75</v>
      </c>
      <c r="D33" s="7">
        <f>RTD("cqg.rtd", ,"ContractData",B33, "NetLastTrade",, "T")</f>
        <v>-1.7899999999999991</v>
      </c>
      <c r="E33" s="8">
        <f>IFERROR(RTD("cqg.rtd", ,"ContractData", B33, "PerCentNetLastTrade",, "T")/100,"")</f>
        <v>-3.8461538461538464E-2</v>
      </c>
      <c r="F33" s="8" t="str">
        <f>PROPER(RTD("cqg.rtd", ,"ContractData",B33, "LongDescription",, "T"))</f>
        <v>Verizon Communications</v>
      </c>
      <c r="G33" s="9">
        <f ca="1">IF(G$3=0,"",IFERROR(RTD("cqg.rtd",,"StudyData",$B33, "PCB","BaseType=Index,Index="&amp;G$3&amp;"", "Close", "M",G$4,"all",,,,"T")/100,""))</f>
        <v>9.3051804566658444E-2</v>
      </c>
      <c r="H33" s="9">
        <f ca="1">IF(H$3=0,"",IFERROR(RTD("cqg.rtd",,"StudyData",$B33, "PCB","BaseType=Index,Index="&amp;H$3&amp;"", "Close", "M",H$4,"all",,,,"T")/100,""))</f>
        <v>0.12623539982030541</v>
      </c>
      <c r="I33" s="9">
        <f ca="1">IF(I$3=0,"",IFERROR(RTD("cqg.rtd",,"StudyData",$B33, "PCB","BaseType=Index,Index="&amp;I$3&amp;"", "Close", "M",I$4,"all",,,,"T")/100,""))</f>
        <v>1.196649381731198E-3</v>
      </c>
      <c r="J33" s="9">
        <f ca="1">IF(J$3=0,"",IFERROR(RTD("cqg.rtd",,"StudyData",$B33, "PCB","BaseType=Index,Index="&amp;J$3&amp;"", "Close", "M",J$4,"all",,,,"T")/100,""))</f>
        <v>-4.3227091633466171E-2</v>
      </c>
      <c r="K33" s="9">
        <f ca="1">IF(K$3=0,"",IFERROR(RTD("cqg.rtd",,"StudyData",$B33, "PCB","BaseType=Index,Index="&amp;K$3&amp;"", "Close", "M",K$4,"all",,,,"T")/100,""))</f>
        <v>-4.5804705392462801E-3</v>
      </c>
      <c r="L33" s="9">
        <f ca="1">IF(L$3=0,"",IFERROR(RTD("cqg.rtd",,"StudyData",$B33, "PCB","BaseType=Index,Index="&amp;L$3&amp;"", "Close", "M",L$4,"all",,,,"T")/100,""))</f>
        <v>-6.4212507843547373E-2</v>
      </c>
      <c r="M33" s="9" t="str">
        <f ca="1">IF(M$3=0,"",IFERROR(RTD("cqg.rtd",,"StudyData",$B33, "PCB","BaseType=Index,Index="&amp;M$3&amp;"", "Close", "M",M$4,"all",,,,"T")/100,""))</f>
        <v/>
      </c>
      <c r="N33" s="9" t="str">
        <f ca="1">IF(N$3=0,"",IFERROR(RTD("cqg.rtd",,"StudyData",$B33, "PCB","BaseType=Index,Index="&amp;N$3&amp;"", "Close", "M",N$4,"all",,,,"T")/100,""))</f>
        <v/>
      </c>
      <c r="O33" s="9" t="str">
        <f ca="1">IF(O$3=0,"",IFERROR(RTD("cqg.rtd",,"StudyData",$B33, "PCB","BaseType=Index,Index="&amp;O$3&amp;"", "Close", "M",O$4,"all",,,,"T")/100,""))</f>
        <v/>
      </c>
      <c r="P33" s="9" t="str">
        <f ca="1">IF(P$3=0,"",IFERROR(RTD("cqg.rtd",,"StudyData",$B33, "PCB","BaseType=Index,Index="&amp;P$3&amp;"", "Close", "M",P$4,"all",,,,"T")/100,""))</f>
        <v/>
      </c>
      <c r="Q33" s="9" t="str">
        <f ca="1">IF(Q$3=0,"",IFERROR(RTD("cqg.rtd",,"StudyData",$B33, "PCB","BaseType=Index,Index="&amp;Q$3&amp;"", "Close", "M",Q$4,"all",,,,"T")/100,""))</f>
        <v/>
      </c>
      <c r="R33" s="9" t="str">
        <f ca="1">IF(R$3=0,"",IFERROR(RTD("cqg.rtd",,"StudyData",$B33, "PCB","BaseType=Index,Index="&amp;R$3&amp;"", "Close", "M",R$4,"all",,,,"T")/100,""))</f>
        <v/>
      </c>
      <c r="S33" s="2"/>
    </row>
    <row r="34" spans="2:19" x14ac:dyDescent="0.3">
      <c r="B34" s="6" t="s">
        <v>41</v>
      </c>
      <c r="C34" s="7">
        <f>RTD("cqg.rtd", ,"ContractData",B34, "LastTrade",, "T")</f>
        <v>115.66</v>
      </c>
      <c r="D34" s="7">
        <f>RTD("cqg.rtd", ,"ContractData",B34, "NetLastTrade",, "T")</f>
        <v>-3.0000000000001137E-2</v>
      </c>
      <c r="E34" s="8">
        <f>IFERROR(RTD("cqg.rtd", ,"ContractData", B34, "PerCentNetLastTrade",, "T")/100,"")</f>
        <v>-2.5931368311867925E-4</v>
      </c>
      <c r="F34" s="8" t="str">
        <f>PROPER(RTD("cqg.rtd", ,"ContractData",B34, "LongDescription",, "T"))</f>
        <v>Walmart Inc Cmn</v>
      </c>
      <c r="G34" s="9">
        <f ca="1">IF(G$3=0,"",IFERROR(RTD("cqg.rtd",,"StudyData",$B34, "PCB","BaseType=Index,Index="&amp;G$3&amp;"", "Close", "M",G$4,"all",,,,"T")/100,""))</f>
        <v>6.9383358764922395E-2</v>
      </c>
      <c r="H34" s="9">
        <f ca="1">IF(H$3=0,"",IFERROR(RTD("cqg.rtd",,"StudyData",$B34, "PCB","BaseType=Index,Index="&amp;H$3&amp;"", "Close", "M",H$4,"all",,,,"T")/100,""))</f>
        <v>7.3946617424878319E-2</v>
      </c>
      <c r="I34" s="9">
        <f ca="1">IF(I$3=0,"",IFERROR(RTD("cqg.rtd",,"StudyData",$B34, "PCB","BaseType=Index,Index="&amp;I$3&amp;"", "Close", "M",I$4,"all",,,,"T")/100,""))</f>
        <v>-2.8683079327862456E-2</v>
      </c>
      <c r="J34" s="9">
        <f ca="1">IF(J$3=0,"",IFERROR(RTD("cqg.rtd",,"StudyData",$B34, "PCB","BaseType=Index,Index="&amp;J$3&amp;"", "Close", "M",J$4,"all",,,,"T")/100,""))</f>
        <v>6.1554554232378544E-2</v>
      </c>
      <c r="K34" s="9">
        <f ca="1">IF(K$3=0,"",IFERROR(RTD("cqg.rtd",,"StudyData",$B34, "PCB","BaseType=Index,Index="&amp;K$3&amp;"", "Close", "M",K$4,"all",,,,"T")/100,""))</f>
        <v>-0.12264079436064584</v>
      </c>
      <c r="L34" s="9">
        <f ca="1">IF(L$3=0,"",IFERROR(RTD("cqg.rtd",,"StudyData",$B34, "PCB","BaseType=Index,Index="&amp;L$3&amp;"", "Close", "M",L$4,"all",,,,"T")/100,""))</f>
        <v>-7.7753779697627135E-4</v>
      </c>
      <c r="M34" s="9" t="str">
        <f ca="1">IF(M$3=0,"",IFERROR(RTD("cqg.rtd",,"StudyData",$B34, "PCB","BaseType=Index,Index="&amp;M$3&amp;"", "Close", "M",M$4,"all",,,,"T")/100,""))</f>
        <v/>
      </c>
      <c r="N34" s="9" t="str">
        <f ca="1">IF(N$3=0,"",IFERROR(RTD("cqg.rtd",,"StudyData",$B34, "PCB","BaseType=Index,Index="&amp;N$3&amp;"", "Close", "M",N$4,"all",,,,"T")/100,""))</f>
        <v/>
      </c>
      <c r="O34" s="9" t="str">
        <f ca="1">IF(O$3=0,"",IFERROR(RTD("cqg.rtd",,"StudyData",$B34, "PCB","BaseType=Index,Index="&amp;O$3&amp;"", "Close", "M",O$4,"all",,,,"T")/100,""))</f>
        <v/>
      </c>
      <c r="P34" s="9" t="str">
        <f ca="1">IF(P$3=0,"",IFERROR(RTD("cqg.rtd",,"StudyData",$B34, "PCB","BaseType=Index,Index="&amp;P$3&amp;"", "Close", "M",P$4,"all",,,,"T")/100,""))</f>
        <v/>
      </c>
      <c r="Q34" s="9" t="str">
        <f ca="1">IF(Q$3=0,"",IFERROR(RTD("cqg.rtd",,"StudyData",$B34, "PCB","BaseType=Index,Index="&amp;Q$3&amp;"", "Close", "M",Q$4,"all",,,,"T")/100,""))</f>
        <v/>
      </c>
      <c r="R34" s="9" t="str">
        <f ca="1">IF(R$3=0,"",IFERROR(RTD("cqg.rtd",,"StudyData",$B34, "PCB","BaseType=Index,Index="&amp;R$3&amp;"", "Close", "M",R$4,"all",,,,"T")/100,""))</f>
        <v/>
      </c>
      <c r="S34" s="2"/>
    </row>
    <row r="38" spans="2:19" x14ac:dyDescent="0.3">
      <c r="C38" s="1"/>
    </row>
  </sheetData>
  <mergeCells count="1">
    <mergeCell ref="V1:W2"/>
  </mergeCells>
  <dataValidations count="2">
    <dataValidation type="list" allowBlank="1" showInputMessage="1" showErrorMessage="1" sqref="U5" xr:uid="{0561A43A-0B98-4573-A738-14CBA48263F9}">
      <formula1>$B$5:$B$34</formula1>
    </dataValidation>
    <dataValidation type="list" allowBlank="1" showInputMessage="1" showErrorMessage="1" sqref="U6" xr:uid="{DB7BC049-E5F4-4C7E-9711-EE428CF8ADF4}">
      <formula1>$G$2:$R$2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2026-06-28T16:24:10Z</dcterms:created>
  <dcterms:modified xsi:type="dcterms:W3CDTF">2026-06-29T13:32:13Z</dcterms:modified>
</cp:coreProperties>
</file>